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240" yWindow="105" windowWidth="14805" windowHeight="8010"/>
  </bookViews>
  <sheets>
    <sheet name="Assurances" sheetId="1" r:id="rId1"/>
    <sheet name="Migrant Application" sheetId="2" r:id="rId2"/>
    <sheet name="PFS" sheetId="5" r:id="rId3"/>
    <sheet name="15-16 Migrant PlanningWS" sheetId="4" state="hidden" r:id="rId4"/>
    <sheet name="Sheet3" sheetId="3" state="hidden" r:id="rId5"/>
  </sheets>
  <externalReferences>
    <externalReference r:id="rId6"/>
    <externalReference r:id="rId7"/>
  </externalReferences>
  <definedNames>
    <definedName name="Alamogordo">[1]lists!#REF!</definedName>
    <definedName name="AlamogordoSchools">[1]lists!#REF!</definedName>
    <definedName name="Albuquerque">[1]lists!#REF!</definedName>
    <definedName name="AlbuquerqueSchools">[1]lists!#REF!</definedName>
    <definedName name="Alma_D_Arte">[1]lists!#REF!</definedName>
    <definedName name="Animas">[1]lists!#REF!</definedName>
    <definedName name="Artesia">#REF!</definedName>
    <definedName name="Aztec">[1]lists!#REF!</definedName>
    <definedName name="Belen">[1]lists!#REF!</definedName>
    <definedName name="Bernalillo">[1]lists!#REF!</definedName>
    <definedName name="Bloomfield">[1]lists!#REF!</definedName>
    <definedName name="Capitan">[1]lists!#REF!</definedName>
    <definedName name="Carizozo">[1]lists!#REF!</definedName>
    <definedName name="Carlsbad">[1]lists!#REF!</definedName>
    <definedName name="Central">#REF!</definedName>
    <definedName name="Cesar_Chavez_Community_School">[1]lists!#REF!</definedName>
    <definedName name="Chama">[1]lists!#REF!</definedName>
    <definedName name="Cien_Aguas">[1]lists!#REF!</definedName>
    <definedName name="Cimarron">[1]lists!#REF!</definedName>
    <definedName name="Clayton">#REF!</definedName>
    <definedName name="Cloudcroft">[1]lists!#REF!</definedName>
    <definedName name="Clovis">#REF!</definedName>
    <definedName name="Cobre">[1]lists!#REF!</definedName>
    <definedName name="Code">#REF!</definedName>
    <definedName name="Corona">[1]lists!#REF!</definedName>
    <definedName name="Cottonwood_Classical_Prep">[1]lists!#REF!</definedName>
    <definedName name="Creative_Education_Prep_1">[1]lists!#REF!</definedName>
    <definedName name="Cuba">#REF!</definedName>
    <definedName name="Deming">#REF!</definedName>
    <definedName name="Des_Moines">[1]lists!#REF!</definedName>
    <definedName name="Designation">[1]lists!#REF!</definedName>
    <definedName name="Dexter">#REF!</definedName>
    <definedName name="District">#REF!</definedName>
    <definedName name="District_code">#REF!</definedName>
    <definedName name="District1617">'[2]1516'!$B$6:$B$16</definedName>
    <definedName name="DistrictList">#REF!</definedName>
    <definedName name="Districts">#REF!</definedName>
    <definedName name="Dora">[1]lists!#REF!</definedName>
    <definedName name="Dulce">#REF!</definedName>
    <definedName name="Elida">[1]lists!#REF!</definedName>
    <definedName name="Espanola">#REF!</definedName>
    <definedName name="Estancia">[1]lists!#REF!</definedName>
    <definedName name="Eunice">[1]lists!#REF!</definedName>
    <definedName name="Farmington">[1]lists!#REF!</definedName>
    <definedName name="Floyd">[1]lists!#REF!</definedName>
    <definedName name="Fort_Sumner">[1]lists!#REF!</definedName>
    <definedName name="Funds">#REF!</definedName>
    <definedName name="Gadsden">#REF!</definedName>
    <definedName name="Gallup">#REF!</definedName>
    <definedName name="Gilbert_L._Sena">[1]lists!#REF!</definedName>
    <definedName name="Grady">[1]lists!#REF!</definedName>
    <definedName name="Grants">#REF!</definedName>
    <definedName name="Hagerman">#REF!</definedName>
    <definedName name="Hatch">#REF!</definedName>
    <definedName name="Hobbs">[1]lists!#REF!</definedName>
    <definedName name="Hondo">[1]lists!#REF!</definedName>
    <definedName name="Horizon_Academy_West">[1]lists!#REF!</definedName>
    <definedName name="House">[1]lists!#REF!</definedName>
    <definedName name="Improvement_desig">[1]lists!#REF!</definedName>
    <definedName name="International_School_at_Mesa_Del_Sol">[1]lists!#REF!</definedName>
    <definedName name="Jal">[1]lists!#REF!</definedName>
    <definedName name="Jemaz_Mountain">[1]lists!#REF!</definedName>
    <definedName name="Jemez_Mountain">[1]lists!#REF!</definedName>
    <definedName name="Jemez_Mountian">[1]lists!#REF!</definedName>
    <definedName name="Jemez_Valley">[1]lists!#REF!</definedName>
    <definedName name="Lake_Arthur">[1]lists!#REF!</definedName>
    <definedName name="LAS_CRUCES">#REF!</definedName>
    <definedName name="Las_Vegas_City">#REF!</definedName>
    <definedName name="LEA">'[2]13-14Data'!$C$2:$C$11</definedName>
    <definedName name="Logan">[1]lists!#REF!</definedName>
    <definedName name="Lordsburg">#REF!</definedName>
    <definedName name="Los_Alamos">[1]lists!#REF!</definedName>
    <definedName name="Los_Lunas">[1]lists!#REF!</definedName>
    <definedName name="Loving">[1]lists!#REF!</definedName>
    <definedName name="Lovington">[1]lists!#REF!</definedName>
    <definedName name="Magdalena">[1]lists!#REF!</definedName>
    <definedName name="Maxwell">[1]lists!#REF!</definedName>
    <definedName name="Media_Arts_Charter">[1]lists!#REF!</definedName>
    <definedName name="Melrose">[1]lists!#REF!</definedName>
    <definedName name="Mesa_Vista">[1]lists!#REF!</definedName>
    <definedName name="Mora">[1]lists!#REF!</definedName>
    <definedName name="Moriarty_Edgewood">[1]lists!#REF!</definedName>
    <definedName name="Mosquero">[1]lists!#REF!</definedName>
    <definedName name="Mountainair">[1]lists!#REF!</definedName>
    <definedName name="New_Mexico_School_for_the_Arts">[1]lists!#REF!</definedName>
    <definedName name="NonmigrantServices">'[2]13-14Data'!$J$2:$J$4</definedName>
    <definedName name="North_Valley_Charter">[1]lists!#REF!</definedName>
    <definedName name="Pecos">[1]lists!#REF!</definedName>
    <definedName name="Penasco">[1]lists!#REF!</definedName>
    <definedName name="Pojoaque">[1]lists!#REF!</definedName>
    <definedName name="Portales">#REF!</definedName>
    <definedName name="_xlnm.Print_Area" localSheetId="1">'Migrant Application'!$A$1:$H$187</definedName>
    <definedName name="Quemado">[1]lists!#REF!</definedName>
    <definedName name="Questa">[1]lists!#REF!</definedName>
    <definedName name="Raton">#REF!</definedName>
    <definedName name="Reserve">[1]lists!#REF!</definedName>
    <definedName name="Rio_Rancho">[1]lists!#REF!</definedName>
    <definedName name="Roswell">[1]lists!#REF!</definedName>
    <definedName name="Roy">[1]lists!#REF!</definedName>
    <definedName name="Ruidoso">#REF!</definedName>
    <definedName name="San_Jon">[1]lists!#REF!</definedName>
    <definedName name="Santa_Fe">[1]lists!#REF!</definedName>
    <definedName name="Santa_Rosa">#REF!</definedName>
    <definedName name="School_Of_Dreams">[1]lists!#REF!</definedName>
    <definedName name="Silver">#REF!</definedName>
    <definedName name="Socorro">#REF!</definedName>
    <definedName name="Springer">[1]lists!#REF!</definedName>
    <definedName name="Taos">#REF!</definedName>
    <definedName name="Taos_Academy">[1]lists!#REF!</definedName>
    <definedName name="Tatum">[1]lists!#REF!</definedName>
    <definedName name="Texico">[1]lists!#REF!</definedName>
    <definedName name="The_New_America_School">[1]lists!#REF!</definedName>
    <definedName name="Title_I_Status">[1]lists!#REF!</definedName>
    <definedName name="TRUTH_OR_CONSEQUENCES">#REF!</definedName>
    <definedName name="Tucumcari">#REF!</definedName>
    <definedName name="Tularosa">#REF!</definedName>
    <definedName name="Vaughn">[1]lists!#REF!</definedName>
    <definedName name="Wagon_Mound">[1]lists!#REF!</definedName>
    <definedName name="West_Las_Vegas">#REF!</definedName>
    <definedName name="yes_no">[1]lists!$C$2:$C$3</definedName>
    <definedName name="yes_no_na">[1]lists!$D$2:$D$4</definedName>
    <definedName name="YesNo">'[2]13-14Data'!$H$2:$H$3</definedName>
    <definedName name="Zuni">#REF!</definedName>
  </definedNames>
  <calcPr calcId="145621"/>
</workbook>
</file>

<file path=xl/calcChain.xml><?xml version="1.0" encoding="utf-8"?>
<calcChain xmlns="http://schemas.openxmlformats.org/spreadsheetml/2006/main">
  <c r="C61" i="5" l="1"/>
  <c r="B61" i="5"/>
  <c r="B2" i="2" l="1"/>
  <c r="B5" i="5" l="1"/>
  <c r="H118" i="2"/>
  <c r="H146" i="2"/>
  <c r="H181" i="2"/>
  <c r="H185" i="2" s="1"/>
  <c r="F3" i="1" l="1"/>
  <c r="D3" i="1"/>
  <c r="C15" i="1" s="1"/>
  <c r="B19" i="1" l="1"/>
  <c r="H2" i="2"/>
  <c r="H183" i="2"/>
  <c r="C16" i="1"/>
  <c r="F2" i="2"/>
  <c r="C42" i="4"/>
  <c r="C41" i="4"/>
  <c r="C40" i="4"/>
  <c r="B41" i="4"/>
  <c r="B42" i="4"/>
  <c r="B43" i="4"/>
  <c r="B44" i="4"/>
  <c r="B45" i="4"/>
  <c r="B46" i="4"/>
  <c r="B47" i="4"/>
  <c r="B48" i="4"/>
  <c r="B49" i="4"/>
  <c r="B40" i="4"/>
  <c r="C46" i="4"/>
  <c r="I46" i="4" s="1"/>
  <c r="D46" i="4"/>
  <c r="C47" i="4"/>
  <c r="D47" i="4"/>
  <c r="H69" i="4"/>
  <c r="F69" i="4"/>
  <c r="E69" i="4"/>
  <c r="D69" i="4"/>
  <c r="C69" i="4"/>
  <c r="I69" i="4" s="1"/>
  <c r="J69" i="4" s="1"/>
  <c r="I37" i="4" s="1"/>
  <c r="H68" i="4"/>
  <c r="F68" i="4"/>
  <c r="E68" i="4"/>
  <c r="D68" i="4"/>
  <c r="I68" i="4" s="1"/>
  <c r="J68" i="4" s="1"/>
  <c r="I36" i="4" s="1"/>
  <c r="C68" i="4"/>
  <c r="H67" i="4"/>
  <c r="F67" i="4"/>
  <c r="E67" i="4"/>
  <c r="D67" i="4"/>
  <c r="C67" i="4"/>
  <c r="I67" i="4" s="1"/>
  <c r="J67" i="4" s="1"/>
  <c r="I35" i="4" s="1"/>
  <c r="H66" i="4"/>
  <c r="F66" i="4"/>
  <c r="E66" i="4"/>
  <c r="D66" i="4"/>
  <c r="I66" i="4" s="1"/>
  <c r="J66" i="4" s="1"/>
  <c r="I34" i="4" s="1"/>
  <c r="C66" i="4"/>
  <c r="H65" i="4"/>
  <c r="F65" i="4"/>
  <c r="E65" i="4"/>
  <c r="D65" i="4"/>
  <c r="C65" i="4"/>
  <c r="I65" i="4" s="1"/>
  <c r="J65" i="4" s="1"/>
  <c r="I33" i="4" s="1"/>
  <c r="H64" i="4"/>
  <c r="F64" i="4"/>
  <c r="E64" i="4"/>
  <c r="D64" i="4"/>
  <c r="I64" i="4" s="1"/>
  <c r="J64" i="4" s="1"/>
  <c r="I32" i="4" s="1"/>
  <c r="C64" i="4"/>
  <c r="H63" i="4"/>
  <c r="F63" i="4"/>
  <c r="E63" i="4"/>
  <c r="D63" i="4"/>
  <c r="C63" i="4"/>
  <c r="I63" i="4" s="1"/>
  <c r="J63" i="4" s="1"/>
  <c r="I31" i="4" s="1"/>
  <c r="H62" i="4"/>
  <c r="F62" i="4"/>
  <c r="E62" i="4"/>
  <c r="D62" i="4"/>
  <c r="I62" i="4" s="1"/>
  <c r="J62" i="4" s="1"/>
  <c r="I30" i="4" s="1"/>
  <c r="C62" i="4"/>
  <c r="H61" i="4"/>
  <c r="F61" i="4"/>
  <c r="E61" i="4"/>
  <c r="D61" i="4"/>
  <c r="C61" i="4"/>
  <c r="I61" i="4" s="1"/>
  <c r="J61" i="4" s="1"/>
  <c r="I29" i="4" s="1"/>
  <c r="H60" i="4"/>
  <c r="F60" i="4"/>
  <c r="E60" i="4"/>
  <c r="D60" i="4"/>
  <c r="I60" i="4" s="1"/>
  <c r="J60" i="4" s="1"/>
  <c r="I28" i="4" s="1"/>
  <c r="C60" i="4"/>
  <c r="H59" i="4"/>
  <c r="F59" i="4"/>
  <c r="E59" i="4"/>
  <c r="D59" i="4"/>
  <c r="C59" i="4"/>
  <c r="I59" i="4" s="1"/>
  <c r="J59" i="4" s="1"/>
  <c r="I27" i="4" s="1"/>
  <c r="H58" i="4"/>
  <c r="F58" i="4"/>
  <c r="E58" i="4"/>
  <c r="D58" i="4"/>
  <c r="I58" i="4" s="1"/>
  <c r="J58" i="4" s="1"/>
  <c r="I26" i="4" s="1"/>
  <c r="C58" i="4"/>
  <c r="H57" i="4"/>
  <c r="F57" i="4"/>
  <c r="E57" i="4"/>
  <c r="D57" i="4"/>
  <c r="C57" i="4"/>
  <c r="I57" i="4" s="1"/>
  <c r="J57" i="4" s="1"/>
  <c r="I25" i="4" s="1"/>
  <c r="H56" i="4"/>
  <c r="F56" i="4"/>
  <c r="E56" i="4"/>
  <c r="D56" i="4"/>
  <c r="I56" i="4" s="1"/>
  <c r="J56" i="4" s="1"/>
  <c r="I24" i="4" s="1"/>
  <c r="C56" i="4"/>
  <c r="H55" i="4"/>
  <c r="F55" i="4"/>
  <c r="E55" i="4"/>
  <c r="D55" i="4"/>
  <c r="C55" i="4"/>
  <c r="I55" i="4" s="1"/>
  <c r="J55" i="4" s="1"/>
  <c r="I23" i="4" s="1"/>
  <c r="H54" i="4"/>
  <c r="F54" i="4"/>
  <c r="E54" i="4"/>
  <c r="D54" i="4"/>
  <c r="I54" i="4" s="1"/>
  <c r="J54" i="4" s="1"/>
  <c r="I22" i="4" s="1"/>
  <c r="C54" i="4"/>
  <c r="H53" i="4"/>
  <c r="F53" i="4"/>
  <c r="E53" i="4"/>
  <c r="D53" i="4"/>
  <c r="C53" i="4"/>
  <c r="I53" i="4" s="1"/>
  <c r="J53" i="4" s="1"/>
  <c r="I21" i="4" s="1"/>
  <c r="H52" i="4"/>
  <c r="F52" i="4"/>
  <c r="E52" i="4"/>
  <c r="D52" i="4"/>
  <c r="I52" i="4" s="1"/>
  <c r="J52" i="4" s="1"/>
  <c r="I20" i="4" s="1"/>
  <c r="C52" i="4"/>
  <c r="H51" i="4"/>
  <c r="F51" i="4"/>
  <c r="E51" i="4"/>
  <c r="D51" i="4"/>
  <c r="C51" i="4"/>
  <c r="I51" i="4" s="1"/>
  <c r="J51" i="4" s="1"/>
  <c r="I19" i="4" s="1"/>
  <c r="H50" i="4"/>
  <c r="F50" i="4"/>
  <c r="E50" i="4"/>
  <c r="D50" i="4"/>
  <c r="C50" i="4"/>
  <c r="H49" i="4"/>
  <c r="F49" i="4"/>
  <c r="E49" i="4"/>
  <c r="D49" i="4"/>
  <c r="C49" i="4"/>
  <c r="I49" i="4" s="1"/>
  <c r="H48" i="4"/>
  <c r="F48" i="4"/>
  <c r="E48" i="4"/>
  <c r="D48" i="4"/>
  <c r="I48" i="4" s="1"/>
  <c r="C48" i="4"/>
  <c r="H47" i="4"/>
  <c r="F47" i="4"/>
  <c r="E47" i="4"/>
  <c r="I47" i="4"/>
  <c r="H46" i="4"/>
  <c r="F46" i="4"/>
  <c r="E46" i="4"/>
  <c r="H45" i="4"/>
  <c r="F45" i="4"/>
  <c r="E45" i="4"/>
  <c r="D45" i="4"/>
  <c r="C45" i="4"/>
  <c r="H44" i="4"/>
  <c r="F44" i="4"/>
  <c r="E44" i="4"/>
  <c r="D44" i="4"/>
  <c r="I44" i="4" s="1"/>
  <c r="C44" i="4"/>
  <c r="H43" i="4"/>
  <c r="F43" i="4"/>
  <c r="E43" i="4"/>
  <c r="D43" i="4"/>
  <c r="C43" i="4"/>
  <c r="H42" i="4"/>
  <c r="F42" i="4"/>
  <c r="E42" i="4"/>
  <c r="D42" i="4"/>
  <c r="I42" i="4" s="1"/>
  <c r="H41" i="4"/>
  <c r="F41" i="4"/>
  <c r="E41" i="4"/>
  <c r="D41" i="4"/>
  <c r="H40" i="4"/>
  <c r="F40" i="4"/>
  <c r="E40" i="4"/>
  <c r="D40" i="4"/>
  <c r="I40" i="4" s="1"/>
  <c r="G18" i="4"/>
  <c r="G17" i="4"/>
  <c r="G16" i="4"/>
  <c r="G15" i="4"/>
  <c r="G14" i="4"/>
  <c r="G13" i="4"/>
  <c r="G12" i="4"/>
  <c r="G11" i="4"/>
  <c r="G10" i="4"/>
  <c r="G9" i="4"/>
  <c r="G8" i="4"/>
  <c r="I43" i="4" l="1"/>
  <c r="I45" i="4"/>
  <c r="I41" i="4"/>
  <c r="I50" i="4"/>
  <c r="G2" i="2"/>
  <c r="B146" i="2"/>
  <c r="H182" i="2"/>
  <c r="B118" i="2"/>
  <c r="G187" i="2" l="1"/>
  <c r="H187" i="2"/>
  <c r="I71" i="4"/>
  <c r="J48" i="4" s="1"/>
  <c r="I16" i="4" s="1"/>
  <c r="J41" i="4"/>
  <c r="I9" i="4" s="1"/>
  <c r="J50" i="4"/>
  <c r="I18" i="4" s="1"/>
  <c r="J42" i="4" l="1"/>
  <c r="I10" i="4" s="1"/>
  <c r="J40" i="4"/>
  <c r="I8" i="4" s="1"/>
  <c r="J49" i="4"/>
  <c r="I17" i="4" s="1"/>
  <c r="J44" i="4"/>
  <c r="I12" i="4" s="1"/>
  <c r="J43" i="4"/>
  <c r="I11" i="4" s="1"/>
  <c r="J47" i="4"/>
  <c r="I15" i="4" s="1"/>
  <c r="J46" i="4"/>
  <c r="I14" i="4" s="1"/>
  <c r="J45" i="4"/>
  <c r="I13" i="4" s="1"/>
  <c r="J71" i="4" l="1"/>
</calcChain>
</file>

<file path=xl/sharedStrings.xml><?xml version="1.0" encoding="utf-8"?>
<sst xmlns="http://schemas.openxmlformats.org/spreadsheetml/2006/main" count="233" uniqueCount="169">
  <si>
    <t>New Mexico Public Education Department
Title I , Part C Migrant Cover Sheet and Assurances
2016-2017</t>
  </si>
  <si>
    <t>District Name</t>
  </si>
  <si>
    <t>Contact Name</t>
  </si>
  <si>
    <t>Title</t>
  </si>
  <si>
    <t>Telephone</t>
  </si>
  <si>
    <t>Email Address</t>
  </si>
  <si>
    <t>FY 16-17 Planning Award</t>
  </si>
  <si>
    <t xml:space="preserve">The authorized representative of the above-named applicant certifies to the New Mexico Public Education 
Department that the information contained in the application package is accurate and complete and certifies compliance with the assurances listed below and all Migrant Education federal requirements.  </t>
  </si>
  <si>
    <r>
      <t>The governing body of the above-named applicant has approved this plan/application and has authorized me as its 
representative to submit this plan/application as recorded in the minutes of the Local Board of Education meeting held on (</t>
    </r>
    <r>
      <rPr>
        <sz val="10"/>
        <color theme="1"/>
        <rFont val="Calibri"/>
        <family val="2"/>
        <scheme val="minor"/>
      </rPr>
      <t>enter date below</t>
    </r>
    <r>
      <rPr>
        <sz val="12"/>
        <color theme="1"/>
        <rFont val="Calibri"/>
        <family val="2"/>
        <scheme val="minor"/>
      </rPr>
      <t>)</t>
    </r>
  </si>
  <si>
    <t>Board Date</t>
  </si>
  <si>
    <t>Signature</t>
  </si>
  <si>
    <t>Number of eligible migrant students in 2014-15</t>
  </si>
  <si>
    <t>Number of Priority for Services (PFS) migrant students in 2014-15</t>
  </si>
  <si>
    <t>Number of migrant students receiving services in 2014-15</t>
  </si>
  <si>
    <t>Non-migrant services available to migrant students in the district</t>
  </si>
  <si>
    <t>Planning Award</t>
  </si>
  <si>
    <r>
      <t xml:space="preserve">Please email your application (Excel file) and a scanned copy of the signed signature page to the Migrant Application by </t>
    </r>
    <r>
      <rPr>
        <b/>
        <u/>
        <sz val="10"/>
        <color theme="1"/>
        <rFont val="Calibri"/>
        <family val="2"/>
        <scheme val="minor"/>
      </rPr>
      <t>May 30, 2016</t>
    </r>
    <r>
      <rPr>
        <sz val="10"/>
        <color theme="1"/>
        <rFont val="Calibri"/>
        <family val="2"/>
        <scheme val="minor"/>
      </rPr>
      <t>.</t>
    </r>
  </si>
  <si>
    <t>Also enter your planning allocation amount in your district's 2016-17 OBMS Budget as soon as possible.</t>
  </si>
  <si>
    <t>Title I, Part C Migrant Supplementary Assurances</t>
  </si>
  <si>
    <t>The Applicant Hereby Assures the New Mexico Public Education Department that:</t>
  </si>
  <si>
    <t>1.  Funds received under this part will be used only:</t>
  </si>
  <si>
    <t>a) for programs and projects in accordance with Section 1306 (b)(1); and</t>
  </si>
  <si>
    <t>b) to coordinate programs and projects with similar programs within the State and in other States, as well as with other federal  programs that can benefit migratory children and their families.</t>
  </si>
  <si>
    <t>2. Such programs and projects will be carried out in a manner consistent with the objectives of Section 1114, Section 1115(b) and (d); Section 1120, and Section 1120(a)(b) and (c) and Part F;</t>
  </si>
  <si>
    <t>3.  In the planning and operation of programs and projects, there is appropriate consultation with parent advisory councils for programs of one school year in duration, and that all such programs and projects are carried out, to the extent feasible, in a manner consistent with Section 1118;</t>
  </si>
  <si>
    <t>4.  In the planning and carrying out of such programs and projects, there has been and will be adequate provision for addressing the unmet education needs of preschool migratory children;</t>
  </si>
  <si>
    <t>5.  The effectiveness of such programs and projects will be determined, where feasible, using the same approaches and standards that will be used to assess the performance of students, schools and local educational agencies under Part A;</t>
  </si>
  <si>
    <t>6.  To the extent feasible, such programs and projects will provide for:</t>
  </si>
  <si>
    <t>a) advocacy and outreach activities for migratory children and their families, including informing such children and families of, or helping such children and families to gain access to, other education, health, nutrition and social services;</t>
  </si>
  <si>
    <t>b) professional development programs, including mentoring, for teachers and other program personnel;</t>
  </si>
  <si>
    <t>c) family literacy programs;</t>
  </si>
  <si>
    <t>d) the integration of information technology into educational and related programs; and</t>
  </si>
  <si>
    <t>e) programs to facilitate the transition of secondary school students to post-secondary education or employment; and</t>
  </si>
  <si>
    <t>7.  The LEA will assist the State in determining the number of migratory children under Section 1202(e), through such procedures as the State may require.</t>
  </si>
  <si>
    <t>8.  The LEA will support high-quality and comprehensive educational programs for migratory children to help reduce the educational disruptions and other problems that result from repeated moves. (1301(1))</t>
  </si>
  <si>
    <t>9.  The LEA will ensure that in providing services with funds received under this part, each recipient of such funds shall give priority to migratory children who are failing, or most at risk of failing, to meet the State’s challenging State academic content standards and challenging State student academic achievement standards, and whose education has been interrupted during the regular school year. (1304(d))</t>
  </si>
  <si>
    <t>10.  The LEA will provide supplementary services that go beyond the full range of services that are available for migratory children from other appropriate local, state, and federal programs assuring that migrant services support, not supplant, said services for which the migrant students qualify. (1306(b))</t>
  </si>
  <si>
    <t>11.  The LEA will ensure that services provided to migratory children align with the services described in the New Mexico Service Delivery Plan. (1306(a))</t>
  </si>
  <si>
    <t>12.  The LEA will maintain confidentiality of all student, youth, and migrant family information as required under the Family Educational Rights and Privacy Act (FERPA). (20 U.S.C. § 1232g; 34 CFR Part 99)</t>
  </si>
  <si>
    <t>13.  The LEA will maintain such records as may be required for program and fiscal audits and records for determining the effectiveness of the program through a statewide evaluation. (Sections 1301(4); 1303(e); 1304(b)(1) and (2); 1304(c)(5); 1304(d); 1306(a)(1)(C) and (D))</t>
  </si>
  <si>
    <t>Date</t>
  </si>
  <si>
    <t>New Mexico Public Education Department
Title I, Part C Migrant Application 
2016-2017</t>
  </si>
  <si>
    <t>Purpose</t>
  </si>
  <si>
    <t>Migrant Programs must align services with the Comprehensive Needs Assessment (CNA) and Service Delivery Plan (SDP) available from the PED website.</t>
  </si>
  <si>
    <r>
      <t xml:space="preserve">Indicate the instructional strategies you will use to ensure migrant students receive services beyond regular education, Title I, etc. to achieve </t>
    </r>
    <r>
      <rPr>
        <b/>
        <sz val="11"/>
        <color theme="1"/>
        <rFont val="Calibri"/>
        <family val="2"/>
        <scheme val="minor"/>
      </rPr>
      <t>reading and mathematics proficiency.</t>
    </r>
  </si>
  <si>
    <t xml:space="preserve">1.1a Offer supplemental instructional services such as tutoring, summer school, extended school day, or supplementary online instruction for MEP students to improve reading and math achievement. </t>
  </si>
  <si>
    <t xml:space="preserve">1.1b Implement an innovative technology integration program to increase student achievement in reading and math and student engagement in school. </t>
  </si>
  <si>
    <t>1.2a Provide professional development to instructional staff (including counselors and instructional staff who have contact with migrant students) in identifying skills gaps, appropriate placement, and instructional strategies to improve reading and math achievement for MEP students.</t>
  </si>
  <si>
    <t>1.2b Provide professional development to staff on the impact of poverty and mobility on the academic success of migrant students.</t>
  </si>
  <si>
    <t>1.3 Implement a migrant mentor or advocacy program to give students and families a consistent contact in the school building and provide support specific to the needs of individual migrant families.</t>
  </si>
  <si>
    <t>Other strategies and/or description of how MEP funds will be used to implement the strategies above:</t>
  </si>
  <si>
    <r>
      <t xml:space="preserve">Indicate the instructional strategies you will use to ensure migrant students receive services beyond regular education, Title I, etc. to achieve </t>
    </r>
    <r>
      <rPr>
        <b/>
        <sz val="11"/>
        <color theme="1"/>
        <rFont val="Calibri"/>
        <family val="2"/>
        <scheme val="minor"/>
      </rPr>
      <t xml:space="preserve">school readiness </t>
    </r>
    <r>
      <rPr>
        <sz val="11"/>
        <color theme="1"/>
        <rFont val="Calibri"/>
        <family val="2"/>
        <scheme val="minor"/>
      </rPr>
      <t>for MEP children ages 3-5.</t>
    </r>
  </si>
  <si>
    <t>2.1 Provide in-home school readiness instruction and parenting education for preschool children whose parents do not enroll their children in existing preschool programs.</t>
  </si>
  <si>
    <t>2.2a Provide information about and referrals to existing preschool programs through intentional recruiting, home visits, collaborations with a committee of providers, transportation, and wrap-around PK instructional services to match parent schedules.</t>
  </si>
  <si>
    <t>2.2b Provide comprehensive support for migrant students ages 4-5 through partnerships between MEPs, early childhood education providers, and parents.</t>
  </si>
  <si>
    <t>Other strategies (must be supported through a local needs assessment and pre-approved):</t>
  </si>
  <si>
    <r>
      <t xml:space="preserve">Indicate the instructional strategies you will use to ensure migrant students receive services beyond regular education, Title I, etc. to become help students </t>
    </r>
    <r>
      <rPr>
        <b/>
        <sz val="11"/>
        <color theme="1"/>
        <rFont val="Calibri"/>
        <family val="2"/>
        <scheme val="minor"/>
      </rPr>
      <t xml:space="preserve">graduate from high school </t>
    </r>
    <r>
      <rPr>
        <sz val="11"/>
        <color theme="1"/>
        <rFont val="Calibri"/>
        <family val="2"/>
        <scheme val="minor"/>
      </rPr>
      <t>and/or obtain a career.</t>
    </r>
  </si>
  <si>
    <t>3.1-Provide supplemental instructional services with flexible scheduling that meet student needs such as tutoring, summer school, extended school day, credit accrual, college and career readiness support, or online instruction to improve core content achievement.</t>
  </si>
  <si>
    <t>3.2a-Provide referrals and support to access services and resources that meet the needs of students at risk of dropping out of high school and OSY such as high school equivalency programs, HEP, or re-enrollment in school.</t>
  </si>
  <si>
    <t>3.2b-Build connections between secondary age youth and the community education providers through a mentorship or job shadow program.</t>
  </si>
  <si>
    <t>3.3-Provide supplemental instructional services with a flexible schedule that meets student needs to help OSY and secondary age youth gain basic life skills.</t>
  </si>
  <si>
    <r>
      <t xml:space="preserve">Indicate the </t>
    </r>
    <r>
      <rPr>
        <b/>
        <sz val="11"/>
        <color theme="1"/>
        <rFont val="Calibri"/>
        <family val="2"/>
        <scheme val="minor"/>
      </rPr>
      <t>family and support services</t>
    </r>
    <r>
      <rPr>
        <sz val="11"/>
        <color theme="1"/>
        <rFont val="Calibri"/>
        <family val="2"/>
        <scheme val="minor"/>
      </rPr>
      <t xml:space="preserve"> strategies you will use to ensure migrant students receive services beyond regular education, Title I, etc. aligned to their needs.</t>
    </r>
  </si>
  <si>
    <t>4.1-Provide ongoing parent education, parent involvement activities, and Migrant Parent Advisory Councils designed to help parents communicate with the school, support their children’s educational goals, and be involved in their child’s education. Include school readiness, reading, math, and/or technology instruction strategies for the home during parent events.</t>
  </si>
  <si>
    <t>4.2a Provide information and access to support services and educational opportunities from community organizations and non-profits through transportation, translation, and supplies distribution as needed.</t>
  </si>
  <si>
    <t>4.2b-Provide supplemental support services necessary for students to attend school and school-related events such as supplemental educational materials, nutrition, backpacks, uniforms, clothing, and transportation.</t>
  </si>
  <si>
    <t>Budget Detail - Staff Regular Term</t>
  </si>
  <si>
    <t xml:space="preserve">Position </t>
  </si>
  <si>
    <t>FTE</t>
  </si>
  <si>
    <t>Responsibilities (Include strategies staff will implement)</t>
  </si>
  <si>
    <t>Total MEP salary &amp; benefits</t>
  </si>
  <si>
    <t>Regular Term FTE Total</t>
  </si>
  <si>
    <t>Subtotal MEP salary &amp; benefits</t>
  </si>
  <si>
    <t>Budget Detail - Staff Summer Term</t>
  </si>
  <si>
    <t>Summer Term FTE Total</t>
  </si>
  <si>
    <t>Budget Detail - Program Costs</t>
  </si>
  <si>
    <t>Identify all instructional supplies/equipment being purchased, support services and costs, professional development costs and other costs not related to personnel. When applicable indicate the strategy number the item supports.</t>
  </si>
  <si>
    <t>Item</t>
  </si>
  <si>
    <t>Strategy #</t>
  </si>
  <si>
    <t>Description</t>
  </si>
  <si>
    <t>Proposed Amount</t>
  </si>
  <si>
    <t xml:space="preserve">Indirect </t>
  </si>
  <si>
    <t>Subtotal Program Costs</t>
  </si>
  <si>
    <t>FY 2016-17 Migrant Planning Awards</t>
  </si>
  <si>
    <t>Fund 24103</t>
  </si>
  <si>
    <t>Sub-granting Worksheet</t>
  </si>
  <si>
    <t>Eligible</t>
  </si>
  <si>
    <t>Availability of</t>
  </si>
  <si>
    <t>Students</t>
  </si>
  <si>
    <t>Priority 1</t>
  </si>
  <si>
    <t>Priority 2</t>
  </si>
  <si>
    <t>Priority 3</t>
  </si>
  <si>
    <t>Priority 1+2+3</t>
  </si>
  <si>
    <t>Resources</t>
  </si>
  <si>
    <t>Allocation</t>
  </si>
  <si>
    <t>STARS ID</t>
  </si>
  <si>
    <t>NOT PART OF CALCULATION</t>
  </si>
  <si>
    <t>M=0, F=.5, VF=1</t>
  </si>
  <si>
    <t>Moderate</t>
  </si>
  <si>
    <t>012</t>
  </si>
  <si>
    <t>Clovis</t>
  </si>
  <si>
    <t>Few</t>
  </si>
  <si>
    <t>042</t>
  </si>
  <si>
    <t>Deming</t>
  </si>
  <si>
    <t>Very Few</t>
  </si>
  <si>
    <t>006</t>
  </si>
  <si>
    <t>Dexter</t>
  </si>
  <si>
    <t>019</t>
  </si>
  <si>
    <t>Gadsden</t>
  </si>
  <si>
    <t>005</t>
  </si>
  <si>
    <t>Hagerman</t>
  </si>
  <si>
    <t>017</t>
  </si>
  <si>
    <t>Las Cruces</t>
  </si>
  <si>
    <t>057</t>
  </si>
  <si>
    <t>Portales</t>
  </si>
  <si>
    <t>004</t>
  </si>
  <si>
    <t>Roswell</t>
  </si>
  <si>
    <t>073</t>
  </si>
  <si>
    <t>Truth or Consequences</t>
  </si>
  <si>
    <t>062</t>
  </si>
  <si>
    <t>Cuba</t>
  </si>
  <si>
    <t>LOA 12</t>
  </si>
  <si>
    <t>LOA 13</t>
  </si>
  <si>
    <t>LOA 14</t>
  </si>
  <si>
    <t>LOA 15</t>
  </si>
  <si>
    <t>DO NOT ENTER</t>
  </si>
  <si>
    <t>LOA 16</t>
  </si>
  <si>
    <t>LOA 17</t>
  </si>
  <si>
    <t>LOA 18</t>
  </si>
  <si>
    <t>LOA 19</t>
  </si>
  <si>
    <t>LOA 20</t>
  </si>
  <si>
    <t>LOA 21</t>
  </si>
  <si>
    <t>LOA 22</t>
  </si>
  <si>
    <t>LOA 23</t>
  </si>
  <si>
    <t>LOA 24</t>
  </si>
  <si>
    <t>LOA 25</t>
  </si>
  <si>
    <t>LOA 26</t>
  </si>
  <si>
    <t>LOA 27</t>
  </si>
  <si>
    <t>LOA 28</t>
  </si>
  <si>
    <t>LOA 29</t>
  </si>
  <si>
    <t>LOA 30</t>
  </si>
  <si>
    <t>ANY DATA IN</t>
  </si>
  <si>
    <t>CELLS BELOW</t>
  </si>
  <si>
    <t>Total Points</t>
  </si>
  <si>
    <t>Percent</t>
  </si>
  <si>
    <t>LOA 11</t>
  </si>
  <si>
    <t>Sum of Points</t>
  </si>
  <si>
    <t>District Code</t>
  </si>
  <si>
    <t>District</t>
  </si>
  <si>
    <t>Preliminary Award</t>
  </si>
  <si>
    <r>
      <rPr>
        <b/>
        <sz val="12"/>
        <color theme="1"/>
        <rFont val="Calibri"/>
        <family val="2"/>
        <scheme val="minor"/>
      </rPr>
      <t xml:space="preserve">PFS Definition
</t>
    </r>
    <r>
      <rPr>
        <sz val="12"/>
        <color theme="1"/>
        <rFont val="Calibri"/>
        <family val="2"/>
        <scheme val="minor"/>
      </rPr>
      <t xml:space="preserve">
Both section (1) and (2) below must be met in order for a migrant child/youth to be considered PFS. If any of the Educational Interruption factors (1-a through 1-c) and Failing, or Most at Risk of Failing, to Meet State Standards factors (2-a through 2-h) are met, the student is designated as PFS for that section.
(1) EDUCATIONAL INTERRUPTION 
In the preceding 12 months:
1-a The student has a Qualifying Arrival Date (QAD) between September 1 and June 30; or
1-b Student has missed 10 or more days of school due to factors related to the migrant lifestyle; or
1-c Student has changed schools in the same school district related to the child’s migrant lifestyle.
AND
(2) FAILING, OR MOST AT RISK OF FAILING, TO MEET STATE STANDARDS is defined as: 
2-a Student has scored below proficient in reading or math on the state assessment (Partnership for Assessment of readiness for College and Careers [PARCC]); or
2-b Student in grades K-12 with no prior year state assessment and scored below proficient on local assessment instruments; or
2-c student has been identified as non-English proficient or limited English proficient (LEP) using the state-adopted language proficiency assessment (W-APT/ACCESS for ELLs); or
2-d Student has repeated a grade level; or
2-e Student is over age for grade; or
2-f High school student has not accrued the needed credits to graduate with his/her graduation cohort; or
2-g Out-of-school youth; or
2-h Pre-K aged child determined to be “most at risk of failing” based on an appropriate preschool skills assessment. 
</t>
    </r>
  </si>
  <si>
    <t>1) Describe the process used by your district to identify students as having PFS.</t>
  </si>
  <si>
    <t/>
  </si>
  <si>
    <t>2) Complete the table below.</t>
  </si>
  <si>
    <t>Grade Level</t>
  </si>
  <si>
    <t xml:space="preserve">(1) # PFS Identified </t>
  </si>
  <si>
    <t>(2) # PFS served</t>
  </si>
  <si>
    <t>2014-15</t>
  </si>
  <si>
    <t>Pre-K (ages 3-5)</t>
  </si>
  <si>
    <t>OSY</t>
  </si>
  <si>
    <t>TOTAL</t>
  </si>
  <si>
    <r>
      <t xml:space="preserve">3) In the table above, if more students were </t>
    </r>
    <r>
      <rPr>
        <b/>
        <u/>
        <sz val="11"/>
        <color theme="1"/>
        <rFont val="Calibri"/>
        <family val="2"/>
        <scheme val="minor"/>
      </rPr>
      <t>identified</t>
    </r>
    <r>
      <rPr>
        <b/>
        <sz val="11"/>
        <color theme="1"/>
        <rFont val="Calibri"/>
        <family val="2"/>
        <scheme val="minor"/>
      </rPr>
      <t xml:space="preserve"> as PFS than were </t>
    </r>
    <r>
      <rPr>
        <b/>
        <u/>
        <sz val="11"/>
        <color theme="1"/>
        <rFont val="Calibri"/>
        <family val="2"/>
        <scheme val="minor"/>
      </rPr>
      <t>served</t>
    </r>
    <r>
      <rPr>
        <b/>
        <sz val="11"/>
        <color theme="1"/>
        <rFont val="Calibri"/>
        <family val="2"/>
        <scheme val="minor"/>
      </rPr>
      <t xml:space="preserve"> (That is, if Column 1 is greater than Column 2), explain the circumstances under which a PFS student would not receive services. </t>
    </r>
  </si>
  <si>
    <r>
      <t xml:space="preserve">4) Describe how you will meet the needs of migrant students with PFS </t>
    </r>
    <r>
      <rPr>
        <b/>
        <u/>
        <sz val="11"/>
        <color rgb="FF000000"/>
        <rFont val="Calibri"/>
        <family val="2"/>
        <scheme val="minor"/>
      </rPr>
      <t>before</t>
    </r>
    <r>
      <rPr>
        <b/>
        <sz val="11"/>
        <color rgb="FF000000"/>
        <rFont val="Calibri"/>
        <family val="2"/>
        <scheme val="minor"/>
      </rPr>
      <t xml:space="preserve"> serving other migrant students. </t>
    </r>
  </si>
  <si>
    <t>No Services Available</t>
  </si>
  <si>
    <t>High Number of Services Available</t>
  </si>
  <si>
    <t>Moderate Number of Services Available</t>
  </si>
  <si>
    <t>Yes</t>
  </si>
  <si>
    <t>No</t>
  </si>
  <si>
    <t>Application Grand Total</t>
  </si>
  <si>
    <t>FY 2016-17 Migrant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</si>
</sst>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mmmm\ d\,\ yyyy;@"/>
    <numFmt numFmtId="165" formatCode="0.0"/>
    <numFmt numFmtId="166" formatCode="&quot;$&quot;#,##0"/>
    <numFmt numFmtId="167" formatCode="&quot;$&quot;#,##0;&quot;$&quot;#,##0"/>
    <numFmt numFmtId="168" formatCode="&quot;$&quot;#,##0.00"/>
  </numFmts>
  <fonts count="33" x14ac:knownFonts="1">
    <font>
      <sz val="11"/>
      <color theme="1"/>
      <name val="Calibri"/>
      <family val="2"/>
      <scheme val="minor"/>
    </font>
    <font>
      <sz val="11"/>
      <color theme="1"/>
      <name val="Calibri"/>
      <family val="2"/>
    </font>
    <font>
      <sz val="11"/>
      <color theme="1"/>
      <name val="Calibri"/>
      <family val="2"/>
      <scheme val="minor"/>
    </font>
    <font>
      <b/>
      <sz val="16"/>
      <color theme="1"/>
      <name val="Times New Roman"/>
      <family val="1"/>
    </font>
    <font>
      <sz val="12"/>
      <color theme="1"/>
      <name val="Calibri"/>
      <family val="2"/>
      <scheme val="minor"/>
    </font>
    <font>
      <sz val="16"/>
      <color theme="1"/>
      <name val="Arial Black"/>
      <family val="2"/>
    </font>
    <font>
      <sz val="16"/>
      <color theme="1"/>
      <name val="Calibri"/>
      <family val="2"/>
      <scheme val="minor"/>
    </font>
    <font>
      <u/>
      <sz val="11"/>
      <color theme="10"/>
      <name val="Calibri"/>
      <family val="2"/>
    </font>
    <font>
      <sz val="10"/>
      <color theme="1"/>
      <name val="Calibri"/>
      <family val="2"/>
      <scheme val="minor"/>
    </font>
    <font>
      <b/>
      <sz val="11"/>
      <color theme="1"/>
      <name val="Calibri"/>
      <family val="2"/>
      <scheme val="minor"/>
    </font>
    <font>
      <b/>
      <u/>
      <sz val="10"/>
      <color theme="1"/>
      <name val="Calibri"/>
      <family val="2"/>
      <scheme val="minor"/>
    </font>
    <font>
      <b/>
      <sz val="12"/>
      <color rgb="FF000000"/>
      <name val="Calibri"/>
      <family val="2"/>
      <scheme val="minor"/>
    </font>
    <font>
      <sz val="12"/>
      <color rgb="FF000000"/>
      <name val="Calibri"/>
      <family val="2"/>
      <scheme val="minor"/>
    </font>
    <font>
      <sz val="11"/>
      <name val="Calibri"/>
      <family val="2"/>
      <scheme val="minor"/>
    </font>
    <font>
      <b/>
      <sz val="11"/>
      <name val="Calibri"/>
      <family val="2"/>
      <scheme val="minor"/>
    </font>
    <font>
      <sz val="10.5"/>
      <color theme="1"/>
      <name val="Calibri"/>
      <family val="2"/>
      <scheme val="minor"/>
    </font>
    <font>
      <b/>
      <sz val="12"/>
      <color theme="1"/>
      <name val="Calibri"/>
      <family val="2"/>
      <scheme val="minor"/>
    </font>
    <font>
      <sz val="10"/>
      <name val="Arial"/>
      <family val="2"/>
    </font>
    <font>
      <b/>
      <sz val="10"/>
      <name val="Arial"/>
      <family val="2"/>
    </font>
    <font>
      <sz val="8"/>
      <name val="Arial"/>
      <family val="2"/>
    </font>
    <font>
      <b/>
      <sz val="8"/>
      <name val="Arial"/>
      <family val="2"/>
    </font>
    <font>
      <sz val="8"/>
      <color theme="1"/>
      <name val="Calibri"/>
      <family val="2"/>
      <scheme val="minor"/>
    </font>
    <font>
      <b/>
      <sz val="10"/>
      <color rgb="FFFFFFFF"/>
      <name val="Calibri"/>
      <family val="2"/>
      <scheme val="minor"/>
    </font>
    <font>
      <sz val="10"/>
      <color rgb="FF1F497D"/>
      <name val="Calibri"/>
      <family val="2"/>
      <scheme val="minor"/>
    </font>
    <font>
      <b/>
      <sz val="10"/>
      <color theme="1"/>
      <name val="Calibri"/>
      <family val="2"/>
      <scheme val="minor"/>
    </font>
    <font>
      <sz val="11"/>
      <color rgb="FF1F497D"/>
      <name val="Calibri"/>
      <family val="2"/>
      <scheme val="minor"/>
    </font>
    <font>
      <sz val="9"/>
      <color theme="1"/>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1"/>
      <color theme="0"/>
      <name val="Calibri"/>
      <family val="2"/>
      <scheme val="minor"/>
    </font>
    <font>
      <b/>
      <sz val="9"/>
      <color rgb="FFC00000"/>
      <name val="Calibri"/>
      <family val="2"/>
      <scheme val="minor"/>
    </font>
    <font>
      <sz val="9"/>
      <color rgb="FFC0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1F497D"/>
        <bgColor indexed="64"/>
      </patternFill>
    </fill>
    <fill>
      <patternFill patternType="solid">
        <fgColor rgb="FFC6D9F1"/>
        <bgColor indexed="64"/>
      </patternFill>
    </fill>
    <fill>
      <patternFill patternType="solid">
        <fgColor rgb="FFDDD9C3"/>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14">
    <xf numFmtId="0" fontId="0" fillId="0" borderId="0"/>
    <xf numFmtId="44" fontId="2" fillId="0" borderId="0" applyFont="0" applyFill="0" applyBorder="0" applyAlignment="0" applyProtection="0"/>
    <xf numFmtId="0" fontId="7" fillId="0" borderId="0" applyNumberFormat="0" applyFill="0" applyBorder="0" applyAlignment="0" applyProtection="0">
      <alignment vertical="top"/>
      <protection locked="0"/>
    </xf>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167" fontId="19" fillId="0" borderId="0"/>
    <xf numFmtId="9" fontId="17" fillId="0" borderId="0" applyFont="0" applyFill="0" applyBorder="0" applyAlignment="0" applyProtection="0"/>
    <xf numFmtId="9" fontId="1" fillId="0" borderId="0" applyFont="0" applyFill="0" applyBorder="0" applyAlignment="0" applyProtection="0"/>
  </cellStyleXfs>
  <cellXfs count="288">
    <xf numFmtId="0" fontId="0" fillId="0" borderId="0" xfId="0"/>
    <xf numFmtId="0" fontId="4" fillId="0" borderId="2" xfId="0" applyFont="1" applyBorder="1" applyAlignment="1">
      <alignment horizontal="center" wrapText="1"/>
    </xf>
    <xf numFmtId="0" fontId="5" fillId="3" borderId="3" xfId="0" applyFont="1" applyFill="1" applyBorder="1" applyAlignment="1">
      <alignment horizontal="center" wrapText="1"/>
    </xf>
    <xf numFmtId="0" fontId="6" fillId="3" borderId="0" xfId="0" applyFont="1" applyFill="1" applyBorder="1" applyAlignment="1">
      <alignment horizontal="center"/>
    </xf>
    <xf numFmtId="0" fontId="0" fillId="3" borderId="0" xfId="0" applyFill="1" applyBorder="1"/>
    <xf numFmtId="0" fontId="4" fillId="0" borderId="2" xfId="0" applyFont="1" applyBorder="1" applyAlignment="1">
      <alignment horizontal="center"/>
    </xf>
    <xf numFmtId="0" fontId="4" fillId="0" borderId="2" xfId="0" applyFont="1" applyFill="1" applyBorder="1" applyAlignment="1" applyProtection="1">
      <alignment horizontal="center" wrapText="1"/>
    </xf>
    <xf numFmtId="0" fontId="4" fillId="3" borderId="8"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0" xfId="0" applyFont="1" applyFill="1" applyBorder="1" applyAlignment="1">
      <alignment horizontal="left" vertical="top" wrapText="1"/>
    </xf>
    <xf numFmtId="15" fontId="9" fillId="0" borderId="9" xfId="0" applyNumberFormat="1" applyFont="1" applyBorder="1" applyProtection="1">
      <protection locked="0"/>
    </xf>
    <xf numFmtId="0" fontId="9" fillId="0" borderId="2" xfId="0" applyFont="1" applyBorder="1" applyProtection="1">
      <protection locked="0"/>
    </xf>
    <xf numFmtId="0" fontId="0" fillId="0" borderId="2" xfId="0" applyFill="1" applyBorder="1" applyAlignment="1">
      <alignment horizontal="right"/>
    </xf>
    <xf numFmtId="42" fontId="0" fillId="3" borderId="0" xfId="0" applyNumberFormat="1" applyFill="1" applyBorder="1"/>
    <xf numFmtId="0" fontId="0" fillId="3" borderId="0" xfId="0" applyFill="1"/>
    <xf numFmtId="0" fontId="0" fillId="3" borderId="0" xfId="0" applyFill="1" applyBorder="1" applyAlignment="1">
      <alignment horizontal="left"/>
    </xf>
    <xf numFmtId="0" fontId="11" fillId="0" borderId="4" xfId="0" applyFont="1" applyBorder="1"/>
    <xf numFmtId="0" fontId="4" fillId="0" borderId="4" xfId="0" applyFont="1" applyFill="1" applyBorder="1" applyAlignment="1">
      <alignment horizontal="left"/>
    </xf>
    <xf numFmtId="0" fontId="4" fillId="0" borderId="0" xfId="0" applyFont="1" applyFill="1" applyBorder="1" applyAlignment="1">
      <alignment horizontal="left"/>
    </xf>
    <xf numFmtId="0" fontId="12" fillId="0" borderId="0" xfId="0" applyFont="1"/>
    <xf numFmtId="0" fontId="12" fillId="0" borderId="0" xfId="0" applyFont="1" applyAlignment="1">
      <alignment horizontal="left" indent="1"/>
    </xf>
    <xf numFmtId="0" fontId="4" fillId="0" borderId="0" xfId="0" applyFont="1"/>
    <xf numFmtId="0" fontId="12" fillId="0" borderId="0" xfId="0" applyFont="1" applyAlignment="1">
      <alignment horizontal="left" wrapText="1"/>
    </xf>
    <xf numFmtId="0" fontId="4" fillId="0" borderId="0" xfId="0" applyFont="1" applyAlignment="1">
      <alignment horizontal="left" wrapText="1"/>
    </xf>
    <xf numFmtId="0" fontId="0" fillId="0" borderId="0" xfId="0" applyBorder="1"/>
    <xf numFmtId="0" fontId="0" fillId="0" borderId="1" xfId="0" applyBorder="1"/>
    <xf numFmtId="0" fontId="0" fillId="0" borderId="0" xfId="0" applyAlignment="1">
      <alignment horizontal="right"/>
    </xf>
    <xf numFmtId="0" fontId="4" fillId="3" borderId="0" xfId="0" applyFont="1" applyFill="1" applyBorder="1" applyAlignment="1">
      <alignment horizontal="center" wrapText="1"/>
    </xf>
    <xf numFmtId="0" fontId="6" fillId="3" borderId="0" xfId="0" applyFont="1" applyFill="1" applyBorder="1" applyAlignment="1" applyProtection="1">
      <alignment horizontal="center"/>
    </xf>
    <xf numFmtId="0" fontId="6" fillId="3" borderId="0" xfId="0" applyFont="1" applyFill="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0" fontId="6" fillId="0" borderId="0" xfId="0" applyFont="1" applyBorder="1" applyAlignment="1" applyProtection="1">
      <alignment horizontal="center"/>
    </xf>
    <xf numFmtId="0" fontId="4" fillId="3" borderId="11" xfId="0" applyFont="1" applyFill="1" applyBorder="1" applyAlignment="1">
      <alignment horizontal="center" vertical="top" wrapText="1"/>
    </xf>
    <xf numFmtId="0" fontId="13" fillId="0" borderId="16"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vertical="center"/>
      <protection locked="0"/>
    </xf>
    <xf numFmtId="0" fontId="0" fillId="2" borderId="19" xfId="0" applyFill="1" applyBorder="1" applyAlignment="1">
      <alignment horizontal="left"/>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13" fillId="0" borderId="0" xfId="0" applyNumberFormat="1" applyFont="1" applyFill="1" applyBorder="1" applyAlignment="1" applyProtection="1">
      <alignment horizontal="left" vertical="top" wrapText="1"/>
      <protection locked="0"/>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right"/>
    </xf>
    <xf numFmtId="0" fontId="0" fillId="0" borderId="5" xfId="0" applyBorder="1"/>
    <xf numFmtId="2" fontId="0" fillId="0" borderId="7" xfId="0" applyNumberFormat="1" applyBorder="1" applyAlignment="1">
      <alignment horizontal="center"/>
    </xf>
    <xf numFmtId="0" fontId="0" fillId="0" borderId="7" xfId="0" applyBorder="1"/>
    <xf numFmtId="0" fontId="0" fillId="0" borderId="7" xfId="0" applyBorder="1" applyAlignment="1">
      <alignment horizontal="right"/>
    </xf>
    <xf numFmtId="0" fontId="8" fillId="0" borderId="0" xfId="0" applyFont="1" applyAlignment="1">
      <alignment horizontal="center"/>
    </xf>
    <xf numFmtId="0" fontId="0" fillId="0" borderId="8" xfId="0" applyBorder="1"/>
    <xf numFmtId="0" fontId="0" fillId="0" borderId="0" xfId="0" applyFont="1"/>
    <xf numFmtId="0" fontId="9" fillId="0" borderId="0" xfId="0" applyFont="1"/>
    <xf numFmtId="0" fontId="4" fillId="0" borderId="0" xfId="0" applyFont="1" applyAlignment="1">
      <alignment horizontal="left" vertical="top" wrapText="1"/>
    </xf>
    <xf numFmtId="0" fontId="0" fillId="0" borderId="0" xfId="0" quotePrefix="1"/>
    <xf numFmtId="0" fontId="0" fillId="0" borderId="0" xfId="0" applyAlignment="1">
      <alignment horizontal="center"/>
    </xf>
    <xf numFmtId="0" fontId="9" fillId="0" borderId="0" xfId="0" applyFont="1" applyAlignment="1"/>
    <xf numFmtId="0" fontId="0" fillId="0" borderId="0" xfId="0" applyAlignment="1"/>
    <xf numFmtId="0" fontId="22" fillId="7" borderId="11" xfId="0" applyFont="1" applyFill="1" applyBorder="1" applyAlignment="1">
      <alignment horizontal="center" vertical="top" wrapText="1"/>
    </xf>
    <xf numFmtId="0" fontId="22" fillId="7" borderId="45" xfId="0" applyFont="1" applyFill="1" applyBorder="1" applyAlignment="1">
      <alignment vertical="top" wrapText="1"/>
    </xf>
    <xf numFmtId="0" fontId="22" fillId="7" borderId="46" xfId="0" applyFont="1" applyFill="1" applyBorder="1" applyAlignment="1">
      <alignment vertical="top" wrapText="1"/>
    </xf>
    <xf numFmtId="0" fontId="24" fillId="0" borderId="0" xfId="0" applyFont="1" applyFill="1" applyBorder="1" applyAlignment="1">
      <alignment horizontal="center" vertical="top" wrapText="1"/>
    </xf>
    <xf numFmtId="0" fontId="25" fillId="0" borderId="40" xfId="0" applyFont="1" applyBorder="1" applyAlignment="1">
      <alignment horizontal="center" vertical="top" wrapText="1"/>
    </xf>
    <xf numFmtId="0" fontId="25" fillId="0" borderId="19" xfId="0" applyFont="1" applyBorder="1" applyAlignment="1" applyProtection="1">
      <alignment horizontal="center" vertical="top" wrapText="1"/>
      <protection locked="0"/>
    </xf>
    <xf numFmtId="0" fontId="25" fillId="0" borderId="45" xfId="0" applyFont="1" applyBorder="1" applyAlignment="1" applyProtection="1">
      <alignment horizontal="center" vertical="top" wrapText="1"/>
      <protection locked="0"/>
    </xf>
    <xf numFmtId="0" fontId="25" fillId="0" borderId="0" xfId="0" applyFont="1" applyFill="1" applyBorder="1" applyAlignment="1" applyProtection="1">
      <alignment horizontal="center" vertical="top" wrapText="1"/>
      <protection locked="0"/>
    </xf>
    <xf numFmtId="0" fontId="25" fillId="9" borderId="40" xfId="0" applyFont="1" applyFill="1" applyBorder="1" applyAlignment="1">
      <alignment horizontal="center" vertical="top" wrapText="1"/>
    </xf>
    <xf numFmtId="0" fontId="25" fillId="9" borderId="19" xfId="0" applyFont="1" applyFill="1" applyBorder="1" applyAlignment="1" applyProtection="1">
      <alignment horizontal="center" vertical="top" wrapText="1"/>
      <protection locked="0"/>
    </xf>
    <xf numFmtId="0" fontId="25" fillId="9" borderId="49" xfId="0" applyFont="1" applyFill="1" applyBorder="1" applyAlignment="1" applyProtection="1">
      <alignment horizontal="center" vertical="top" wrapText="1"/>
      <protection locked="0"/>
    </xf>
    <xf numFmtId="0" fontId="25" fillId="0" borderId="49" xfId="0" applyFont="1" applyBorder="1" applyAlignment="1" applyProtection="1">
      <alignment horizontal="center" vertical="top" wrapText="1"/>
      <protection locked="0"/>
    </xf>
    <xf numFmtId="0" fontId="25" fillId="0" borderId="11"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Fill="1" applyBorder="1" applyAlignment="1">
      <alignment horizontal="center" vertical="top" wrapText="1"/>
    </xf>
    <xf numFmtId="0" fontId="26" fillId="0" borderId="0" xfId="0" applyFont="1" applyAlignment="1">
      <alignment wrapText="1"/>
    </xf>
    <xf numFmtId="3" fontId="0" fillId="0" borderId="0" xfId="0" applyNumberFormat="1" applyBorder="1" applyAlignment="1">
      <alignment horizontal="center"/>
    </xf>
    <xf numFmtId="0" fontId="9" fillId="0" borderId="0" xfId="0" applyFont="1" applyAlignment="1">
      <alignment horizontal="left" wrapText="1"/>
    </xf>
    <xf numFmtId="0" fontId="28" fillId="0" borderId="0" xfId="0" applyFont="1"/>
    <xf numFmtId="0" fontId="0" fillId="0" borderId="2" xfId="0" applyBorder="1" applyAlignment="1"/>
    <xf numFmtId="0" fontId="4" fillId="0" borderId="2" xfId="0" applyFont="1" applyBorder="1" applyAlignment="1">
      <alignment wrapText="1"/>
    </xf>
    <xf numFmtId="0" fontId="0" fillId="0" borderId="2" xfId="0" applyBorder="1" applyAlignment="1">
      <alignment horizontal="center"/>
    </xf>
    <xf numFmtId="166" fontId="0" fillId="0" borderId="2" xfId="0" applyNumberFormat="1" applyBorder="1"/>
    <xf numFmtId="166" fontId="0" fillId="0" borderId="2" xfId="0" applyNumberFormat="1" applyBorder="1" applyAlignment="1">
      <alignment horizontal="center"/>
    </xf>
    <xf numFmtId="0" fontId="4" fillId="3" borderId="7" xfId="0" applyFont="1" applyFill="1" applyBorder="1" applyAlignment="1">
      <alignment vertical="top" wrapText="1"/>
    </xf>
    <xf numFmtId="0" fontId="0" fillId="0" borderId="27" xfId="0" applyBorder="1" applyAlignment="1">
      <alignment horizontal="center"/>
    </xf>
    <xf numFmtId="0" fontId="4" fillId="3" borderId="0" xfId="0" applyFont="1" applyFill="1" applyBorder="1" applyAlignment="1">
      <alignment horizont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44" fontId="9" fillId="0" borderId="0" xfId="0" applyNumberFormat="1" applyFont="1" applyAlignment="1">
      <alignment horizontal="right"/>
    </xf>
    <xf numFmtId="168" fontId="0" fillId="0" borderId="6" xfId="0" applyNumberFormat="1" applyBorder="1"/>
    <xf numFmtId="168" fontId="0" fillId="0" borderId="6" xfId="1" applyNumberFormat="1" applyFont="1" applyBorder="1" applyAlignment="1" applyProtection="1">
      <alignment horizontal="center" vertical="center"/>
      <protection locked="0"/>
    </xf>
    <xf numFmtId="168" fontId="0" fillId="0" borderId="10" xfId="0" applyNumberFormat="1" applyBorder="1"/>
    <xf numFmtId="168" fontId="9" fillId="0" borderId="0" xfId="0" applyNumberFormat="1" applyFont="1" applyAlignment="1">
      <alignment horizontal="right"/>
    </xf>
    <xf numFmtId="168" fontId="30" fillId="0" borderId="0" xfId="0" applyNumberFormat="1" applyFont="1"/>
    <xf numFmtId="0" fontId="31" fillId="0" borderId="0" xfId="0" applyFont="1" applyAlignment="1">
      <alignment horizontal="right"/>
    </xf>
    <xf numFmtId="168" fontId="32" fillId="0" borderId="0" xfId="0" applyNumberFormat="1" applyFont="1" applyAlignment="1">
      <alignment horizontal="right"/>
    </xf>
    <xf numFmtId="44" fontId="24" fillId="0" borderId="0" xfId="0" applyNumberFormat="1" applyFont="1" applyAlignment="1">
      <alignment horizontal="right"/>
    </xf>
    <xf numFmtId="0" fontId="9" fillId="0" borderId="0" xfId="0" applyFont="1" applyAlignment="1">
      <alignment horizontal="right"/>
    </xf>
    <xf numFmtId="0" fontId="24" fillId="0" borderId="0" xfId="0" applyFont="1" applyAlignment="1">
      <alignment horizontal="right"/>
    </xf>
    <xf numFmtId="0" fontId="8" fillId="0" borderId="6" xfId="0" applyFont="1" applyFill="1" applyBorder="1" applyAlignment="1" applyProtection="1">
      <alignment horizontal="center" wrapText="1"/>
    </xf>
    <xf numFmtId="0" fontId="4" fillId="0" borderId="6" xfId="0" applyFont="1" applyBorder="1" applyAlignment="1">
      <alignment horizontal="center"/>
    </xf>
    <xf numFmtId="0" fontId="17" fillId="0" borderId="0" xfId="3" applyProtection="1"/>
    <xf numFmtId="0" fontId="19" fillId="0" borderId="0" xfId="3" applyFont="1" applyProtection="1"/>
    <xf numFmtId="0" fontId="19" fillId="0" borderId="0" xfId="3" applyFont="1" applyAlignment="1" applyProtection="1">
      <alignment horizontal="right"/>
    </xf>
    <xf numFmtId="0" fontId="18" fillId="0" borderId="0" xfId="3" applyFont="1" applyProtection="1"/>
    <xf numFmtId="0" fontId="20" fillId="0" borderId="0" xfId="3" applyFont="1" applyProtection="1"/>
    <xf numFmtId="0" fontId="20" fillId="5" borderId="27" xfId="3" applyFont="1" applyFill="1" applyBorder="1" applyAlignment="1" applyProtection="1">
      <alignment horizontal="center"/>
    </xf>
    <xf numFmtId="0" fontId="21" fillId="0" borderId="1" xfId="0" applyFont="1" applyBorder="1" applyAlignment="1" applyProtection="1">
      <alignment horizontal="center"/>
    </xf>
    <xf numFmtId="165" fontId="18" fillId="0" borderId="0" xfId="3" applyNumberFormat="1" applyFont="1" applyProtection="1"/>
    <xf numFmtId="165" fontId="20" fillId="5" borderId="43" xfId="3" applyNumberFormat="1" applyFont="1" applyFill="1" applyBorder="1" applyAlignment="1" applyProtection="1">
      <alignment horizontal="center" wrapText="1"/>
    </xf>
    <xf numFmtId="166" fontId="18" fillId="0" borderId="0" xfId="3" applyNumberFormat="1" applyFont="1" applyProtection="1"/>
    <xf numFmtId="165" fontId="20" fillId="5" borderId="43" xfId="3" applyNumberFormat="1" applyFont="1" applyFill="1" applyBorder="1" applyAlignment="1" applyProtection="1">
      <alignment horizontal="center"/>
    </xf>
    <xf numFmtId="49" fontId="21" fillId="0" borderId="0" xfId="0" applyNumberFormat="1" applyFont="1" applyAlignment="1" applyProtection="1">
      <alignment horizontal="center"/>
    </xf>
    <xf numFmtId="0" fontId="17" fillId="0" borderId="0" xfId="3" applyFont="1" applyProtection="1"/>
    <xf numFmtId="0" fontId="19" fillId="6" borderId="43" xfId="3" applyFont="1" applyFill="1" applyBorder="1" applyAlignment="1" applyProtection="1">
      <alignment horizontal="center"/>
    </xf>
    <xf numFmtId="166" fontId="17" fillId="0" borderId="0" xfId="3" applyNumberFormat="1" applyProtection="1"/>
    <xf numFmtId="49" fontId="21" fillId="0" borderId="1" xfId="0" applyNumberFormat="1" applyFont="1" applyBorder="1" applyAlignment="1" applyProtection="1">
      <alignment horizontal="center"/>
    </xf>
    <xf numFmtId="0" fontId="17" fillId="0" borderId="1" xfId="3" applyBorder="1" applyProtection="1"/>
    <xf numFmtId="0" fontId="17" fillId="0" borderId="1" xfId="3" applyFont="1" applyBorder="1" applyProtection="1"/>
    <xf numFmtId="0" fontId="19" fillId="6" borderId="9" xfId="3" applyFont="1" applyFill="1" applyBorder="1" applyAlignment="1" applyProtection="1">
      <alignment horizontal="center"/>
    </xf>
    <xf numFmtId="166" fontId="17" fillId="0" borderId="1" xfId="3" applyNumberFormat="1" applyBorder="1" applyProtection="1"/>
    <xf numFmtId="0" fontId="19" fillId="5" borderId="43" xfId="3" applyFont="1" applyFill="1" applyBorder="1" applyProtection="1"/>
    <xf numFmtId="0" fontId="19" fillId="5" borderId="9" xfId="3" applyFont="1" applyFill="1" applyBorder="1" applyProtection="1"/>
    <xf numFmtId="0" fontId="19" fillId="6" borderId="43" xfId="3" applyFont="1" applyFill="1" applyBorder="1" applyProtection="1"/>
    <xf numFmtId="10" fontId="17" fillId="0" borderId="0" xfId="3" applyNumberFormat="1" applyProtection="1"/>
    <xf numFmtId="0" fontId="19" fillId="6" borderId="9" xfId="3" applyFont="1" applyFill="1" applyBorder="1" applyProtection="1"/>
    <xf numFmtId="10" fontId="18" fillId="0" borderId="0" xfId="3" applyNumberFormat="1" applyFont="1" applyProtection="1"/>
    <xf numFmtId="0" fontId="9" fillId="0" borderId="0" xfId="0" applyFont="1" applyAlignment="1" applyProtection="1">
      <alignment horizontal="left"/>
    </xf>
    <xf numFmtId="0" fontId="0" fillId="0" borderId="0" xfId="0" applyFont="1" applyProtection="1"/>
    <xf numFmtId="14" fontId="9" fillId="0" borderId="0" xfId="0" applyNumberFormat="1" applyFont="1" applyAlignment="1" applyProtection="1">
      <alignment horizontal="left"/>
    </xf>
    <xf numFmtId="0" fontId="0" fillId="0" borderId="1" xfId="0" applyFont="1" applyBorder="1" applyAlignment="1" applyProtection="1">
      <alignment horizontal="center" wrapText="1"/>
    </xf>
    <xf numFmtId="0" fontId="0" fillId="0" borderId="1" xfId="0" applyFont="1" applyBorder="1" applyProtection="1"/>
    <xf numFmtId="49" fontId="0" fillId="0" borderId="0" xfId="0" applyNumberFormat="1" applyFont="1" applyAlignment="1" applyProtection="1">
      <alignment horizontal="center"/>
    </xf>
    <xf numFmtId="0" fontId="13" fillId="0" borderId="0" xfId="3" applyFont="1" applyProtection="1"/>
    <xf numFmtId="166" fontId="13" fillId="0" borderId="0" xfId="3" applyNumberFormat="1" applyFont="1" applyProtection="1"/>
    <xf numFmtId="0" fontId="0" fillId="0" borderId="2" xfId="0" applyBorder="1" applyAlignment="1" applyProtection="1">
      <alignment horizontal="left" indent="1"/>
      <protection locked="0"/>
    </xf>
    <xf numFmtId="0" fontId="9" fillId="0" borderId="5" xfId="0" applyFont="1" applyBorder="1" applyAlignment="1" applyProtection="1">
      <alignment horizontal="left"/>
    </xf>
    <xf numFmtId="0" fontId="9" fillId="0" borderId="6" xfId="0" applyFont="1" applyBorder="1" applyAlignment="1" applyProtection="1">
      <alignment horizontal="left"/>
    </xf>
    <xf numFmtId="0" fontId="3" fillId="2" borderId="1" xfId="0" applyFont="1" applyFill="1" applyBorder="1" applyAlignment="1">
      <alignment horizontal="center" vertical="center" wrapText="1"/>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3" borderId="0" xfId="0" applyFill="1" applyBorder="1" applyAlignment="1">
      <alignment horizontal="center"/>
    </xf>
    <xf numFmtId="0" fontId="0" fillId="0" borderId="6" xfId="0" applyFont="1" applyBorder="1" applyAlignment="1" applyProtection="1">
      <alignment horizontal="left"/>
      <protection locked="0"/>
    </xf>
    <xf numFmtId="0" fontId="4" fillId="3" borderId="0" xfId="0" applyFont="1" applyFill="1" applyBorder="1"/>
    <xf numFmtId="0" fontId="7" fillId="0" borderId="2" xfId="2" applyBorder="1" applyAlignment="1" applyProtection="1">
      <alignment vertical="top" wrapText="1"/>
      <protection locked="0"/>
    </xf>
    <xf numFmtId="0" fontId="0" fillId="0" borderId="2" xfId="0" applyFont="1" applyBorder="1" applyAlignment="1" applyProtection="1">
      <alignment vertical="top" wrapText="1"/>
      <protection locked="0"/>
    </xf>
    <xf numFmtId="0" fontId="4" fillId="3" borderId="0" xfId="0" applyFont="1" applyFill="1" applyBorder="1" applyAlignment="1">
      <alignment horizontal="center"/>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164" fontId="9" fillId="0" borderId="8" xfId="0" applyNumberFormat="1" applyFont="1" applyBorder="1" applyAlignment="1" applyProtection="1">
      <alignment horizontal="left"/>
      <protection locked="0"/>
    </xf>
    <xf numFmtId="164" fontId="9" fillId="0" borderId="10" xfId="0" applyNumberFormat="1" applyFont="1" applyBorder="1" applyAlignment="1" applyProtection="1">
      <alignment horizontal="left"/>
      <protection locked="0"/>
    </xf>
    <xf numFmtId="0" fontId="8" fillId="0" borderId="5" xfId="0" applyFont="1" applyFill="1" applyBorder="1" applyAlignment="1">
      <alignment horizontal="left"/>
    </xf>
    <xf numFmtId="0" fontId="8" fillId="0" borderId="6" xfId="0" applyFont="1"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8" fillId="0" borderId="0" xfId="0" applyFont="1" applyFill="1" applyBorder="1" applyAlignment="1">
      <alignment horizontal="left" wrapText="1"/>
    </xf>
    <xf numFmtId="0" fontId="0" fillId="3" borderId="0" xfId="0" applyFill="1" applyBorder="1" applyAlignment="1">
      <alignment horizontal="left"/>
    </xf>
    <xf numFmtId="0" fontId="4" fillId="0" borderId="0" xfId="0" applyFont="1" applyBorder="1" applyAlignment="1">
      <alignment horizontal="left" wrapText="1"/>
    </xf>
    <xf numFmtId="0" fontId="0" fillId="3" borderId="7" xfId="0" applyFill="1" applyBorder="1" applyAlignment="1" applyProtection="1">
      <alignment horizontal="left"/>
      <protection locked="0"/>
    </xf>
    <xf numFmtId="0" fontId="0" fillId="3" borderId="7" xfId="0" applyFont="1" applyFill="1" applyBorder="1" applyAlignment="1" applyProtection="1">
      <alignment horizontal="left"/>
      <protection locked="0"/>
    </xf>
    <xf numFmtId="0" fontId="0" fillId="0" borderId="2" xfId="0" applyBorder="1" applyAlignment="1">
      <alignment horizontal="left" indent="1"/>
    </xf>
    <xf numFmtId="0" fontId="12" fillId="0" borderId="0" xfId="0" applyFont="1" applyAlignment="1">
      <alignment horizontal="left" wrapText="1"/>
    </xf>
    <xf numFmtId="0" fontId="4" fillId="0" borderId="0" xfId="0" applyFont="1" applyAlignment="1">
      <alignment horizontal="left" wrapText="1"/>
    </xf>
    <xf numFmtId="0" fontId="12" fillId="0" borderId="0" xfId="0" applyFont="1" applyAlignment="1">
      <alignment horizontal="left" wrapText="1" indent="1"/>
    </xf>
    <xf numFmtId="0" fontId="12" fillId="0" borderId="0" xfId="0" applyFont="1" applyAlignment="1">
      <alignment horizontal="left" vertical="center" wrapText="1"/>
    </xf>
    <xf numFmtId="0" fontId="12" fillId="0" borderId="0" xfId="0" applyFont="1" applyAlignment="1">
      <alignment horizontal="left" vertical="top" wrapText="1"/>
    </xf>
    <xf numFmtId="0" fontId="3" fillId="2" borderId="0" xfId="0" applyFont="1" applyFill="1" applyAlignment="1">
      <alignment horizontal="center" vertical="center" wrapText="1"/>
    </xf>
    <xf numFmtId="0" fontId="6" fillId="2" borderId="0" xfId="0" applyFont="1" applyFill="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14" fillId="0" borderId="17" xfId="0" applyNumberFormat="1" applyFont="1" applyFill="1" applyBorder="1" applyAlignment="1" applyProtection="1">
      <alignment horizontal="left" vertical="top" wrapText="1"/>
    </xf>
    <xf numFmtId="0" fontId="13" fillId="0" borderId="17" xfId="0" applyNumberFormat="1" applyFont="1" applyFill="1" applyBorder="1" applyAlignment="1" applyProtection="1">
      <alignment horizontal="left" vertical="top" wrapText="1"/>
    </xf>
    <xf numFmtId="0" fontId="13" fillId="0" borderId="18"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center" vertical="center"/>
      <protection locked="0"/>
    </xf>
    <xf numFmtId="0" fontId="0" fillId="0" borderId="21" xfId="0" applyFont="1" applyBorder="1" applyAlignment="1">
      <alignment horizontal="left" vertical="top" wrapText="1"/>
    </xf>
    <xf numFmtId="0" fontId="9" fillId="0" borderId="4" xfId="0" applyFont="1" applyBorder="1" applyAlignment="1">
      <alignment horizontal="left" vertical="top" wrapText="1"/>
    </xf>
    <xf numFmtId="0" fontId="9" fillId="0" borderId="22"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24"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13" fillId="0" borderId="2" xfId="0" applyNumberFormat="1" applyFont="1" applyFill="1" applyBorder="1" applyAlignment="1" applyProtection="1">
      <alignment horizontal="center" vertical="center"/>
      <protection locked="0"/>
    </xf>
    <xf numFmtId="0" fontId="0" fillId="0" borderId="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 xfId="0"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center"/>
    </xf>
    <xf numFmtId="0" fontId="0" fillId="0" borderId="2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2" xfId="0" applyBorder="1" applyAlignment="1">
      <alignment horizontal="left" vertical="center" wrapText="1"/>
    </xf>
    <xf numFmtId="0" fontId="0" fillId="0" borderId="26" xfId="0" applyBorder="1" applyAlignment="1">
      <alignment horizontal="left" vertical="center" wrapText="1"/>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13" fillId="0" borderId="17" xfId="0" applyNumberFormat="1" applyFont="1" applyFill="1" applyBorder="1" applyAlignment="1" applyProtection="1">
      <alignment horizontal="left" vertical="top" wrapText="1"/>
      <protection locked="0"/>
    </xf>
    <xf numFmtId="0" fontId="13" fillId="0" borderId="18" xfId="0" applyNumberFormat="1" applyFont="1" applyFill="1" applyBorder="1" applyAlignment="1" applyProtection="1">
      <alignment horizontal="left" vertical="top" wrapText="1"/>
      <protection locked="0"/>
    </xf>
    <xf numFmtId="0" fontId="13" fillId="0" borderId="2" xfId="0" applyNumberFormat="1" applyFont="1" applyFill="1" applyBorder="1" applyAlignment="1" applyProtection="1">
      <alignment horizontal="left" vertical="top" wrapText="1"/>
      <protection locked="0"/>
    </xf>
    <xf numFmtId="0" fontId="13" fillId="0" borderId="23" xfId="0" applyNumberFormat="1" applyFont="1" applyFill="1" applyBorder="1" applyAlignment="1" applyProtection="1">
      <alignment horizontal="left" vertical="top" wrapText="1"/>
      <protection locked="0"/>
    </xf>
    <xf numFmtId="0" fontId="13" fillId="0" borderId="27" xfId="0" applyNumberFormat="1" applyFont="1" applyFill="1" applyBorder="1" applyAlignment="1" applyProtection="1">
      <alignment horizontal="center" vertical="center"/>
      <protection locked="0"/>
    </xf>
    <xf numFmtId="0" fontId="15" fillId="0" borderId="21" xfId="0" applyFont="1" applyBorder="1" applyAlignment="1">
      <alignment horizontal="left" vertical="top" wrapText="1"/>
    </xf>
    <xf numFmtId="0" fontId="15" fillId="0" borderId="4" xfId="0" applyFont="1" applyBorder="1" applyAlignment="1">
      <alignment horizontal="left" vertical="top" wrapText="1"/>
    </xf>
    <xf numFmtId="0" fontId="15" fillId="0" borderId="36" xfId="0" applyFont="1" applyBorder="1" applyAlignment="1">
      <alignment horizontal="left" vertical="top" wrapText="1"/>
    </xf>
    <xf numFmtId="0" fontId="15" fillId="0" borderId="3"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0" fillId="0" borderId="40" xfId="0" applyBorder="1" applyAlignment="1">
      <alignment horizontal="left" vertical="center" wrapText="1"/>
    </xf>
    <xf numFmtId="0" fontId="0" fillId="0" borderId="1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9" fillId="0" borderId="17" xfId="0" applyFont="1" applyBorder="1" applyAlignment="1">
      <alignment horizontal="left" vertical="top" wrapText="1"/>
    </xf>
    <xf numFmtId="0" fontId="0" fillId="0" borderId="17"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pplyProtection="1">
      <alignment horizontal="center" vertical="center"/>
      <protection locked="0"/>
    </xf>
    <xf numFmtId="0" fontId="13" fillId="0" borderId="38" xfId="0" applyNumberFormat="1" applyFont="1" applyFill="1" applyBorder="1" applyAlignment="1" applyProtection="1">
      <alignment horizontal="left" vertical="top" wrapText="1"/>
      <protection locked="0"/>
    </xf>
    <xf numFmtId="0" fontId="13" fillId="0" borderId="39" xfId="0" applyNumberFormat="1" applyFont="1" applyFill="1" applyBorder="1" applyAlignment="1" applyProtection="1">
      <alignment horizontal="left" vertical="top" wrapText="1"/>
      <protection locked="0"/>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0" fillId="0" borderId="33"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left" vertical="top" wrapText="1"/>
    </xf>
    <xf numFmtId="0" fontId="9" fillId="0" borderId="44" xfId="0" applyFont="1" applyBorder="1" applyAlignment="1">
      <alignment horizontal="left" vertical="top" wrapText="1"/>
    </xf>
    <xf numFmtId="0" fontId="0" fillId="0" borderId="27" xfId="0" applyBorder="1" applyAlignment="1" applyProtection="1">
      <alignment horizontal="center" vertical="center"/>
      <protection locked="0"/>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36" xfId="0" applyBorder="1" applyAlignment="1">
      <alignment horizontal="left" vertical="top" wrapText="1"/>
    </xf>
    <xf numFmtId="0" fontId="0" fillId="0" borderId="29" xfId="0" applyBorder="1" applyAlignment="1">
      <alignment horizontal="left" vertical="top" wrapText="1"/>
    </xf>
    <xf numFmtId="0" fontId="0" fillId="0" borderId="2" xfId="0" applyBorder="1" applyAlignment="1" applyProtection="1">
      <alignment horizontal="left"/>
      <protection locked="0"/>
    </xf>
    <xf numFmtId="0" fontId="0" fillId="0" borderId="2" xfId="0" applyBorder="1" applyAlignment="1" applyProtection="1">
      <alignment horizontal="center"/>
      <protection locked="0"/>
    </xf>
    <xf numFmtId="0" fontId="8" fillId="0" borderId="21"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8" fillId="0" borderId="3"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8"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168" fontId="0" fillId="0" borderId="22" xfId="1" applyNumberFormat="1" applyFont="1" applyBorder="1" applyAlignment="1" applyProtection="1">
      <alignment horizontal="center" vertical="center"/>
      <protection locked="0"/>
    </xf>
    <xf numFmtId="168" fontId="0" fillId="0" borderId="24" xfId="1" applyNumberFormat="1" applyFont="1" applyBorder="1" applyAlignment="1" applyProtection="1">
      <alignment horizontal="center" vertical="center"/>
      <protection locked="0"/>
    </xf>
    <xf numFmtId="168" fontId="0" fillId="0" borderId="10" xfId="1" applyNumberFormat="1" applyFont="1" applyBorder="1" applyAlignment="1" applyProtection="1">
      <alignment horizontal="center" vertical="center"/>
      <protection locked="0"/>
    </xf>
    <xf numFmtId="0" fontId="16" fillId="0" borderId="0" xfId="0" applyFont="1" applyAlignment="1">
      <alignment horizontal="center"/>
    </xf>
    <xf numFmtId="0" fontId="0" fillId="0" borderId="1" xfId="0" applyBorder="1" applyAlignment="1">
      <alignment horizontal="left"/>
    </xf>
    <xf numFmtId="0" fontId="0" fillId="0" borderId="0" xfId="0" applyAlignment="1">
      <alignment horizontal="left" wrapText="1"/>
    </xf>
    <xf numFmtId="0" fontId="8" fillId="0" borderId="5"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0" fillId="0" borderId="5" xfId="0" applyBorder="1" applyAlignment="1">
      <alignment horizontal="left" indent="1"/>
    </xf>
    <xf numFmtId="0" fontId="0" fillId="0" borderId="7" xfId="0" applyBorder="1" applyAlignment="1">
      <alignment horizontal="left" indent="1"/>
    </xf>
    <xf numFmtId="0" fontId="0" fillId="0" borderId="6" xfId="0" applyBorder="1" applyAlignment="1">
      <alignment horizontal="left" indent="1"/>
    </xf>
    <xf numFmtId="0" fontId="0" fillId="0" borderId="27" xfId="0" applyBorder="1" applyAlignment="1" applyProtection="1">
      <alignment horizontal="left"/>
      <protection locked="0"/>
    </xf>
    <xf numFmtId="0" fontId="0" fillId="0" borderId="27" xfId="0" applyBorder="1" applyAlignment="1" applyProtection="1">
      <alignment horizontal="center"/>
      <protection locked="0"/>
    </xf>
    <xf numFmtId="0" fontId="9" fillId="0" borderId="0" xfId="0" applyFont="1" applyAlignment="1">
      <alignment horizontal="left" wrapText="1"/>
    </xf>
    <xf numFmtId="0" fontId="8" fillId="0" borderId="12" xfId="0" applyFont="1" applyBorder="1" applyAlignment="1" applyProtection="1">
      <alignment horizontal="left" vertical="top" wrapText="1"/>
      <protection locked="0"/>
    </xf>
    <xf numFmtId="0" fontId="8" fillId="0" borderId="13" xfId="0" applyFont="1" applyBorder="1" applyProtection="1">
      <protection locked="0"/>
    </xf>
    <xf numFmtId="0" fontId="8" fillId="0" borderId="14" xfId="0" applyFont="1" applyBorder="1" applyProtection="1">
      <protection locked="0"/>
    </xf>
    <xf numFmtId="0" fontId="8"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4" fillId="0" borderId="0" xfId="0" applyFont="1" applyAlignment="1">
      <alignment horizontal="left" vertical="top" wrapText="1"/>
    </xf>
    <xf numFmtId="0" fontId="22" fillId="0" borderId="0" xfId="0" applyFont="1" applyFill="1" applyBorder="1" applyAlignment="1">
      <alignment horizontal="center" vertical="top" wrapText="1"/>
    </xf>
    <xf numFmtId="0" fontId="23" fillId="0" borderId="15" xfId="0" applyFont="1" applyBorder="1" applyAlignment="1">
      <alignment horizontal="center" vertical="top" wrapText="1"/>
    </xf>
    <xf numFmtId="0" fontId="23" fillId="0" borderId="40" xfId="0" applyFont="1" applyBorder="1" applyAlignment="1">
      <alignment horizontal="center" vertical="top" wrapText="1"/>
    </xf>
    <xf numFmtId="0" fontId="24" fillId="8" borderId="47" xfId="0" applyFont="1" applyFill="1" applyBorder="1" applyAlignment="1">
      <alignment horizontal="center" vertical="top" wrapText="1"/>
    </xf>
    <xf numFmtId="0" fontId="24" fillId="8" borderId="35" xfId="0" applyFont="1" applyFill="1" applyBorder="1" applyAlignment="1">
      <alignment horizontal="center" vertical="top" wrapText="1"/>
    </xf>
    <xf numFmtId="0" fontId="24" fillId="8" borderId="30" xfId="0" applyFont="1" applyFill="1" applyBorder="1" applyAlignment="1">
      <alignment horizontal="center" vertical="top" wrapText="1"/>
    </xf>
    <xf numFmtId="0" fontId="24" fillId="8" borderId="48" xfId="0" applyFont="1" applyFill="1" applyBorder="1" applyAlignment="1">
      <alignment horizontal="center" vertical="top" wrapText="1"/>
    </xf>
    <xf numFmtId="0" fontId="24" fillId="0" borderId="0" xfId="0" applyFont="1" applyFill="1" applyBorder="1" applyAlignment="1">
      <alignment horizontal="center" vertical="top" wrapText="1"/>
    </xf>
    <xf numFmtId="0" fontId="0" fillId="0" borderId="1" xfId="0" applyBorder="1" applyAlignment="1">
      <alignment horizontal="left" indent="1"/>
    </xf>
  </cellXfs>
  <cellStyles count="14">
    <cellStyle name="Comma 2" xfId="4"/>
    <cellStyle name="Currency" xfId="1" builtinId="4"/>
    <cellStyle name="Currency 2" xfId="5"/>
    <cellStyle name="Hyperlink" xfId="2" builtinId="8"/>
    <cellStyle name="Normal" xfId="0" builtinId="0"/>
    <cellStyle name="Normal 2" xfId="6"/>
    <cellStyle name="Normal 2 2" xfId="7"/>
    <cellStyle name="Normal 2 3" xfId="8"/>
    <cellStyle name="Normal 3" xfId="9"/>
    <cellStyle name="Normal 4" xfId="10"/>
    <cellStyle name="Normal 4 2" xfId="3"/>
    <cellStyle name="Normal 5" xfId="11"/>
    <cellStyle name="Percent 2" xfId="12"/>
    <cellStyle name="Percent 3"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152401</xdr:rowOff>
    </xdr:from>
    <xdr:to>
      <xdr:col>8</xdr:col>
      <xdr:colOff>1905</xdr:colOff>
      <xdr:row>5</xdr:row>
      <xdr:rowOff>213361</xdr:rowOff>
    </xdr:to>
    <xdr:sp macro="" textlink="">
      <xdr:nvSpPr>
        <xdr:cNvPr id="2" name="TextBox 1"/>
        <xdr:cNvSpPr txBox="1"/>
      </xdr:nvSpPr>
      <xdr:spPr>
        <a:xfrm>
          <a:off x="47625" y="1647826"/>
          <a:ext cx="8267700" cy="1061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latin typeface="+mn-lt"/>
              <a:ea typeface="+mn-ea"/>
              <a:cs typeface="+mn-cs"/>
            </a:rPr>
            <a:t>Migrant funding may only be used to supplement and not supplant other federal, state and local funds. Migrant funds may be used to 1) Identify the eligible migrant children with special educational needs who are expected to reside in the local district; 2) Determine the educational and educationally related needs of the children to be served; 3) Determine the focus of the program (i.e., instructional areas and/or grade levels) based on a needs assessment; and 4) Select children with the greatest need for MEP services according to the priority for services criteria in section 1304(d) of the statute</a:t>
          </a:r>
          <a:r>
            <a:rPr lang="en-US" sz="1200" b="0">
              <a:solidFill>
                <a:schemeClr val="dk1"/>
              </a:solidFill>
              <a:latin typeface="+mn-lt"/>
              <a:ea typeface="+mn-ea"/>
              <a:cs typeface="+mn-cs"/>
            </a:rPr>
            <a:t>. </a:t>
          </a:r>
          <a:r>
            <a:rPr lang="en-US" sz="1200" b="1">
              <a:solidFill>
                <a:schemeClr val="dk1"/>
              </a:solidFill>
              <a:latin typeface="+mn-lt"/>
              <a:ea typeface="+mn-ea"/>
              <a:cs typeface="+mn-cs"/>
            </a:rPr>
            <a:t>Note: MPOs (Measurable Program Objective)</a:t>
          </a:r>
          <a:r>
            <a:rPr lang="en-US" sz="1200" b="1" baseline="0">
              <a:solidFill>
                <a:schemeClr val="dk1"/>
              </a:solidFill>
              <a:latin typeface="+mn-lt"/>
              <a:ea typeface="+mn-ea"/>
              <a:cs typeface="+mn-cs"/>
            </a:rPr>
            <a:t> </a:t>
          </a:r>
          <a:r>
            <a:rPr lang="en-US" sz="1200" b="1" u="sng">
              <a:solidFill>
                <a:schemeClr val="dk1"/>
              </a:solidFill>
              <a:latin typeface="+mn-lt"/>
              <a:ea typeface="+mn-ea"/>
              <a:cs typeface="+mn-cs"/>
            </a:rPr>
            <a:t>required for all programs </a:t>
          </a:r>
          <a:r>
            <a:rPr lang="en-US" sz="1200" b="1">
              <a:solidFill>
                <a:schemeClr val="dk1"/>
              </a:solidFill>
              <a:latin typeface="+mn-lt"/>
              <a:ea typeface="+mn-ea"/>
              <a:cs typeface="+mn-cs"/>
            </a:rPr>
            <a:t>are bolded.</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haryn.Perea/Desktop/2011-2012%20Application%20Resources/2011-12_Consolidated_Application__Required_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na.Rutland1/AppData/Local/Microsoft/Windows/Temporary%20Internet%20Files/Content.Outlook/9MCVXR68/Copy%20of%20Copy%20of%20FY%202016-17%20Migrant%20Application%20louie%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
      <sheetName val="Assurances"/>
      <sheetName val="Admin"/>
      <sheetName val="Program Planning"/>
      <sheetName val="REC Data "/>
      <sheetName val="lists"/>
    </sheetNames>
    <sheetDataSet>
      <sheetData sheetId="0"/>
      <sheetData sheetId="1"/>
      <sheetData sheetId="2"/>
      <sheetData sheetId="3"/>
      <sheetData sheetId="4"/>
      <sheetData sheetId="5">
        <row r="2">
          <cell r="B2" t="str">
            <v>Alamogordo</v>
          </cell>
          <cell r="C2" t="str">
            <v>yes</v>
          </cell>
          <cell r="D2" t="str">
            <v>yes</v>
          </cell>
        </row>
        <row r="3">
          <cell r="C3" t="str">
            <v>no</v>
          </cell>
          <cell r="D3" t="str">
            <v>no</v>
          </cell>
        </row>
        <row r="4">
          <cell r="D4"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rances"/>
      <sheetName val="Migrant Application"/>
      <sheetName val="1516"/>
      <sheetName val="15-16 Migrant PlanningWS"/>
      <sheetName val="PFS"/>
      <sheetName val="13-14Data"/>
      <sheetName val="24103 1314Final"/>
      <sheetName val="T1-24103 GrantExpendSwdeSumm"/>
      <sheetName val="PFSRev2 pivot"/>
      <sheetName val="PFSRev2"/>
      <sheetName val="Total eligible Rev pivot"/>
      <sheetName val="Total eligible Rev"/>
      <sheetName val="Sheet6"/>
      <sheetName val="Sheet1"/>
      <sheetName val="enrollment14-15 for 16-17 app"/>
      <sheetName val="PFS14-15 for 16-17 app"/>
    </sheetNames>
    <sheetDataSet>
      <sheetData sheetId="0">
        <row r="3">
          <cell r="E3" t="str">
            <v>FY 16-17 Planning Award</v>
          </cell>
        </row>
      </sheetData>
      <sheetData sheetId="1"/>
      <sheetData sheetId="2">
        <row r="6">
          <cell r="B6" t="str">
            <v>Clovis</v>
          </cell>
        </row>
        <row r="7">
          <cell r="B7" t="str">
            <v>Deming</v>
          </cell>
        </row>
        <row r="8">
          <cell r="B8" t="str">
            <v>Dexter</v>
          </cell>
        </row>
        <row r="9">
          <cell r="B9" t="str">
            <v>Gadsden</v>
          </cell>
        </row>
        <row r="10">
          <cell r="B10" t="str">
            <v>Hagerman</v>
          </cell>
        </row>
        <row r="11">
          <cell r="B11" t="str">
            <v>Hatch</v>
          </cell>
        </row>
        <row r="12">
          <cell r="B12" t="str">
            <v>Las Cruces</v>
          </cell>
        </row>
        <row r="13">
          <cell r="B13" t="str">
            <v>Portales</v>
          </cell>
        </row>
        <row r="14">
          <cell r="B14" t="str">
            <v>Roswell</v>
          </cell>
        </row>
        <row r="15">
          <cell r="B15" t="str">
            <v>Truth or Consequences</v>
          </cell>
        </row>
        <row r="16">
          <cell r="B16" t="str">
            <v>Cuba</v>
          </cell>
        </row>
      </sheetData>
      <sheetData sheetId="3"/>
      <sheetData sheetId="4"/>
      <sheetData sheetId="5">
        <row r="2">
          <cell r="C2" t="str">
            <v>CLOVIS</v>
          </cell>
          <cell r="H2" t="str">
            <v>Yes</v>
          </cell>
          <cell r="J2" t="str">
            <v>No Services Available</v>
          </cell>
        </row>
        <row r="3">
          <cell r="C3" t="str">
            <v>DEMING</v>
          </cell>
          <cell r="H3" t="str">
            <v>No</v>
          </cell>
          <cell r="J3" t="str">
            <v>Moderate Number of Services Available</v>
          </cell>
        </row>
        <row r="4">
          <cell r="C4" t="str">
            <v>DEXTER</v>
          </cell>
          <cell r="J4" t="str">
            <v>High Number of Services Available</v>
          </cell>
        </row>
        <row r="5">
          <cell r="C5" t="str">
            <v>GADSDEN</v>
          </cell>
        </row>
        <row r="6">
          <cell r="C6" t="str">
            <v>HAGERMAN</v>
          </cell>
        </row>
        <row r="7">
          <cell r="C7" t="str">
            <v>HATCH</v>
          </cell>
        </row>
        <row r="8">
          <cell r="C8" t="str">
            <v>LAS_CRUCES</v>
          </cell>
        </row>
        <row r="9">
          <cell r="C9" t="str">
            <v>PORTALES</v>
          </cell>
        </row>
        <row r="10">
          <cell r="C10" t="str">
            <v>ROSWELL</v>
          </cell>
        </row>
        <row r="11">
          <cell r="C11" t="str">
            <v>TRUTH_OR_CONSEQUENCES</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showGridLines="0" tabSelected="1" workbookViewId="0">
      <selection activeCell="D8" sqref="D8:F8"/>
    </sheetView>
  </sheetViews>
  <sheetFormatPr defaultRowHeight="15" x14ac:dyDescent="0.25"/>
  <cols>
    <col min="1" max="1" width="20.7109375" customWidth="1"/>
    <col min="2" max="2" width="34.140625" customWidth="1"/>
    <col min="3" max="3" width="16.28515625" customWidth="1"/>
    <col min="4" max="4" width="17.140625" customWidth="1"/>
    <col min="5" max="5" width="15.5703125" bestFit="1" customWidth="1"/>
    <col min="6" max="6" width="14" customWidth="1"/>
  </cols>
  <sheetData>
    <row r="1" spans="1:6" ht="74.25" customHeight="1" x14ac:dyDescent="0.25">
      <c r="A1" s="136" t="s">
        <v>0</v>
      </c>
      <c r="B1" s="136"/>
      <c r="C1" s="136"/>
      <c r="D1" s="136"/>
      <c r="E1" s="136"/>
      <c r="F1" s="136"/>
    </row>
    <row r="2" spans="1:6" ht="5.25" customHeight="1" x14ac:dyDescent="0.25"/>
    <row r="3" spans="1:6" ht="33.75" customHeight="1" x14ac:dyDescent="0.25">
      <c r="A3" s="1" t="s">
        <v>1</v>
      </c>
      <c r="B3" s="133" t="s">
        <v>99</v>
      </c>
      <c r="C3" s="5" t="s">
        <v>146</v>
      </c>
      <c r="D3" s="78" t="str">
        <f>LOOKUP(B3,Sheet3!B6:B15,Sheet3!A6:A15)</f>
        <v>012</v>
      </c>
      <c r="E3" s="6" t="s">
        <v>6</v>
      </c>
      <c r="F3" s="79">
        <f>LOOKUP(B3,Sheet3!B6:B15,Sheet3!C6:C15)</f>
        <v>61836.634874052332</v>
      </c>
    </row>
    <row r="4" spans="1:6" ht="10.5" customHeight="1" x14ac:dyDescent="0.5">
      <c r="A4" s="2"/>
      <c r="B4" s="3"/>
      <c r="C4" s="3"/>
      <c r="D4" s="3"/>
      <c r="E4" s="3"/>
      <c r="F4" s="3"/>
    </row>
    <row r="5" spans="1:6" ht="22.5" customHeight="1" x14ac:dyDescent="0.25">
      <c r="A5" s="76" t="s">
        <v>2</v>
      </c>
      <c r="B5" s="137"/>
      <c r="C5" s="138"/>
      <c r="D5" s="139"/>
      <c r="E5" s="139"/>
      <c r="F5" s="139"/>
    </row>
    <row r="6" spans="1:6" ht="22.5" customHeight="1" x14ac:dyDescent="0.25">
      <c r="A6" s="76" t="s">
        <v>3</v>
      </c>
      <c r="B6" s="137"/>
      <c r="C6" s="138"/>
      <c r="D6" s="139"/>
      <c r="E6" s="139"/>
      <c r="F6" s="139"/>
    </row>
    <row r="7" spans="1:6" ht="22.5" customHeight="1" x14ac:dyDescent="0.25">
      <c r="A7" s="77" t="s">
        <v>4</v>
      </c>
      <c r="B7" s="137"/>
      <c r="C7" s="140"/>
      <c r="D7" s="141"/>
      <c r="E7" s="141"/>
      <c r="F7" s="141"/>
    </row>
    <row r="8" spans="1:6" ht="22.5" customHeight="1" x14ac:dyDescent="0.25">
      <c r="A8" s="77" t="s">
        <v>5</v>
      </c>
      <c r="B8" s="142"/>
      <c r="C8" s="143"/>
      <c r="D8" s="144"/>
      <c r="E8" s="144"/>
      <c r="F8" s="144"/>
    </row>
    <row r="9" spans="1:6" ht="15.75" x14ac:dyDescent="0.25">
      <c r="A9" s="81"/>
      <c r="B9" s="157"/>
      <c r="C9" s="158"/>
      <c r="D9" s="4"/>
      <c r="E9" s="4"/>
      <c r="F9" s="4"/>
    </row>
    <row r="10" spans="1:6" ht="60" customHeight="1" x14ac:dyDescent="0.25">
      <c r="A10" s="145" t="s">
        <v>7</v>
      </c>
      <c r="B10" s="146"/>
      <c r="C10" s="146"/>
      <c r="D10" s="146"/>
      <c r="E10" s="146"/>
      <c r="F10" s="147"/>
    </row>
    <row r="11" spans="1:6" ht="45.75" customHeight="1" x14ac:dyDescent="0.25">
      <c r="A11" s="145" t="s">
        <v>8</v>
      </c>
      <c r="B11" s="146"/>
      <c r="C11" s="146"/>
      <c r="D11" s="146"/>
      <c r="E11" s="146"/>
      <c r="F11" s="147"/>
    </row>
    <row r="12" spans="1:6" ht="15.75" x14ac:dyDescent="0.25">
      <c r="A12" s="7"/>
      <c r="B12" s="8"/>
      <c r="C12" s="8"/>
      <c r="D12" s="9"/>
      <c r="E12" s="9"/>
      <c r="F12" s="9"/>
    </row>
    <row r="13" spans="1:6" ht="15" customHeight="1" x14ac:dyDescent="0.25">
      <c r="A13" s="10" t="s">
        <v>9</v>
      </c>
      <c r="B13" s="148"/>
      <c r="C13" s="149"/>
      <c r="D13" s="4"/>
      <c r="E13" s="4"/>
      <c r="F13" s="4"/>
    </row>
    <row r="14" spans="1:6" ht="29.25" customHeight="1" x14ac:dyDescent="0.25">
      <c r="A14" s="11" t="s">
        <v>10</v>
      </c>
      <c r="B14" s="134"/>
      <c r="C14" s="135"/>
      <c r="D14" s="4"/>
      <c r="E14" s="4"/>
      <c r="F14" s="4"/>
    </row>
    <row r="15" spans="1:6" x14ac:dyDescent="0.25">
      <c r="A15" s="152" t="s">
        <v>11</v>
      </c>
      <c r="B15" s="153"/>
      <c r="C15" s="78">
        <f>SUMIF('15-16 Migrant PlanningWS'!A8:A17,Assurances!D3,'15-16 Migrant PlanningWS'!C8:C17)</f>
        <v>59</v>
      </c>
      <c r="D15" s="14"/>
      <c r="E15" s="14"/>
      <c r="F15" s="14"/>
    </row>
    <row r="16" spans="1:6" x14ac:dyDescent="0.25">
      <c r="A16" s="150" t="s">
        <v>12</v>
      </c>
      <c r="B16" s="151"/>
      <c r="C16" s="78">
        <f>SUMIF('15-16 Migrant PlanningWS'!A8:A17,Assurances!D3,'15-16 Migrant PlanningWS'!G8:G17)</f>
        <v>5</v>
      </c>
      <c r="D16" s="14"/>
      <c r="E16" s="14"/>
      <c r="F16" s="14"/>
    </row>
    <row r="17" spans="1:6" x14ac:dyDescent="0.25">
      <c r="A17" s="152" t="s">
        <v>13</v>
      </c>
      <c r="B17" s="153"/>
      <c r="C17" s="82"/>
      <c r="D17" s="14"/>
      <c r="E17" s="14"/>
      <c r="F17" s="14"/>
    </row>
    <row r="18" spans="1:6" x14ac:dyDescent="0.25">
      <c r="A18" s="150" t="s">
        <v>14</v>
      </c>
      <c r="B18" s="151"/>
      <c r="C18" s="159" t="s">
        <v>162</v>
      </c>
      <c r="D18" s="159"/>
      <c r="E18" s="159"/>
      <c r="F18" s="14"/>
    </row>
    <row r="19" spans="1:6" x14ac:dyDescent="0.25">
      <c r="A19" s="12" t="s">
        <v>15</v>
      </c>
      <c r="B19" s="80">
        <f>F3</f>
        <v>61836.634874052332</v>
      </c>
      <c r="C19" s="14"/>
      <c r="D19" s="14"/>
      <c r="E19" s="14"/>
      <c r="F19" s="14"/>
    </row>
    <row r="20" spans="1:6" x14ac:dyDescent="0.25">
      <c r="A20" s="4"/>
      <c r="B20" s="13"/>
      <c r="C20" s="14"/>
      <c r="D20" s="14"/>
      <c r="E20" s="14"/>
      <c r="F20" s="14"/>
    </row>
    <row r="21" spans="1:6" x14ac:dyDescent="0.25">
      <c r="A21" s="154" t="s">
        <v>16</v>
      </c>
      <c r="B21" s="154"/>
      <c r="C21" s="154"/>
      <c r="D21" s="154"/>
      <c r="E21" s="154"/>
      <c r="F21" s="154"/>
    </row>
    <row r="22" spans="1:6" x14ac:dyDescent="0.25">
      <c r="A22" s="154"/>
      <c r="B22" s="154"/>
      <c r="C22" s="154"/>
      <c r="D22" s="154"/>
      <c r="E22" s="154"/>
      <c r="F22" s="154"/>
    </row>
    <row r="23" spans="1:6" x14ac:dyDescent="0.25">
      <c r="A23" s="4"/>
      <c r="B23" s="13"/>
      <c r="C23" s="14"/>
      <c r="D23" s="14"/>
      <c r="E23" s="14"/>
      <c r="F23" s="14"/>
    </row>
    <row r="24" spans="1:6" x14ac:dyDescent="0.25">
      <c r="A24" s="155" t="s">
        <v>17</v>
      </c>
      <c r="B24" s="155"/>
      <c r="C24" s="155"/>
      <c r="D24" s="155"/>
      <c r="E24" s="155"/>
      <c r="F24" s="155"/>
    </row>
    <row r="25" spans="1:6" x14ac:dyDescent="0.25">
      <c r="A25" s="15"/>
      <c r="B25" s="15"/>
      <c r="C25" s="15"/>
      <c r="D25" s="15"/>
      <c r="E25" s="15"/>
      <c r="F25" s="15"/>
    </row>
    <row r="26" spans="1:6" ht="15.75" x14ac:dyDescent="0.25">
      <c r="A26" s="16" t="s">
        <v>18</v>
      </c>
      <c r="B26" s="17"/>
      <c r="C26" s="17"/>
      <c r="D26" s="17"/>
      <c r="E26" s="17"/>
      <c r="F26" s="17"/>
    </row>
    <row r="27" spans="1:6" ht="15.75" x14ac:dyDescent="0.25">
      <c r="A27" s="18"/>
      <c r="B27" s="18"/>
      <c r="C27" s="18"/>
      <c r="D27" s="18"/>
      <c r="E27" s="18"/>
      <c r="F27" s="18"/>
    </row>
    <row r="28" spans="1:6" ht="15.75" x14ac:dyDescent="0.25">
      <c r="A28" s="19" t="s">
        <v>19</v>
      </c>
      <c r="B28" s="18"/>
      <c r="C28" s="18"/>
      <c r="D28" s="18"/>
      <c r="E28" s="18"/>
      <c r="F28" s="18"/>
    </row>
    <row r="29" spans="1:6" ht="15.75" x14ac:dyDescent="0.25">
      <c r="A29" s="19"/>
      <c r="B29" s="18"/>
      <c r="C29" s="18"/>
      <c r="D29" s="18"/>
      <c r="E29" s="18"/>
      <c r="F29" s="18"/>
    </row>
    <row r="30" spans="1:6" ht="15.75" x14ac:dyDescent="0.25">
      <c r="A30" s="19" t="s">
        <v>20</v>
      </c>
      <c r="B30" s="18"/>
      <c r="C30" s="18"/>
      <c r="D30" s="18"/>
      <c r="E30" s="18"/>
      <c r="F30" s="18"/>
    </row>
    <row r="31" spans="1:6" ht="15.75" x14ac:dyDescent="0.25">
      <c r="A31" s="20" t="s">
        <v>21</v>
      </c>
      <c r="B31" s="18"/>
      <c r="C31" s="18"/>
      <c r="D31" s="18"/>
      <c r="E31" s="18"/>
      <c r="F31" s="18"/>
    </row>
    <row r="32" spans="1:6" x14ac:dyDescent="0.25">
      <c r="A32" s="162" t="s">
        <v>22</v>
      </c>
      <c r="B32" s="162"/>
      <c r="C32" s="162"/>
      <c r="D32" s="162"/>
      <c r="E32" s="162"/>
      <c r="F32" s="162"/>
    </row>
    <row r="33" spans="1:6" x14ac:dyDescent="0.25">
      <c r="A33" s="162"/>
      <c r="B33" s="162"/>
      <c r="C33" s="162"/>
      <c r="D33" s="162"/>
      <c r="E33" s="162"/>
      <c r="F33" s="162"/>
    </row>
    <row r="34" spans="1:6" ht="15.75" x14ac:dyDescent="0.25">
      <c r="A34" s="21"/>
      <c r="B34" s="21"/>
      <c r="C34" s="21"/>
      <c r="D34" s="21"/>
      <c r="E34" s="21"/>
      <c r="F34" s="21"/>
    </row>
    <row r="35" spans="1:6" x14ac:dyDescent="0.25">
      <c r="A35" s="163" t="s">
        <v>23</v>
      </c>
      <c r="B35" s="163"/>
      <c r="C35" s="163"/>
      <c r="D35" s="163"/>
      <c r="E35" s="163"/>
      <c r="F35" s="163"/>
    </row>
    <row r="36" spans="1:6" x14ac:dyDescent="0.25">
      <c r="A36" s="163"/>
      <c r="B36" s="163"/>
      <c r="C36" s="163"/>
      <c r="D36" s="163"/>
      <c r="E36" s="163"/>
      <c r="F36" s="163"/>
    </row>
    <row r="37" spans="1:6" ht="15.75" x14ac:dyDescent="0.25">
      <c r="A37" s="21"/>
      <c r="B37" s="21"/>
      <c r="C37" s="21"/>
      <c r="D37" s="21"/>
      <c r="E37" s="21"/>
      <c r="F37" s="21"/>
    </row>
    <row r="38" spans="1:6" x14ac:dyDescent="0.25">
      <c r="A38" s="163" t="s">
        <v>24</v>
      </c>
      <c r="B38" s="163"/>
      <c r="C38" s="163"/>
      <c r="D38" s="163"/>
      <c r="E38" s="163"/>
      <c r="F38" s="163"/>
    </row>
    <row r="39" spans="1:6" x14ac:dyDescent="0.25">
      <c r="A39" s="163"/>
      <c r="B39" s="163"/>
      <c r="C39" s="163"/>
      <c r="D39" s="163"/>
      <c r="E39" s="163"/>
      <c r="F39" s="163"/>
    </row>
    <row r="40" spans="1:6" ht="15.75" x14ac:dyDescent="0.25">
      <c r="A40" s="22"/>
      <c r="B40" s="22"/>
      <c r="C40" s="22"/>
      <c r="D40" s="22"/>
      <c r="E40" s="22"/>
      <c r="F40" s="22"/>
    </row>
    <row r="41" spans="1:6" x14ac:dyDescent="0.25">
      <c r="A41" s="164" t="s">
        <v>25</v>
      </c>
      <c r="B41" s="164"/>
      <c r="C41" s="164"/>
      <c r="D41" s="164"/>
      <c r="E41" s="164"/>
      <c r="F41" s="164"/>
    </row>
    <row r="42" spans="1:6" x14ac:dyDescent="0.25">
      <c r="A42" s="164"/>
      <c r="B42" s="164"/>
      <c r="C42" s="164"/>
      <c r="D42" s="164"/>
      <c r="E42" s="164"/>
      <c r="F42" s="164"/>
    </row>
    <row r="43" spans="1:6" ht="15.75" x14ac:dyDescent="0.25">
      <c r="A43" s="22"/>
      <c r="B43" s="22"/>
      <c r="C43" s="22"/>
      <c r="D43" s="22"/>
      <c r="E43" s="22"/>
      <c r="F43" s="22"/>
    </row>
    <row r="44" spans="1:6" x14ac:dyDescent="0.25">
      <c r="A44" s="160" t="s">
        <v>26</v>
      </c>
      <c r="B44" s="160"/>
      <c r="C44" s="160"/>
      <c r="D44" s="160"/>
      <c r="E44" s="160"/>
      <c r="F44" s="160"/>
    </row>
    <row r="45" spans="1:6" x14ac:dyDescent="0.25">
      <c r="A45" s="160"/>
      <c r="B45" s="160"/>
      <c r="C45" s="160"/>
      <c r="D45" s="160"/>
      <c r="E45" s="160"/>
      <c r="F45" s="160"/>
    </row>
    <row r="46" spans="1:6" ht="15.75" x14ac:dyDescent="0.25">
      <c r="A46" s="22"/>
      <c r="B46" s="22"/>
      <c r="C46" s="22"/>
      <c r="D46" s="22"/>
      <c r="E46" s="22"/>
      <c r="F46" s="22"/>
    </row>
    <row r="47" spans="1:6" ht="15.75" x14ac:dyDescent="0.25">
      <c r="A47" s="19" t="s">
        <v>27</v>
      </c>
      <c r="B47" s="22"/>
      <c r="C47" s="22"/>
      <c r="D47" s="22"/>
      <c r="E47" s="22"/>
      <c r="F47" s="22"/>
    </row>
    <row r="48" spans="1:6" x14ac:dyDescent="0.25">
      <c r="A48" s="162" t="s">
        <v>28</v>
      </c>
      <c r="B48" s="162"/>
      <c r="C48" s="162"/>
      <c r="D48" s="162"/>
      <c r="E48" s="162"/>
      <c r="F48" s="162"/>
    </row>
    <row r="49" spans="1:6" x14ac:dyDescent="0.25">
      <c r="A49" s="162"/>
      <c r="B49" s="162"/>
      <c r="C49" s="162"/>
      <c r="D49" s="162"/>
      <c r="E49" s="162"/>
      <c r="F49" s="162"/>
    </row>
    <row r="50" spans="1:6" ht="15.75" x14ac:dyDescent="0.25">
      <c r="A50" s="20" t="s">
        <v>29</v>
      </c>
      <c r="B50" s="22"/>
      <c r="C50" s="22"/>
      <c r="D50" s="22"/>
      <c r="E50" s="22"/>
      <c r="F50" s="22"/>
    </row>
    <row r="51" spans="1:6" ht="15.75" x14ac:dyDescent="0.25">
      <c r="A51" s="20" t="s">
        <v>30</v>
      </c>
      <c r="B51" s="22"/>
      <c r="C51" s="22"/>
      <c r="D51" s="22"/>
      <c r="E51" s="22"/>
      <c r="F51" s="22"/>
    </row>
    <row r="52" spans="1:6" ht="15.75" x14ac:dyDescent="0.25">
      <c r="A52" s="20" t="s">
        <v>31</v>
      </c>
      <c r="B52" s="22"/>
      <c r="C52" s="22"/>
      <c r="D52" s="22"/>
      <c r="E52" s="22"/>
      <c r="F52" s="22"/>
    </row>
    <row r="53" spans="1:6" ht="15.75" x14ac:dyDescent="0.25">
      <c r="A53" s="20" t="s">
        <v>32</v>
      </c>
      <c r="B53" s="22"/>
      <c r="C53" s="22"/>
      <c r="D53" s="22"/>
      <c r="E53" s="22"/>
      <c r="F53" s="22"/>
    </row>
    <row r="54" spans="1:6" ht="15.75" x14ac:dyDescent="0.25">
      <c r="A54" s="20"/>
      <c r="B54" s="22"/>
      <c r="C54" s="22"/>
      <c r="D54" s="22"/>
      <c r="E54" s="22"/>
      <c r="F54" s="22"/>
    </row>
    <row r="55" spans="1:6" x14ac:dyDescent="0.25">
      <c r="A55" s="160" t="s">
        <v>33</v>
      </c>
      <c r="B55" s="160"/>
      <c r="C55" s="160"/>
      <c r="D55" s="160"/>
      <c r="E55" s="160"/>
      <c r="F55" s="160"/>
    </row>
    <row r="56" spans="1:6" x14ac:dyDescent="0.25">
      <c r="A56" s="160"/>
      <c r="B56" s="160"/>
      <c r="C56" s="160"/>
      <c r="D56" s="160"/>
      <c r="E56" s="160"/>
      <c r="F56" s="160"/>
    </row>
    <row r="57" spans="1:6" ht="15.75" x14ac:dyDescent="0.25">
      <c r="A57" s="22"/>
      <c r="B57" s="22"/>
      <c r="C57" s="22"/>
      <c r="D57" s="22"/>
      <c r="E57" s="22"/>
      <c r="F57" s="22"/>
    </row>
    <row r="58" spans="1:6" x14ac:dyDescent="0.25">
      <c r="A58" s="161" t="s">
        <v>34</v>
      </c>
      <c r="B58" s="161"/>
      <c r="C58" s="161"/>
      <c r="D58" s="161"/>
      <c r="E58" s="161"/>
      <c r="F58" s="161"/>
    </row>
    <row r="59" spans="1:6" x14ac:dyDescent="0.25">
      <c r="A59" s="161"/>
      <c r="B59" s="161"/>
      <c r="C59" s="161"/>
      <c r="D59" s="161"/>
      <c r="E59" s="161"/>
      <c r="F59" s="161"/>
    </row>
    <row r="60" spans="1:6" ht="15.75" x14ac:dyDescent="0.25">
      <c r="A60" s="21"/>
      <c r="B60" s="21"/>
      <c r="C60" s="21"/>
      <c r="D60" s="21"/>
      <c r="E60" s="21"/>
      <c r="F60" s="21"/>
    </row>
    <row r="61" spans="1:6" x14ac:dyDescent="0.25">
      <c r="A61" s="161" t="s">
        <v>35</v>
      </c>
      <c r="B61" s="161"/>
      <c r="C61" s="161"/>
      <c r="D61" s="161"/>
      <c r="E61" s="161"/>
      <c r="F61" s="161"/>
    </row>
    <row r="62" spans="1:6" x14ac:dyDescent="0.25">
      <c r="A62" s="161"/>
      <c r="B62" s="161"/>
      <c r="C62" s="161"/>
      <c r="D62" s="161"/>
      <c r="E62" s="161"/>
      <c r="F62" s="161"/>
    </row>
    <row r="63" spans="1:6" x14ac:dyDescent="0.25">
      <c r="A63" s="161"/>
      <c r="B63" s="161"/>
      <c r="C63" s="161"/>
      <c r="D63" s="161"/>
      <c r="E63" s="161"/>
      <c r="F63" s="161"/>
    </row>
    <row r="64" spans="1:6" x14ac:dyDescent="0.25">
      <c r="A64" s="161"/>
      <c r="B64" s="161"/>
      <c r="C64" s="161"/>
      <c r="D64" s="161"/>
      <c r="E64" s="161"/>
      <c r="F64" s="161"/>
    </row>
    <row r="65" spans="1:6" ht="15.75" x14ac:dyDescent="0.25">
      <c r="A65" s="23"/>
      <c r="B65" s="23"/>
      <c r="C65" s="23"/>
      <c r="D65" s="23"/>
      <c r="E65" s="23"/>
      <c r="F65" s="23"/>
    </row>
    <row r="66" spans="1:6" x14ac:dyDescent="0.25">
      <c r="A66" s="161" t="s">
        <v>36</v>
      </c>
      <c r="B66" s="161"/>
      <c r="C66" s="161"/>
      <c r="D66" s="161"/>
      <c r="E66" s="161"/>
      <c r="F66" s="161"/>
    </row>
    <row r="67" spans="1:6" x14ac:dyDescent="0.25">
      <c r="A67" s="161"/>
      <c r="B67" s="161"/>
      <c r="C67" s="161"/>
      <c r="D67" s="161"/>
      <c r="E67" s="161"/>
      <c r="F67" s="161"/>
    </row>
    <row r="68" spans="1:6" x14ac:dyDescent="0.25">
      <c r="A68" s="161" t="s">
        <v>37</v>
      </c>
      <c r="B68" s="161"/>
      <c r="C68" s="161"/>
      <c r="D68" s="161"/>
      <c r="E68" s="161"/>
      <c r="F68" s="161"/>
    </row>
    <row r="69" spans="1:6" x14ac:dyDescent="0.25">
      <c r="A69" s="161"/>
      <c r="B69" s="161"/>
      <c r="C69" s="161"/>
      <c r="D69" s="161"/>
      <c r="E69" s="161"/>
      <c r="F69" s="161"/>
    </row>
    <row r="70" spans="1:6" ht="15.75" x14ac:dyDescent="0.25">
      <c r="A70" s="23"/>
      <c r="B70" s="23"/>
      <c r="C70" s="23"/>
      <c r="D70" s="23"/>
      <c r="E70" s="23"/>
      <c r="F70" s="23"/>
    </row>
    <row r="71" spans="1:6" x14ac:dyDescent="0.25">
      <c r="A71" s="161" t="s">
        <v>38</v>
      </c>
      <c r="B71" s="161"/>
      <c r="C71" s="161"/>
      <c r="D71" s="161"/>
      <c r="E71" s="161"/>
      <c r="F71" s="161"/>
    </row>
    <row r="72" spans="1:6" x14ac:dyDescent="0.25">
      <c r="A72" s="161"/>
      <c r="B72" s="161"/>
      <c r="C72" s="161"/>
      <c r="D72" s="161"/>
      <c r="E72" s="161"/>
      <c r="F72" s="161"/>
    </row>
    <row r="73" spans="1:6" ht="15.75" x14ac:dyDescent="0.25">
      <c r="A73" s="23"/>
      <c r="B73" s="23"/>
      <c r="C73" s="23"/>
      <c r="D73" s="23"/>
      <c r="E73" s="23"/>
      <c r="F73" s="23"/>
    </row>
    <row r="74" spans="1:6" x14ac:dyDescent="0.25">
      <c r="A74" s="156" t="s">
        <v>39</v>
      </c>
      <c r="B74" s="156"/>
      <c r="C74" s="156"/>
      <c r="D74" s="156"/>
      <c r="E74" s="156"/>
      <c r="F74" s="156"/>
    </row>
    <row r="75" spans="1:6" x14ac:dyDescent="0.25">
      <c r="A75" s="156"/>
      <c r="B75" s="156"/>
      <c r="C75" s="156"/>
      <c r="D75" s="156"/>
      <c r="E75" s="156"/>
      <c r="F75" s="156"/>
    </row>
    <row r="76" spans="1:6" x14ac:dyDescent="0.25">
      <c r="A76" s="24"/>
      <c r="B76" s="24"/>
      <c r="C76" s="24"/>
      <c r="D76" s="24"/>
      <c r="E76" s="24"/>
      <c r="F76" s="24"/>
    </row>
    <row r="80" spans="1:6" x14ac:dyDescent="0.25">
      <c r="A80" t="s">
        <v>10</v>
      </c>
      <c r="B80" s="25"/>
      <c r="C80" s="25"/>
      <c r="D80" s="26" t="s">
        <v>40</v>
      </c>
      <c r="E80" s="25"/>
      <c r="F80" s="25"/>
    </row>
  </sheetData>
  <sheetProtection password="CF47" sheet="1" objects="1" scenarios="1"/>
  <mergeCells count="34">
    <mergeCell ref="A74:F75"/>
    <mergeCell ref="B9:C9"/>
    <mergeCell ref="C18:E18"/>
    <mergeCell ref="A55:F56"/>
    <mergeCell ref="A58:F59"/>
    <mergeCell ref="A61:F64"/>
    <mergeCell ref="A66:F67"/>
    <mergeCell ref="A68:F69"/>
    <mergeCell ref="A71:F72"/>
    <mergeCell ref="A32:F33"/>
    <mergeCell ref="A35:F36"/>
    <mergeCell ref="A38:F39"/>
    <mergeCell ref="A41:F42"/>
    <mergeCell ref="A44:F45"/>
    <mergeCell ref="A48:F49"/>
    <mergeCell ref="A15:B15"/>
    <mergeCell ref="A16:B16"/>
    <mergeCell ref="A17:B17"/>
    <mergeCell ref="A18:B18"/>
    <mergeCell ref="A21:F22"/>
    <mergeCell ref="A24:F24"/>
    <mergeCell ref="B14:C14"/>
    <mergeCell ref="A1:F1"/>
    <mergeCell ref="B5:C5"/>
    <mergeCell ref="D5:F5"/>
    <mergeCell ref="B6:C6"/>
    <mergeCell ref="D6:F6"/>
    <mergeCell ref="B7:C7"/>
    <mergeCell ref="D7:F7"/>
    <mergeCell ref="B8:C8"/>
    <mergeCell ref="D8:F8"/>
    <mergeCell ref="A10:F10"/>
    <mergeCell ref="A11:F11"/>
    <mergeCell ref="B13:C13"/>
  </mergeCells>
  <pageMargins left="0.7" right="0.7" top="0.75" bottom="0.75" header="0.3" footer="0.3"/>
  <pageSetup scale="77" fitToHeight="10" orientation="portrait" r:id="rId1"/>
  <headerFooter>
    <oddFooter>&amp;L&amp;8 201617MigrantApplicationAssurances&amp;C&amp;8page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Sheet3!$B$6:$B$15</xm:f>
          </x14:formula1>
          <xm:sqref>B3</xm:sqref>
        </x14:dataValidation>
        <x14:dataValidation type="list" allowBlank="1" showInputMessage="1" showErrorMessage="1">
          <x14:formula1>
            <xm:f>'15-16 Migrant PlanningWS'!$O$1:$O$3</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zoomScaleNormal="100" workbookViewId="0">
      <selection activeCell="H2" sqref="H2"/>
    </sheetView>
  </sheetViews>
  <sheetFormatPr defaultRowHeight="15" x14ac:dyDescent="0.25"/>
  <cols>
    <col min="1" max="1" width="24.28515625" customWidth="1"/>
    <col min="2" max="3" width="8.7109375" customWidth="1"/>
    <col min="4" max="4" width="18.42578125" customWidth="1"/>
    <col min="5" max="5" width="17.140625" customWidth="1"/>
    <col min="6" max="6" width="10.140625" customWidth="1"/>
    <col min="7" max="7" width="17.140625" customWidth="1"/>
    <col min="8" max="8" width="20.140625" customWidth="1"/>
    <col min="9" max="9" width="0" hidden="1" customWidth="1"/>
  </cols>
  <sheetData>
    <row r="1" spans="1:9" ht="69.75" customHeight="1" x14ac:dyDescent="0.25">
      <c r="A1" s="165" t="s">
        <v>41</v>
      </c>
      <c r="B1" s="166"/>
      <c r="C1" s="166"/>
      <c r="D1" s="166"/>
      <c r="E1" s="166"/>
      <c r="F1" s="166"/>
      <c r="G1" s="166"/>
      <c r="H1" s="166"/>
      <c r="I1" s="166"/>
    </row>
    <row r="2" spans="1:9" ht="26.25" x14ac:dyDescent="0.25">
      <c r="A2" s="1" t="s">
        <v>1</v>
      </c>
      <c r="B2" s="267" t="str">
        <f>Assurances!B3</f>
        <v>Clovis</v>
      </c>
      <c r="C2" s="268"/>
      <c r="D2" s="269"/>
      <c r="E2" s="98" t="s">
        <v>146</v>
      </c>
      <c r="F2" s="78" t="str">
        <f>Assurances!D3</f>
        <v>012</v>
      </c>
      <c r="G2" s="97" t="str">
        <f>[2]Assurances!E3</f>
        <v>FY 16-17 Planning Award</v>
      </c>
      <c r="H2" s="79">
        <f>Assurances!F3</f>
        <v>61836.634874052332</v>
      </c>
    </row>
    <row r="3" spans="1:9" ht="21" x14ac:dyDescent="0.35">
      <c r="A3" s="27"/>
      <c r="B3" s="14"/>
      <c r="C3" s="14"/>
      <c r="D3" s="83"/>
      <c r="E3" s="28"/>
      <c r="F3" s="28"/>
      <c r="G3" s="28"/>
      <c r="H3" s="29"/>
      <c r="I3" s="29"/>
    </row>
    <row r="4" spans="1:9" ht="21" x14ac:dyDescent="0.35">
      <c r="A4" s="30"/>
      <c r="D4" s="31"/>
      <c r="E4" s="32"/>
      <c r="F4" s="32"/>
      <c r="G4" s="32"/>
      <c r="H4" s="29"/>
      <c r="I4" s="29"/>
    </row>
    <row r="5" spans="1:9" ht="21" x14ac:dyDescent="0.35">
      <c r="A5" s="30"/>
      <c r="D5" s="31"/>
      <c r="E5" s="32"/>
      <c r="F5" s="32"/>
      <c r="G5" s="32"/>
      <c r="H5" s="29"/>
      <c r="I5" s="29"/>
    </row>
    <row r="6" spans="1:9" ht="21.75" thickBot="1" x14ac:dyDescent="0.4">
      <c r="A6" s="30"/>
      <c r="D6" s="31"/>
      <c r="E6" s="32"/>
      <c r="F6" s="32"/>
      <c r="G6" s="32"/>
      <c r="H6" s="29"/>
      <c r="I6" s="29"/>
    </row>
    <row r="7" spans="1:9" ht="30" customHeight="1" thickBot="1" x14ac:dyDescent="0.3">
      <c r="A7" s="33" t="s">
        <v>42</v>
      </c>
      <c r="B7" s="167" t="s">
        <v>43</v>
      </c>
      <c r="C7" s="168"/>
      <c r="D7" s="168"/>
      <c r="E7" s="168"/>
      <c r="F7" s="168"/>
      <c r="G7" s="168"/>
      <c r="H7" s="168"/>
      <c r="I7" s="169"/>
    </row>
    <row r="8" spans="1:9" ht="75.75" customHeight="1" thickBot="1" x14ac:dyDescent="0.3">
      <c r="A8" s="170" t="s">
        <v>44</v>
      </c>
      <c r="B8" s="34"/>
      <c r="C8" s="172" t="s">
        <v>45</v>
      </c>
      <c r="D8" s="173"/>
      <c r="E8" s="173"/>
      <c r="F8" s="35"/>
      <c r="G8" s="173" t="s">
        <v>46</v>
      </c>
      <c r="H8" s="174"/>
      <c r="I8" s="36"/>
    </row>
    <row r="9" spans="1:9" ht="15.75" customHeight="1" x14ac:dyDescent="0.25">
      <c r="A9" s="171"/>
      <c r="B9" s="175"/>
      <c r="C9" s="176" t="s">
        <v>47</v>
      </c>
      <c r="D9" s="177"/>
      <c r="E9" s="178"/>
      <c r="F9" s="185"/>
      <c r="G9" s="186" t="s">
        <v>48</v>
      </c>
      <c r="H9" s="187"/>
    </row>
    <row r="10" spans="1:9" ht="15.75" customHeight="1" x14ac:dyDescent="0.25">
      <c r="A10" s="171"/>
      <c r="B10" s="175"/>
      <c r="C10" s="179"/>
      <c r="D10" s="180"/>
      <c r="E10" s="181"/>
      <c r="F10" s="185"/>
      <c r="G10" s="186"/>
      <c r="H10" s="187"/>
    </row>
    <row r="11" spans="1:9" ht="15.75" customHeight="1" x14ac:dyDescent="0.25">
      <c r="A11" s="171"/>
      <c r="B11" s="175"/>
      <c r="C11" s="179"/>
      <c r="D11" s="180"/>
      <c r="E11" s="181"/>
      <c r="F11" s="185"/>
      <c r="G11" s="186"/>
      <c r="H11" s="187"/>
    </row>
    <row r="12" spans="1:9" ht="15.75" customHeight="1" x14ac:dyDescent="0.25">
      <c r="A12" s="171"/>
      <c r="B12" s="175"/>
      <c r="C12" s="179"/>
      <c r="D12" s="180"/>
      <c r="E12" s="181"/>
      <c r="F12" s="185"/>
      <c r="G12" s="186"/>
      <c r="H12" s="187"/>
    </row>
    <row r="13" spans="1:9" ht="42" customHeight="1" x14ac:dyDescent="0.25">
      <c r="A13" s="171"/>
      <c r="B13" s="175"/>
      <c r="C13" s="182"/>
      <c r="D13" s="183"/>
      <c r="E13" s="184"/>
      <c r="F13" s="185"/>
      <c r="G13" s="186"/>
      <c r="H13" s="187"/>
    </row>
    <row r="14" spans="1:9" ht="15.75" customHeight="1" x14ac:dyDescent="0.25">
      <c r="A14" s="171"/>
      <c r="B14" s="188"/>
      <c r="C14" s="190" t="s">
        <v>49</v>
      </c>
      <c r="D14" s="190"/>
      <c r="E14" s="190"/>
      <c r="F14" s="190"/>
      <c r="G14" s="190"/>
      <c r="H14" s="190"/>
    </row>
    <row r="15" spans="1:9" ht="15.75" customHeight="1" x14ac:dyDescent="0.25">
      <c r="A15" s="171"/>
      <c r="B15" s="189"/>
      <c r="C15" s="190"/>
      <c r="D15" s="190"/>
      <c r="E15" s="190"/>
      <c r="F15" s="190"/>
      <c r="G15" s="190"/>
      <c r="H15" s="190"/>
    </row>
    <row r="16" spans="1:9" ht="12.75" customHeight="1" x14ac:dyDescent="0.25">
      <c r="A16" s="171"/>
      <c r="B16" s="189"/>
      <c r="C16" s="190"/>
      <c r="D16" s="190"/>
      <c r="E16" s="190"/>
      <c r="F16" s="190"/>
      <c r="G16" s="190"/>
      <c r="H16" s="190"/>
    </row>
    <row r="17" spans="1:9" hidden="1" x14ac:dyDescent="0.25">
      <c r="A17" s="171"/>
      <c r="B17" s="189"/>
      <c r="C17" s="191"/>
      <c r="D17" s="191"/>
      <c r="E17" s="191"/>
      <c r="F17" s="191"/>
      <c r="G17" s="191"/>
      <c r="H17" s="191"/>
    </row>
    <row r="18" spans="1:9" x14ac:dyDescent="0.25">
      <c r="A18" s="192" t="s">
        <v>50</v>
      </c>
      <c r="B18" s="192"/>
      <c r="C18" s="192"/>
      <c r="D18" s="192"/>
      <c r="E18" s="192"/>
      <c r="F18" s="192"/>
      <c r="G18" s="192"/>
      <c r="H18" s="192"/>
      <c r="I18" s="24"/>
    </row>
    <row r="19" spans="1:9" ht="29.25" customHeight="1" x14ac:dyDescent="0.25">
      <c r="A19" s="193"/>
      <c r="B19" s="194"/>
      <c r="C19" s="194"/>
      <c r="D19" s="194"/>
      <c r="E19" s="194"/>
      <c r="F19" s="194"/>
      <c r="G19" s="194"/>
      <c r="H19" s="195"/>
      <c r="I19" s="24"/>
    </row>
    <row r="20" spans="1:9" ht="29.25" customHeight="1" x14ac:dyDescent="0.25">
      <c r="A20" s="193"/>
      <c r="B20" s="194"/>
      <c r="C20" s="194"/>
      <c r="D20" s="194"/>
      <c r="E20" s="194"/>
      <c r="F20" s="194"/>
      <c r="G20" s="194"/>
      <c r="H20" s="195"/>
      <c r="I20" s="24"/>
    </row>
    <row r="21" spans="1:9" ht="29.25" customHeight="1" x14ac:dyDescent="0.25">
      <c r="A21" s="193"/>
      <c r="B21" s="194"/>
      <c r="C21" s="194"/>
      <c r="D21" s="194"/>
      <c r="E21" s="194"/>
      <c r="F21" s="194"/>
      <c r="G21" s="194"/>
      <c r="H21" s="195"/>
      <c r="I21" s="24"/>
    </row>
    <row r="22" spans="1:9" ht="29.25" customHeight="1" x14ac:dyDescent="0.25">
      <c r="A22" s="193"/>
      <c r="B22" s="194"/>
      <c r="C22" s="194"/>
      <c r="D22" s="194"/>
      <c r="E22" s="194"/>
      <c r="F22" s="194"/>
      <c r="G22" s="194"/>
      <c r="H22" s="195"/>
      <c r="I22" s="24"/>
    </row>
    <row r="23" spans="1:9" ht="29.25" customHeight="1" thickBot="1" x14ac:dyDescent="0.3">
      <c r="A23" s="196"/>
      <c r="B23" s="197"/>
      <c r="C23" s="197"/>
      <c r="D23" s="197"/>
      <c r="E23" s="197"/>
      <c r="F23" s="197"/>
      <c r="G23" s="197"/>
      <c r="H23" s="198"/>
      <c r="I23" s="24"/>
    </row>
    <row r="24" spans="1:9" ht="15.75" customHeight="1" thickBot="1" x14ac:dyDescent="0.3"/>
    <row r="25" spans="1:9" ht="15" customHeight="1" x14ac:dyDescent="0.25">
      <c r="A25" s="199" t="s">
        <v>51</v>
      </c>
      <c r="B25" s="201"/>
      <c r="C25" s="203" t="s">
        <v>52</v>
      </c>
      <c r="D25" s="204"/>
      <c r="E25" s="205"/>
      <c r="F25" s="201"/>
      <c r="G25" s="212" t="s">
        <v>53</v>
      </c>
      <c r="H25" s="213"/>
    </row>
    <row r="26" spans="1:9" ht="15" customHeight="1" x14ac:dyDescent="0.25">
      <c r="A26" s="200"/>
      <c r="B26" s="202"/>
      <c r="C26" s="206"/>
      <c r="D26" s="207"/>
      <c r="E26" s="208"/>
      <c r="F26" s="202"/>
      <c r="G26" s="214"/>
      <c r="H26" s="215"/>
    </row>
    <row r="27" spans="1:9" ht="15" customHeight="1" x14ac:dyDescent="0.25">
      <c r="A27" s="200"/>
      <c r="B27" s="202"/>
      <c r="C27" s="206"/>
      <c r="D27" s="207"/>
      <c r="E27" s="208"/>
      <c r="F27" s="202"/>
      <c r="G27" s="214"/>
      <c r="H27" s="215"/>
    </row>
    <row r="28" spans="1:9" ht="15" customHeight="1" x14ac:dyDescent="0.25">
      <c r="A28" s="200"/>
      <c r="B28" s="202"/>
      <c r="C28" s="206"/>
      <c r="D28" s="207"/>
      <c r="E28" s="208"/>
      <c r="F28" s="202"/>
      <c r="G28" s="214"/>
      <c r="H28" s="215"/>
    </row>
    <row r="29" spans="1:9" ht="15" customHeight="1" x14ac:dyDescent="0.25">
      <c r="A29" s="200"/>
      <c r="B29" s="202"/>
      <c r="C29" s="206"/>
      <c r="D29" s="207"/>
      <c r="E29" s="208"/>
      <c r="F29" s="202"/>
      <c r="G29" s="214"/>
      <c r="H29" s="215"/>
    </row>
    <row r="30" spans="1:9" ht="32.25" customHeight="1" x14ac:dyDescent="0.25">
      <c r="A30" s="200"/>
      <c r="B30" s="202"/>
      <c r="C30" s="209"/>
      <c r="D30" s="210"/>
      <c r="E30" s="211"/>
      <c r="F30" s="202"/>
      <c r="G30" s="214"/>
      <c r="H30" s="215"/>
    </row>
    <row r="31" spans="1:9" ht="14.25" customHeight="1" x14ac:dyDescent="0.25">
      <c r="A31" s="200"/>
      <c r="B31" s="185"/>
      <c r="C31" s="217" t="s">
        <v>54</v>
      </c>
      <c r="D31" s="218"/>
      <c r="E31" s="218"/>
      <c r="F31" s="218"/>
      <c r="G31" s="218"/>
      <c r="H31" s="219"/>
    </row>
    <row r="32" spans="1:9" x14ac:dyDescent="0.25">
      <c r="A32" s="200"/>
      <c r="B32" s="185"/>
      <c r="C32" s="220"/>
      <c r="D32" s="221"/>
      <c r="E32" s="221"/>
      <c r="F32" s="221"/>
      <c r="G32" s="221"/>
      <c r="H32" s="222"/>
    </row>
    <row r="33" spans="1:9" ht="14.25" customHeight="1" x14ac:dyDescent="0.25">
      <c r="A33" s="200"/>
      <c r="B33" s="185"/>
      <c r="C33" s="220"/>
      <c r="D33" s="221"/>
      <c r="E33" s="221"/>
      <c r="F33" s="221"/>
      <c r="G33" s="221"/>
      <c r="H33" s="222"/>
    </row>
    <row r="34" spans="1:9" hidden="1" x14ac:dyDescent="0.25">
      <c r="A34" s="200"/>
      <c r="B34" s="216"/>
      <c r="C34" s="220"/>
      <c r="D34" s="221"/>
      <c r="E34" s="221"/>
      <c r="F34" s="221"/>
      <c r="G34" s="221"/>
      <c r="H34" s="222"/>
    </row>
    <row r="35" spans="1:9" x14ac:dyDescent="0.25">
      <c r="A35" s="192" t="s">
        <v>55</v>
      </c>
      <c r="B35" s="192"/>
      <c r="C35" s="192"/>
      <c r="D35" s="192"/>
      <c r="E35" s="192"/>
      <c r="F35" s="192"/>
      <c r="G35" s="192"/>
      <c r="H35" s="192"/>
      <c r="I35" s="24"/>
    </row>
    <row r="36" spans="1:9" ht="33" customHeight="1" x14ac:dyDescent="0.25">
      <c r="A36" s="193"/>
      <c r="B36" s="194"/>
      <c r="C36" s="194"/>
      <c r="D36" s="194"/>
      <c r="E36" s="194"/>
      <c r="F36" s="194"/>
      <c r="G36" s="194"/>
      <c r="H36" s="195"/>
      <c r="I36" s="24"/>
    </row>
    <row r="37" spans="1:9" ht="33" customHeight="1" x14ac:dyDescent="0.25">
      <c r="A37" s="193"/>
      <c r="B37" s="194"/>
      <c r="C37" s="194"/>
      <c r="D37" s="194"/>
      <c r="E37" s="194"/>
      <c r="F37" s="194"/>
      <c r="G37" s="194"/>
      <c r="H37" s="195"/>
      <c r="I37" s="24"/>
    </row>
    <row r="38" spans="1:9" ht="33" customHeight="1" x14ac:dyDescent="0.25">
      <c r="A38" s="193"/>
      <c r="B38" s="194"/>
      <c r="C38" s="194"/>
      <c r="D38" s="194"/>
      <c r="E38" s="194"/>
      <c r="F38" s="194"/>
      <c r="G38" s="194"/>
      <c r="H38" s="195"/>
      <c r="I38" s="24"/>
    </row>
    <row r="39" spans="1:9" ht="33" customHeight="1" x14ac:dyDescent="0.25">
      <c r="A39" s="193"/>
      <c r="B39" s="194"/>
      <c r="C39" s="194"/>
      <c r="D39" s="194"/>
      <c r="E39" s="194"/>
      <c r="F39" s="194"/>
      <c r="G39" s="194"/>
      <c r="H39" s="195"/>
      <c r="I39" s="24"/>
    </row>
    <row r="40" spans="1:9" ht="33" customHeight="1" thickBot="1" x14ac:dyDescent="0.3">
      <c r="A40" s="196"/>
      <c r="B40" s="197"/>
      <c r="C40" s="197"/>
      <c r="D40" s="197"/>
      <c r="E40" s="197"/>
      <c r="F40" s="197"/>
      <c r="G40" s="197"/>
      <c r="H40" s="198"/>
      <c r="I40" s="24"/>
    </row>
    <row r="41" spans="1:9" ht="15.75" customHeight="1" thickBot="1" x14ac:dyDescent="0.3">
      <c r="A41" s="37"/>
      <c r="B41" s="37"/>
      <c r="C41" s="37"/>
      <c r="D41" s="37"/>
      <c r="E41" s="37"/>
      <c r="F41" s="37"/>
      <c r="G41" s="37"/>
      <c r="H41" s="37"/>
      <c r="I41" s="24"/>
    </row>
    <row r="42" spans="1:9" ht="14.25" customHeight="1" x14ac:dyDescent="0.25">
      <c r="A42" s="170" t="s">
        <v>56</v>
      </c>
      <c r="B42" s="224"/>
      <c r="C42" s="227" t="s">
        <v>57</v>
      </c>
      <c r="D42" s="228"/>
      <c r="E42" s="228"/>
      <c r="F42" s="201"/>
      <c r="G42" s="212" t="s">
        <v>58</v>
      </c>
      <c r="H42" s="213"/>
    </row>
    <row r="43" spans="1:9" ht="15" customHeight="1" x14ac:dyDescent="0.25">
      <c r="A43" s="171"/>
      <c r="B43" s="225"/>
      <c r="C43" s="190"/>
      <c r="D43" s="190"/>
      <c r="E43" s="190"/>
      <c r="F43" s="202"/>
      <c r="G43" s="214"/>
      <c r="H43" s="215"/>
    </row>
    <row r="44" spans="1:9" ht="15" customHeight="1" x14ac:dyDescent="0.25">
      <c r="A44" s="171"/>
      <c r="B44" s="225"/>
      <c r="C44" s="190"/>
      <c r="D44" s="190"/>
      <c r="E44" s="190"/>
      <c r="F44" s="202"/>
      <c r="G44" s="214"/>
      <c r="H44" s="215"/>
    </row>
    <row r="45" spans="1:9" ht="15" customHeight="1" x14ac:dyDescent="0.25">
      <c r="A45" s="171"/>
      <c r="B45" s="225"/>
      <c r="C45" s="190"/>
      <c r="D45" s="190"/>
      <c r="E45" s="190"/>
      <c r="F45" s="202"/>
      <c r="G45" s="214"/>
      <c r="H45" s="215"/>
    </row>
    <row r="46" spans="1:9" ht="15" customHeight="1" x14ac:dyDescent="0.25">
      <c r="A46" s="171"/>
      <c r="B46" s="225"/>
      <c r="C46" s="190"/>
      <c r="D46" s="190"/>
      <c r="E46" s="190"/>
      <c r="F46" s="202"/>
      <c r="G46" s="214"/>
      <c r="H46" s="215"/>
    </row>
    <row r="47" spans="1:9" ht="15" customHeight="1" x14ac:dyDescent="0.25">
      <c r="A47" s="171"/>
      <c r="B47" s="225"/>
      <c r="C47" s="190"/>
      <c r="D47" s="190"/>
      <c r="E47" s="190"/>
      <c r="F47" s="202"/>
      <c r="G47" s="214"/>
      <c r="H47" s="215"/>
    </row>
    <row r="48" spans="1:9" ht="15.75" customHeight="1" thickBot="1" x14ac:dyDescent="0.3">
      <c r="A48" s="171"/>
      <c r="B48" s="226"/>
      <c r="C48" s="229"/>
      <c r="D48" s="229"/>
      <c r="E48" s="229"/>
      <c r="F48" s="230"/>
      <c r="G48" s="231"/>
      <c r="H48" s="232"/>
    </row>
    <row r="49" spans="1:9" ht="15" customHeight="1" x14ac:dyDescent="0.25">
      <c r="A49" s="171"/>
      <c r="B49" s="224"/>
      <c r="C49" s="228" t="s">
        <v>59</v>
      </c>
      <c r="D49" s="228"/>
      <c r="E49" s="228"/>
      <c r="F49" s="201"/>
      <c r="G49" s="212" t="s">
        <v>60</v>
      </c>
      <c r="H49" s="213"/>
    </row>
    <row r="50" spans="1:9" ht="15" customHeight="1" x14ac:dyDescent="0.25">
      <c r="A50" s="171"/>
      <c r="B50" s="225"/>
      <c r="C50" s="190"/>
      <c r="D50" s="190"/>
      <c r="E50" s="190"/>
      <c r="F50" s="202"/>
      <c r="G50" s="214"/>
      <c r="H50" s="215"/>
    </row>
    <row r="51" spans="1:9" ht="15" customHeight="1" x14ac:dyDescent="0.25">
      <c r="A51" s="171"/>
      <c r="B51" s="225"/>
      <c r="C51" s="190"/>
      <c r="D51" s="190"/>
      <c r="E51" s="190"/>
      <c r="F51" s="202"/>
      <c r="G51" s="214"/>
      <c r="H51" s="215"/>
    </row>
    <row r="52" spans="1:9" ht="15" customHeight="1" x14ac:dyDescent="0.25">
      <c r="A52" s="171"/>
      <c r="B52" s="225"/>
      <c r="C52" s="190"/>
      <c r="D52" s="190"/>
      <c r="E52" s="190"/>
      <c r="F52" s="202"/>
      <c r="G52" s="214"/>
      <c r="H52" s="215"/>
    </row>
    <row r="53" spans="1:9" ht="15" customHeight="1" x14ac:dyDescent="0.25">
      <c r="A53" s="171"/>
      <c r="B53" s="225"/>
      <c r="C53" s="190"/>
      <c r="D53" s="190"/>
      <c r="E53" s="190"/>
      <c r="F53" s="202"/>
      <c r="G53" s="214"/>
      <c r="H53" s="215"/>
    </row>
    <row r="54" spans="1:9" ht="15" customHeight="1" x14ac:dyDescent="0.25">
      <c r="A54" s="171"/>
      <c r="B54" s="225"/>
      <c r="C54" s="190"/>
      <c r="D54" s="190"/>
      <c r="E54" s="190"/>
      <c r="F54" s="202"/>
      <c r="G54" s="214"/>
      <c r="H54" s="215"/>
    </row>
    <row r="55" spans="1:9" ht="15.75" customHeight="1" thickBot="1" x14ac:dyDescent="0.3">
      <c r="A55" s="223"/>
      <c r="B55" s="226"/>
      <c r="C55" s="229"/>
      <c r="D55" s="229"/>
      <c r="E55" s="229"/>
      <c r="F55" s="230"/>
      <c r="G55" s="231"/>
      <c r="H55" s="232"/>
    </row>
    <row r="56" spans="1:9" ht="15" customHeight="1" x14ac:dyDescent="0.25">
      <c r="A56" s="233" t="s">
        <v>50</v>
      </c>
      <c r="B56" s="234"/>
      <c r="C56" s="234"/>
      <c r="D56" s="234"/>
      <c r="E56" s="234"/>
      <c r="F56" s="234"/>
      <c r="G56" s="234"/>
      <c r="H56" s="235"/>
      <c r="I56" s="24"/>
    </row>
    <row r="57" spans="1:9" ht="34.5" customHeight="1" x14ac:dyDescent="0.25">
      <c r="A57" s="193"/>
      <c r="B57" s="194"/>
      <c r="C57" s="194"/>
      <c r="D57" s="194"/>
      <c r="E57" s="194"/>
      <c r="F57" s="194"/>
      <c r="G57" s="194"/>
      <c r="H57" s="195"/>
      <c r="I57" s="24"/>
    </row>
    <row r="58" spans="1:9" ht="34.5" customHeight="1" x14ac:dyDescent="0.25">
      <c r="A58" s="193"/>
      <c r="B58" s="194"/>
      <c r="C58" s="194"/>
      <c r="D58" s="194"/>
      <c r="E58" s="194"/>
      <c r="F58" s="194"/>
      <c r="G58" s="194"/>
      <c r="H58" s="195"/>
      <c r="I58" s="24"/>
    </row>
    <row r="59" spans="1:9" ht="34.5" customHeight="1" x14ac:dyDescent="0.25">
      <c r="A59" s="193"/>
      <c r="B59" s="194"/>
      <c r="C59" s="194"/>
      <c r="D59" s="194"/>
      <c r="E59" s="194"/>
      <c r="F59" s="194"/>
      <c r="G59" s="194"/>
      <c r="H59" s="195"/>
      <c r="I59" s="24"/>
    </row>
    <row r="60" spans="1:9" ht="34.5" customHeight="1" x14ac:dyDescent="0.25">
      <c r="A60" s="193"/>
      <c r="B60" s="194"/>
      <c r="C60" s="194"/>
      <c r="D60" s="194"/>
      <c r="E60" s="194"/>
      <c r="F60" s="194"/>
      <c r="G60" s="194"/>
      <c r="H60" s="195"/>
      <c r="I60" s="24"/>
    </row>
    <row r="61" spans="1:9" ht="34.5" customHeight="1" thickBot="1" x14ac:dyDescent="0.3">
      <c r="A61" s="196"/>
      <c r="B61" s="197"/>
      <c r="C61" s="197"/>
      <c r="D61" s="197"/>
      <c r="E61" s="197"/>
      <c r="F61" s="197"/>
      <c r="G61" s="197"/>
      <c r="H61" s="198"/>
      <c r="I61" s="24"/>
    </row>
    <row r="62" spans="1:9" ht="15.75" customHeight="1" thickBot="1" x14ac:dyDescent="0.3">
      <c r="A62" s="38"/>
      <c r="B62" s="37"/>
      <c r="C62" s="39"/>
      <c r="D62" s="39"/>
      <c r="E62" s="39"/>
      <c r="F62" s="37"/>
      <c r="G62" s="40"/>
      <c r="H62" s="40"/>
    </row>
    <row r="63" spans="1:9" ht="14.25" customHeight="1" x14ac:dyDescent="0.25">
      <c r="A63" s="199" t="s">
        <v>61</v>
      </c>
      <c r="B63" s="236"/>
      <c r="C63" s="239" t="s">
        <v>62</v>
      </c>
      <c r="D63" s="240"/>
      <c r="E63" s="241"/>
      <c r="F63" s="236"/>
      <c r="G63" s="242" t="s">
        <v>63</v>
      </c>
      <c r="H63" s="243"/>
    </row>
    <row r="64" spans="1:9" ht="15" customHeight="1" x14ac:dyDescent="0.25">
      <c r="A64" s="200"/>
      <c r="B64" s="237"/>
      <c r="C64" s="179"/>
      <c r="D64" s="180"/>
      <c r="E64" s="181"/>
      <c r="F64" s="237"/>
      <c r="G64" s="179"/>
      <c r="H64" s="244"/>
    </row>
    <row r="65" spans="1:8" ht="15" customHeight="1" x14ac:dyDescent="0.25">
      <c r="A65" s="200"/>
      <c r="B65" s="237"/>
      <c r="C65" s="179"/>
      <c r="D65" s="180"/>
      <c r="E65" s="181"/>
      <c r="F65" s="237"/>
      <c r="G65" s="179"/>
      <c r="H65" s="244"/>
    </row>
    <row r="66" spans="1:8" ht="14.85" customHeight="1" x14ac:dyDescent="0.25">
      <c r="A66" s="200"/>
      <c r="B66" s="237"/>
      <c r="C66" s="179"/>
      <c r="D66" s="180"/>
      <c r="E66" s="181"/>
      <c r="F66" s="237"/>
      <c r="G66" s="179"/>
      <c r="H66" s="244"/>
    </row>
    <row r="67" spans="1:8" ht="15" customHeight="1" x14ac:dyDescent="0.25">
      <c r="A67" s="200"/>
      <c r="B67" s="237"/>
      <c r="C67" s="179"/>
      <c r="D67" s="180"/>
      <c r="E67" s="181"/>
      <c r="F67" s="237"/>
      <c r="G67" s="179"/>
      <c r="H67" s="244"/>
    </row>
    <row r="68" spans="1:8" ht="15" customHeight="1" x14ac:dyDescent="0.25">
      <c r="A68" s="200"/>
      <c r="B68" s="237"/>
      <c r="C68" s="179"/>
      <c r="D68" s="180"/>
      <c r="E68" s="181"/>
      <c r="F68" s="237"/>
      <c r="G68" s="179"/>
      <c r="H68" s="244"/>
    </row>
    <row r="69" spans="1:8" ht="15" customHeight="1" x14ac:dyDescent="0.25">
      <c r="A69" s="200"/>
      <c r="B69" s="237"/>
      <c r="C69" s="179"/>
      <c r="D69" s="180"/>
      <c r="E69" s="181"/>
      <c r="F69" s="237"/>
      <c r="G69" s="179"/>
      <c r="H69" s="244"/>
    </row>
    <row r="70" spans="1:8" ht="14.25" customHeight="1" x14ac:dyDescent="0.25">
      <c r="A70" s="200"/>
      <c r="B70" s="237"/>
      <c r="C70" s="179"/>
      <c r="D70" s="180"/>
      <c r="E70" s="181"/>
      <c r="F70" s="237"/>
      <c r="G70" s="179"/>
      <c r="H70" s="244"/>
    </row>
    <row r="71" spans="1:8" x14ac:dyDescent="0.25">
      <c r="A71" s="200"/>
      <c r="B71" s="237"/>
      <c r="C71" s="179"/>
      <c r="D71" s="180"/>
      <c r="E71" s="181"/>
      <c r="F71" s="237"/>
      <c r="G71" s="179"/>
      <c r="H71" s="244"/>
    </row>
    <row r="72" spans="1:8" x14ac:dyDescent="0.25">
      <c r="A72" s="200"/>
      <c r="B72" s="237"/>
      <c r="C72" s="179"/>
      <c r="D72" s="180"/>
      <c r="E72" s="181"/>
      <c r="F72" s="237"/>
      <c r="G72" s="179"/>
      <c r="H72" s="244"/>
    </row>
    <row r="73" spans="1:8" x14ac:dyDescent="0.25">
      <c r="A73" s="200"/>
      <c r="B73" s="237"/>
      <c r="C73" s="179"/>
      <c r="D73" s="180"/>
      <c r="E73" s="181"/>
      <c r="F73" s="237"/>
      <c r="G73" s="179"/>
      <c r="H73" s="244"/>
    </row>
    <row r="74" spans="1:8" x14ac:dyDescent="0.25">
      <c r="A74" s="200"/>
      <c r="B74" s="237"/>
      <c r="C74" s="179"/>
      <c r="D74" s="180"/>
      <c r="E74" s="181"/>
      <c r="F74" s="237"/>
      <c r="G74" s="179"/>
      <c r="H74" s="244"/>
    </row>
    <row r="75" spans="1:8" x14ac:dyDescent="0.25">
      <c r="A75" s="200"/>
      <c r="B75" s="238"/>
      <c r="C75" s="182"/>
      <c r="D75" s="183"/>
      <c r="E75" s="184"/>
      <c r="F75" s="238"/>
      <c r="G75" s="182"/>
      <c r="H75" s="245"/>
    </row>
    <row r="76" spans="1:8" ht="14.25" customHeight="1" x14ac:dyDescent="0.25">
      <c r="A76" s="200"/>
      <c r="B76" s="246"/>
      <c r="C76" s="247" t="s">
        <v>64</v>
      </c>
      <c r="D76" s="248"/>
      <c r="E76" s="248"/>
      <c r="F76" s="248"/>
      <c r="G76" s="248"/>
      <c r="H76" s="249"/>
    </row>
    <row r="77" spans="1:8" x14ac:dyDescent="0.25">
      <c r="A77" s="200"/>
      <c r="B77" s="237"/>
      <c r="C77" s="206"/>
      <c r="D77" s="207"/>
      <c r="E77" s="207"/>
      <c r="F77" s="207"/>
      <c r="G77" s="207"/>
      <c r="H77" s="250"/>
    </row>
    <row r="78" spans="1:8" x14ac:dyDescent="0.25">
      <c r="A78" s="200"/>
      <c r="B78" s="237"/>
      <c r="C78" s="206"/>
      <c r="D78" s="207"/>
      <c r="E78" s="207"/>
      <c r="F78" s="207"/>
      <c r="G78" s="207"/>
      <c r="H78" s="250"/>
    </row>
    <row r="79" spans="1:8" x14ac:dyDescent="0.25">
      <c r="A79" s="200"/>
      <c r="B79" s="237"/>
      <c r="C79" s="206"/>
      <c r="D79" s="207"/>
      <c r="E79" s="207"/>
      <c r="F79" s="207"/>
      <c r="G79" s="207"/>
      <c r="H79" s="250"/>
    </row>
    <row r="80" spans="1:8" ht="6" customHeight="1" x14ac:dyDescent="0.25">
      <c r="A80" s="200"/>
      <c r="B80" s="237"/>
      <c r="C80" s="206"/>
      <c r="D80" s="207"/>
      <c r="E80" s="207"/>
      <c r="F80" s="207"/>
      <c r="G80" s="207"/>
      <c r="H80" s="250"/>
    </row>
    <row r="81" spans="1:9" ht="6.75" customHeight="1" x14ac:dyDescent="0.25">
      <c r="A81" s="200"/>
      <c r="B81" s="237"/>
      <c r="C81" s="206"/>
      <c r="D81" s="207"/>
      <c r="E81" s="207"/>
      <c r="F81" s="207"/>
      <c r="G81" s="207"/>
      <c r="H81" s="250"/>
    </row>
    <row r="82" spans="1:9" ht="8.25" customHeight="1" x14ac:dyDescent="0.25">
      <c r="A82" s="200"/>
      <c r="B82" s="237"/>
      <c r="C82" s="206"/>
      <c r="D82" s="207"/>
      <c r="E82" s="207"/>
      <c r="F82" s="207"/>
      <c r="G82" s="207"/>
      <c r="H82" s="250"/>
    </row>
    <row r="83" spans="1:9" ht="11.25" customHeight="1" x14ac:dyDescent="0.25">
      <c r="A83" s="200"/>
      <c r="B83" s="237"/>
      <c r="C83" s="206"/>
      <c r="D83" s="207"/>
      <c r="E83" s="207"/>
      <c r="F83" s="207"/>
      <c r="G83" s="207"/>
      <c r="H83" s="250"/>
    </row>
    <row r="84" spans="1:9" hidden="1" x14ac:dyDescent="0.25">
      <c r="A84" s="200"/>
      <c r="B84" s="237"/>
      <c r="C84" s="206"/>
      <c r="D84" s="207"/>
      <c r="E84" s="207"/>
      <c r="F84" s="207"/>
      <c r="G84" s="207"/>
      <c r="H84" s="250"/>
    </row>
    <row r="85" spans="1:9" x14ac:dyDescent="0.25">
      <c r="A85" s="192" t="s">
        <v>50</v>
      </c>
      <c r="B85" s="192"/>
      <c r="C85" s="192"/>
      <c r="D85" s="192"/>
      <c r="E85" s="192"/>
      <c r="F85" s="192"/>
      <c r="G85" s="192"/>
      <c r="H85" s="192"/>
      <c r="I85" s="24"/>
    </row>
    <row r="86" spans="1:9" ht="34.5" customHeight="1" x14ac:dyDescent="0.25">
      <c r="A86" s="193"/>
      <c r="B86" s="194"/>
      <c r="C86" s="194"/>
      <c r="D86" s="194"/>
      <c r="E86" s="194"/>
      <c r="F86" s="194"/>
      <c r="G86" s="194"/>
      <c r="H86" s="195"/>
      <c r="I86" s="24"/>
    </row>
    <row r="87" spans="1:9" ht="34.5" customHeight="1" x14ac:dyDescent="0.25">
      <c r="A87" s="193"/>
      <c r="B87" s="194"/>
      <c r="C87" s="194"/>
      <c r="D87" s="194"/>
      <c r="E87" s="194"/>
      <c r="F87" s="194"/>
      <c r="G87" s="194"/>
      <c r="H87" s="195"/>
      <c r="I87" s="24"/>
    </row>
    <row r="88" spans="1:9" ht="34.5" customHeight="1" x14ac:dyDescent="0.25">
      <c r="A88" s="193"/>
      <c r="B88" s="194"/>
      <c r="C88" s="194"/>
      <c r="D88" s="194"/>
      <c r="E88" s="194"/>
      <c r="F88" s="194"/>
      <c r="G88" s="194"/>
      <c r="H88" s="195"/>
      <c r="I88" s="24"/>
    </row>
    <row r="89" spans="1:9" ht="34.5" customHeight="1" x14ac:dyDescent="0.25">
      <c r="A89" s="193"/>
      <c r="B89" s="194"/>
      <c r="C89" s="194"/>
      <c r="D89" s="194"/>
      <c r="E89" s="194"/>
      <c r="F89" s="194"/>
      <c r="G89" s="194"/>
      <c r="H89" s="195"/>
      <c r="I89" s="24"/>
    </row>
    <row r="90" spans="1:9" ht="34.5" customHeight="1" thickBot="1" x14ac:dyDescent="0.3">
      <c r="A90" s="196"/>
      <c r="B90" s="197"/>
      <c r="C90" s="197"/>
      <c r="D90" s="197"/>
      <c r="E90" s="197"/>
      <c r="F90" s="197"/>
      <c r="G90" s="197"/>
      <c r="H90" s="198"/>
      <c r="I90" s="24"/>
    </row>
    <row r="92" spans="1:9" ht="15.75" customHeight="1" x14ac:dyDescent="0.25">
      <c r="A92" s="262" t="s">
        <v>65</v>
      </c>
      <c r="B92" s="262"/>
      <c r="C92" s="262"/>
      <c r="D92" s="262"/>
      <c r="E92" s="262"/>
      <c r="F92" s="262"/>
      <c r="G92" s="262"/>
      <c r="H92" s="262"/>
    </row>
    <row r="93" spans="1:9" ht="15" customHeight="1" x14ac:dyDescent="0.25">
      <c r="A93" s="25" t="s">
        <v>66</v>
      </c>
      <c r="B93" s="41" t="s">
        <v>67</v>
      </c>
      <c r="C93" s="263" t="s">
        <v>68</v>
      </c>
      <c r="D93" s="263"/>
      <c r="E93" s="263"/>
      <c r="F93" s="263"/>
      <c r="G93" s="42"/>
      <c r="H93" s="43" t="s">
        <v>69</v>
      </c>
    </row>
    <row r="94" spans="1:9" ht="36" customHeight="1" x14ac:dyDescent="0.25">
      <c r="A94" s="251"/>
      <c r="B94" s="252"/>
      <c r="C94" s="253"/>
      <c r="D94" s="254"/>
      <c r="E94" s="254"/>
      <c r="F94" s="254"/>
      <c r="G94" s="254"/>
      <c r="H94" s="259">
        <v>0</v>
      </c>
    </row>
    <row r="95" spans="1:9" ht="36" customHeight="1" x14ac:dyDescent="0.25">
      <c r="A95" s="251"/>
      <c r="B95" s="252"/>
      <c r="C95" s="255"/>
      <c r="D95" s="256"/>
      <c r="E95" s="256"/>
      <c r="F95" s="256"/>
      <c r="G95" s="256"/>
      <c r="H95" s="260"/>
    </row>
    <row r="96" spans="1:9" ht="36" customHeight="1" x14ac:dyDescent="0.25">
      <c r="A96" s="251"/>
      <c r="B96" s="252"/>
      <c r="C96" s="255"/>
      <c r="D96" s="256"/>
      <c r="E96" s="256"/>
      <c r="F96" s="256"/>
      <c r="G96" s="256"/>
      <c r="H96" s="260"/>
    </row>
    <row r="97" spans="1:8" ht="36" customHeight="1" x14ac:dyDescent="0.25">
      <c r="A97" s="251"/>
      <c r="B97" s="252"/>
      <c r="C97" s="257"/>
      <c r="D97" s="258"/>
      <c r="E97" s="258"/>
      <c r="F97" s="258"/>
      <c r="G97" s="258"/>
      <c r="H97" s="261"/>
    </row>
    <row r="98" spans="1:8" ht="36" customHeight="1" x14ac:dyDescent="0.25">
      <c r="A98" s="251"/>
      <c r="B98" s="252"/>
      <c r="C98" s="253"/>
      <c r="D98" s="254"/>
      <c r="E98" s="254"/>
      <c r="F98" s="254"/>
      <c r="G98" s="254"/>
      <c r="H98" s="259">
        <v>0</v>
      </c>
    </row>
    <row r="99" spans="1:8" ht="36" customHeight="1" x14ac:dyDescent="0.25">
      <c r="A99" s="251"/>
      <c r="B99" s="252"/>
      <c r="C99" s="255"/>
      <c r="D99" s="256"/>
      <c r="E99" s="256"/>
      <c r="F99" s="256"/>
      <c r="G99" s="256"/>
      <c r="H99" s="260"/>
    </row>
    <row r="100" spans="1:8" ht="36" customHeight="1" x14ac:dyDescent="0.25">
      <c r="A100" s="251"/>
      <c r="B100" s="252"/>
      <c r="C100" s="255"/>
      <c r="D100" s="256"/>
      <c r="E100" s="256"/>
      <c r="F100" s="256"/>
      <c r="G100" s="256"/>
      <c r="H100" s="260"/>
    </row>
    <row r="101" spans="1:8" ht="36" customHeight="1" x14ac:dyDescent="0.25">
      <c r="A101" s="251"/>
      <c r="B101" s="252"/>
      <c r="C101" s="257"/>
      <c r="D101" s="258"/>
      <c r="E101" s="258"/>
      <c r="F101" s="258"/>
      <c r="G101" s="258"/>
      <c r="H101" s="261"/>
    </row>
    <row r="102" spans="1:8" ht="36" customHeight="1" x14ac:dyDescent="0.25">
      <c r="A102" s="251"/>
      <c r="B102" s="252"/>
      <c r="C102" s="253"/>
      <c r="D102" s="254"/>
      <c r="E102" s="254"/>
      <c r="F102" s="254"/>
      <c r="G102" s="254"/>
      <c r="H102" s="259">
        <v>0</v>
      </c>
    </row>
    <row r="103" spans="1:8" ht="36" customHeight="1" x14ac:dyDescent="0.25">
      <c r="A103" s="251"/>
      <c r="B103" s="252"/>
      <c r="C103" s="255"/>
      <c r="D103" s="256"/>
      <c r="E103" s="256"/>
      <c r="F103" s="256"/>
      <c r="G103" s="256"/>
      <c r="H103" s="260"/>
    </row>
    <row r="104" spans="1:8" ht="36" customHeight="1" x14ac:dyDescent="0.25">
      <c r="A104" s="251"/>
      <c r="B104" s="252"/>
      <c r="C104" s="255"/>
      <c r="D104" s="256"/>
      <c r="E104" s="256"/>
      <c r="F104" s="256"/>
      <c r="G104" s="256"/>
      <c r="H104" s="260"/>
    </row>
    <row r="105" spans="1:8" ht="36" customHeight="1" x14ac:dyDescent="0.25">
      <c r="A105" s="251"/>
      <c r="B105" s="252"/>
      <c r="C105" s="257"/>
      <c r="D105" s="258"/>
      <c r="E105" s="258"/>
      <c r="F105" s="258"/>
      <c r="G105" s="258"/>
      <c r="H105" s="261"/>
    </row>
    <row r="106" spans="1:8" ht="36" customHeight="1" x14ac:dyDescent="0.25">
      <c r="A106" s="251"/>
      <c r="B106" s="252"/>
      <c r="C106" s="253"/>
      <c r="D106" s="254"/>
      <c r="E106" s="254"/>
      <c r="F106" s="254"/>
      <c r="G106" s="254"/>
      <c r="H106" s="259">
        <v>0</v>
      </c>
    </row>
    <row r="107" spans="1:8" ht="36" customHeight="1" x14ac:dyDescent="0.25">
      <c r="A107" s="251"/>
      <c r="B107" s="252"/>
      <c r="C107" s="255"/>
      <c r="D107" s="256"/>
      <c r="E107" s="256"/>
      <c r="F107" s="256"/>
      <c r="G107" s="256"/>
      <c r="H107" s="260"/>
    </row>
    <row r="108" spans="1:8" ht="36" customHeight="1" x14ac:dyDescent="0.25">
      <c r="A108" s="251"/>
      <c r="B108" s="252"/>
      <c r="C108" s="255"/>
      <c r="D108" s="256"/>
      <c r="E108" s="256"/>
      <c r="F108" s="256"/>
      <c r="G108" s="256"/>
      <c r="H108" s="260"/>
    </row>
    <row r="109" spans="1:8" ht="36" customHeight="1" x14ac:dyDescent="0.25">
      <c r="A109" s="251"/>
      <c r="B109" s="252"/>
      <c r="C109" s="257"/>
      <c r="D109" s="258"/>
      <c r="E109" s="258"/>
      <c r="F109" s="258"/>
      <c r="G109" s="258"/>
      <c r="H109" s="261"/>
    </row>
    <row r="110" spans="1:8" ht="36" customHeight="1" x14ac:dyDescent="0.25">
      <c r="A110" s="251"/>
      <c r="B110" s="252"/>
      <c r="C110" s="253"/>
      <c r="D110" s="254"/>
      <c r="E110" s="254"/>
      <c r="F110" s="254"/>
      <c r="G110" s="254"/>
      <c r="H110" s="259">
        <v>0</v>
      </c>
    </row>
    <row r="111" spans="1:8" ht="36" customHeight="1" x14ac:dyDescent="0.25">
      <c r="A111" s="251"/>
      <c r="B111" s="252"/>
      <c r="C111" s="255"/>
      <c r="D111" s="256"/>
      <c r="E111" s="256"/>
      <c r="F111" s="256"/>
      <c r="G111" s="256"/>
      <c r="H111" s="260"/>
    </row>
    <row r="112" spans="1:8" ht="36" customHeight="1" x14ac:dyDescent="0.25">
      <c r="A112" s="251"/>
      <c r="B112" s="252"/>
      <c r="C112" s="255"/>
      <c r="D112" s="256"/>
      <c r="E112" s="256"/>
      <c r="F112" s="256"/>
      <c r="G112" s="256"/>
      <c r="H112" s="260"/>
    </row>
    <row r="113" spans="1:8" ht="36" customHeight="1" x14ac:dyDescent="0.25">
      <c r="A113" s="251"/>
      <c r="B113" s="252"/>
      <c r="C113" s="257"/>
      <c r="D113" s="258"/>
      <c r="E113" s="258"/>
      <c r="F113" s="258"/>
      <c r="G113" s="258"/>
      <c r="H113" s="261"/>
    </row>
    <row r="114" spans="1:8" ht="36" customHeight="1" x14ac:dyDescent="0.25">
      <c r="A114" s="251"/>
      <c r="B114" s="252"/>
      <c r="C114" s="253"/>
      <c r="D114" s="254"/>
      <c r="E114" s="254"/>
      <c r="F114" s="254"/>
      <c r="G114" s="254"/>
      <c r="H114" s="259">
        <v>0</v>
      </c>
    </row>
    <row r="115" spans="1:8" ht="36" customHeight="1" x14ac:dyDescent="0.25">
      <c r="A115" s="251"/>
      <c r="B115" s="252"/>
      <c r="C115" s="255"/>
      <c r="D115" s="256"/>
      <c r="E115" s="256"/>
      <c r="F115" s="256"/>
      <c r="G115" s="256"/>
      <c r="H115" s="260"/>
    </row>
    <row r="116" spans="1:8" ht="36" customHeight="1" x14ac:dyDescent="0.25">
      <c r="A116" s="251"/>
      <c r="B116" s="252"/>
      <c r="C116" s="255"/>
      <c r="D116" s="256"/>
      <c r="E116" s="256"/>
      <c r="F116" s="256"/>
      <c r="G116" s="256"/>
      <c r="H116" s="260"/>
    </row>
    <row r="117" spans="1:8" ht="36" customHeight="1" x14ac:dyDescent="0.25">
      <c r="A117" s="251"/>
      <c r="B117" s="252"/>
      <c r="C117" s="257"/>
      <c r="D117" s="258"/>
      <c r="E117" s="258"/>
      <c r="F117" s="258"/>
      <c r="G117" s="258"/>
      <c r="H117" s="261"/>
    </row>
    <row r="118" spans="1:8" x14ac:dyDescent="0.25">
      <c r="A118" s="44" t="s">
        <v>70</v>
      </c>
      <c r="B118" s="45">
        <f>SUM(B94:B117)</f>
        <v>0</v>
      </c>
      <c r="C118" s="46"/>
      <c r="D118" s="46"/>
      <c r="E118" s="46"/>
      <c r="F118" s="46"/>
      <c r="G118" s="47" t="s">
        <v>71</v>
      </c>
      <c r="H118" s="87">
        <f>SUM(H94:H117)</f>
        <v>0</v>
      </c>
    </row>
    <row r="120" spans="1:8" ht="15.75" x14ac:dyDescent="0.25">
      <c r="A120" s="262" t="s">
        <v>72</v>
      </c>
      <c r="B120" s="262"/>
      <c r="C120" s="262"/>
      <c r="D120" s="262"/>
      <c r="E120" s="262"/>
      <c r="F120" s="262"/>
      <c r="G120" s="262"/>
      <c r="H120" s="262"/>
    </row>
    <row r="121" spans="1:8" x14ac:dyDescent="0.25">
      <c r="A121" s="25" t="s">
        <v>66</v>
      </c>
      <c r="B121" s="41" t="s">
        <v>67</v>
      </c>
      <c r="C121" s="263" t="s">
        <v>68</v>
      </c>
      <c r="D121" s="263"/>
      <c r="E121" s="263"/>
      <c r="F121" s="263"/>
      <c r="G121" s="25"/>
      <c r="H121" s="43" t="s">
        <v>69</v>
      </c>
    </row>
    <row r="122" spans="1:8" ht="36" customHeight="1" x14ac:dyDescent="0.25">
      <c r="A122" s="251"/>
      <c r="B122" s="252"/>
      <c r="C122" s="253"/>
      <c r="D122" s="254"/>
      <c r="E122" s="254"/>
      <c r="F122" s="254"/>
      <c r="G122" s="254"/>
      <c r="H122" s="259">
        <v>0</v>
      </c>
    </row>
    <row r="123" spans="1:8" ht="36" customHeight="1" x14ac:dyDescent="0.25">
      <c r="A123" s="251"/>
      <c r="B123" s="252"/>
      <c r="C123" s="255"/>
      <c r="D123" s="256"/>
      <c r="E123" s="256"/>
      <c r="F123" s="256"/>
      <c r="G123" s="256"/>
      <c r="H123" s="260"/>
    </row>
    <row r="124" spans="1:8" ht="36" customHeight="1" x14ac:dyDescent="0.25">
      <c r="A124" s="251"/>
      <c r="B124" s="252"/>
      <c r="C124" s="255"/>
      <c r="D124" s="256"/>
      <c r="E124" s="256"/>
      <c r="F124" s="256"/>
      <c r="G124" s="256"/>
      <c r="H124" s="260"/>
    </row>
    <row r="125" spans="1:8" ht="36" customHeight="1" x14ac:dyDescent="0.25">
      <c r="A125" s="251"/>
      <c r="B125" s="252"/>
      <c r="C125" s="257"/>
      <c r="D125" s="258"/>
      <c r="E125" s="258"/>
      <c r="F125" s="258"/>
      <c r="G125" s="258"/>
      <c r="H125" s="261"/>
    </row>
    <row r="126" spans="1:8" ht="36" customHeight="1" x14ac:dyDescent="0.25">
      <c r="A126" s="251"/>
      <c r="B126" s="252"/>
      <c r="C126" s="253"/>
      <c r="D126" s="254"/>
      <c r="E126" s="254"/>
      <c r="F126" s="254"/>
      <c r="G126" s="254"/>
      <c r="H126" s="259">
        <v>0</v>
      </c>
    </row>
    <row r="127" spans="1:8" ht="36" customHeight="1" x14ac:dyDescent="0.25">
      <c r="A127" s="251"/>
      <c r="B127" s="252"/>
      <c r="C127" s="255"/>
      <c r="D127" s="256"/>
      <c r="E127" s="256"/>
      <c r="F127" s="256"/>
      <c r="G127" s="256"/>
      <c r="H127" s="260"/>
    </row>
    <row r="128" spans="1:8" ht="36" customHeight="1" x14ac:dyDescent="0.25">
      <c r="A128" s="251"/>
      <c r="B128" s="252"/>
      <c r="C128" s="255"/>
      <c r="D128" s="256"/>
      <c r="E128" s="256"/>
      <c r="F128" s="256"/>
      <c r="G128" s="256"/>
      <c r="H128" s="260"/>
    </row>
    <row r="129" spans="1:8" ht="36" customHeight="1" x14ac:dyDescent="0.25">
      <c r="A129" s="251"/>
      <c r="B129" s="252"/>
      <c r="C129" s="257"/>
      <c r="D129" s="258"/>
      <c r="E129" s="258"/>
      <c r="F129" s="258"/>
      <c r="G129" s="258"/>
      <c r="H129" s="261"/>
    </row>
    <row r="130" spans="1:8" ht="36" customHeight="1" x14ac:dyDescent="0.25">
      <c r="A130" s="251"/>
      <c r="B130" s="252"/>
      <c r="C130" s="253"/>
      <c r="D130" s="254"/>
      <c r="E130" s="254"/>
      <c r="F130" s="254"/>
      <c r="G130" s="254"/>
      <c r="H130" s="259">
        <v>0</v>
      </c>
    </row>
    <row r="131" spans="1:8" ht="36" customHeight="1" x14ac:dyDescent="0.25">
      <c r="A131" s="251"/>
      <c r="B131" s="252"/>
      <c r="C131" s="255"/>
      <c r="D131" s="256"/>
      <c r="E131" s="256"/>
      <c r="F131" s="256"/>
      <c r="G131" s="256"/>
      <c r="H131" s="260"/>
    </row>
    <row r="132" spans="1:8" ht="36" customHeight="1" x14ac:dyDescent="0.25">
      <c r="A132" s="251"/>
      <c r="B132" s="252"/>
      <c r="C132" s="255"/>
      <c r="D132" s="256"/>
      <c r="E132" s="256"/>
      <c r="F132" s="256"/>
      <c r="G132" s="256"/>
      <c r="H132" s="260"/>
    </row>
    <row r="133" spans="1:8" ht="36" customHeight="1" x14ac:dyDescent="0.25">
      <c r="A133" s="251"/>
      <c r="B133" s="252"/>
      <c r="C133" s="257"/>
      <c r="D133" s="258"/>
      <c r="E133" s="258"/>
      <c r="F133" s="258"/>
      <c r="G133" s="258"/>
      <c r="H133" s="261"/>
    </row>
    <row r="134" spans="1:8" ht="36" customHeight="1" x14ac:dyDescent="0.25">
      <c r="A134" s="251"/>
      <c r="B134" s="252"/>
      <c r="C134" s="253"/>
      <c r="D134" s="254"/>
      <c r="E134" s="254"/>
      <c r="F134" s="254"/>
      <c r="G134" s="254"/>
      <c r="H134" s="259">
        <v>0</v>
      </c>
    </row>
    <row r="135" spans="1:8" ht="36" customHeight="1" x14ac:dyDescent="0.25">
      <c r="A135" s="251"/>
      <c r="B135" s="252"/>
      <c r="C135" s="255"/>
      <c r="D135" s="256"/>
      <c r="E135" s="256"/>
      <c r="F135" s="256"/>
      <c r="G135" s="256"/>
      <c r="H135" s="260"/>
    </row>
    <row r="136" spans="1:8" ht="36" customHeight="1" x14ac:dyDescent="0.25">
      <c r="A136" s="251"/>
      <c r="B136" s="252"/>
      <c r="C136" s="255"/>
      <c r="D136" s="256"/>
      <c r="E136" s="256"/>
      <c r="F136" s="256"/>
      <c r="G136" s="256"/>
      <c r="H136" s="260"/>
    </row>
    <row r="137" spans="1:8" ht="36" customHeight="1" x14ac:dyDescent="0.25">
      <c r="A137" s="251"/>
      <c r="B137" s="252"/>
      <c r="C137" s="257"/>
      <c r="D137" s="258"/>
      <c r="E137" s="258"/>
      <c r="F137" s="258"/>
      <c r="G137" s="258"/>
      <c r="H137" s="261"/>
    </row>
    <row r="138" spans="1:8" ht="36" customHeight="1" x14ac:dyDescent="0.25">
      <c r="A138" s="251"/>
      <c r="B138" s="252"/>
      <c r="C138" s="253"/>
      <c r="D138" s="254"/>
      <c r="E138" s="254"/>
      <c r="F138" s="254"/>
      <c r="G138" s="254"/>
      <c r="H138" s="259">
        <v>0</v>
      </c>
    </row>
    <row r="139" spans="1:8" ht="36" customHeight="1" x14ac:dyDescent="0.25">
      <c r="A139" s="251"/>
      <c r="B139" s="252"/>
      <c r="C139" s="255"/>
      <c r="D139" s="256"/>
      <c r="E139" s="256"/>
      <c r="F139" s="256"/>
      <c r="G139" s="256"/>
      <c r="H139" s="260"/>
    </row>
    <row r="140" spans="1:8" ht="36" customHeight="1" x14ac:dyDescent="0.25">
      <c r="A140" s="251"/>
      <c r="B140" s="252"/>
      <c r="C140" s="255"/>
      <c r="D140" s="256"/>
      <c r="E140" s="256"/>
      <c r="F140" s="256"/>
      <c r="G140" s="256"/>
      <c r="H140" s="260"/>
    </row>
    <row r="141" spans="1:8" ht="36" customHeight="1" x14ac:dyDescent="0.25">
      <c r="A141" s="251"/>
      <c r="B141" s="252"/>
      <c r="C141" s="257"/>
      <c r="D141" s="258"/>
      <c r="E141" s="258"/>
      <c r="F141" s="258"/>
      <c r="G141" s="258"/>
      <c r="H141" s="261"/>
    </row>
    <row r="142" spans="1:8" ht="36" customHeight="1" x14ac:dyDescent="0.25">
      <c r="A142" s="251"/>
      <c r="B142" s="252"/>
      <c r="C142" s="253"/>
      <c r="D142" s="254"/>
      <c r="E142" s="254"/>
      <c r="F142" s="254"/>
      <c r="G142" s="254"/>
      <c r="H142" s="259">
        <v>0</v>
      </c>
    </row>
    <row r="143" spans="1:8" ht="36" customHeight="1" x14ac:dyDescent="0.25">
      <c r="A143" s="251"/>
      <c r="B143" s="252"/>
      <c r="C143" s="255"/>
      <c r="D143" s="256"/>
      <c r="E143" s="256"/>
      <c r="F143" s="256"/>
      <c r="G143" s="256"/>
      <c r="H143" s="260"/>
    </row>
    <row r="144" spans="1:8" ht="36" customHeight="1" x14ac:dyDescent="0.25">
      <c r="A144" s="251"/>
      <c r="B144" s="252"/>
      <c r="C144" s="255"/>
      <c r="D144" s="256"/>
      <c r="E144" s="256"/>
      <c r="F144" s="256"/>
      <c r="G144" s="256"/>
      <c r="H144" s="260"/>
    </row>
    <row r="145" spans="1:8" ht="36" customHeight="1" x14ac:dyDescent="0.25">
      <c r="A145" s="251"/>
      <c r="B145" s="252"/>
      <c r="C145" s="257"/>
      <c r="D145" s="258"/>
      <c r="E145" s="258"/>
      <c r="F145" s="258"/>
      <c r="G145" s="258"/>
      <c r="H145" s="261"/>
    </row>
    <row r="146" spans="1:8" x14ac:dyDescent="0.25">
      <c r="A146" s="44" t="s">
        <v>73</v>
      </c>
      <c r="B146" s="45">
        <f>SUM(B122:B145)</f>
        <v>0</v>
      </c>
      <c r="C146" s="46"/>
      <c r="D146" s="46"/>
      <c r="E146" s="46"/>
      <c r="F146" s="46"/>
      <c r="G146" s="47" t="s">
        <v>71</v>
      </c>
      <c r="H146" s="87">
        <f>SUM(H122:H145)</f>
        <v>0</v>
      </c>
    </row>
    <row r="148" spans="1:8" ht="15.75" x14ac:dyDescent="0.25">
      <c r="A148" s="262" t="s">
        <v>74</v>
      </c>
      <c r="B148" s="262"/>
      <c r="C148" s="262"/>
      <c r="D148" s="262"/>
      <c r="E148" s="262"/>
      <c r="F148" s="262"/>
      <c r="G148" s="262"/>
      <c r="H148" s="262"/>
    </row>
    <row r="149" spans="1:8" x14ac:dyDescent="0.25">
      <c r="A149" s="264" t="s">
        <v>75</v>
      </c>
      <c r="B149" s="264"/>
      <c r="C149" s="264"/>
      <c r="D149" s="264"/>
      <c r="E149" s="264"/>
      <c r="F149" s="264"/>
      <c r="G149" s="264"/>
      <c r="H149" s="264"/>
    </row>
    <row r="150" spans="1:8" x14ac:dyDescent="0.25">
      <c r="A150" s="264"/>
      <c r="B150" s="264"/>
      <c r="C150" s="264"/>
      <c r="D150" s="264"/>
      <c r="E150" s="264"/>
      <c r="F150" s="264"/>
      <c r="G150" s="264"/>
      <c r="H150" s="264"/>
    </row>
    <row r="151" spans="1:8" x14ac:dyDescent="0.25">
      <c r="A151" t="s">
        <v>76</v>
      </c>
      <c r="B151" s="48" t="s">
        <v>77</v>
      </c>
      <c r="C151" t="s">
        <v>78</v>
      </c>
      <c r="H151" s="26" t="s">
        <v>79</v>
      </c>
    </row>
    <row r="152" spans="1:8" ht="27.75" customHeight="1" x14ac:dyDescent="0.25">
      <c r="A152" s="251"/>
      <c r="B152" s="252"/>
      <c r="C152" s="253"/>
      <c r="D152" s="254"/>
      <c r="E152" s="254"/>
      <c r="F152" s="254"/>
      <c r="G152" s="254"/>
      <c r="H152" s="259">
        <v>0</v>
      </c>
    </row>
    <row r="153" spans="1:8" ht="27.75" customHeight="1" x14ac:dyDescent="0.25">
      <c r="A153" s="251"/>
      <c r="B153" s="252"/>
      <c r="C153" s="255"/>
      <c r="D153" s="256"/>
      <c r="E153" s="256"/>
      <c r="F153" s="256"/>
      <c r="G153" s="256"/>
      <c r="H153" s="260"/>
    </row>
    <row r="154" spans="1:8" ht="27.75" customHeight="1" x14ac:dyDescent="0.25">
      <c r="A154" s="251"/>
      <c r="B154" s="252"/>
      <c r="C154" s="255"/>
      <c r="D154" s="256"/>
      <c r="E154" s="256"/>
      <c r="F154" s="256"/>
      <c r="G154" s="256"/>
      <c r="H154" s="260"/>
    </row>
    <row r="155" spans="1:8" ht="27.75" customHeight="1" x14ac:dyDescent="0.25">
      <c r="A155" s="251"/>
      <c r="B155" s="252"/>
      <c r="C155" s="257"/>
      <c r="D155" s="258"/>
      <c r="E155" s="258"/>
      <c r="F155" s="258"/>
      <c r="G155" s="258"/>
      <c r="H155" s="261"/>
    </row>
    <row r="156" spans="1:8" ht="27.75" customHeight="1" x14ac:dyDescent="0.25">
      <c r="A156" s="251"/>
      <c r="B156" s="252"/>
      <c r="C156" s="253"/>
      <c r="D156" s="254"/>
      <c r="E156" s="254"/>
      <c r="F156" s="254"/>
      <c r="G156" s="254"/>
      <c r="H156" s="259">
        <v>0</v>
      </c>
    </row>
    <row r="157" spans="1:8" ht="27.75" customHeight="1" x14ac:dyDescent="0.25">
      <c r="A157" s="251"/>
      <c r="B157" s="252"/>
      <c r="C157" s="255"/>
      <c r="D157" s="256"/>
      <c r="E157" s="256"/>
      <c r="F157" s="256"/>
      <c r="G157" s="256"/>
      <c r="H157" s="260"/>
    </row>
    <row r="158" spans="1:8" ht="27.75" customHeight="1" x14ac:dyDescent="0.25">
      <c r="A158" s="251"/>
      <c r="B158" s="252"/>
      <c r="C158" s="255"/>
      <c r="D158" s="256"/>
      <c r="E158" s="256"/>
      <c r="F158" s="256"/>
      <c r="G158" s="256"/>
      <c r="H158" s="260"/>
    </row>
    <row r="159" spans="1:8" ht="27.75" customHeight="1" x14ac:dyDescent="0.25">
      <c r="A159" s="251"/>
      <c r="B159" s="252"/>
      <c r="C159" s="257"/>
      <c r="D159" s="258"/>
      <c r="E159" s="258"/>
      <c r="F159" s="258"/>
      <c r="G159" s="258"/>
      <c r="H159" s="261"/>
    </row>
    <row r="160" spans="1:8" ht="27.75" customHeight="1" x14ac:dyDescent="0.25">
      <c r="A160" s="251"/>
      <c r="B160" s="252"/>
      <c r="C160" s="253"/>
      <c r="D160" s="254"/>
      <c r="E160" s="254"/>
      <c r="F160" s="254"/>
      <c r="G160" s="254"/>
      <c r="H160" s="259">
        <v>0</v>
      </c>
    </row>
    <row r="161" spans="1:8" ht="27.75" customHeight="1" x14ac:dyDescent="0.25">
      <c r="A161" s="251"/>
      <c r="B161" s="252"/>
      <c r="C161" s="255"/>
      <c r="D161" s="256"/>
      <c r="E161" s="256"/>
      <c r="F161" s="256"/>
      <c r="G161" s="256"/>
      <c r="H161" s="260"/>
    </row>
    <row r="162" spans="1:8" ht="27.75" customHeight="1" x14ac:dyDescent="0.25">
      <c r="A162" s="251"/>
      <c r="B162" s="252"/>
      <c r="C162" s="255"/>
      <c r="D162" s="256"/>
      <c r="E162" s="256"/>
      <c r="F162" s="256"/>
      <c r="G162" s="256"/>
      <c r="H162" s="260"/>
    </row>
    <row r="163" spans="1:8" ht="27.75" customHeight="1" x14ac:dyDescent="0.25">
      <c r="A163" s="251"/>
      <c r="B163" s="252"/>
      <c r="C163" s="257"/>
      <c r="D163" s="258"/>
      <c r="E163" s="258"/>
      <c r="F163" s="258"/>
      <c r="G163" s="258"/>
      <c r="H163" s="261"/>
    </row>
    <row r="164" spans="1:8" ht="27.75" customHeight="1" x14ac:dyDescent="0.25">
      <c r="A164" s="251"/>
      <c r="B164" s="252"/>
      <c r="C164" s="253"/>
      <c r="D164" s="254"/>
      <c r="E164" s="254"/>
      <c r="F164" s="254"/>
      <c r="G164" s="254">
        <v>0</v>
      </c>
      <c r="H164" s="259">
        <v>0</v>
      </c>
    </row>
    <row r="165" spans="1:8" ht="27.75" customHeight="1" x14ac:dyDescent="0.25">
      <c r="A165" s="251"/>
      <c r="B165" s="252"/>
      <c r="C165" s="255"/>
      <c r="D165" s="256"/>
      <c r="E165" s="256"/>
      <c r="F165" s="256"/>
      <c r="G165" s="256"/>
      <c r="H165" s="260"/>
    </row>
    <row r="166" spans="1:8" ht="27.75" customHeight="1" x14ac:dyDescent="0.25">
      <c r="A166" s="251"/>
      <c r="B166" s="252"/>
      <c r="C166" s="255"/>
      <c r="D166" s="256"/>
      <c r="E166" s="256"/>
      <c r="F166" s="256"/>
      <c r="G166" s="256"/>
      <c r="H166" s="260"/>
    </row>
    <row r="167" spans="1:8" ht="27.75" customHeight="1" x14ac:dyDescent="0.25">
      <c r="A167" s="251"/>
      <c r="B167" s="252"/>
      <c r="C167" s="257"/>
      <c r="D167" s="258"/>
      <c r="E167" s="258"/>
      <c r="F167" s="258"/>
      <c r="G167" s="258"/>
      <c r="H167" s="261"/>
    </row>
    <row r="168" spans="1:8" ht="27.75" customHeight="1" x14ac:dyDescent="0.25">
      <c r="A168" s="251"/>
      <c r="B168" s="252"/>
      <c r="C168" s="253"/>
      <c r="D168" s="254"/>
      <c r="E168" s="254"/>
      <c r="F168" s="254"/>
      <c r="G168" s="254">
        <v>0</v>
      </c>
      <c r="H168" s="259">
        <v>0</v>
      </c>
    </row>
    <row r="169" spans="1:8" ht="27.75" customHeight="1" x14ac:dyDescent="0.25">
      <c r="A169" s="251"/>
      <c r="B169" s="252"/>
      <c r="C169" s="255"/>
      <c r="D169" s="256"/>
      <c r="E169" s="256"/>
      <c r="F169" s="256"/>
      <c r="G169" s="256"/>
      <c r="H169" s="260"/>
    </row>
    <row r="170" spans="1:8" ht="27.75" customHeight="1" x14ac:dyDescent="0.25">
      <c r="A170" s="251"/>
      <c r="B170" s="252"/>
      <c r="C170" s="255"/>
      <c r="D170" s="256"/>
      <c r="E170" s="256"/>
      <c r="F170" s="256"/>
      <c r="G170" s="256"/>
      <c r="H170" s="260"/>
    </row>
    <row r="171" spans="1:8" ht="27.75" customHeight="1" x14ac:dyDescent="0.25">
      <c r="A171" s="251"/>
      <c r="B171" s="252"/>
      <c r="C171" s="257"/>
      <c r="D171" s="258"/>
      <c r="E171" s="258"/>
      <c r="F171" s="258"/>
      <c r="G171" s="258"/>
      <c r="H171" s="261"/>
    </row>
    <row r="172" spans="1:8" ht="27.75" customHeight="1" x14ac:dyDescent="0.25">
      <c r="A172" s="251"/>
      <c r="B172" s="252"/>
      <c r="C172" s="253"/>
      <c r="D172" s="254"/>
      <c r="E172" s="254"/>
      <c r="F172" s="254"/>
      <c r="G172" s="254">
        <v>0</v>
      </c>
      <c r="H172" s="259">
        <v>0</v>
      </c>
    </row>
    <row r="173" spans="1:8" ht="27.75" customHeight="1" x14ac:dyDescent="0.25">
      <c r="A173" s="251"/>
      <c r="B173" s="252"/>
      <c r="C173" s="255"/>
      <c r="D173" s="256"/>
      <c r="E173" s="256"/>
      <c r="F173" s="256"/>
      <c r="G173" s="256"/>
      <c r="H173" s="260"/>
    </row>
    <row r="174" spans="1:8" ht="27.75" customHeight="1" x14ac:dyDescent="0.25">
      <c r="A174" s="251"/>
      <c r="B174" s="252"/>
      <c r="C174" s="255"/>
      <c r="D174" s="256"/>
      <c r="E174" s="256"/>
      <c r="F174" s="256"/>
      <c r="G174" s="256"/>
      <c r="H174" s="260"/>
    </row>
    <row r="175" spans="1:8" ht="27.75" customHeight="1" x14ac:dyDescent="0.25">
      <c r="A175" s="251"/>
      <c r="B175" s="252"/>
      <c r="C175" s="257"/>
      <c r="D175" s="258"/>
      <c r="E175" s="258"/>
      <c r="F175" s="258"/>
      <c r="G175" s="258"/>
      <c r="H175" s="261"/>
    </row>
    <row r="176" spans="1:8" ht="27.75" customHeight="1" x14ac:dyDescent="0.25">
      <c r="A176" s="251"/>
      <c r="B176" s="252"/>
      <c r="C176" s="253"/>
      <c r="D176" s="254"/>
      <c r="E176" s="254"/>
      <c r="F176" s="254"/>
      <c r="G176" s="254">
        <v>0</v>
      </c>
      <c r="H176" s="259">
        <v>0</v>
      </c>
    </row>
    <row r="177" spans="1:8" ht="27.75" customHeight="1" x14ac:dyDescent="0.25">
      <c r="A177" s="251"/>
      <c r="B177" s="252"/>
      <c r="C177" s="255"/>
      <c r="D177" s="256"/>
      <c r="E177" s="256"/>
      <c r="F177" s="256"/>
      <c r="G177" s="256"/>
      <c r="H177" s="260"/>
    </row>
    <row r="178" spans="1:8" ht="27.75" customHeight="1" x14ac:dyDescent="0.25">
      <c r="A178" s="251"/>
      <c r="B178" s="252"/>
      <c r="C178" s="255"/>
      <c r="D178" s="256"/>
      <c r="E178" s="256"/>
      <c r="F178" s="256"/>
      <c r="G178" s="256"/>
      <c r="H178" s="260"/>
    </row>
    <row r="179" spans="1:8" ht="27.75" customHeight="1" x14ac:dyDescent="0.25">
      <c r="A179" s="270"/>
      <c r="B179" s="271"/>
      <c r="C179" s="255"/>
      <c r="D179" s="256"/>
      <c r="E179" s="256"/>
      <c r="F179" s="256"/>
      <c r="G179" s="256"/>
      <c r="H179" s="260"/>
    </row>
    <row r="180" spans="1:8" ht="27" customHeight="1" x14ac:dyDescent="0.25">
      <c r="A180" s="84" t="s">
        <v>80</v>
      </c>
      <c r="B180" s="85"/>
      <c r="C180" s="265"/>
      <c r="D180" s="266"/>
      <c r="E180" s="266"/>
      <c r="F180" s="266"/>
      <c r="G180" s="266"/>
      <c r="H180" s="88">
        <v>0</v>
      </c>
    </row>
    <row r="181" spans="1:8" x14ac:dyDescent="0.25">
      <c r="A181" s="49"/>
      <c r="B181" s="25"/>
      <c r="C181" s="25"/>
      <c r="D181" s="25"/>
      <c r="E181" s="25"/>
      <c r="F181" s="25"/>
      <c r="G181" s="43" t="s">
        <v>81</v>
      </c>
      <c r="H181" s="89">
        <f>SUM(H152:H180)</f>
        <v>0</v>
      </c>
    </row>
    <row r="182" spans="1:8" x14ac:dyDescent="0.25">
      <c r="H182" s="91">
        <f>H181+H146+H118</f>
        <v>0</v>
      </c>
    </row>
    <row r="183" spans="1:8" x14ac:dyDescent="0.25">
      <c r="G183" s="96" t="s">
        <v>15</v>
      </c>
      <c r="H183" s="94">
        <f>ROUND(Assurances!F3,0)</f>
        <v>61837</v>
      </c>
    </row>
    <row r="184" spans="1:8" x14ac:dyDescent="0.25">
      <c r="F184" s="55"/>
      <c r="H184" s="86"/>
    </row>
    <row r="185" spans="1:8" x14ac:dyDescent="0.25">
      <c r="G185" s="95" t="s">
        <v>167</v>
      </c>
      <c r="H185" s="90">
        <f>ROUND(H181+H146+H118,0)</f>
        <v>0</v>
      </c>
    </row>
    <row r="187" spans="1:8" x14ac:dyDescent="0.25">
      <c r="G187" s="92" t="str">
        <f>IF(H182-H183&gt;1,"Does Not Equal Planning Award by this Amount"," ")</f>
        <v xml:space="preserve"> </v>
      </c>
      <c r="H187" s="93" t="str">
        <f>IF(H182-Assurances!F3&gt;1,Assurances!F3-'Migrant Application'!H182," ")</f>
        <v xml:space="preserve"> </v>
      </c>
    </row>
  </sheetData>
  <sheetProtection password="CF47" sheet="1" objects="1" scenarios="1"/>
  <mergeCells count="126">
    <mergeCell ref="C180:G180"/>
    <mergeCell ref="B2:D2"/>
    <mergeCell ref="A172:A175"/>
    <mergeCell ref="B172:B175"/>
    <mergeCell ref="C172:G175"/>
    <mergeCell ref="H172:H175"/>
    <mergeCell ref="A176:A179"/>
    <mergeCell ref="B176:B179"/>
    <mergeCell ref="C176:G179"/>
    <mergeCell ref="H176:H179"/>
    <mergeCell ref="A164:A167"/>
    <mergeCell ref="B164:B167"/>
    <mergeCell ref="C164:G167"/>
    <mergeCell ref="H164:H167"/>
    <mergeCell ref="A168:A171"/>
    <mergeCell ref="B168:B171"/>
    <mergeCell ref="C168:G171"/>
    <mergeCell ref="H168:H171"/>
    <mergeCell ref="A156:A159"/>
    <mergeCell ref="B156:B159"/>
    <mergeCell ref="C156:G159"/>
    <mergeCell ref="H156:H159"/>
    <mergeCell ref="A160:A163"/>
    <mergeCell ref="B160:B163"/>
    <mergeCell ref="C160:G163"/>
    <mergeCell ref="H160:H163"/>
    <mergeCell ref="A148:H148"/>
    <mergeCell ref="A149:H150"/>
    <mergeCell ref="A152:A155"/>
    <mergeCell ref="B152:B155"/>
    <mergeCell ref="C152:G155"/>
    <mergeCell ref="H152:H155"/>
    <mergeCell ref="A138:A141"/>
    <mergeCell ref="B138:B141"/>
    <mergeCell ref="C138:G141"/>
    <mergeCell ref="H138:H141"/>
    <mergeCell ref="A142:A145"/>
    <mergeCell ref="B142:B145"/>
    <mergeCell ref="C142:G145"/>
    <mergeCell ref="H142:H145"/>
    <mergeCell ref="A130:A133"/>
    <mergeCell ref="B130:B133"/>
    <mergeCell ref="C130:G133"/>
    <mergeCell ref="H130:H133"/>
    <mergeCell ref="A134:A137"/>
    <mergeCell ref="B134:B137"/>
    <mergeCell ref="C134:G137"/>
    <mergeCell ref="H134:H137"/>
    <mergeCell ref="A122:A125"/>
    <mergeCell ref="B122:B125"/>
    <mergeCell ref="C122:G125"/>
    <mergeCell ref="H122:H125"/>
    <mergeCell ref="A126:A129"/>
    <mergeCell ref="B126:B129"/>
    <mergeCell ref="C126:G129"/>
    <mergeCell ref="H126:H129"/>
    <mergeCell ref="A114:A117"/>
    <mergeCell ref="B114:B117"/>
    <mergeCell ref="C114:G117"/>
    <mergeCell ref="H114:H117"/>
    <mergeCell ref="A120:H120"/>
    <mergeCell ref="C121:F121"/>
    <mergeCell ref="A106:A109"/>
    <mergeCell ref="B106:B109"/>
    <mergeCell ref="C106:G109"/>
    <mergeCell ref="H106:H109"/>
    <mergeCell ref="A110:A113"/>
    <mergeCell ref="B110:B113"/>
    <mergeCell ref="C110:G113"/>
    <mergeCell ref="H110:H113"/>
    <mergeCell ref="A98:A101"/>
    <mergeCell ref="B98:B101"/>
    <mergeCell ref="C98:G101"/>
    <mergeCell ref="H98:H101"/>
    <mergeCell ref="A102:A105"/>
    <mergeCell ref="B102:B105"/>
    <mergeCell ref="C102:G105"/>
    <mergeCell ref="H102:H105"/>
    <mergeCell ref="A85:H85"/>
    <mergeCell ref="A86:H90"/>
    <mergeCell ref="A92:H92"/>
    <mergeCell ref="C93:F93"/>
    <mergeCell ref="A94:A97"/>
    <mergeCell ref="B94:B97"/>
    <mergeCell ref="C94:G97"/>
    <mergeCell ref="H94:H97"/>
    <mergeCell ref="A56:H56"/>
    <mergeCell ref="A57:H61"/>
    <mergeCell ref="A63:A84"/>
    <mergeCell ref="B63:B75"/>
    <mergeCell ref="C63:E75"/>
    <mergeCell ref="F63:F75"/>
    <mergeCell ref="G63:H75"/>
    <mergeCell ref="B76:B84"/>
    <mergeCell ref="C76:H84"/>
    <mergeCell ref="A35:H35"/>
    <mergeCell ref="A36:H40"/>
    <mergeCell ref="A42:A55"/>
    <mergeCell ref="B42:B48"/>
    <mergeCell ref="C42:E48"/>
    <mergeCell ref="F42:F48"/>
    <mergeCell ref="G42:H48"/>
    <mergeCell ref="B49:B55"/>
    <mergeCell ref="C49:E55"/>
    <mergeCell ref="F49:F55"/>
    <mergeCell ref="G49:H55"/>
    <mergeCell ref="A18:H18"/>
    <mergeCell ref="A19:H23"/>
    <mergeCell ref="A25:A34"/>
    <mergeCell ref="B25:B30"/>
    <mergeCell ref="C25:E30"/>
    <mergeCell ref="F25:F30"/>
    <mergeCell ref="G25:H30"/>
    <mergeCell ref="B31:B34"/>
    <mergeCell ref="C31:H34"/>
    <mergeCell ref="A1:I1"/>
    <mergeCell ref="B7:I7"/>
    <mergeCell ref="A8:A17"/>
    <mergeCell ref="C8:E8"/>
    <mergeCell ref="G8:H8"/>
    <mergeCell ref="B9:B13"/>
    <mergeCell ref="C9:E13"/>
    <mergeCell ref="F9:F13"/>
    <mergeCell ref="G9:H13"/>
    <mergeCell ref="B14:B17"/>
    <mergeCell ref="C14:H17"/>
  </mergeCells>
  <pageMargins left="0.7" right="0.7" top="0.75" bottom="0.75" header="0.3" footer="0.3"/>
  <pageSetup scale="68" fitToHeight="20" orientation="portrait" r:id="rId1"/>
  <headerFooter>
    <oddFooter>&amp;L&amp;8 201617MigrantApplication&amp;C&amp;8page &amp;P of &amp;N</oddFooter>
  </headerFooter>
  <rowBreaks count="4" manualBreakCount="4">
    <brk id="40" max="16383" man="1"/>
    <brk id="90" max="16383" man="1"/>
    <brk id="118" max="16383" man="1"/>
    <brk id="1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Normal="100" workbookViewId="0">
      <selection activeCell="B5" sqref="B5:E5"/>
    </sheetView>
  </sheetViews>
  <sheetFormatPr defaultRowHeight="15" x14ac:dyDescent="0.25"/>
  <cols>
    <col min="1" max="1" width="17.42578125" customWidth="1"/>
    <col min="2" max="2" width="10.42578125" customWidth="1"/>
    <col min="6" max="6" width="36.42578125" customWidth="1"/>
    <col min="7" max="8" width="10.42578125" customWidth="1"/>
  </cols>
  <sheetData>
    <row r="1" spans="1:8" ht="15.75" x14ac:dyDescent="0.25">
      <c r="A1" s="262" t="s">
        <v>168</v>
      </c>
      <c r="B1" s="262"/>
      <c r="C1" s="262"/>
      <c r="D1" s="262"/>
      <c r="E1" s="262"/>
      <c r="F1" s="262"/>
      <c r="G1" s="262"/>
      <c r="H1" s="262"/>
    </row>
    <row r="2" spans="1:8" x14ac:dyDescent="0.25">
      <c r="A2" s="51"/>
      <c r="B2" s="51"/>
      <c r="C2" s="51"/>
      <c r="D2" s="51"/>
      <c r="E2" s="51"/>
      <c r="F2" s="51"/>
      <c r="G2" s="51"/>
      <c r="H2" s="51"/>
    </row>
    <row r="3" spans="1:8" ht="15.75" x14ac:dyDescent="0.25">
      <c r="A3" s="262"/>
      <c r="B3" s="262"/>
      <c r="C3" s="262"/>
      <c r="D3" s="262"/>
      <c r="E3" s="262"/>
      <c r="F3" s="262"/>
      <c r="G3" s="262"/>
      <c r="H3" s="262"/>
    </row>
    <row r="5" spans="1:8" x14ac:dyDescent="0.25">
      <c r="A5" t="s">
        <v>147</v>
      </c>
      <c r="B5" s="287" t="str">
        <f>Assurances!B3</f>
        <v>Clovis</v>
      </c>
      <c r="C5" s="287"/>
      <c r="D5" s="287"/>
      <c r="E5" s="287"/>
    </row>
    <row r="7" spans="1:8" x14ac:dyDescent="0.25">
      <c r="A7" s="278" t="s">
        <v>149</v>
      </c>
      <c r="B7" s="278"/>
      <c r="C7" s="278"/>
      <c r="D7" s="278"/>
      <c r="E7" s="278"/>
      <c r="F7" s="278"/>
      <c r="G7" s="278"/>
      <c r="H7" s="278"/>
    </row>
    <row r="8" spans="1:8" x14ac:dyDescent="0.25">
      <c r="A8" s="278"/>
      <c r="B8" s="278"/>
      <c r="C8" s="278"/>
      <c r="D8" s="278"/>
      <c r="E8" s="278"/>
      <c r="F8" s="278"/>
      <c r="G8" s="278"/>
      <c r="H8" s="278"/>
    </row>
    <row r="9" spans="1:8" x14ac:dyDescent="0.25">
      <c r="A9" s="278"/>
      <c r="B9" s="278"/>
      <c r="C9" s="278"/>
      <c r="D9" s="278"/>
      <c r="E9" s="278"/>
      <c r="F9" s="278"/>
      <c r="G9" s="278"/>
      <c r="H9" s="278"/>
    </row>
    <row r="10" spans="1:8" x14ac:dyDescent="0.25">
      <c r="A10" s="278"/>
      <c r="B10" s="278"/>
      <c r="C10" s="278"/>
      <c r="D10" s="278"/>
      <c r="E10" s="278"/>
      <c r="F10" s="278"/>
      <c r="G10" s="278"/>
      <c r="H10" s="278"/>
    </row>
    <row r="11" spans="1:8" x14ac:dyDescent="0.25">
      <c r="A11" s="278"/>
      <c r="B11" s="278"/>
      <c r="C11" s="278"/>
      <c r="D11" s="278"/>
      <c r="E11" s="278"/>
      <c r="F11" s="278"/>
      <c r="G11" s="278"/>
      <c r="H11" s="278"/>
    </row>
    <row r="12" spans="1:8" x14ac:dyDescent="0.25">
      <c r="A12" s="278"/>
      <c r="B12" s="278"/>
      <c r="C12" s="278"/>
      <c r="D12" s="278"/>
      <c r="E12" s="278"/>
      <c r="F12" s="278"/>
      <c r="G12" s="278"/>
      <c r="H12" s="278"/>
    </row>
    <row r="13" spans="1:8" x14ac:dyDescent="0.25">
      <c r="A13" s="278"/>
      <c r="B13" s="278"/>
      <c r="C13" s="278"/>
      <c r="D13" s="278"/>
      <c r="E13" s="278"/>
      <c r="F13" s="278"/>
      <c r="G13" s="278"/>
      <c r="H13" s="278"/>
    </row>
    <row r="14" spans="1:8" x14ac:dyDescent="0.25">
      <c r="A14" s="278"/>
      <c r="B14" s="278"/>
      <c r="C14" s="278"/>
      <c r="D14" s="278"/>
      <c r="E14" s="278"/>
      <c r="F14" s="278"/>
      <c r="G14" s="278"/>
      <c r="H14" s="278"/>
    </row>
    <row r="15" spans="1:8" x14ac:dyDescent="0.25">
      <c r="A15" s="278"/>
      <c r="B15" s="278"/>
      <c r="C15" s="278"/>
      <c r="D15" s="278"/>
      <c r="E15" s="278"/>
      <c r="F15" s="278"/>
      <c r="G15" s="278"/>
      <c r="H15" s="278"/>
    </row>
    <row r="16" spans="1:8" x14ac:dyDescent="0.25">
      <c r="A16" s="278"/>
      <c r="B16" s="278"/>
      <c r="C16" s="278"/>
      <c r="D16" s="278"/>
      <c r="E16" s="278"/>
      <c r="F16" s="278"/>
      <c r="G16" s="278"/>
      <c r="H16" s="278"/>
    </row>
    <row r="17" spans="1:8" x14ac:dyDescent="0.25">
      <c r="A17" s="278"/>
      <c r="B17" s="278"/>
      <c r="C17" s="278"/>
      <c r="D17" s="278"/>
      <c r="E17" s="278"/>
      <c r="F17" s="278"/>
      <c r="G17" s="278"/>
      <c r="H17" s="278"/>
    </row>
    <row r="18" spans="1:8" x14ac:dyDescent="0.25">
      <c r="A18" s="278"/>
      <c r="B18" s="278"/>
      <c r="C18" s="278"/>
      <c r="D18" s="278"/>
      <c r="E18" s="278"/>
      <c r="F18" s="278"/>
      <c r="G18" s="278"/>
      <c r="H18" s="278"/>
    </row>
    <row r="19" spans="1:8" x14ac:dyDescent="0.25">
      <c r="A19" s="278"/>
      <c r="B19" s="278"/>
      <c r="C19" s="278"/>
      <c r="D19" s="278"/>
      <c r="E19" s="278"/>
      <c r="F19" s="278"/>
      <c r="G19" s="278"/>
      <c r="H19" s="278"/>
    </row>
    <row r="20" spans="1:8" x14ac:dyDescent="0.25">
      <c r="A20" s="278"/>
      <c r="B20" s="278"/>
      <c r="C20" s="278"/>
      <c r="D20" s="278"/>
      <c r="E20" s="278"/>
      <c r="F20" s="278"/>
      <c r="G20" s="278"/>
      <c r="H20" s="278"/>
    </row>
    <row r="21" spans="1:8" x14ac:dyDescent="0.25">
      <c r="A21" s="278"/>
      <c r="B21" s="278"/>
      <c r="C21" s="278"/>
      <c r="D21" s="278"/>
      <c r="E21" s="278"/>
      <c r="F21" s="278"/>
      <c r="G21" s="278"/>
      <c r="H21" s="278"/>
    </row>
    <row r="22" spans="1:8" x14ac:dyDescent="0.25">
      <c r="A22" s="278"/>
      <c r="B22" s="278"/>
      <c r="C22" s="278"/>
      <c r="D22" s="278"/>
      <c r="E22" s="278"/>
      <c r="F22" s="278"/>
      <c r="G22" s="278"/>
      <c r="H22" s="278"/>
    </row>
    <row r="23" spans="1:8" x14ac:dyDescent="0.25">
      <c r="A23" s="278"/>
      <c r="B23" s="278"/>
      <c r="C23" s="278"/>
      <c r="D23" s="278"/>
      <c r="E23" s="278"/>
      <c r="F23" s="278"/>
      <c r="G23" s="278"/>
      <c r="H23" s="278"/>
    </row>
    <row r="24" spans="1:8" x14ac:dyDescent="0.25">
      <c r="A24" s="278"/>
      <c r="B24" s="278"/>
      <c r="C24" s="278"/>
      <c r="D24" s="278"/>
      <c r="E24" s="278"/>
      <c r="F24" s="278"/>
      <c r="G24" s="278"/>
      <c r="H24" s="278"/>
    </row>
    <row r="25" spans="1:8" x14ac:dyDescent="0.25">
      <c r="A25" s="278"/>
      <c r="B25" s="278"/>
      <c r="C25" s="278"/>
      <c r="D25" s="278"/>
      <c r="E25" s="278"/>
      <c r="F25" s="278"/>
      <c r="G25" s="278"/>
      <c r="H25" s="278"/>
    </row>
    <row r="26" spans="1:8" x14ac:dyDescent="0.25">
      <c r="A26" s="278"/>
      <c r="B26" s="278"/>
      <c r="C26" s="278"/>
      <c r="D26" s="278"/>
      <c r="E26" s="278"/>
      <c r="F26" s="278"/>
      <c r="G26" s="278"/>
      <c r="H26" s="278"/>
    </row>
    <row r="27" spans="1:8" x14ac:dyDescent="0.25">
      <c r="A27" s="278"/>
      <c r="B27" s="278"/>
      <c r="C27" s="278"/>
      <c r="D27" s="278"/>
      <c r="E27" s="278"/>
      <c r="F27" s="278"/>
      <c r="G27" s="278"/>
      <c r="H27" s="278"/>
    </row>
    <row r="28" spans="1:8" x14ac:dyDescent="0.25">
      <c r="A28" s="278"/>
      <c r="B28" s="278"/>
      <c r="C28" s="278"/>
      <c r="D28" s="278"/>
      <c r="E28" s="278"/>
      <c r="F28" s="278"/>
      <c r="G28" s="278"/>
      <c r="H28" s="278"/>
    </row>
    <row r="29" spans="1:8" x14ac:dyDescent="0.25">
      <c r="A29" s="278"/>
      <c r="B29" s="278"/>
      <c r="C29" s="278"/>
      <c r="D29" s="278"/>
      <c r="E29" s="278"/>
      <c r="F29" s="278"/>
      <c r="G29" s="278"/>
      <c r="H29" s="278"/>
    </row>
    <row r="30" spans="1:8" x14ac:dyDescent="0.25">
      <c r="A30" s="278"/>
      <c r="B30" s="278"/>
      <c r="C30" s="278"/>
      <c r="D30" s="278"/>
      <c r="E30" s="278"/>
      <c r="F30" s="278"/>
      <c r="G30" s="278"/>
      <c r="H30" s="278"/>
    </row>
    <row r="31" spans="1:8" x14ac:dyDescent="0.25">
      <c r="A31" s="278"/>
      <c r="B31" s="278"/>
      <c r="C31" s="278"/>
      <c r="D31" s="278"/>
      <c r="E31" s="278"/>
      <c r="F31" s="278"/>
      <c r="G31" s="278"/>
      <c r="H31" s="278"/>
    </row>
    <row r="32" spans="1:8" x14ac:dyDescent="0.25">
      <c r="A32" s="278"/>
      <c r="B32" s="278"/>
      <c r="C32" s="278"/>
      <c r="D32" s="278"/>
      <c r="E32" s="278"/>
      <c r="F32" s="278"/>
      <c r="G32" s="278"/>
      <c r="H32" s="278"/>
    </row>
    <row r="33" spans="1:8" x14ac:dyDescent="0.25">
      <c r="A33" s="278"/>
      <c r="B33" s="278"/>
      <c r="C33" s="278"/>
      <c r="D33" s="278"/>
      <c r="E33" s="278"/>
      <c r="F33" s="278"/>
      <c r="G33" s="278"/>
      <c r="H33" s="278"/>
    </row>
    <row r="34" spans="1:8" x14ac:dyDescent="0.25">
      <c r="A34" s="278"/>
      <c r="B34" s="278"/>
      <c r="C34" s="278"/>
      <c r="D34" s="278"/>
      <c r="E34" s="278"/>
      <c r="F34" s="278"/>
      <c r="G34" s="278"/>
      <c r="H34" s="278"/>
    </row>
    <row r="35" spans="1:8" x14ac:dyDescent="0.25">
      <c r="A35" s="278"/>
      <c r="B35" s="278"/>
      <c r="C35" s="278"/>
      <c r="D35" s="278"/>
      <c r="E35" s="278"/>
      <c r="F35" s="278"/>
      <c r="G35" s="278"/>
      <c r="H35" s="278"/>
    </row>
    <row r="36" spans="1:8" x14ac:dyDescent="0.25">
      <c r="A36" s="278"/>
      <c r="B36" s="278"/>
      <c r="C36" s="278"/>
      <c r="D36" s="278"/>
      <c r="E36" s="278"/>
      <c r="F36" s="278"/>
      <c r="G36" s="278"/>
      <c r="H36" s="278"/>
    </row>
    <row r="37" spans="1:8" ht="15.75" x14ac:dyDescent="0.25">
      <c r="A37" s="52"/>
      <c r="B37" s="52"/>
      <c r="C37" s="52"/>
      <c r="D37" s="52"/>
      <c r="E37" s="52"/>
      <c r="F37" s="52"/>
      <c r="G37" s="52"/>
      <c r="H37" s="52"/>
    </row>
    <row r="38" spans="1:8" x14ac:dyDescent="0.25">
      <c r="A38" s="51" t="s">
        <v>150</v>
      </c>
    </row>
    <row r="39" spans="1:8" ht="15.75" thickBot="1" x14ac:dyDescent="0.3"/>
    <row r="40" spans="1:8" ht="119.25" customHeight="1" thickBot="1" x14ac:dyDescent="0.3">
      <c r="A40" s="273"/>
      <c r="B40" s="276"/>
      <c r="C40" s="276"/>
      <c r="D40" s="276"/>
      <c r="E40" s="276"/>
      <c r="F40" s="276"/>
      <c r="G40" s="276"/>
      <c r="H40" s="277"/>
    </row>
    <row r="41" spans="1:8" x14ac:dyDescent="0.25">
      <c r="A41" s="53" t="s">
        <v>151</v>
      </c>
      <c r="C41" s="54"/>
      <c r="D41" s="54"/>
      <c r="E41" s="54"/>
      <c r="F41" s="54"/>
      <c r="G41" s="54"/>
    </row>
    <row r="42" spans="1:8" x14ac:dyDescent="0.25">
      <c r="A42" s="55" t="s">
        <v>152</v>
      </c>
    </row>
    <row r="43" spans="1:8" ht="15.75" thickBot="1" x14ac:dyDescent="0.3">
      <c r="A43" s="56"/>
    </row>
    <row r="44" spans="1:8" ht="26.25" thickBot="1" x14ac:dyDescent="0.3">
      <c r="A44" s="57" t="s">
        <v>153</v>
      </c>
      <c r="B44" s="58" t="s">
        <v>154</v>
      </c>
      <c r="C44" s="59" t="s">
        <v>155</v>
      </c>
      <c r="D44" s="279"/>
      <c r="E44" s="279"/>
    </row>
    <row r="45" spans="1:8" x14ac:dyDescent="0.25">
      <c r="A45" s="280"/>
      <c r="B45" s="282" t="s">
        <v>156</v>
      </c>
      <c r="C45" s="283"/>
      <c r="D45" s="286"/>
      <c r="E45" s="60"/>
    </row>
    <row r="46" spans="1:8" ht="15.75" thickBot="1" x14ac:dyDescent="0.3">
      <c r="A46" s="281"/>
      <c r="B46" s="284"/>
      <c r="C46" s="285"/>
      <c r="D46" s="286"/>
      <c r="E46" s="60"/>
    </row>
    <row r="47" spans="1:8" ht="15.75" thickBot="1" x14ac:dyDescent="0.3">
      <c r="A47" s="61" t="s">
        <v>157</v>
      </c>
      <c r="B47" s="62"/>
      <c r="C47" s="63"/>
      <c r="D47" s="64"/>
      <c r="E47" s="64"/>
      <c r="F47" s="50"/>
      <c r="G47" s="50"/>
      <c r="H47" s="50"/>
    </row>
    <row r="48" spans="1:8" ht="15.75" thickBot="1" x14ac:dyDescent="0.3">
      <c r="A48" s="65">
        <v>1</v>
      </c>
      <c r="B48" s="66"/>
      <c r="C48" s="67"/>
      <c r="D48" s="64"/>
      <c r="E48" s="64"/>
      <c r="F48" s="50"/>
      <c r="G48" s="50"/>
      <c r="H48" s="50"/>
    </row>
    <row r="49" spans="1:8" ht="15.75" thickBot="1" x14ac:dyDescent="0.3">
      <c r="A49" s="61">
        <v>2</v>
      </c>
      <c r="B49" s="62"/>
      <c r="C49" s="68"/>
      <c r="D49" s="64"/>
      <c r="E49" s="64"/>
      <c r="F49" s="50"/>
      <c r="G49" s="50"/>
      <c r="H49" s="50"/>
    </row>
    <row r="50" spans="1:8" ht="15.75" thickBot="1" x14ac:dyDescent="0.3">
      <c r="A50" s="65">
        <v>3</v>
      </c>
      <c r="B50" s="66"/>
      <c r="C50" s="67"/>
      <c r="D50" s="64"/>
      <c r="E50" s="64"/>
      <c r="F50" s="50"/>
      <c r="G50" s="50"/>
      <c r="H50" s="50"/>
    </row>
    <row r="51" spans="1:8" ht="15.75" thickBot="1" x14ac:dyDescent="0.3">
      <c r="A51" s="61">
        <v>4</v>
      </c>
      <c r="B51" s="62"/>
      <c r="C51" s="68"/>
      <c r="D51" s="64"/>
      <c r="E51" s="64"/>
      <c r="F51" s="50"/>
      <c r="G51" s="50"/>
      <c r="H51" s="50"/>
    </row>
    <row r="52" spans="1:8" ht="15.75" thickBot="1" x14ac:dyDescent="0.3">
      <c r="A52" s="65">
        <v>5</v>
      </c>
      <c r="B52" s="66"/>
      <c r="C52" s="67"/>
      <c r="D52" s="64"/>
      <c r="E52" s="64"/>
      <c r="F52" s="50"/>
      <c r="G52" s="50"/>
      <c r="H52" s="50"/>
    </row>
    <row r="53" spans="1:8" ht="15.75" thickBot="1" x14ac:dyDescent="0.3">
      <c r="A53" s="61">
        <v>6</v>
      </c>
      <c r="B53" s="62"/>
      <c r="C53" s="68"/>
      <c r="D53" s="64"/>
      <c r="E53" s="64"/>
      <c r="F53" s="50"/>
      <c r="G53" s="50"/>
      <c r="H53" s="50"/>
    </row>
    <row r="54" spans="1:8" ht="15.75" thickBot="1" x14ac:dyDescent="0.3">
      <c r="A54" s="65">
        <v>7</v>
      </c>
      <c r="B54" s="66"/>
      <c r="C54" s="67"/>
      <c r="D54" s="64"/>
      <c r="E54" s="64"/>
      <c r="F54" s="50"/>
      <c r="G54" s="50"/>
      <c r="H54" s="50"/>
    </row>
    <row r="55" spans="1:8" ht="15.75" thickBot="1" x14ac:dyDescent="0.3">
      <c r="A55" s="61">
        <v>8</v>
      </c>
      <c r="B55" s="62"/>
      <c r="C55" s="68"/>
      <c r="D55" s="64"/>
      <c r="E55" s="64"/>
      <c r="F55" s="50"/>
      <c r="G55" s="50"/>
      <c r="H55" s="50"/>
    </row>
    <row r="56" spans="1:8" ht="15.75" thickBot="1" x14ac:dyDescent="0.3">
      <c r="A56" s="65">
        <v>9</v>
      </c>
      <c r="B56" s="66"/>
      <c r="C56" s="67"/>
      <c r="D56" s="64"/>
      <c r="E56" s="64"/>
      <c r="F56" s="50"/>
      <c r="G56" s="50"/>
      <c r="H56" s="50"/>
    </row>
    <row r="57" spans="1:8" ht="15.75" thickBot="1" x14ac:dyDescent="0.3">
      <c r="A57" s="61">
        <v>10</v>
      </c>
      <c r="B57" s="62"/>
      <c r="C57" s="68"/>
      <c r="D57" s="64"/>
      <c r="E57" s="64"/>
      <c r="F57" s="50"/>
      <c r="G57" s="50"/>
      <c r="H57" s="50"/>
    </row>
    <row r="58" spans="1:8" ht="15.75" thickBot="1" x14ac:dyDescent="0.3">
      <c r="A58" s="65">
        <v>11</v>
      </c>
      <c r="B58" s="66"/>
      <c r="C58" s="67"/>
      <c r="D58" s="64"/>
      <c r="E58" s="64"/>
      <c r="F58" s="50"/>
      <c r="G58" s="50"/>
      <c r="H58" s="50"/>
    </row>
    <row r="59" spans="1:8" ht="15.75" thickBot="1" x14ac:dyDescent="0.3">
      <c r="A59" s="61">
        <v>12</v>
      </c>
      <c r="B59" s="62"/>
      <c r="C59" s="68"/>
      <c r="D59" s="64"/>
      <c r="E59" s="64"/>
      <c r="F59" s="50"/>
      <c r="G59" s="50"/>
      <c r="H59" s="50"/>
    </row>
    <row r="60" spans="1:8" ht="15.75" thickBot="1" x14ac:dyDescent="0.3">
      <c r="A60" s="65" t="s">
        <v>158</v>
      </c>
      <c r="B60" s="66"/>
      <c r="C60" s="67"/>
      <c r="D60" s="64"/>
      <c r="E60" s="64"/>
      <c r="F60" s="50"/>
      <c r="G60" s="50"/>
      <c r="H60" s="50"/>
    </row>
    <row r="61" spans="1:8" ht="15.75" thickBot="1" x14ac:dyDescent="0.3">
      <c r="A61" s="61" t="s">
        <v>159</v>
      </c>
      <c r="B61" s="69">
        <f>SUM(B47:B60)</f>
        <v>0</v>
      </c>
      <c r="C61" s="70">
        <f>SUM(C47:C60)</f>
        <v>0</v>
      </c>
      <c r="D61" s="71"/>
      <c r="E61" s="71"/>
      <c r="F61" s="50"/>
      <c r="G61" s="50"/>
      <c r="H61" s="50"/>
    </row>
    <row r="62" spans="1:8" x14ac:dyDescent="0.25">
      <c r="A62" s="72"/>
      <c r="B62" s="73"/>
      <c r="C62" s="24"/>
      <c r="D62" s="73"/>
      <c r="E62" s="24"/>
    </row>
    <row r="63" spans="1:8" x14ac:dyDescent="0.25">
      <c r="A63" s="272" t="s">
        <v>160</v>
      </c>
      <c r="B63" s="272"/>
      <c r="C63" s="272"/>
      <c r="D63" s="272"/>
      <c r="E63" s="272"/>
      <c r="F63" s="272"/>
      <c r="G63" s="272"/>
      <c r="H63" s="272"/>
    </row>
    <row r="64" spans="1:8" x14ac:dyDescent="0.25">
      <c r="A64" s="272"/>
      <c r="B64" s="272"/>
      <c r="C64" s="272"/>
      <c r="D64" s="272"/>
      <c r="E64" s="272"/>
      <c r="F64" s="272"/>
      <c r="G64" s="272"/>
      <c r="H64" s="272"/>
    </row>
    <row r="65" spans="1:8" ht="15.75" thickBot="1" x14ac:dyDescent="0.3">
      <c r="A65" s="74"/>
      <c r="B65" s="74"/>
      <c r="C65" s="74"/>
      <c r="D65" s="74"/>
      <c r="E65" s="74"/>
      <c r="F65" s="74"/>
      <c r="G65" s="74"/>
      <c r="H65" s="74"/>
    </row>
    <row r="66" spans="1:8" ht="130.5" customHeight="1" thickBot="1" x14ac:dyDescent="0.3">
      <c r="A66" s="273"/>
      <c r="B66" s="274"/>
      <c r="C66" s="274"/>
      <c r="D66" s="274"/>
      <c r="E66" s="274"/>
      <c r="F66" s="274"/>
      <c r="G66" s="274"/>
      <c r="H66" s="275"/>
    </row>
    <row r="68" spans="1:8" x14ac:dyDescent="0.25">
      <c r="A68" s="75" t="s">
        <v>161</v>
      </c>
      <c r="B68" s="51"/>
      <c r="C68" s="51"/>
      <c r="D68" s="51"/>
      <c r="E68" s="51"/>
      <c r="F68" s="51"/>
      <c r="G68" s="51"/>
      <c r="H68" s="51"/>
    </row>
    <row r="69" spans="1:8" ht="15.75" thickBot="1" x14ac:dyDescent="0.3">
      <c r="A69" s="75"/>
      <c r="B69" s="51"/>
      <c r="C69" s="51"/>
      <c r="D69" s="51"/>
      <c r="E69" s="51"/>
      <c r="F69" s="51"/>
      <c r="G69" s="51"/>
      <c r="H69" s="51"/>
    </row>
    <row r="70" spans="1:8" ht="135" customHeight="1" thickBot="1" x14ac:dyDescent="0.3">
      <c r="A70" s="273"/>
      <c r="B70" s="276"/>
      <c r="C70" s="276"/>
      <c r="D70" s="276"/>
      <c r="E70" s="276"/>
      <c r="F70" s="276"/>
      <c r="G70" s="276"/>
      <c r="H70" s="277"/>
    </row>
  </sheetData>
  <sheetProtection password="CF47" sheet="1" objects="1" scenarios="1"/>
  <mergeCells count="12">
    <mergeCell ref="A63:H64"/>
    <mergeCell ref="A66:H66"/>
    <mergeCell ref="A70:H70"/>
    <mergeCell ref="A1:H1"/>
    <mergeCell ref="A3:H3"/>
    <mergeCell ref="A7:H36"/>
    <mergeCell ref="A40:H40"/>
    <mergeCell ref="D44:E44"/>
    <mergeCell ref="A45:A46"/>
    <mergeCell ref="B45:C46"/>
    <mergeCell ref="D45:D46"/>
    <mergeCell ref="B5:E5"/>
  </mergeCells>
  <pageMargins left="0.7" right="0.7" top="0.75" bottom="0.75" header="0.3" footer="0.3"/>
  <pageSetup scale="80" fitToHeight="10" orientation="portrait" r:id="rId1"/>
  <headerFooter>
    <oddFooter>&amp;L&amp;8 201617MigrantApplicationPFS&amp;C&amp;8page &amp;P of &amp;N</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130" zoomScaleNormal="13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5703125" style="99" bestFit="1" customWidth="1"/>
    <col min="2" max="2" width="14.140625" style="99" customWidth="1"/>
    <col min="3" max="3" width="8.85546875" style="99" bestFit="1" customWidth="1"/>
    <col min="4" max="4" width="8.5703125" style="99" customWidth="1"/>
    <col min="5" max="6" width="9.140625" style="99" bestFit="1" customWidth="1"/>
    <col min="7" max="7" width="12.42578125" style="100" customWidth="1"/>
    <col min="8" max="8" width="15.5703125" style="99" customWidth="1"/>
    <col min="9" max="9" width="12.5703125" style="99" customWidth="1"/>
    <col min="10" max="10" width="9.140625" style="99"/>
    <col min="11" max="12" width="9.140625" style="99" customWidth="1"/>
    <col min="13" max="16384" width="9.140625" style="99"/>
  </cols>
  <sheetData>
    <row r="1" spans="1:18" x14ac:dyDescent="0.2">
      <c r="O1" s="100" t="s">
        <v>162</v>
      </c>
      <c r="R1" s="101" t="s">
        <v>165</v>
      </c>
    </row>
    <row r="2" spans="1:18" x14ac:dyDescent="0.2">
      <c r="D2" s="102" t="s">
        <v>84</v>
      </c>
      <c r="O2" s="100" t="s">
        <v>164</v>
      </c>
      <c r="R2" s="101" t="s">
        <v>166</v>
      </c>
    </row>
    <row r="3" spans="1:18" x14ac:dyDescent="0.2">
      <c r="O3" s="100" t="s">
        <v>163</v>
      </c>
    </row>
    <row r="4" spans="1:18" x14ac:dyDescent="0.2">
      <c r="C4" s="102" t="s">
        <v>85</v>
      </c>
      <c r="D4" s="102"/>
      <c r="E4" s="102"/>
      <c r="F4" s="102"/>
      <c r="G4" s="103"/>
      <c r="H4" s="102" t="s">
        <v>86</v>
      </c>
    </row>
    <row r="5" spans="1:18" x14ac:dyDescent="0.2">
      <c r="C5" s="102" t="s">
        <v>87</v>
      </c>
      <c r="D5" s="102" t="s">
        <v>88</v>
      </c>
      <c r="E5" s="102" t="s">
        <v>89</v>
      </c>
      <c r="F5" s="102" t="s">
        <v>90</v>
      </c>
      <c r="G5" s="104" t="s">
        <v>91</v>
      </c>
      <c r="H5" s="102" t="s">
        <v>92</v>
      </c>
      <c r="I5" s="102" t="s">
        <v>93</v>
      </c>
    </row>
    <row r="6" spans="1:18" ht="22.5" x14ac:dyDescent="0.2">
      <c r="A6" s="105" t="s">
        <v>94</v>
      </c>
      <c r="C6" s="106">
        <v>3</v>
      </c>
      <c r="D6" s="106">
        <v>3.5</v>
      </c>
      <c r="E6" s="106">
        <v>1.5</v>
      </c>
      <c r="F6" s="106">
        <v>1</v>
      </c>
      <c r="G6" s="107" t="s">
        <v>95</v>
      </c>
      <c r="H6" s="102" t="s">
        <v>96</v>
      </c>
      <c r="I6" s="108">
        <v>650000</v>
      </c>
      <c r="K6" s="99" t="s">
        <v>97</v>
      </c>
      <c r="L6" s="99">
        <v>0</v>
      </c>
    </row>
    <row r="7" spans="1:18" x14ac:dyDescent="0.2">
      <c r="C7" s="106"/>
      <c r="D7" s="106"/>
      <c r="E7" s="106"/>
      <c r="F7" s="106"/>
      <c r="G7" s="109"/>
      <c r="H7" s="102"/>
    </row>
    <row r="8" spans="1:18" x14ac:dyDescent="0.2">
      <c r="A8" s="110" t="s">
        <v>98</v>
      </c>
      <c r="B8" s="99" t="s">
        <v>99</v>
      </c>
      <c r="C8" s="111">
        <v>59</v>
      </c>
      <c r="D8" s="111">
        <v>5</v>
      </c>
      <c r="E8" s="111"/>
      <c r="F8" s="111"/>
      <c r="G8" s="112">
        <f>SUM(D8:F8)</f>
        <v>5</v>
      </c>
      <c r="H8" s="111" t="s">
        <v>97</v>
      </c>
      <c r="I8" s="113">
        <f>+I$6*J40</f>
        <v>61836.634874052332</v>
      </c>
      <c r="K8" s="99" t="s">
        <v>100</v>
      </c>
      <c r="L8" s="99">
        <v>0.5</v>
      </c>
    </row>
    <row r="9" spans="1:18" x14ac:dyDescent="0.2">
      <c r="A9" s="110" t="s">
        <v>118</v>
      </c>
      <c r="B9" s="99" t="s">
        <v>119</v>
      </c>
      <c r="C9" s="111">
        <v>15</v>
      </c>
      <c r="D9" s="111">
        <v>0</v>
      </c>
      <c r="E9" s="111"/>
      <c r="F9" s="111"/>
      <c r="G9" s="112">
        <f t="shared" ref="G9:G18" si="0">SUM(D9:F9)</f>
        <v>0</v>
      </c>
      <c r="H9" s="111" t="s">
        <v>100</v>
      </c>
      <c r="I9" s="113">
        <f t="shared" ref="I9:I37" si="1">+I$6*J41</f>
        <v>16691.12252384446</v>
      </c>
      <c r="K9" s="99" t="s">
        <v>103</v>
      </c>
      <c r="L9" s="99">
        <v>1</v>
      </c>
    </row>
    <row r="10" spans="1:18" x14ac:dyDescent="0.2">
      <c r="A10" s="110" t="s">
        <v>101</v>
      </c>
      <c r="B10" s="99" t="s">
        <v>102</v>
      </c>
      <c r="C10" s="111">
        <v>201</v>
      </c>
      <c r="D10" s="111">
        <v>0</v>
      </c>
      <c r="E10" s="111">
        <v>47</v>
      </c>
      <c r="F10" s="111"/>
      <c r="G10" s="112">
        <f t="shared" si="0"/>
        <v>47</v>
      </c>
      <c r="H10" s="111" t="s">
        <v>97</v>
      </c>
      <c r="I10" s="113">
        <f t="shared" si="1"/>
        <v>214123.25752017609</v>
      </c>
    </row>
    <row r="11" spans="1:18" x14ac:dyDescent="0.2">
      <c r="A11" s="110" t="s">
        <v>104</v>
      </c>
      <c r="B11" s="99" t="s">
        <v>105</v>
      </c>
      <c r="C11" s="111">
        <v>20</v>
      </c>
      <c r="D11" s="111">
        <v>10</v>
      </c>
      <c r="E11" s="111"/>
      <c r="F11" s="111"/>
      <c r="G11" s="112">
        <f t="shared" si="0"/>
        <v>10</v>
      </c>
      <c r="H11" s="111" t="s">
        <v>103</v>
      </c>
      <c r="I11" s="113">
        <f t="shared" si="1"/>
        <v>36561.506480802149</v>
      </c>
    </row>
    <row r="12" spans="1:18" x14ac:dyDescent="0.2">
      <c r="A12" s="110" t="s">
        <v>106</v>
      </c>
      <c r="B12" s="99" t="s">
        <v>107</v>
      </c>
      <c r="C12" s="111">
        <v>98</v>
      </c>
      <c r="D12" s="111">
        <v>13</v>
      </c>
      <c r="E12" s="111"/>
      <c r="F12" s="111"/>
      <c r="G12" s="112">
        <f t="shared" si="0"/>
        <v>13</v>
      </c>
      <c r="H12" s="111" t="s">
        <v>97</v>
      </c>
      <c r="I12" s="113">
        <f t="shared" si="1"/>
        <v>107935.92565419417</v>
      </c>
    </row>
    <row r="13" spans="1:18" x14ac:dyDescent="0.2">
      <c r="A13" s="110" t="s">
        <v>108</v>
      </c>
      <c r="B13" s="99" t="s">
        <v>109</v>
      </c>
      <c r="C13" s="99">
        <v>23</v>
      </c>
      <c r="D13" s="111">
        <v>2</v>
      </c>
      <c r="E13" s="111"/>
      <c r="F13" s="111"/>
      <c r="G13" s="112">
        <f t="shared" si="0"/>
        <v>2</v>
      </c>
      <c r="H13" s="111" t="s">
        <v>97</v>
      </c>
      <c r="I13" s="113">
        <f t="shared" si="1"/>
        <v>24162.386891660553</v>
      </c>
    </row>
    <row r="14" spans="1:18" x14ac:dyDescent="0.2">
      <c r="A14" s="110" t="s">
        <v>110</v>
      </c>
      <c r="B14" s="99" t="s">
        <v>111</v>
      </c>
      <c r="C14" s="99">
        <v>61</v>
      </c>
      <c r="D14" s="111">
        <v>1</v>
      </c>
      <c r="E14" s="111"/>
      <c r="F14" s="111"/>
      <c r="G14" s="112">
        <f t="shared" si="0"/>
        <v>1</v>
      </c>
      <c r="H14" s="111" t="s">
        <v>97</v>
      </c>
      <c r="I14" s="113">
        <f t="shared" si="1"/>
        <v>59293.225727561752</v>
      </c>
    </row>
    <row r="15" spans="1:18" x14ac:dyDescent="0.2">
      <c r="A15" s="110" t="s">
        <v>112</v>
      </c>
      <c r="B15" s="99" t="s">
        <v>113</v>
      </c>
      <c r="C15" s="99">
        <v>61</v>
      </c>
      <c r="D15" s="111">
        <v>17</v>
      </c>
      <c r="E15" s="111"/>
      <c r="F15" s="111"/>
      <c r="G15" s="112">
        <f t="shared" si="0"/>
        <v>17</v>
      </c>
      <c r="H15" s="111" t="s">
        <v>97</v>
      </c>
      <c r="I15" s="113">
        <f t="shared" si="1"/>
        <v>77097.089752995846</v>
      </c>
    </row>
    <row r="16" spans="1:18" x14ac:dyDescent="0.2">
      <c r="A16" s="110" t="s">
        <v>114</v>
      </c>
      <c r="B16" s="99" t="s">
        <v>115</v>
      </c>
      <c r="C16" s="99">
        <v>20</v>
      </c>
      <c r="D16" s="111">
        <v>0</v>
      </c>
      <c r="E16" s="111"/>
      <c r="F16" s="111"/>
      <c r="G16" s="112">
        <f t="shared" si="0"/>
        <v>0</v>
      </c>
      <c r="H16" s="111" t="s">
        <v>97</v>
      </c>
      <c r="I16" s="113">
        <f t="shared" si="1"/>
        <v>19075.568598679383</v>
      </c>
    </row>
    <row r="17" spans="1:12" x14ac:dyDescent="0.2">
      <c r="A17" s="110" t="s">
        <v>116</v>
      </c>
      <c r="B17" s="99" t="s">
        <v>117</v>
      </c>
      <c r="C17" s="99">
        <v>29</v>
      </c>
      <c r="D17" s="111">
        <v>5</v>
      </c>
      <c r="E17" s="111"/>
      <c r="F17" s="111"/>
      <c r="G17" s="112">
        <f t="shared" si="0"/>
        <v>5</v>
      </c>
      <c r="H17" s="111" t="s">
        <v>97</v>
      </c>
      <c r="I17" s="113">
        <f t="shared" si="1"/>
        <v>33223.281976033264</v>
      </c>
    </row>
    <row r="18" spans="1:12" x14ac:dyDescent="0.2">
      <c r="A18" s="114"/>
      <c r="B18" s="115"/>
      <c r="C18" s="115"/>
      <c r="D18" s="116"/>
      <c r="E18" s="116"/>
      <c r="F18" s="116"/>
      <c r="G18" s="117">
        <f t="shared" si="0"/>
        <v>0</v>
      </c>
      <c r="H18" s="116"/>
      <c r="I18" s="118">
        <f t="shared" si="1"/>
        <v>0</v>
      </c>
      <c r="J18" s="115"/>
      <c r="K18" s="115"/>
      <c r="L18" s="115"/>
    </row>
    <row r="19" spans="1:12" x14ac:dyDescent="0.2">
      <c r="B19" s="99" t="s">
        <v>120</v>
      </c>
      <c r="D19" s="111"/>
      <c r="E19" s="111"/>
      <c r="F19" s="111"/>
      <c r="G19" s="119"/>
      <c r="H19" s="111"/>
      <c r="I19" s="113">
        <f t="shared" si="1"/>
        <v>0</v>
      </c>
    </row>
    <row r="20" spans="1:12" x14ac:dyDescent="0.2">
      <c r="B20" s="99" t="s">
        <v>121</v>
      </c>
      <c r="G20" s="119"/>
      <c r="H20" s="111"/>
      <c r="I20" s="113">
        <f t="shared" si="1"/>
        <v>0</v>
      </c>
    </row>
    <row r="21" spans="1:12" x14ac:dyDescent="0.2">
      <c r="B21" s="99" t="s">
        <v>122</v>
      </c>
      <c r="G21" s="119"/>
      <c r="H21" s="111"/>
      <c r="I21" s="113">
        <f t="shared" si="1"/>
        <v>0</v>
      </c>
    </row>
    <row r="22" spans="1:12" x14ac:dyDescent="0.2">
      <c r="B22" s="99" t="s">
        <v>123</v>
      </c>
      <c r="G22" s="119" t="s">
        <v>124</v>
      </c>
      <c r="H22" s="111"/>
      <c r="I22" s="113">
        <f t="shared" si="1"/>
        <v>0</v>
      </c>
    </row>
    <row r="23" spans="1:12" hidden="1" x14ac:dyDescent="0.2">
      <c r="B23" s="99" t="s">
        <v>125</v>
      </c>
      <c r="G23" s="119"/>
      <c r="H23" s="111"/>
      <c r="I23" s="113">
        <f t="shared" si="1"/>
        <v>0</v>
      </c>
    </row>
    <row r="24" spans="1:12" hidden="1" x14ac:dyDescent="0.2">
      <c r="B24" s="99" t="s">
        <v>126</v>
      </c>
      <c r="G24" s="119"/>
      <c r="H24" s="111"/>
      <c r="I24" s="113">
        <f t="shared" si="1"/>
        <v>0</v>
      </c>
    </row>
    <row r="25" spans="1:12" hidden="1" x14ac:dyDescent="0.2">
      <c r="B25" s="99" t="s">
        <v>127</v>
      </c>
      <c r="G25" s="119"/>
      <c r="H25" s="111"/>
      <c r="I25" s="113">
        <f t="shared" si="1"/>
        <v>0</v>
      </c>
    </row>
    <row r="26" spans="1:12" hidden="1" x14ac:dyDescent="0.2">
      <c r="B26" s="99" t="s">
        <v>128</v>
      </c>
      <c r="G26" s="119"/>
      <c r="H26" s="111"/>
      <c r="I26" s="113">
        <f t="shared" si="1"/>
        <v>0</v>
      </c>
    </row>
    <row r="27" spans="1:12" hidden="1" x14ac:dyDescent="0.2">
      <c r="B27" s="99" t="s">
        <v>129</v>
      </c>
      <c r="G27" s="119"/>
      <c r="H27" s="111"/>
      <c r="I27" s="113">
        <f t="shared" si="1"/>
        <v>0</v>
      </c>
    </row>
    <row r="28" spans="1:12" hidden="1" x14ac:dyDescent="0.2">
      <c r="B28" s="99" t="s">
        <v>130</v>
      </c>
      <c r="G28" s="119"/>
      <c r="H28" s="111"/>
      <c r="I28" s="113">
        <f t="shared" si="1"/>
        <v>0</v>
      </c>
    </row>
    <row r="29" spans="1:12" hidden="1" x14ac:dyDescent="0.2">
      <c r="B29" s="99" t="s">
        <v>131</v>
      </c>
      <c r="G29" s="119"/>
      <c r="H29" s="111"/>
      <c r="I29" s="113">
        <f t="shared" si="1"/>
        <v>0</v>
      </c>
    </row>
    <row r="30" spans="1:12" hidden="1" x14ac:dyDescent="0.2">
      <c r="B30" s="99" t="s">
        <v>132</v>
      </c>
      <c r="G30" s="119"/>
      <c r="H30" s="111"/>
      <c r="I30" s="113">
        <f t="shared" si="1"/>
        <v>0</v>
      </c>
    </row>
    <row r="31" spans="1:12" hidden="1" x14ac:dyDescent="0.2">
      <c r="B31" s="99" t="s">
        <v>133</v>
      </c>
      <c r="G31" s="119"/>
      <c r="H31" s="111"/>
      <c r="I31" s="113">
        <f t="shared" si="1"/>
        <v>0</v>
      </c>
    </row>
    <row r="32" spans="1:12" hidden="1" x14ac:dyDescent="0.2">
      <c r="B32" s="99" t="s">
        <v>134</v>
      </c>
      <c r="G32" s="119"/>
      <c r="H32" s="111"/>
      <c r="I32" s="113">
        <f t="shared" si="1"/>
        <v>0</v>
      </c>
    </row>
    <row r="33" spans="2:10" hidden="1" x14ac:dyDescent="0.2">
      <c r="B33" s="99" t="s">
        <v>135</v>
      </c>
      <c r="G33" s="119"/>
      <c r="H33" s="111"/>
      <c r="I33" s="113">
        <f t="shared" si="1"/>
        <v>0</v>
      </c>
    </row>
    <row r="34" spans="2:10" hidden="1" x14ac:dyDescent="0.2">
      <c r="B34" s="99" t="s">
        <v>136</v>
      </c>
      <c r="G34" s="119"/>
      <c r="H34" s="111"/>
      <c r="I34" s="113">
        <f t="shared" si="1"/>
        <v>0</v>
      </c>
    </row>
    <row r="35" spans="2:10" hidden="1" x14ac:dyDescent="0.2">
      <c r="B35" s="99" t="s">
        <v>137</v>
      </c>
      <c r="G35" s="119"/>
      <c r="H35" s="111"/>
      <c r="I35" s="113">
        <f t="shared" si="1"/>
        <v>0</v>
      </c>
    </row>
    <row r="36" spans="2:10" hidden="1" x14ac:dyDescent="0.2">
      <c r="B36" s="99" t="s">
        <v>138</v>
      </c>
      <c r="G36" s="119"/>
      <c r="H36" s="111"/>
      <c r="I36" s="113">
        <f t="shared" si="1"/>
        <v>0</v>
      </c>
    </row>
    <row r="37" spans="2:10" hidden="1" x14ac:dyDescent="0.2">
      <c r="B37" s="99" t="s">
        <v>139</v>
      </c>
      <c r="G37" s="119"/>
      <c r="H37" s="111"/>
      <c r="I37" s="113">
        <f t="shared" si="1"/>
        <v>0</v>
      </c>
    </row>
    <row r="38" spans="2:10" x14ac:dyDescent="0.2">
      <c r="G38" s="119" t="s">
        <v>140</v>
      </c>
    </row>
    <row r="39" spans="2:10" x14ac:dyDescent="0.2">
      <c r="G39" s="120" t="s">
        <v>141</v>
      </c>
      <c r="I39" s="102" t="s">
        <v>142</v>
      </c>
      <c r="J39" s="102" t="s">
        <v>143</v>
      </c>
    </row>
    <row r="40" spans="2:10" x14ac:dyDescent="0.2">
      <c r="B40" s="99" t="str">
        <f>B8</f>
        <v>Clovis</v>
      </c>
      <c r="C40" s="99">
        <f>+C8*C$6</f>
        <v>177</v>
      </c>
      <c r="D40" s="99">
        <f t="shared" ref="C40:F55" si="2">+D8*D$6</f>
        <v>17.5</v>
      </c>
      <c r="E40" s="99">
        <f t="shared" si="2"/>
        <v>0</v>
      </c>
      <c r="F40" s="99">
        <f t="shared" si="2"/>
        <v>0</v>
      </c>
      <c r="G40" s="121"/>
      <c r="H40" s="99">
        <f>IF(H8=$K$9,$L$9,IF(H8=$K$8,$L$8,0))*C8</f>
        <v>0</v>
      </c>
      <c r="I40" s="99">
        <f t="shared" ref="I40:I69" si="3">SUM(C40:H40)</f>
        <v>194.5</v>
      </c>
      <c r="J40" s="122">
        <f t="shared" ref="J40:J69" si="4">IF(I40=0,0,I40/I$71)</f>
        <v>9.5133284421618974E-2</v>
      </c>
    </row>
    <row r="41" spans="2:10" x14ac:dyDescent="0.2">
      <c r="B41" s="99" t="str">
        <f t="shared" ref="B41:B49" si="5">B9</f>
        <v>Cuba</v>
      </c>
      <c r="C41" s="99">
        <f>+C9*C$6</f>
        <v>45</v>
      </c>
      <c r="D41" s="99">
        <f>+D9*D$6</f>
        <v>0</v>
      </c>
      <c r="E41" s="99">
        <f>+E9*E$6</f>
        <v>0</v>
      </c>
      <c r="F41" s="99">
        <f t="shared" si="2"/>
        <v>0</v>
      </c>
      <c r="G41" s="121"/>
      <c r="H41" s="99">
        <f>IF(H9=$K$9,$L$9,IF(H9=$K$8,$L$8,0))*C9</f>
        <v>7.5</v>
      </c>
      <c r="I41" s="99">
        <f t="shared" si="3"/>
        <v>52.5</v>
      </c>
      <c r="J41" s="122">
        <f t="shared" si="4"/>
        <v>2.5678650036683785E-2</v>
      </c>
    </row>
    <row r="42" spans="2:10" x14ac:dyDescent="0.2">
      <c r="B42" s="99" t="str">
        <f t="shared" si="5"/>
        <v>Deming</v>
      </c>
      <c r="C42" s="99">
        <f>+C10*C$6</f>
        <v>603</v>
      </c>
      <c r="D42" s="99">
        <f t="shared" si="2"/>
        <v>0</v>
      </c>
      <c r="E42" s="99">
        <f t="shared" si="2"/>
        <v>70.5</v>
      </c>
      <c r="F42" s="99">
        <f t="shared" si="2"/>
        <v>0</v>
      </c>
      <c r="G42" s="121"/>
      <c r="H42" s="99">
        <f t="shared" ref="H42:H69" si="6">IF(H10=$K$9,$L$9,IF(H10=$K$8,$L$8,0))*C10</f>
        <v>0</v>
      </c>
      <c r="I42" s="99">
        <f>SUM(C42:H42)</f>
        <v>673.5</v>
      </c>
      <c r="J42" s="122">
        <f t="shared" si="4"/>
        <v>0.32942039618488628</v>
      </c>
    </row>
    <row r="43" spans="2:10" x14ac:dyDescent="0.2">
      <c r="B43" s="99" t="str">
        <f t="shared" si="5"/>
        <v>Dexter</v>
      </c>
      <c r="C43" s="99">
        <f t="shared" si="2"/>
        <v>60</v>
      </c>
      <c r="D43" s="99">
        <f t="shared" si="2"/>
        <v>35</v>
      </c>
      <c r="E43" s="99">
        <f t="shared" si="2"/>
        <v>0</v>
      </c>
      <c r="F43" s="99">
        <f t="shared" si="2"/>
        <v>0</v>
      </c>
      <c r="G43" s="121"/>
      <c r="H43" s="99">
        <f t="shared" si="6"/>
        <v>20</v>
      </c>
      <c r="I43" s="99">
        <f t="shared" si="3"/>
        <v>115</v>
      </c>
      <c r="J43" s="122">
        <f t="shared" si="4"/>
        <v>5.6248471508926388E-2</v>
      </c>
    </row>
    <row r="44" spans="2:10" x14ac:dyDescent="0.2">
      <c r="B44" s="99" t="str">
        <f t="shared" si="5"/>
        <v>Gadsden</v>
      </c>
      <c r="C44" s="99">
        <f t="shared" si="2"/>
        <v>294</v>
      </c>
      <c r="D44" s="99">
        <f t="shared" si="2"/>
        <v>45.5</v>
      </c>
      <c r="E44" s="99">
        <f t="shared" si="2"/>
        <v>0</v>
      </c>
      <c r="F44" s="99">
        <f t="shared" si="2"/>
        <v>0</v>
      </c>
      <c r="G44" s="121"/>
      <c r="H44" s="99">
        <f t="shared" si="6"/>
        <v>0</v>
      </c>
      <c r="I44" s="99">
        <f t="shared" si="3"/>
        <v>339.5</v>
      </c>
      <c r="J44" s="122">
        <f t="shared" si="4"/>
        <v>0.1660552702372218</v>
      </c>
    </row>
    <row r="45" spans="2:10" x14ac:dyDescent="0.2">
      <c r="B45" s="99" t="str">
        <f t="shared" si="5"/>
        <v>Hagerman</v>
      </c>
      <c r="C45" s="99">
        <f t="shared" si="2"/>
        <v>69</v>
      </c>
      <c r="D45" s="99">
        <f t="shared" si="2"/>
        <v>7</v>
      </c>
      <c r="E45" s="99">
        <f t="shared" si="2"/>
        <v>0</v>
      </c>
      <c r="F45" s="99">
        <f t="shared" si="2"/>
        <v>0</v>
      </c>
      <c r="G45" s="121"/>
      <c r="H45" s="99">
        <f t="shared" si="6"/>
        <v>0</v>
      </c>
      <c r="I45" s="99">
        <f t="shared" si="3"/>
        <v>76</v>
      </c>
      <c r="J45" s="122">
        <f t="shared" si="4"/>
        <v>3.7172902910247003E-2</v>
      </c>
    </row>
    <row r="46" spans="2:10" x14ac:dyDescent="0.2">
      <c r="B46" s="99" t="str">
        <f t="shared" si="5"/>
        <v>Las Cruces</v>
      </c>
      <c r="C46" s="99">
        <f t="shared" si="2"/>
        <v>183</v>
      </c>
      <c r="D46" s="99">
        <f t="shared" si="2"/>
        <v>3.5</v>
      </c>
      <c r="E46" s="99">
        <f t="shared" si="2"/>
        <v>0</v>
      </c>
      <c r="F46" s="99">
        <f t="shared" si="2"/>
        <v>0</v>
      </c>
      <c r="G46" s="121"/>
      <c r="H46" s="99">
        <f t="shared" si="6"/>
        <v>0</v>
      </c>
      <c r="I46" s="99">
        <f t="shared" si="3"/>
        <v>186.5</v>
      </c>
      <c r="J46" s="122">
        <f t="shared" si="4"/>
        <v>9.1220347273171923E-2</v>
      </c>
    </row>
    <row r="47" spans="2:10" x14ac:dyDescent="0.2">
      <c r="B47" s="99" t="str">
        <f t="shared" si="5"/>
        <v>Portales</v>
      </c>
      <c r="C47" s="99">
        <f t="shared" si="2"/>
        <v>183</v>
      </c>
      <c r="D47" s="99">
        <f t="shared" si="2"/>
        <v>59.5</v>
      </c>
      <c r="E47" s="99">
        <f t="shared" si="2"/>
        <v>0</v>
      </c>
      <c r="F47" s="99">
        <f t="shared" si="2"/>
        <v>0</v>
      </c>
      <c r="G47" s="121"/>
      <c r="H47" s="99">
        <f t="shared" si="6"/>
        <v>0</v>
      </c>
      <c r="I47" s="99">
        <f t="shared" si="3"/>
        <v>242.5</v>
      </c>
      <c r="J47" s="122">
        <f t="shared" si="4"/>
        <v>0.1186109073123013</v>
      </c>
    </row>
    <row r="48" spans="2:10" x14ac:dyDescent="0.2">
      <c r="B48" s="99" t="str">
        <f t="shared" si="5"/>
        <v>Roswell</v>
      </c>
      <c r="C48" s="99">
        <f t="shared" si="2"/>
        <v>60</v>
      </c>
      <c r="D48" s="99">
        <f t="shared" si="2"/>
        <v>0</v>
      </c>
      <c r="E48" s="99">
        <f t="shared" si="2"/>
        <v>0</v>
      </c>
      <c r="F48" s="99">
        <f t="shared" si="2"/>
        <v>0</v>
      </c>
      <c r="G48" s="121"/>
      <c r="H48" s="99">
        <f t="shared" si="6"/>
        <v>0</v>
      </c>
      <c r="I48" s="99">
        <f t="shared" si="3"/>
        <v>60</v>
      </c>
      <c r="J48" s="122">
        <f t="shared" si="4"/>
        <v>2.9347028613352897E-2</v>
      </c>
    </row>
    <row r="49" spans="2:10" x14ac:dyDescent="0.2">
      <c r="B49" s="99" t="str">
        <f t="shared" si="5"/>
        <v>Truth or Consequences</v>
      </c>
      <c r="C49" s="99">
        <f t="shared" si="2"/>
        <v>87</v>
      </c>
      <c r="D49" s="99">
        <f t="shared" si="2"/>
        <v>17.5</v>
      </c>
      <c r="E49" s="99">
        <f t="shared" si="2"/>
        <v>0</v>
      </c>
      <c r="F49" s="99">
        <f t="shared" si="2"/>
        <v>0</v>
      </c>
      <c r="G49" s="121"/>
      <c r="H49" s="99">
        <f t="shared" si="6"/>
        <v>0</v>
      </c>
      <c r="I49" s="99">
        <f t="shared" si="3"/>
        <v>104.5</v>
      </c>
      <c r="J49" s="122">
        <f t="shared" si="4"/>
        <v>5.1112741501589634E-2</v>
      </c>
    </row>
    <row r="50" spans="2:10" x14ac:dyDescent="0.2">
      <c r="B50" s="99" t="s">
        <v>144</v>
      </c>
      <c r="C50" s="99">
        <f t="shared" si="2"/>
        <v>0</v>
      </c>
      <c r="D50" s="99">
        <f t="shared" si="2"/>
        <v>0</v>
      </c>
      <c r="E50" s="99">
        <f t="shared" si="2"/>
        <v>0</v>
      </c>
      <c r="F50" s="99">
        <f t="shared" si="2"/>
        <v>0</v>
      </c>
      <c r="G50" s="121"/>
      <c r="H50" s="99">
        <f t="shared" si="6"/>
        <v>0</v>
      </c>
      <c r="I50" s="99">
        <f t="shared" si="3"/>
        <v>0</v>
      </c>
      <c r="J50" s="122">
        <f t="shared" si="4"/>
        <v>0</v>
      </c>
    </row>
    <row r="51" spans="2:10" x14ac:dyDescent="0.2">
      <c r="B51" s="99" t="s">
        <v>120</v>
      </c>
      <c r="C51" s="99">
        <f t="shared" si="2"/>
        <v>0</v>
      </c>
      <c r="D51" s="99">
        <f t="shared" si="2"/>
        <v>0</v>
      </c>
      <c r="E51" s="99">
        <f t="shared" si="2"/>
        <v>0</v>
      </c>
      <c r="F51" s="99">
        <f t="shared" si="2"/>
        <v>0</v>
      </c>
      <c r="G51" s="121"/>
      <c r="H51" s="99">
        <f t="shared" si="6"/>
        <v>0</v>
      </c>
      <c r="I51" s="99">
        <f t="shared" si="3"/>
        <v>0</v>
      </c>
      <c r="J51" s="122">
        <f t="shared" si="4"/>
        <v>0</v>
      </c>
    </row>
    <row r="52" spans="2:10" x14ac:dyDescent="0.2">
      <c r="B52" s="99" t="s">
        <v>121</v>
      </c>
      <c r="C52" s="99">
        <f t="shared" si="2"/>
        <v>0</v>
      </c>
      <c r="D52" s="99">
        <f t="shared" si="2"/>
        <v>0</v>
      </c>
      <c r="E52" s="99">
        <f t="shared" si="2"/>
        <v>0</v>
      </c>
      <c r="F52" s="99">
        <f t="shared" si="2"/>
        <v>0</v>
      </c>
      <c r="G52" s="121"/>
      <c r="H52" s="99">
        <f t="shared" si="6"/>
        <v>0</v>
      </c>
      <c r="I52" s="99">
        <f t="shared" si="3"/>
        <v>0</v>
      </c>
      <c r="J52" s="122">
        <f t="shared" si="4"/>
        <v>0</v>
      </c>
    </row>
    <row r="53" spans="2:10" x14ac:dyDescent="0.2">
      <c r="B53" s="99" t="s">
        <v>122</v>
      </c>
      <c r="C53" s="99">
        <f t="shared" si="2"/>
        <v>0</v>
      </c>
      <c r="D53" s="99">
        <f t="shared" si="2"/>
        <v>0</v>
      </c>
      <c r="E53" s="99">
        <f t="shared" si="2"/>
        <v>0</v>
      </c>
      <c r="F53" s="99">
        <f t="shared" si="2"/>
        <v>0</v>
      </c>
      <c r="G53" s="121"/>
      <c r="H53" s="99">
        <f t="shared" si="6"/>
        <v>0</v>
      </c>
      <c r="I53" s="99">
        <f t="shared" si="3"/>
        <v>0</v>
      </c>
      <c r="J53" s="122">
        <f t="shared" si="4"/>
        <v>0</v>
      </c>
    </row>
    <row r="54" spans="2:10" x14ac:dyDescent="0.2">
      <c r="B54" s="99" t="s">
        <v>123</v>
      </c>
      <c r="C54" s="99">
        <f t="shared" si="2"/>
        <v>0</v>
      </c>
      <c r="D54" s="99">
        <f t="shared" si="2"/>
        <v>0</v>
      </c>
      <c r="E54" s="99">
        <f t="shared" si="2"/>
        <v>0</v>
      </c>
      <c r="F54" s="99">
        <f t="shared" si="2"/>
        <v>0</v>
      </c>
      <c r="G54" s="123"/>
      <c r="H54" s="99">
        <f t="shared" si="6"/>
        <v>0</v>
      </c>
      <c r="I54" s="99">
        <f t="shared" si="3"/>
        <v>0</v>
      </c>
      <c r="J54" s="122">
        <f t="shared" si="4"/>
        <v>0</v>
      </c>
    </row>
    <row r="55" spans="2:10" hidden="1" x14ac:dyDescent="0.2">
      <c r="B55" s="99" t="s">
        <v>125</v>
      </c>
      <c r="C55" s="99">
        <f t="shared" si="2"/>
        <v>0</v>
      </c>
      <c r="D55" s="99">
        <f t="shared" si="2"/>
        <v>0</v>
      </c>
      <c r="E55" s="99">
        <f t="shared" si="2"/>
        <v>0</v>
      </c>
      <c r="F55" s="99">
        <f t="shared" si="2"/>
        <v>0</v>
      </c>
      <c r="H55" s="99">
        <f t="shared" si="6"/>
        <v>0</v>
      </c>
      <c r="I55" s="99">
        <f t="shared" si="3"/>
        <v>0</v>
      </c>
      <c r="J55" s="122">
        <f t="shared" si="4"/>
        <v>0</v>
      </c>
    </row>
    <row r="56" spans="2:10" hidden="1" x14ac:dyDescent="0.2">
      <c r="B56" s="99" t="s">
        <v>126</v>
      </c>
      <c r="C56" s="99">
        <f t="shared" ref="C56:F69" si="7">+C24*C$6</f>
        <v>0</v>
      </c>
      <c r="D56" s="99">
        <f t="shared" si="7"/>
        <v>0</v>
      </c>
      <c r="E56" s="99">
        <f t="shared" si="7"/>
        <v>0</v>
      </c>
      <c r="F56" s="99">
        <f t="shared" si="7"/>
        <v>0</v>
      </c>
      <c r="H56" s="99">
        <f t="shared" si="6"/>
        <v>0</v>
      </c>
      <c r="I56" s="99">
        <f t="shared" si="3"/>
        <v>0</v>
      </c>
      <c r="J56" s="122">
        <f t="shared" si="4"/>
        <v>0</v>
      </c>
    </row>
    <row r="57" spans="2:10" hidden="1" x14ac:dyDescent="0.2">
      <c r="B57" s="99" t="s">
        <v>127</v>
      </c>
      <c r="C57" s="99">
        <f t="shared" si="7"/>
        <v>0</v>
      </c>
      <c r="D57" s="99">
        <f t="shared" si="7"/>
        <v>0</v>
      </c>
      <c r="E57" s="99">
        <f t="shared" si="7"/>
        <v>0</v>
      </c>
      <c r="F57" s="99">
        <f t="shared" si="7"/>
        <v>0</v>
      </c>
      <c r="H57" s="99">
        <f t="shared" si="6"/>
        <v>0</v>
      </c>
      <c r="I57" s="99">
        <f t="shared" si="3"/>
        <v>0</v>
      </c>
      <c r="J57" s="122">
        <f t="shared" si="4"/>
        <v>0</v>
      </c>
    </row>
    <row r="58" spans="2:10" hidden="1" x14ac:dyDescent="0.2">
      <c r="B58" s="99" t="s">
        <v>128</v>
      </c>
      <c r="C58" s="99">
        <f t="shared" si="7"/>
        <v>0</v>
      </c>
      <c r="D58" s="99">
        <f t="shared" si="7"/>
        <v>0</v>
      </c>
      <c r="E58" s="99">
        <f t="shared" si="7"/>
        <v>0</v>
      </c>
      <c r="F58" s="99">
        <f t="shared" si="7"/>
        <v>0</v>
      </c>
      <c r="H58" s="99">
        <f t="shared" si="6"/>
        <v>0</v>
      </c>
      <c r="I58" s="99">
        <f t="shared" si="3"/>
        <v>0</v>
      </c>
      <c r="J58" s="122">
        <f t="shared" si="4"/>
        <v>0</v>
      </c>
    </row>
    <row r="59" spans="2:10" hidden="1" x14ac:dyDescent="0.2">
      <c r="B59" s="99" t="s">
        <v>129</v>
      </c>
      <c r="C59" s="99">
        <f t="shared" si="7"/>
        <v>0</v>
      </c>
      <c r="D59" s="99">
        <f t="shared" si="7"/>
        <v>0</v>
      </c>
      <c r="E59" s="99">
        <f t="shared" si="7"/>
        <v>0</v>
      </c>
      <c r="F59" s="99">
        <f t="shared" si="7"/>
        <v>0</v>
      </c>
      <c r="H59" s="99">
        <f t="shared" si="6"/>
        <v>0</v>
      </c>
      <c r="I59" s="99">
        <f t="shared" si="3"/>
        <v>0</v>
      </c>
      <c r="J59" s="122">
        <f t="shared" si="4"/>
        <v>0</v>
      </c>
    </row>
    <row r="60" spans="2:10" hidden="1" x14ac:dyDescent="0.2">
      <c r="B60" s="99" t="s">
        <v>130</v>
      </c>
      <c r="C60" s="99">
        <f t="shared" si="7"/>
        <v>0</v>
      </c>
      <c r="D60" s="99">
        <f t="shared" si="7"/>
        <v>0</v>
      </c>
      <c r="E60" s="99">
        <f t="shared" si="7"/>
        <v>0</v>
      </c>
      <c r="F60" s="99">
        <f t="shared" si="7"/>
        <v>0</v>
      </c>
      <c r="H60" s="99">
        <f t="shared" si="6"/>
        <v>0</v>
      </c>
      <c r="I60" s="99">
        <f t="shared" si="3"/>
        <v>0</v>
      </c>
      <c r="J60" s="122">
        <f t="shared" si="4"/>
        <v>0</v>
      </c>
    </row>
    <row r="61" spans="2:10" hidden="1" x14ac:dyDescent="0.2">
      <c r="B61" s="99" t="s">
        <v>131</v>
      </c>
      <c r="C61" s="99">
        <f t="shared" si="7"/>
        <v>0</v>
      </c>
      <c r="D61" s="99">
        <f t="shared" si="7"/>
        <v>0</v>
      </c>
      <c r="E61" s="99">
        <f t="shared" si="7"/>
        <v>0</v>
      </c>
      <c r="F61" s="99">
        <f t="shared" si="7"/>
        <v>0</v>
      </c>
      <c r="H61" s="99">
        <f t="shared" si="6"/>
        <v>0</v>
      </c>
      <c r="I61" s="99">
        <f t="shared" si="3"/>
        <v>0</v>
      </c>
      <c r="J61" s="122">
        <f t="shared" si="4"/>
        <v>0</v>
      </c>
    </row>
    <row r="62" spans="2:10" hidden="1" x14ac:dyDescent="0.2">
      <c r="B62" s="99" t="s">
        <v>132</v>
      </c>
      <c r="C62" s="99">
        <f t="shared" si="7"/>
        <v>0</v>
      </c>
      <c r="D62" s="99">
        <f t="shared" si="7"/>
        <v>0</v>
      </c>
      <c r="E62" s="99">
        <f t="shared" si="7"/>
        <v>0</v>
      </c>
      <c r="F62" s="99">
        <f t="shared" si="7"/>
        <v>0</v>
      </c>
      <c r="H62" s="99">
        <f t="shared" si="6"/>
        <v>0</v>
      </c>
      <c r="I62" s="99">
        <f t="shared" si="3"/>
        <v>0</v>
      </c>
      <c r="J62" s="122">
        <f t="shared" si="4"/>
        <v>0</v>
      </c>
    </row>
    <row r="63" spans="2:10" hidden="1" x14ac:dyDescent="0.2">
      <c r="B63" s="99" t="s">
        <v>133</v>
      </c>
      <c r="C63" s="99">
        <f t="shared" si="7"/>
        <v>0</v>
      </c>
      <c r="D63" s="99">
        <f t="shared" si="7"/>
        <v>0</v>
      </c>
      <c r="E63" s="99">
        <f t="shared" si="7"/>
        <v>0</v>
      </c>
      <c r="F63" s="99">
        <f t="shared" si="7"/>
        <v>0</v>
      </c>
      <c r="H63" s="99">
        <f t="shared" si="6"/>
        <v>0</v>
      </c>
      <c r="I63" s="99">
        <f t="shared" si="3"/>
        <v>0</v>
      </c>
      <c r="J63" s="122">
        <f t="shared" si="4"/>
        <v>0</v>
      </c>
    </row>
    <row r="64" spans="2:10" hidden="1" x14ac:dyDescent="0.2">
      <c r="B64" s="99" t="s">
        <v>134</v>
      </c>
      <c r="C64" s="99">
        <f t="shared" si="7"/>
        <v>0</v>
      </c>
      <c r="D64" s="99">
        <f t="shared" si="7"/>
        <v>0</v>
      </c>
      <c r="E64" s="99">
        <f t="shared" si="7"/>
        <v>0</v>
      </c>
      <c r="F64" s="99">
        <f t="shared" si="7"/>
        <v>0</v>
      </c>
      <c r="H64" s="99">
        <f t="shared" si="6"/>
        <v>0</v>
      </c>
      <c r="I64" s="99">
        <f t="shared" si="3"/>
        <v>0</v>
      </c>
      <c r="J64" s="122">
        <f t="shared" si="4"/>
        <v>0</v>
      </c>
    </row>
    <row r="65" spans="2:10" hidden="1" x14ac:dyDescent="0.2">
      <c r="B65" s="99" t="s">
        <v>135</v>
      </c>
      <c r="C65" s="99">
        <f t="shared" si="7"/>
        <v>0</v>
      </c>
      <c r="D65" s="99">
        <f t="shared" si="7"/>
        <v>0</v>
      </c>
      <c r="E65" s="99">
        <f t="shared" si="7"/>
        <v>0</v>
      </c>
      <c r="F65" s="99">
        <f t="shared" si="7"/>
        <v>0</v>
      </c>
      <c r="H65" s="99">
        <f t="shared" si="6"/>
        <v>0</v>
      </c>
      <c r="I65" s="99">
        <f t="shared" si="3"/>
        <v>0</v>
      </c>
      <c r="J65" s="122">
        <f t="shared" si="4"/>
        <v>0</v>
      </c>
    </row>
    <row r="66" spans="2:10" hidden="1" x14ac:dyDescent="0.2">
      <c r="B66" s="99" t="s">
        <v>136</v>
      </c>
      <c r="C66" s="99">
        <f t="shared" si="7"/>
        <v>0</v>
      </c>
      <c r="D66" s="99">
        <f t="shared" si="7"/>
        <v>0</v>
      </c>
      <c r="E66" s="99">
        <f t="shared" si="7"/>
        <v>0</v>
      </c>
      <c r="F66" s="99">
        <f t="shared" si="7"/>
        <v>0</v>
      </c>
      <c r="H66" s="99">
        <f t="shared" si="6"/>
        <v>0</v>
      </c>
      <c r="I66" s="99">
        <f t="shared" si="3"/>
        <v>0</v>
      </c>
      <c r="J66" s="122">
        <f t="shared" si="4"/>
        <v>0</v>
      </c>
    </row>
    <row r="67" spans="2:10" hidden="1" x14ac:dyDescent="0.2">
      <c r="B67" s="99" t="s">
        <v>137</v>
      </c>
      <c r="C67" s="99">
        <f t="shared" si="7"/>
        <v>0</v>
      </c>
      <c r="D67" s="99">
        <f t="shared" si="7"/>
        <v>0</v>
      </c>
      <c r="E67" s="99">
        <f t="shared" si="7"/>
        <v>0</v>
      </c>
      <c r="F67" s="99">
        <f t="shared" si="7"/>
        <v>0</v>
      </c>
      <c r="H67" s="99">
        <f t="shared" si="6"/>
        <v>0</v>
      </c>
      <c r="I67" s="99">
        <f t="shared" si="3"/>
        <v>0</v>
      </c>
      <c r="J67" s="122">
        <f t="shared" si="4"/>
        <v>0</v>
      </c>
    </row>
    <row r="68" spans="2:10" hidden="1" x14ac:dyDescent="0.2">
      <c r="B68" s="99" t="s">
        <v>138</v>
      </c>
      <c r="C68" s="99">
        <f t="shared" si="7"/>
        <v>0</v>
      </c>
      <c r="D68" s="99">
        <f t="shared" si="7"/>
        <v>0</v>
      </c>
      <c r="E68" s="99">
        <f t="shared" si="7"/>
        <v>0</v>
      </c>
      <c r="F68" s="99">
        <f t="shared" si="7"/>
        <v>0</v>
      </c>
      <c r="H68" s="99">
        <f t="shared" si="6"/>
        <v>0</v>
      </c>
      <c r="I68" s="99">
        <f t="shared" si="3"/>
        <v>0</v>
      </c>
      <c r="J68" s="122">
        <f t="shared" si="4"/>
        <v>0</v>
      </c>
    </row>
    <row r="69" spans="2:10" hidden="1" x14ac:dyDescent="0.2">
      <c r="B69" s="99" t="s">
        <v>139</v>
      </c>
      <c r="C69" s="99">
        <f t="shared" si="7"/>
        <v>0</v>
      </c>
      <c r="D69" s="99">
        <f t="shared" si="7"/>
        <v>0</v>
      </c>
      <c r="E69" s="99">
        <f t="shared" si="7"/>
        <v>0</v>
      </c>
      <c r="F69" s="99">
        <f t="shared" si="7"/>
        <v>0</v>
      </c>
      <c r="H69" s="99">
        <f t="shared" si="6"/>
        <v>0</v>
      </c>
      <c r="I69" s="99">
        <f t="shared" si="3"/>
        <v>0</v>
      </c>
      <c r="J69" s="122">
        <f t="shared" si="4"/>
        <v>0</v>
      </c>
    </row>
    <row r="71" spans="2:10" x14ac:dyDescent="0.2">
      <c r="B71" s="102"/>
      <c r="C71" s="113"/>
      <c r="H71" s="102" t="s">
        <v>145</v>
      </c>
      <c r="I71" s="102">
        <f>SUM(I40:I69)</f>
        <v>2044.5</v>
      </c>
      <c r="J71" s="124">
        <f>SUM(J40:J69)</f>
        <v>1</v>
      </c>
    </row>
    <row r="73" spans="2:10" x14ac:dyDescent="0.2">
      <c r="C73" s="113"/>
    </row>
    <row r="74" spans="2:10" x14ac:dyDescent="0.2">
      <c r="C74" s="113"/>
    </row>
    <row r="75" spans="2:10" x14ac:dyDescent="0.2">
      <c r="C75" s="113"/>
    </row>
    <row r="76" spans="2:10" x14ac:dyDescent="0.2">
      <c r="C76" s="113"/>
    </row>
    <row r="77" spans="2:10" x14ac:dyDescent="0.2">
      <c r="C77" s="113"/>
    </row>
    <row r="78" spans="2:10" x14ac:dyDescent="0.2">
      <c r="C78" s="113"/>
    </row>
    <row r="79" spans="2:10" x14ac:dyDescent="0.2">
      <c r="C79" s="113"/>
    </row>
    <row r="80" spans="2:10" x14ac:dyDescent="0.2">
      <c r="C80" s="113"/>
    </row>
    <row r="81" spans="3:3" x14ac:dyDescent="0.2">
      <c r="C81" s="113"/>
    </row>
    <row r="82" spans="3:3" x14ac:dyDescent="0.2">
      <c r="C82" s="113"/>
    </row>
    <row r="83" spans="3:3" x14ac:dyDescent="0.2">
      <c r="C83" s="113"/>
    </row>
    <row r="84" spans="3:3" x14ac:dyDescent="0.2">
      <c r="C84" s="113"/>
    </row>
    <row r="85" spans="3:3" x14ac:dyDescent="0.2">
      <c r="C85" s="113"/>
    </row>
    <row r="86" spans="3:3" x14ac:dyDescent="0.2">
      <c r="C86" s="113"/>
    </row>
    <row r="87" spans="3:3" x14ac:dyDescent="0.2">
      <c r="C87" s="113"/>
    </row>
    <row r="88" spans="3:3" x14ac:dyDescent="0.2">
      <c r="C88" s="113"/>
    </row>
    <row r="89" spans="3:3" x14ac:dyDescent="0.2">
      <c r="C89" s="113"/>
    </row>
    <row r="90" spans="3:3" x14ac:dyDescent="0.2">
      <c r="C90" s="113"/>
    </row>
    <row r="91" spans="3:3" x14ac:dyDescent="0.2">
      <c r="C91" s="113"/>
    </row>
    <row r="92" spans="3:3" x14ac:dyDescent="0.2">
      <c r="C92" s="113"/>
    </row>
    <row r="93" spans="3:3" x14ac:dyDescent="0.2">
      <c r="C93" s="113"/>
    </row>
    <row r="94" spans="3:3" x14ac:dyDescent="0.2">
      <c r="C94" s="113"/>
    </row>
    <row r="95" spans="3:3" x14ac:dyDescent="0.2">
      <c r="C95" s="113"/>
    </row>
    <row r="96" spans="3:3" x14ac:dyDescent="0.2">
      <c r="C96" s="113"/>
    </row>
    <row r="97" spans="3:3" x14ac:dyDescent="0.2">
      <c r="C97" s="113"/>
    </row>
    <row r="98" spans="3:3" x14ac:dyDescent="0.2">
      <c r="C98" s="113"/>
    </row>
    <row r="99" spans="3:3" x14ac:dyDescent="0.2">
      <c r="C99" s="113"/>
    </row>
    <row r="100" spans="3:3" x14ac:dyDescent="0.2">
      <c r="C100" s="113"/>
    </row>
    <row r="101" spans="3:3" x14ac:dyDescent="0.2">
      <c r="C101" s="113"/>
    </row>
    <row r="102" spans="3:3" x14ac:dyDescent="0.2">
      <c r="C102" s="113"/>
    </row>
  </sheetData>
  <sheetProtection password="CF47" sheet="1" objects="1" scenarios="1" selectLockedCells="1"/>
  <dataValidations count="1">
    <dataValidation type="list" allowBlank="1" showInputMessage="1" showErrorMessage="1" sqref="H8:H37 JD8:JD37 SZ8:SZ37 ACV8:ACV37 AMR8:AMR37 AWN8:AWN37 BGJ8:BGJ37 BQF8:BQF37 CAB8:CAB37 CJX8:CJX37 CTT8:CTT37 DDP8:DDP37 DNL8:DNL37 DXH8:DXH37 EHD8:EHD37 EQZ8:EQZ37 FAV8:FAV37 FKR8:FKR37 FUN8:FUN37 GEJ8:GEJ37 GOF8:GOF37 GYB8:GYB37 HHX8:HHX37 HRT8:HRT37 IBP8:IBP37 ILL8:ILL37 IVH8:IVH37 JFD8:JFD37 JOZ8:JOZ37 JYV8:JYV37 KIR8:KIR37 KSN8:KSN37 LCJ8:LCJ37 LMF8:LMF37 LWB8:LWB37 MFX8:MFX37 MPT8:MPT37 MZP8:MZP37 NJL8:NJL37 NTH8:NTH37 ODD8:ODD37 OMZ8:OMZ37 OWV8:OWV37 PGR8:PGR37 PQN8:PQN37 QAJ8:QAJ37 QKF8:QKF37 QUB8:QUB37 RDX8:RDX37 RNT8:RNT37 RXP8:RXP37 SHL8:SHL37 SRH8:SRH37 TBD8:TBD37 TKZ8:TKZ37 TUV8:TUV37 UER8:UER37 UON8:UON37 UYJ8:UYJ37 VIF8:VIF37 VSB8:VSB37 WBX8:WBX37 WLT8:WLT37 WVP8:WVP37 H65544:H65573 JD65544:JD65573 SZ65544:SZ65573 ACV65544:ACV65573 AMR65544:AMR65573 AWN65544:AWN65573 BGJ65544:BGJ65573 BQF65544:BQF65573 CAB65544:CAB65573 CJX65544:CJX65573 CTT65544:CTT65573 DDP65544:DDP65573 DNL65544:DNL65573 DXH65544:DXH65573 EHD65544:EHD65573 EQZ65544:EQZ65573 FAV65544:FAV65573 FKR65544:FKR65573 FUN65544:FUN65573 GEJ65544:GEJ65573 GOF65544:GOF65573 GYB65544:GYB65573 HHX65544:HHX65573 HRT65544:HRT65573 IBP65544:IBP65573 ILL65544:ILL65573 IVH65544:IVH65573 JFD65544:JFD65573 JOZ65544:JOZ65573 JYV65544:JYV65573 KIR65544:KIR65573 KSN65544:KSN65573 LCJ65544:LCJ65573 LMF65544:LMF65573 LWB65544:LWB65573 MFX65544:MFX65573 MPT65544:MPT65573 MZP65544:MZP65573 NJL65544:NJL65573 NTH65544:NTH65573 ODD65544:ODD65573 OMZ65544:OMZ65573 OWV65544:OWV65573 PGR65544:PGR65573 PQN65544:PQN65573 QAJ65544:QAJ65573 QKF65544:QKF65573 QUB65544:QUB65573 RDX65544:RDX65573 RNT65544:RNT65573 RXP65544:RXP65573 SHL65544:SHL65573 SRH65544:SRH65573 TBD65544:TBD65573 TKZ65544:TKZ65573 TUV65544:TUV65573 UER65544:UER65573 UON65544:UON65573 UYJ65544:UYJ65573 VIF65544:VIF65573 VSB65544:VSB65573 WBX65544:WBX65573 WLT65544:WLT65573 WVP65544:WVP65573 H131080:H131109 JD131080:JD131109 SZ131080:SZ131109 ACV131080:ACV131109 AMR131080:AMR131109 AWN131080:AWN131109 BGJ131080:BGJ131109 BQF131080:BQF131109 CAB131080:CAB131109 CJX131080:CJX131109 CTT131080:CTT131109 DDP131080:DDP131109 DNL131080:DNL131109 DXH131080:DXH131109 EHD131080:EHD131109 EQZ131080:EQZ131109 FAV131080:FAV131109 FKR131080:FKR131109 FUN131080:FUN131109 GEJ131080:GEJ131109 GOF131080:GOF131109 GYB131080:GYB131109 HHX131080:HHX131109 HRT131080:HRT131109 IBP131080:IBP131109 ILL131080:ILL131109 IVH131080:IVH131109 JFD131080:JFD131109 JOZ131080:JOZ131109 JYV131080:JYV131109 KIR131080:KIR131109 KSN131080:KSN131109 LCJ131080:LCJ131109 LMF131080:LMF131109 LWB131080:LWB131109 MFX131080:MFX131109 MPT131080:MPT131109 MZP131080:MZP131109 NJL131080:NJL131109 NTH131080:NTH131109 ODD131080:ODD131109 OMZ131080:OMZ131109 OWV131080:OWV131109 PGR131080:PGR131109 PQN131080:PQN131109 QAJ131080:QAJ131109 QKF131080:QKF131109 QUB131080:QUB131109 RDX131080:RDX131109 RNT131080:RNT131109 RXP131080:RXP131109 SHL131080:SHL131109 SRH131080:SRH131109 TBD131080:TBD131109 TKZ131080:TKZ131109 TUV131080:TUV131109 UER131080:UER131109 UON131080:UON131109 UYJ131080:UYJ131109 VIF131080:VIF131109 VSB131080:VSB131109 WBX131080:WBX131109 WLT131080:WLT131109 WVP131080:WVP131109 H196616:H196645 JD196616:JD196645 SZ196616:SZ196645 ACV196616:ACV196645 AMR196616:AMR196645 AWN196616:AWN196645 BGJ196616:BGJ196645 BQF196616:BQF196645 CAB196616:CAB196645 CJX196616:CJX196645 CTT196616:CTT196645 DDP196616:DDP196645 DNL196616:DNL196645 DXH196616:DXH196645 EHD196616:EHD196645 EQZ196616:EQZ196645 FAV196616:FAV196645 FKR196616:FKR196645 FUN196616:FUN196645 GEJ196616:GEJ196645 GOF196616:GOF196645 GYB196616:GYB196645 HHX196616:HHX196645 HRT196616:HRT196645 IBP196616:IBP196645 ILL196616:ILL196645 IVH196616:IVH196645 JFD196616:JFD196645 JOZ196616:JOZ196645 JYV196616:JYV196645 KIR196616:KIR196645 KSN196616:KSN196645 LCJ196616:LCJ196645 LMF196616:LMF196645 LWB196616:LWB196645 MFX196616:MFX196645 MPT196616:MPT196645 MZP196616:MZP196645 NJL196616:NJL196645 NTH196616:NTH196645 ODD196616:ODD196645 OMZ196616:OMZ196645 OWV196616:OWV196645 PGR196616:PGR196645 PQN196616:PQN196645 QAJ196616:QAJ196645 QKF196616:QKF196645 QUB196616:QUB196645 RDX196616:RDX196645 RNT196616:RNT196645 RXP196616:RXP196645 SHL196616:SHL196645 SRH196616:SRH196645 TBD196616:TBD196645 TKZ196616:TKZ196645 TUV196616:TUV196645 UER196616:UER196645 UON196616:UON196645 UYJ196616:UYJ196645 VIF196616:VIF196645 VSB196616:VSB196645 WBX196616:WBX196645 WLT196616:WLT196645 WVP196616:WVP196645 H262152:H262181 JD262152:JD262181 SZ262152:SZ262181 ACV262152:ACV262181 AMR262152:AMR262181 AWN262152:AWN262181 BGJ262152:BGJ262181 BQF262152:BQF262181 CAB262152:CAB262181 CJX262152:CJX262181 CTT262152:CTT262181 DDP262152:DDP262181 DNL262152:DNL262181 DXH262152:DXH262181 EHD262152:EHD262181 EQZ262152:EQZ262181 FAV262152:FAV262181 FKR262152:FKR262181 FUN262152:FUN262181 GEJ262152:GEJ262181 GOF262152:GOF262181 GYB262152:GYB262181 HHX262152:HHX262181 HRT262152:HRT262181 IBP262152:IBP262181 ILL262152:ILL262181 IVH262152:IVH262181 JFD262152:JFD262181 JOZ262152:JOZ262181 JYV262152:JYV262181 KIR262152:KIR262181 KSN262152:KSN262181 LCJ262152:LCJ262181 LMF262152:LMF262181 LWB262152:LWB262181 MFX262152:MFX262181 MPT262152:MPT262181 MZP262152:MZP262181 NJL262152:NJL262181 NTH262152:NTH262181 ODD262152:ODD262181 OMZ262152:OMZ262181 OWV262152:OWV262181 PGR262152:PGR262181 PQN262152:PQN262181 QAJ262152:QAJ262181 QKF262152:QKF262181 QUB262152:QUB262181 RDX262152:RDX262181 RNT262152:RNT262181 RXP262152:RXP262181 SHL262152:SHL262181 SRH262152:SRH262181 TBD262152:TBD262181 TKZ262152:TKZ262181 TUV262152:TUV262181 UER262152:UER262181 UON262152:UON262181 UYJ262152:UYJ262181 VIF262152:VIF262181 VSB262152:VSB262181 WBX262152:WBX262181 WLT262152:WLT262181 WVP262152:WVP262181 H327688:H327717 JD327688:JD327717 SZ327688:SZ327717 ACV327688:ACV327717 AMR327688:AMR327717 AWN327688:AWN327717 BGJ327688:BGJ327717 BQF327688:BQF327717 CAB327688:CAB327717 CJX327688:CJX327717 CTT327688:CTT327717 DDP327688:DDP327717 DNL327688:DNL327717 DXH327688:DXH327717 EHD327688:EHD327717 EQZ327688:EQZ327717 FAV327688:FAV327717 FKR327688:FKR327717 FUN327688:FUN327717 GEJ327688:GEJ327717 GOF327688:GOF327717 GYB327688:GYB327717 HHX327688:HHX327717 HRT327688:HRT327717 IBP327688:IBP327717 ILL327688:ILL327717 IVH327688:IVH327717 JFD327688:JFD327717 JOZ327688:JOZ327717 JYV327688:JYV327717 KIR327688:KIR327717 KSN327688:KSN327717 LCJ327688:LCJ327717 LMF327688:LMF327717 LWB327688:LWB327717 MFX327688:MFX327717 MPT327688:MPT327717 MZP327688:MZP327717 NJL327688:NJL327717 NTH327688:NTH327717 ODD327688:ODD327717 OMZ327688:OMZ327717 OWV327688:OWV327717 PGR327688:PGR327717 PQN327688:PQN327717 QAJ327688:QAJ327717 QKF327688:QKF327717 QUB327688:QUB327717 RDX327688:RDX327717 RNT327688:RNT327717 RXP327688:RXP327717 SHL327688:SHL327717 SRH327688:SRH327717 TBD327688:TBD327717 TKZ327688:TKZ327717 TUV327688:TUV327717 UER327688:UER327717 UON327688:UON327717 UYJ327688:UYJ327717 VIF327688:VIF327717 VSB327688:VSB327717 WBX327688:WBX327717 WLT327688:WLT327717 WVP327688:WVP327717 H393224:H393253 JD393224:JD393253 SZ393224:SZ393253 ACV393224:ACV393253 AMR393224:AMR393253 AWN393224:AWN393253 BGJ393224:BGJ393253 BQF393224:BQF393253 CAB393224:CAB393253 CJX393224:CJX393253 CTT393224:CTT393253 DDP393224:DDP393253 DNL393224:DNL393253 DXH393224:DXH393253 EHD393224:EHD393253 EQZ393224:EQZ393253 FAV393224:FAV393253 FKR393224:FKR393253 FUN393224:FUN393253 GEJ393224:GEJ393253 GOF393224:GOF393253 GYB393224:GYB393253 HHX393224:HHX393253 HRT393224:HRT393253 IBP393224:IBP393253 ILL393224:ILL393253 IVH393224:IVH393253 JFD393224:JFD393253 JOZ393224:JOZ393253 JYV393224:JYV393253 KIR393224:KIR393253 KSN393224:KSN393253 LCJ393224:LCJ393253 LMF393224:LMF393253 LWB393224:LWB393253 MFX393224:MFX393253 MPT393224:MPT393253 MZP393224:MZP393253 NJL393224:NJL393253 NTH393224:NTH393253 ODD393224:ODD393253 OMZ393224:OMZ393253 OWV393224:OWV393253 PGR393224:PGR393253 PQN393224:PQN393253 QAJ393224:QAJ393253 QKF393224:QKF393253 QUB393224:QUB393253 RDX393224:RDX393253 RNT393224:RNT393253 RXP393224:RXP393253 SHL393224:SHL393253 SRH393224:SRH393253 TBD393224:TBD393253 TKZ393224:TKZ393253 TUV393224:TUV393253 UER393224:UER393253 UON393224:UON393253 UYJ393224:UYJ393253 VIF393224:VIF393253 VSB393224:VSB393253 WBX393224:WBX393253 WLT393224:WLT393253 WVP393224:WVP393253 H458760:H458789 JD458760:JD458789 SZ458760:SZ458789 ACV458760:ACV458789 AMR458760:AMR458789 AWN458760:AWN458789 BGJ458760:BGJ458789 BQF458760:BQF458789 CAB458760:CAB458789 CJX458760:CJX458789 CTT458760:CTT458789 DDP458760:DDP458789 DNL458760:DNL458789 DXH458760:DXH458789 EHD458760:EHD458789 EQZ458760:EQZ458789 FAV458760:FAV458789 FKR458760:FKR458789 FUN458760:FUN458789 GEJ458760:GEJ458789 GOF458760:GOF458789 GYB458760:GYB458789 HHX458760:HHX458789 HRT458760:HRT458789 IBP458760:IBP458789 ILL458760:ILL458789 IVH458760:IVH458789 JFD458760:JFD458789 JOZ458760:JOZ458789 JYV458760:JYV458789 KIR458760:KIR458789 KSN458760:KSN458789 LCJ458760:LCJ458789 LMF458760:LMF458789 LWB458760:LWB458789 MFX458760:MFX458789 MPT458760:MPT458789 MZP458760:MZP458789 NJL458760:NJL458789 NTH458760:NTH458789 ODD458760:ODD458789 OMZ458760:OMZ458789 OWV458760:OWV458789 PGR458760:PGR458789 PQN458760:PQN458789 QAJ458760:QAJ458789 QKF458760:QKF458789 QUB458760:QUB458789 RDX458760:RDX458789 RNT458760:RNT458789 RXP458760:RXP458789 SHL458760:SHL458789 SRH458760:SRH458789 TBD458760:TBD458789 TKZ458760:TKZ458789 TUV458760:TUV458789 UER458760:UER458789 UON458760:UON458789 UYJ458760:UYJ458789 VIF458760:VIF458789 VSB458760:VSB458789 WBX458760:WBX458789 WLT458760:WLT458789 WVP458760:WVP458789 H524296:H524325 JD524296:JD524325 SZ524296:SZ524325 ACV524296:ACV524325 AMR524296:AMR524325 AWN524296:AWN524325 BGJ524296:BGJ524325 BQF524296:BQF524325 CAB524296:CAB524325 CJX524296:CJX524325 CTT524296:CTT524325 DDP524296:DDP524325 DNL524296:DNL524325 DXH524296:DXH524325 EHD524296:EHD524325 EQZ524296:EQZ524325 FAV524296:FAV524325 FKR524296:FKR524325 FUN524296:FUN524325 GEJ524296:GEJ524325 GOF524296:GOF524325 GYB524296:GYB524325 HHX524296:HHX524325 HRT524296:HRT524325 IBP524296:IBP524325 ILL524296:ILL524325 IVH524296:IVH524325 JFD524296:JFD524325 JOZ524296:JOZ524325 JYV524296:JYV524325 KIR524296:KIR524325 KSN524296:KSN524325 LCJ524296:LCJ524325 LMF524296:LMF524325 LWB524296:LWB524325 MFX524296:MFX524325 MPT524296:MPT524325 MZP524296:MZP524325 NJL524296:NJL524325 NTH524296:NTH524325 ODD524296:ODD524325 OMZ524296:OMZ524325 OWV524296:OWV524325 PGR524296:PGR524325 PQN524296:PQN524325 QAJ524296:QAJ524325 QKF524296:QKF524325 QUB524296:QUB524325 RDX524296:RDX524325 RNT524296:RNT524325 RXP524296:RXP524325 SHL524296:SHL524325 SRH524296:SRH524325 TBD524296:TBD524325 TKZ524296:TKZ524325 TUV524296:TUV524325 UER524296:UER524325 UON524296:UON524325 UYJ524296:UYJ524325 VIF524296:VIF524325 VSB524296:VSB524325 WBX524296:WBX524325 WLT524296:WLT524325 WVP524296:WVP524325 H589832:H589861 JD589832:JD589861 SZ589832:SZ589861 ACV589832:ACV589861 AMR589832:AMR589861 AWN589832:AWN589861 BGJ589832:BGJ589861 BQF589832:BQF589861 CAB589832:CAB589861 CJX589832:CJX589861 CTT589832:CTT589861 DDP589832:DDP589861 DNL589832:DNL589861 DXH589832:DXH589861 EHD589832:EHD589861 EQZ589832:EQZ589861 FAV589832:FAV589861 FKR589832:FKR589861 FUN589832:FUN589861 GEJ589832:GEJ589861 GOF589832:GOF589861 GYB589832:GYB589861 HHX589832:HHX589861 HRT589832:HRT589861 IBP589832:IBP589861 ILL589832:ILL589861 IVH589832:IVH589861 JFD589832:JFD589861 JOZ589832:JOZ589861 JYV589832:JYV589861 KIR589832:KIR589861 KSN589832:KSN589861 LCJ589832:LCJ589861 LMF589832:LMF589861 LWB589832:LWB589861 MFX589832:MFX589861 MPT589832:MPT589861 MZP589832:MZP589861 NJL589832:NJL589861 NTH589832:NTH589861 ODD589832:ODD589861 OMZ589832:OMZ589861 OWV589832:OWV589861 PGR589832:PGR589861 PQN589832:PQN589861 QAJ589832:QAJ589861 QKF589832:QKF589861 QUB589832:QUB589861 RDX589832:RDX589861 RNT589832:RNT589861 RXP589832:RXP589861 SHL589832:SHL589861 SRH589832:SRH589861 TBD589832:TBD589861 TKZ589832:TKZ589861 TUV589832:TUV589861 UER589832:UER589861 UON589832:UON589861 UYJ589832:UYJ589861 VIF589832:VIF589861 VSB589832:VSB589861 WBX589832:WBX589861 WLT589832:WLT589861 WVP589832:WVP589861 H655368:H655397 JD655368:JD655397 SZ655368:SZ655397 ACV655368:ACV655397 AMR655368:AMR655397 AWN655368:AWN655397 BGJ655368:BGJ655397 BQF655368:BQF655397 CAB655368:CAB655397 CJX655368:CJX655397 CTT655368:CTT655397 DDP655368:DDP655397 DNL655368:DNL655397 DXH655368:DXH655397 EHD655368:EHD655397 EQZ655368:EQZ655397 FAV655368:FAV655397 FKR655368:FKR655397 FUN655368:FUN655397 GEJ655368:GEJ655397 GOF655368:GOF655397 GYB655368:GYB655397 HHX655368:HHX655397 HRT655368:HRT655397 IBP655368:IBP655397 ILL655368:ILL655397 IVH655368:IVH655397 JFD655368:JFD655397 JOZ655368:JOZ655397 JYV655368:JYV655397 KIR655368:KIR655397 KSN655368:KSN655397 LCJ655368:LCJ655397 LMF655368:LMF655397 LWB655368:LWB655397 MFX655368:MFX655397 MPT655368:MPT655397 MZP655368:MZP655397 NJL655368:NJL655397 NTH655368:NTH655397 ODD655368:ODD655397 OMZ655368:OMZ655397 OWV655368:OWV655397 PGR655368:PGR655397 PQN655368:PQN655397 QAJ655368:QAJ655397 QKF655368:QKF655397 QUB655368:QUB655397 RDX655368:RDX655397 RNT655368:RNT655397 RXP655368:RXP655397 SHL655368:SHL655397 SRH655368:SRH655397 TBD655368:TBD655397 TKZ655368:TKZ655397 TUV655368:TUV655397 UER655368:UER655397 UON655368:UON655397 UYJ655368:UYJ655397 VIF655368:VIF655397 VSB655368:VSB655397 WBX655368:WBX655397 WLT655368:WLT655397 WVP655368:WVP655397 H720904:H720933 JD720904:JD720933 SZ720904:SZ720933 ACV720904:ACV720933 AMR720904:AMR720933 AWN720904:AWN720933 BGJ720904:BGJ720933 BQF720904:BQF720933 CAB720904:CAB720933 CJX720904:CJX720933 CTT720904:CTT720933 DDP720904:DDP720933 DNL720904:DNL720933 DXH720904:DXH720933 EHD720904:EHD720933 EQZ720904:EQZ720933 FAV720904:FAV720933 FKR720904:FKR720933 FUN720904:FUN720933 GEJ720904:GEJ720933 GOF720904:GOF720933 GYB720904:GYB720933 HHX720904:HHX720933 HRT720904:HRT720933 IBP720904:IBP720933 ILL720904:ILL720933 IVH720904:IVH720933 JFD720904:JFD720933 JOZ720904:JOZ720933 JYV720904:JYV720933 KIR720904:KIR720933 KSN720904:KSN720933 LCJ720904:LCJ720933 LMF720904:LMF720933 LWB720904:LWB720933 MFX720904:MFX720933 MPT720904:MPT720933 MZP720904:MZP720933 NJL720904:NJL720933 NTH720904:NTH720933 ODD720904:ODD720933 OMZ720904:OMZ720933 OWV720904:OWV720933 PGR720904:PGR720933 PQN720904:PQN720933 QAJ720904:QAJ720933 QKF720904:QKF720933 QUB720904:QUB720933 RDX720904:RDX720933 RNT720904:RNT720933 RXP720904:RXP720933 SHL720904:SHL720933 SRH720904:SRH720933 TBD720904:TBD720933 TKZ720904:TKZ720933 TUV720904:TUV720933 UER720904:UER720933 UON720904:UON720933 UYJ720904:UYJ720933 VIF720904:VIF720933 VSB720904:VSB720933 WBX720904:WBX720933 WLT720904:WLT720933 WVP720904:WVP720933 H786440:H786469 JD786440:JD786469 SZ786440:SZ786469 ACV786440:ACV786469 AMR786440:AMR786469 AWN786440:AWN786469 BGJ786440:BGJ786469 BQF786440:BQF786469 CAB786440:CAB786469 CJX786440:CJX786469 CTT786440:CTT786469 DDP786440:DDP786469 DNL786440:DNL786469 DXH786440:DXH786469 EHD786440:EHD786469 EQZ786440:EQZ786469 FAV786440:FAV786469 FKR786440:FKR786469 FUN786440:FUN786469 GEJ786440:GEJ786469 GOF786440:GOF786469 GYB786440:GYB786469 HHX786440:HHX786469 HRT786440:HRT786469 IBP786440:IBP786469 ILL786440:ILL786469 IVH786440:IVH786469 JFD786440:JFD786469 JOZ786440:JOZ786469 JYV786440:JYV786469 KIR786440:KIR786469 KSN786440:KSN786469 LCJ786440:LCJ786469 LMF786440:LMF786469 LWB786440:LWB786469 MFX786440:MFX786469 MPT786440:MPT786469 MZP786440:MZP786469 NJL786440:NJL786469 NTH786440:NTH786469 ODD786440:ODD786469 OMZ786440:OMZ786469 OWV786440:OWV786469 PGR786440:PGR786469 PQN786440:PQN786469 QAJ786440:QAJ786469 QKF786440:QKF786469 QUB786440:QUB786469 RDX786440:RDX786469 RNT786440:RNT786469 RXP786440:RXP786469 SHL786440:SHL786469 SRH786440:SRH786469 TBD786440:TBD786469 TKZ786440:TKZ786469 TUV786440:TUV786469 UER786440:UER786469 UON786440:UON786469 UYJ786440:UYJ786469 VIF786440:VIF786469 VSB786440:VSB786469 WBX786440:WBX786469 WLT786440:WLT786469 WVP786440:WVP786469 H851976:H852005 JD851976:JD852005 SZ851976:SZ852005 ACV851976:ACV852005 AMR851976:AMR852005 AWN851976:AWN852005 BGJ851976:BGJ852005 BQF851976:BQF852005 CAB851976:CAB852005 CJX851976:CJX852005 CTT851976:CTT852005 DDP851976:DDP852005 DNL851976:DNL852005 DXH851976:DXH852005 EHD851976:EHD852005 EQZ851976:EQZ852005 FAV851976:FAV852005 FKR851976:FKR852005 FUN851976:FUN852005 GEJ851976:GEJ852005 GOF851976:GOF852005 GYB851976:GYB852005 HHX851976:HHX852005 HRT851976:HRT852005 IBP851976:IBP852005 ILL851976:ILL852005 IVH851976:IVH852005 JFD851976:JFD852005 JOZ851976:JOZ852005 JYV851976:JYV852005 KIR851976:KIR852005 KSN851976:KSN852005 LCJ851976:LCJ852005 LMF851976:LMF852005 LWB851976:LWB852005 MFX851976:MFX852005 MPT851976:MPT852005 MZP851976:MZP852005 NJL851976:NJL852005 NTH851976:NTH852005 ODD851976:ODD852005 OMZ851976:OMZ852005 OWV851976:OWV852005 PGR851976:PGR852005 PQN851976:PQN852005 QAJ851976:QAJ852005 QKF851976:QKF852005 QUB851976:QUB852005 RDX851976:RDX852005 RNT851976:RNT852005 RXP851976:RXP852005 SHL851976:SHL852005 SRH851976:SRH852005 TBD851976:TBD852005 TKZ851976:TKZ852005 TUV851976:TUV852005 UER851976:UER852005 UON851976:UON852005 UYJ851976:UYJ852005 VIF851976:VIF852005 VSB851976:VSB852005 WBX851976:WBX852005 WLT851976:WLT852005 WVP851976:WVP852005 H917512:H917541 JD917512:JD917541 SZ917512:SZ917541 ACV917512:ACV917541 AMR917512:AMR917541 AWN917512:AWN917541 BGJ917512:BGJ917541 BQF917512:BQF917541 CAB917512:CAB917541 CJX917512:CJX917541 CTT917512:CTT917541 DDP917512:DDP917541 DNL917512:DNL917541 DXH917512:DXH917541 EHD917512:EHD917541 EQZ917512:EQZ917541 FAV917512:FAV917541 FKR917512:FKR917541 FUN917512:FUN917541 GEJ917512:GEJ917541 GOF917512:GOF917541 GYB917512:GYB917541 HHX917512:HHX917541 HRT917512:HRT917541 IBP917512:IBP917541 ILL917512:ILL917541 IVH917512:IVH917541 JFD917512:JFD917541 JOZ917512:JOZ917541 JYV917512:JYV917541 KIR917512:KIR917541 KSN917512:KSN917541 LCJ917512:LCJ917541 LMF917512:LMF917541 LWB917512:LWB917541 MFX917512:MFX917541 MPT917512:MPT917541 MZP917512:MZP917541 NJL917512:NJL917541 NTH917512:NTH917541 ODD917512:ODD917541 OMZ917512:OMZ917541 OWV917512:OWV917541 PGR917512:PGR917541 PQN917512:PQN917541 QAJ917512:QAJ917541 QKF917512:QKF917541 QUB917512:QUB917541 RDX917512:RDX917541 RNT917512:RNT917541 RXP917512:RXP917541 SHL917512:SHL917541 SRH917512:SRH917541 TBD917512:TBD917541 TKZ917512:TKZ917541 TUV917512:TUV917541 UER917512:UER917541 UON917512:UON917541 UYJ917512:UYJ917541 VIF917512:VIF917541 VSB917512:VSB917541 WBX917512:WBX917541 WLT917512:WLT917541 WVP917512:WVP917541 H983048:H983077 JD983048:JD983077 SZ983048:SZ983077 ACV983048:ACV983077 AMR983048:AMR983077 AWN983048:AWN983077 BGJ983048:BGJ983077 BQF983048:BQF983077 CAB983048:CAB983077 CJX983048:CJX983077 CTT983048:CTT983077 DDP983048:DDP983077 DNL983048:DNL983077 DXH983048:DXH983077 EHD983048:EHD983077 EQZ983048:EQZ983077 FAV983048:FAV983077 FKR983048:FKR983077 FUN983048:FUN983077 GEJ983048:GEJ983077 GOF983048:GOF983077 GYB983048:GYB983077 HHX983048:HHX983077 HRT983048:HRT983077 IBP983048:IBP983077 ILL983048:ILL983077 IVH983048:IVH983077 JFD983048:JFD983077 JOZ983048:JOZ983077 JYV983048:JYV983077 KIR983048:KIR983077 KSN983048:KSN983077 LCJ983048:LCJ983077 LMF983048:LMF983077 LWB983048:LWB983077 MFX983048:MFX983077 MPT983048:MPT983077 MZP983048:MZP983077 NJL983048:NJL983077 NTH983048:NTH983077 ODD983048:ODD983077 OMZ983048:OMZ983077 OWV983048:OWV983077 PGR983048:PGR983077 PQN983048:PQN983077 QAJ983048:QAJ983077 QKF983048:QKF983077 QUB983048:QUB983077 RDX983048:RDX983077 RNT983048:RNT983077 RXP983048:RXP983077 SHL983048:SHL983077 SRH983048:SRH983077 TBD983048:TBD983077 TKZ983048:TKZ983077 TUV983048:TUV983077 UER983048:UER983077 UON983048:UON983077 UYJ983048:UYJ983077 VIF983048:VIF983077 VSB983048:VSB983077 WBX983048:WBX983077 WLT983048:WLT983077 WVP983048:WVP983077">
      <formula1>$K$6:$K$9</formula1>
    </dataValidation>
  </dataValidations>
  <pageMargins left="0.75" right="0.75" top="1" bottom="1" header="0.5" footer="0.5"/>
  <pageSetup scale="7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7" sqref="E17"/>
    </sheetView>
  </sheetViews>
  <sheetFormatPr defaultColWidth="9.140625" defaultRowHeight="15" x14ac:dyDescent="0.25"/>
  <cols>
    <col min="1" max="1" width="11.140625" style="126" customWidth="1"/>
    <col min="2" max="2" width="21.7109375" style="126" bestFit="1" customWidth="1"/>
    <col min="3" max="3" width="11.28515625" style="126" bestFit="1" customWidth="1"/>
    <col min="4" max="16384" width="9.140625" style="126"/>
  </cols>
  <sheetData>
    <row r="1" spans="1:3" x14ac:dyDescent="0.25">
      <c r="A1" s="125" t="s">
        <v>82</v>
      </c>
    </row>
    <row r="2" spans="1:3" x14ac:dyDescent="0.25">
      <c r="A2" s="125" t="s">
        <v>83</v>
      </c>
    </row>
    <row r="3" spans="1:3" x14ac:dyDescent="0.25">
      <c r="A3" s="127">
        <v>42478</v>
      </c>
    </row>
    <row r="5" spans="1:3" ht="30" x14ac:dyDescent="0.25">
      <c r="A5" s="128" t="s">
        <v>146</v>
      </c>
      <c r="B5" s="129" t="s">
        <v>147</v>
      </c>
      <c r="C5" s="128" t="s">
        <v>148</v>
      </c>
    </row>
    <row r="6" spans="1:3" x14ac:dyDescent="0.25">
      <c r="A6" s="130" t="s">
        <v>98</v>
      </c>
      <c r="B6" s="131" t="s">
        <v>99</v>
      </c>
      <c r="C6" s="132">
        <v>61836.634874052332</v>
      </c>
    </row>
    <row r="7" spans="1:3" x14ac:dyDescent="0.25">
      <c r="A7" s="130" t="s">
        <v>118</v>
      </c>
      <c r="B7" s="131" t="s">
        <v>119</v>
      </c>
      <c r="C7" s="132">
        <v>16691.12252384446</v>
      </c>
    </row>
    <row r="8" spans="1:3" x14ac:dyDescent="0.25">
      <c r="A8" s="130" t="s">
        <v>101</v>
      </c>
      <c r="B8" s="131" t="s">
        <v>102</v>
      </c>
      <c r="C8" s="132">
        <v>214123.25752017609</v>
      </c>
    </row>
    <row r="9" spans="1:3" x14ac:dyDescent="0.25">
      <c r="A9" s="130" t="s">
        <v>104</v>
      </c>
      <c r="B9" s="131" t="s">
        <v>105</v>
      </c>
      <c r="C9" s="132">
        <v>36561.506480802149</v>
      </c>
    </row>
    <row r="10" spans="1:3" x14ac:dyDescent="0.25">
      <c r="A10" s="130" t="s">
        <v>106</v>
      </c>
      <c r="B10" s="131" t="s">
        <v>107</v>
      </c>
      <c r="C10" s="132">
        <v>107935.92565419417</v>
      </c>
    </row>
    <row r="11" spans="1:3" x14ac:dyDescent="0.25">
      <c r="A11" s="130" t="s">
        <v>108</v>
      </c>
      <c r="B11" s="131" t="s">
        <v>109</v>
      </c>
      <c r="C11" s="132">
        <v>24162.386891660553</v>
      </c>
    </row>
    <row r="12" spans="1:3" x14ac:dyDescent="0.25">
      <c r="A12" s="130" t="s">
        <v>110</v>
      </c>
      <c r="B12" s="131" t="s">
        <v>111</v>
      </c>
      <c r="C12" s="132">
        <v>59293.225727561752</v>
      </c>
    </row>
    <row r="13" spans="1:3" x14ac:dyDescent="0.25">
      <c r="A13" s="130" t="s">
        <v>112</v>
      </c>
      <c r="B13" s="131" t="s">
        <v>113</v>
      </c>
      <c r="C13" s="132">
        <v>77097.089752995846</v>
      </c>
    </row>
    <row r="14" spans="1:3" x14ac:dyDescent="0.25">
      <c r="A14" s="130" t="s">
        <v>114</v>
      </c>
      <c r="B14" s="131" t="s">
        <v>115</v>
      </c>
      <c r="C14" s="132">
        <v>19075.568598679383</v>
      </c>
    </row>
    <row r="15" spans="1:3" x14ac:dyDescent="0.25">
      <c r="A15" s="130" t="s">
        <v>116</v>
      </c>
      <c r="B15" s="131" t="s">
        <v>117</v>
      </c>
      <c r="C15" s="132">
        <v>33223.281976033264</v>
      </c>
    </row>
  </sheetData>
  <sheetProtection password="CF47"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Assurances</vt:lpstr>
      <vt:lpstr>Migrant Application</vt:lpstr>
      <vt:lpstr>PFS</vt:lpstr>
      <vt:lpstr>15-16 Migrant PlanningWS</vt:lpstr>
      <vt:lpstr>Sheet3</vt:lpstr>
      <vt:lpstr>'Migrant Application'!Print_Area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2017-05-03T14:59:56Z</dcterms:modified>
</cp:coreProperties>
</file>