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FB97" lockStructure="1"/>
  <bookViews>
    <workbookView xWindow="-10" yWindow="0" windowWidth="15600" windowHeight="5940" tabRatio="794" firstSheet="2" activeTab="2"/>
  </bookViews>
  <sheets>
    <sheet name="Dropdown" sheetId="18" state="hidden" r:id="rId1"/>
    <sheet name="List2" sheetId="21" state="hidden" r:id="rId2"/>
    <sheet name="Cover Sheet" sheetId="12" r:id="rId3"/>
    <sheet name="Required Signatures" sheetId="15" r:id="rId4"/>
    <sheet name="Assurances" sheetId="14" r:id="rId5"/>
    <sheet name="Objective 1 " sheetId="4" r:id="rId6"/>
    <sheet name="Objective 2" sheetId="23" r:id="rId7"/>
    <sheet name="Objective 3" sheetId="6" r:id="rId8"/>
    <sheet name="Objective 4 - Voluntary CEIS" sheetId="7" r:id="rId9"/>
    <sheet name="Obj.6 - Dependent Charter(s)" sheetId="8" r:id="rId10"/>
    <sheet name="Obj. 7 - Private School(s)" sheetId="9" r:id="rId11"/>
    <sheet name="Private School Consultation" sheetId="20" r:id="rId12"/>
    <sheet name="Objective 8 - Excess Cost" sheetId="19" r:id="rId13"/>
    <sheet name="Budget Summary" sheetId="5" r:id="rId14"/>
    <sheet name="Checklist" sheetId="24" r:id="rId15"/>
  </sheets>
  <externalReferences>
    <externalReference r:id="rId16"/>
  </externalReferences>
  <definedNames>
    <definedName name="ApplicationType" localSheetId="4">[1]List!$K$3:$K$6</definedName>
    <definedName name="ApplicationType" localSheetId="3">[1]List!$K$3:$K$6</definedName>
    <definedName name="ApplicationType">#REF!</definedName>
    <definedName name="AppType">Dropdown!$A$6:$A$9</definedName>
    <definedName name="Assurance1">Dropdown!$A$21:$A$23</definedName>
    <definedName name="Assurance2">Dropdown!$A$26:$A$30</definedName>
    <definedName name="Assurance3">#REF!</definedName>
    <definedName name="Assurance4">#REF!</definedName>
    <definedName name="Assurance5">#REF!</definedName>
    <definedName name="Assurance7">Dropdown!$A$3:$A$4</definedName>
    <definedName name="Assurances" localSheetId="4">[1]List!$H$10:$H$11</definedName>
    <definedName name="Assurances" localSheetId="3">[1]List!$H$10:$H$11</definedName>
    <definedName name="Assurances">#REF!</definedName>
    <definedName name="Assurances1">#REF!</definedName>
    <definedName name="Assurances2">#REF!</definedName>
    <definedName name="FY17LEAlist" localSheetId="2">List2!$B$2:$B$153</definedName>
    <definedName name="LEA" localSheetId="4">[1]List!$B$3:$B$154</definedName>
    <definedName name="LEA" localSheetId="3">[1]List!$B$3:$B$154</definedName>
    <definedName name="LEA">#REF!</definedName>
    <definedName name="LEAdropdown">#REF!</definedName>
    <definedName name="LEAdropdown16">#REF!</definedName>
    <definedName name="LEAdropdownX">Dropdown!$B$34:$B$226</definedName>
    <definedName name="LocalCharter" localSheetId="1">List2!#REF!</definedName>
    <definedName name="LocalCharters">#REF!</definedName>
    <definedName name="LocalChartersX">Dropdown!$B$221:$B$277</definedName>
    <definedName name="_xlnm.Print_Area" localSheetId="13">'Budget Summary'!$A$1:$J$32</definedName>
    <definedName name="_xlnm.Print_Area" localSheetId="2">'Cover Sheet'!$A$1:$K$41</definedName>
    <definedName name="_xlnm.Print_Area" localSheetId="10">'Obj. 7 - Private School(s)'!$A$1:$G$226</definedName>
    <definedName name="_xlnm.Print_Area" localSheetId="9">'Obj.6 - Dependent Charter(s)'!$A$1:$G$63</definedName>
    <definedName name="_xlnm.Print_Area" localSheetId="5">'Objective 1 '!$A$1:$I$27</definedName>
    <definedName name="_xlnm.Print_Area" localSheetId="8">'Objective 4 - Voluntary CEIS'!$A$1:$H$43</definedName>
    <definedName name="_xlnm.Print_Area" localSheetId="12">'Objective 8 - Excess Cost'!$B$1:$J$106</definedName>
    <definedName name="_xlnm.Print_Area" localSheetId="11">'Private School Consultation'!$A$1:$G$24</definedName>
    <definedName name="_xlnm.Print_Area" localSheetId="3">'Required Signatures'!$A$1:$K$46</definedName>
    <definedName name="Section2" localSheetId="4">[1]List!$N$3:$N$5</definedName>
    <definedName name="Section2" localSheetId="3">[1]List!$N$3:$N$5</definedName>
    <definedName name="Section2">#REF!</definedName>
    <definedName name="Section2b" localSheetId="4">[1]List!$N$8:$N$11</definedName>
    <definedName name="Section2b" localSheetId="3">[1]List!$N$8:$N$11</definedName>
    <definedName name="Section2b">#REF!</definedName>
    <definedName name="Select" localSheetId="4">[1]List!$G$2:$G$2</definedName>
    <definedName name="Select" localSheetId="3">[1]List!$G$2:$G$2</definedName>
    <definedName name="Select">#REF!</definedName>
    <definedName name="SelectLEA">Dropdown!$B$34:$B$201</definedName>
    <definedName name="SelectLocal">Dropdown!$B$220:$B$258</definedName>
    <definedName name="Yes" localSheetId="4">[1]List!$G$2:$G$2</definedName>
    <definedName name="Yes" localSheetId="3">[1]List!$G$2:$G$2</definedName>
    <definedName name="Yes">#REF!</definedName>
    <definedName name="yesno" localSheetId="4">[1]List!$H$6:$H$8</definedName>
    <definedName name="yesno" localSheetId="3">[1]List!$H$6:$H$8</definedName>
    <definedName name="yesno">#REF!</definedName>
    <definedName name="Yesonly">Dropdown!$A$1</definedName>
  </definedNames>
  <calcPr calcId="145621"/>
</workbook>
</file>

<file path=xl/calcChain.xml><?xml version="1.0" encoding="utf-8"?>
<calcChain xmlns="http://schemas.openxmlformats.org/spreadsheetml/2006/main">
  <c r="F44" i="23" l="1"/>
  <c r="E44" i="23"/>
  <c r="E26" i="4"/>
  <c r="C10" i="5" l="1"/>
  <c r="C11" i="5"/>
  <c r="J103" i="21" l="1"/>
  <c r="D154" i="21" l="1"/>
  <c r="F26" i="4" l="1"/>
  <c r="E5" i="12" l="1"/>
  <c r="B1" i="23" s="1"/>
  <c r="B38" i="24"/>
  <c r="A38" i="24"/>
  <c r="B44" i="8"/>
  <c r="F14" i="5"/>
  <c r="E154" i="21"/>
  <c r="B90" i="19"/>
  <c r="B91" i="19" s="1"/>
  <c r="B99" i="19" s="1"/>
  <c r="B77" i="19"/>
  <c r="F2" i="20"/>
  <c r="F32" i="5"/>
  <c r="F31" i="5"/>
  <c r="E32" i="5"/>
  <c r="E31" i="5"/>
  <c r="B39" i="19"/>
  <c r="B52" i="19"/>
  <c r="B53" i="19"/>
  <c r="B61" i="19" s="1"/>
  <c r="C7" i="5"/>
  <c r="C6" i="5"/>
  <c r="E21" i="5"/>
  <c r="D21" i="5"/>
  <c r="E18" i="5"/>
  <c r="D18" i="5"/>
  <c r="F15" i="5"/>
  <c r="A174" i="9"/>
  <c r="A183" i="9"/>
  <c r="A192" i="9"/>
  <c r="A201" i="9"/>
  <c r="A210" i="9"/>
  <c r="A219" i="9"/>
  <c r="H221" i="9"/>
  <c r="H212" i="9"/>
  <c r="H203" i="9"/>
  <c r="H194" i="9"/>
  <c r="H185" i="9"/>
  <c r="H176" i="9"/>
  <c r="J15" i="5"/>
  <c r="I15" i="5"/>
  <c r="H15" i="5"/>
  <c r="G15" i="5"/>
  <c r="E15" i="5"/>
  <c r="D15" i="5"/>
  <c r="C15" i="5"/>
  <c r="J14" i="5"/>
  <c r="I14" i="5"/>
  <c r="H14" i="5"/>
  <c r="G14" i="5"/>
  <c r="E14" i="5"/>
  <c r="D14" i="5"/>
  <c r="C14" i="5"/>
  <c r="H152" i="9"/>
  <c r="H167" i="9"/>
  <c r="B155" i="9"/>
  <c r="E81" i="7"/>
  <c r="G79" i="7"/>
  <c r="F43" i="7"/>
  <c r="G44" i="7"/>
  <c r="F21" i="5"/>
  <c r="F18" i="5"/>
  <c r="I9" i="5" l="1"/>
  <c r="D32" i="5"/>
  <c r="B104" i="19"/>
  <c r="G32" i="5" s="1"/>
  <c r="B66" i="19"/>
  <c r="G31" i="5" s="1"/>
  <c r="D31" i="5"/>
  <c r="B1" i="7"/>
  <c r="B1" i="4"/>
  <c r="B1" i="14"/>
  <c r="B1" i="19"/>
  <c r="E8" i="12"/>
  <c r="B1" i="24"/>
  <c r="B1" i="5"/>
  <c r="B1" i="8"/>
  <c r="B1" i="6"/>
  <c r="E7" i="12"/>
  <c r="A1" i="9" s="1"/>
  <c r="B1" i="9"/>
  <c r="B1" i="15"/>
  <c r="F29" i="15" s="1"/>
  <c r="E9" i="12"/>
  <c r="A1" i="5" l="1"/>
  <c r="F6" i="5"/>
  <c r="F12" i="12" s="1"/>
  <c r="I6" i="5"/>
  <c r="A1" i="8"/>
  <c r="F7" i="12"/>
  <c r="A1" i="24"/>
  <c r="A1" i="6"/>
  <c r="A1" i="4"/>
  <c r="A1" i="23"/>
  <c r="A1" i="7"/>
  <c r="F13" i="12" l="1"/>
  <c r="I10" i="5"/>
  <c r="I8" i="5"/>
  <c r="E12" i="6"/>
  <c r="E2" i="5"/>
  <c r="C2" i="5"/>
  <c r="B12" i="6"/>
  <c r="A1" i="15"/>
  <c r="A1" i="14"/>
  <c r="B46" i="8" l="1"/>
  <c r="B49" i="8" s="1"/>
  <c r="D41" i="7"/>
  <c r="E41" i="7" s="1"/>
  <c r="D76" i="7"/>
  <c r="E76" i="7" s="1"/>
  <c r="B157" i="9"/>
  <c r="B159" i="9" s="1"/>
  <c r="D43" i="7"/>
  <c r="E43" i="7" s="1"/>
  <c r="D79" i="7"/>
  <c r="E79" i="7" s="1"/>
  <c r="B158" i="8" l="1"/>
  <c r="B223" i="8"/>
  <c r="B145" i="8"/>
  <c r="B210" i="8"/>
  <c r="B132" i="8"/>
  <c r="B80" i="8"/>
  <c r="B197" i="8"/>
  <c r="B288" i="8"/>
  <c r="B275" i="8"/>
  <c r="B106" i="8"/>
  <c r="B119" i="8"/>
  <c r="B314" i="8"/>
  <c r="B54" i="8"/>
  <c r="B262" i="8"/>
  <c r="B236" i="8"/>
  <c r="B249" i="8"/>
  <c r="B171" i="8"/>
  <c r="B67" i="8"/>
  <c r="B50" i="8"/>
  <c r="B301" i="8"/>
  <c r="B93" i="8"/>
  <c r="B184" i="8"/>
  <c r="B169" i="9"/>
  <c r="B171" i="9" s="1"/>
  <c r="B161" i="9"/>
  <c r="B196" i="9"/>
  <c r="B198" i="9" s="1"/>
  <c r="B187" i="9"/>
  <c r="B189" i="9" s="1"/>
  <c r="B205" i="9"/>
  <c r="B207" i="9" s="1"/>
  <c r="B223" i="9"/>
  <c r="B225" i="9" s="1"/>
  <c r="B178" i="9"/>
  <c r="B180" i="9" s="1"/>
  <c r="B214" i="9"/>
  <c r="B216" i="9" s="1"/>
  <c r="D24" i="5" l="1"/>
  <c r="D27" i="5"/>
  <c r="E27" i="5" s="1"/>
  <c r="E24" i="5" l="1"/>
  <c r="F9" i="5"/>
  <c r="F10" i="5" l="1"/>
  <c r="F8" i="5"/>
</calcChain>
</file>

<file path=xl/sharedStrings.xml><?xml version="1.0" encoding="utf-8"?>
<sst xmlns="http://schemas.openxmlformats.org/spreadsheetml/2006/main" count="2113" uniqueCount="1059">
  <si>
    <t>Single Applicant</t>
  </si>
  <si>
    <t>Voluntary Joint Eligibility</t>
  </si>
  <si>
    <t>Voluntary Combined Application</t>
  </si>
  <si>
    <t>SECTION I - Public Information</t>
  </si>
  <si>
    <t>Name</t>
  </si>
  <si>
    <t>SECTION II - Conditional Approval for Current Grant Year</t>
  </si>
  <si>
    <t>Conditional Approval Related to Assurances in Section III.B</t>
  </si>
  <si>
    <t>Conditional Approval Related to Other Issues</t>
  </si>
  <si>
    <t>(20 U.S.C. 1413(a)(2)(A); 34 CFR § 300.203)</t>
  </si>
  <si>
    <t>(20 U.S.C. 1413(a)(2)(D); 34 CFR § 300.206)</t>
  </si>
  <si>
    <t>(20 U.S.C. 1413(a)(3); 34 CFR § 300.207)</t>
  </si>
  <si>
    <t>(20 U.S.C. § 1413(a)(4); 34 CFR § 300.208)</t>
  </si>
  <si>
    <t>(i)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and</t>
  </si>
  <si>
    <t xml:space="preserve">(ii) Provide funds under IDEA-B to those charter schools  </t>
  </si>
  <si>
    <t>(B)  At the same time as the LEA distributes other Federal funds to the LEA’s other public schools, consistent with the State’s charter school law.</t>
  </si>
  <si>
    <t xml:space="preserve">The LEA will be responsible for ensuring that IDEA-B requirements are met in each public charter school that is a school of the LEA, unless State law assigns that responsibility to another entity.  </t>
  </si>
  <si>
    <t>(20 U.S.C. 1413(a)(5); 34 CFR § 300.209)</t>
  </si>
  <si>
    <t>(20 U.S.C. 1413(a)(6); 34 CFR § 300.210)</t>
  </si>
  <si>
    <t>(20 U.S.C. 1413(a)(7); 34 CFR § 300.211)</t>
  </si>
  <si>
    <t>(20 U.S.C. 1413(a)(8); 34 CFR § 300.212)</t>
  </si>
  <si>
    <t>(20 U.S.C. 1413(a)(9); 34 CFR § 300.213)</t>
  </si>
  <si>
    <t>(34 CFR § 76.702)</t>
  </si>
  <si>
    <t>(20 USC 1228a)</t>
  </si>
  <si>
    <t xml:space="preserve"> </t>
  </si>
  <si>
    <t>Each LEA that develops and maintains a CEIS plan under 34 CFR § 300.226 must annually report to the SEB on:</t>
  </si>
  <si>
    <t>Pursuant to 20 U.S.C. § 1418(d) [34 CFR § 300.646], States must examine data at both the State and LEA levels and determine whether a significant disproportionality on the basis of race and ethnicity is occurring with respect to:</t>
  </si>
  <si>
    <t>If the SEA determines that a significant disproportionality is occurring in an LEA, the State must:</t>
  </si>
  <si>
    <t xml:space="preserve">OBJECTIVE 6: LOCAL CHARTER SCHOOL OBJECTIVE </t>
  </si>
  <si>
    <t>UCOA Function Code 2500, Object Code 55912 and Applicable Location Code</t>
  </si>
  <si>
    <t>An LEA must comply with certain requirements if it has charter schools within its jurisdiction that are public schools of the LEA.  The LEA must serve children with disabilities attending those charter schools in the same manner as the LEA serves children with disabilities in its other schools, including providing supplementary and related services on site at the charter school to the same extent to which the LEA has a policy or practice of providing such services on the site to its other public schools.  The LEA also must provide IDEA-B funds to those charter schools:</t>
  </si>
  <si>
    <r>
      <t>(1)</t>
    </r>
    <r>
      <rPr>
        <sz val="7"/>
        <color indexed="8"/>
        <rFont val="Times New Roman"/>
        <family val="1"/>
      </rPr>
      <t xml:space="preserve">     </t>
    </r>
    <r>
      <rPr>
        <sz val="10"/>
        <color indexed="8"/>
        <rFont val="Times New Roman"/>
        <family val="1"/>
      </rPr>
      <t>On the same basis as the LEA provides funds to the LEA’s other public schools, including proportional distribution based on relative enrollment of children with disabilities; and</t>
    </r>
  </si>
  <si>
    <r>
      <t>(2)</t>
    </r>
    <r>
      <rPr>
        <sz val="7"/>
        <color indexed="8"/>
        <rFont val="Times New Roman"/>
        <family val="1"/>
      </rPr>
      <t xml:space="preserve">     </t>
    </r>
    <r>
      <rPr>
        <sz val="10"/>
        <color indexed="8"/>
        <rFont val="Times New Roman"/>
        <family val="1"/>
      </rPr>
      <t>At the same time as the LEA distributes other Federal funds to the LEA’s other public schools, consistent with the State’s charter school law.</t>
    </r>
  </si>
  <si>
    <t>[20 U.S.C. 1413(a)(5); 34 CFR § 300.209(b)]</t>
  </si>
  <si>
    <r>
      <t>In order to verify that LEAs are reserving an adequate amount</t>
    </r>
    <r>
      <rPr>
        <b/>
        <sz val="10"/>
        <color indexed="8"/>
        <rFont val="Times New Roman"/>
        <family val="1"/>
      </rPr>
      <t xml:space="preserve"> </t>
    </r>
    <r>
      <rPr>
        <sz val="10"/>
        <color indexed="8"/>
        <rFont val="Times New Roman"/>
        <family val="1"/>
      </rPr>
      <t xml:space="preserve">of their IDEA-B funds for services to students with IEPs (excluding gifted only) in charter schools, necessary to comply with IDEA requirements, </t>
    </r>
    <r>
      <rPr>
        <b/>
        <sz val="10"/>
        <color indexed="8"/>
        <rFont val="Times New Roman"/>
        <family val="1"/>
      </rPr>
      <t>the application must include</t>
    </r>
    <r>
      <rPr>
        <sz val="10"/>
        <color indexed="8"/>
        <rFont val="Times New Roman"/>
        <family val="1"/>
      </rPr>
      <t xml:space="preserve"> </t>
    </r>
    <r>
      <rPr>
        <b/>
        <sz val="10"/>
        <color indexed="8"/>
        <rFont val="Times New Roman"/>
        <family val="1"/>
      </rPr>
      <t xml:space="preserve">a separate objective that is distinguishable within the Operating Budget Management System (OBMS) for each charter school.  </t>
    </r>
    <r>
      <rPr>
        <sz val="10"/>
        <color indexed="8"/>
        <rFont val="Times New Roman"/>
        <family val="1"/>
      </rPr>
      <t>Enrollment numbers are to be exclusive of those students who are gifted only, however, a student who is gifted and is learning disabled would be included in the enrollment figures.</t>
    </r>
    <r>
      <rPr>
        <sz val="12"/>
        <color indexed="8"/>
        <rFont val="Times New Roman"/>
        <family val="1"/>
      </rPr>
      <t xml:space="preserve"> </t>
    </r>
    <r>
      <rPr>
        <sz val="10"/>
        <color indexed="8"/>
        <rFont val="Times New Roman"/>
        <family val="1"/>
      </rPr>
      <t xml:space="preserve">Include additional copies of the following page if more than four local charters schools exist.  For LEAs with charter schools that do not open until fall 2013, an appropriate amount must be based on an estimate of students with IEPs, that are not gifted, who will be served at the charter school.  This estimated allocation should be adjusted by the end of December 2013 and based on actual data collected during the actual school year to reflect actual counts of students with IEPs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 </t>
    </r>
  </si>
  <si>
    <t>[34 C.F.R. § 300.209]</t>
  </si>
  <si>
    <t>1.   District chartered charter schools’ initial allocations are included in this application so that funds may be distributed at the same time as the LEA distributes other Federal funds to the LEA’s other public schools.</t>
  </si>
  <si>
    <t xml:space="preserve">2.   Funds will be allocated to district chartered charter schools by a proportional distribution based on relative enrollment of children with disabilities.  </t>
  </si>
  <si>
    <t>If funds are not to be disbursed by a proportional distribution based on relative enrollment of children with disabilities please describe how funds are to be distributed in the space below.  SEB may require further clarification under this objective before the application may be approved.</t>
  </si>
  <si>
    <t>Clarification on distribution of funds.</t>
  </si>
  <si>
    <t>Personnel costs for providing special education service to students with IEPs; except for gifted only</t>
  </si>
  <si>
    <t>Training costs for staff involved with providing special education services for students with IEPs; except for gifted only</t>
  </si>
  <si>
    <t>Supplies and material costs related to providing special education services for students with IEPs; except for gifted only</t>
  </si>
  <si>
    <t>Purchase of educational equipment used in direct instruction of students with IEPs, as per the requirements of Circular OMB A-87,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obligating IDEA-B funds, and may be obtained at: http://www.ped.state.nm.us/SEB/fiscal/index.html.</t>
  </si>
  <si>
    <t>(Attach additional pages if required)</t>
  </si>
  <si>
    <t xml:space="preserve">Local Charter </t>
  </si>
  <si>
    <t xml:space="preserve">School Name  </t>
  </si>
  <si>
    <r>
      <t>LEA’s Total IEP Enrollment (</t>
    </r>
    <r>
      <rPr>
        <i/>
        <sz val="9"/>
        <color indexed="8"/>
        <rFont val="Times New Roman"/>
        <family val="1"/>
      </rPr>
      <t>Including Local Charters</t>
    </r>
    <r>
      <rPr>
        <sz val="10"/>
        <color indexed="8"/>
        <rFont val="Times New Roman"/>
        <family val="1"/>
      </rPr>
      <t>)</t>
    </r>
  </si>
  <si>
    <t>Local Charter School’s IEP Enrollment</t>
  </si>
  <si>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</si>
  <si>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</si>
  <si>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C</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</si>
  <si>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r>
      <t>C</t>
    </r>
    <r>
      <rPr>
        <sz val="10"/>
        <color indexed="8"/>
        <rFont val="Times New Roman"/>
        <family val="1"/>
      </rPr>
      <t xml:space="preserve"> level (</t>
    </r>
    <r>
      <rPr>
        <i/>
        <sz val="10"/>
        <color indexed="10"/>
        <rFont val="Times New Roman"/>
        <family val="1"/>
      </rPr>
      <t>excluding gifted only</t>
    </r>
    <r>
      <rPr>
        <sz val="10"/>
        <color indexed="8"/>
        <rFont val="Times New Roman"/>
        <family val="1"/>
      </rPr>
      <t xml:space="preserve">) </t>
    </r>
  </si>
  <si>
    <r>
      <t>D</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</si>
  <si>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t>Proportional Share (Charter # / LEA total # = %)</t>
  </si>
  <si>
    <r>
      <t xml:space="preserve">Local Charter School </t>
    </r>
    <r>
      <rPr>
        <b/>
        <sz val="10"/>
        <color indexed="8"/>
        <rFont val="Times New Roman"/>
        <family val="1"/>
      </rPr>
      <t>24106</t>
    </r>
    <r>
      <rPr>
        <sz val="10"/>
        <color indexed="8"/>
        <rFont val="Times New Roman"/>
        <family val="1"/>
      </rPr>
      <t xml:space="preserve"> Allocation:  </t>
    </r>
  </si>
  <si>
    <r>
      <t>LEA’s Total  IEP 3-5 year old Enrollment (</t>
    </r>
    <r>
      <rPr>
        <i/>
        <sz val="9"/>
        <color indexed="8"/>
        <rFont val="Times New Roman"/>
        <family val="1"/>
      </rPr>
      <t>Including Local Charters</t>
    </r>
    <r>
      <rPr>
        <sz val="10"/>
        <color indexed="8"/>
        <rFont val="Times New Roman"/>
        <family val="1"/>
      </rPr>
      <t>)</t>
    </r>
  </si>
  <si>
    <t>Local Charter School’s 3-5 year old IEP Enrollment</t>
  </si>
  <si>
    <r>
      <t>A/B</t>
    </r>
    <r>
      <rPr>
        <sz val="10"/>
        <color indexed="8"/>
        <rFont val="Times New Roman"/>
        <family val="1"/>
      </rPr>
      <t xml:space="preserve"> level (</t>
    </r>
    <r>
      <rPr>
        <i/>
        <sz val="10"/>
        <color indexed="10"/>
        <rFont val="Times New Roman"/>
        <family val="1"/>
      </rPr>
      <t>excluding gifted only</t>
    </r>
    <r>
      <rPr>
        <sz val="10"/>
        <color indexed="8"/>
        <rFont val="Times New Roman"/>
        <family val="1"/>
      </rPr>
      <t>)</t>
    </r>
  </si>
  <si>
    <r>
      <t xml:space="preserve">Local Charter School </t>
    </r>
    <r>
      <rPr>
        <b/>
        <sz val="10"/>
        <color indexed="8"/>
        <rFont val="Times New Roman"/>
        <family val="1"/>
      </rPr>
      <t>24109</t>
    </r>
    <r>
      <rPr>
        <sz val="10"/>
        <color indexed="8"/>
        <rFont val="Times New Roman"/>
        <family val="1"/>
      </rPr>
      <t xml:space="preserve"> Allocation</t>
    </r>
  </si>
  <si>
    <t>Specific use of allocation and explanation of allocation determination if proportionate share is not used:</t>
  </si>
  <si>
    <t>(text)</t>
  </si>
  <si>
    <t>OBJECTIVE 7: PRIVATE SCHOOL OBJECTIVE</t>
  </si>
  <si>
    <t>UCOA Fund Codes 24115 and 24215</t>
  </si>
  <si>
    <t>(See required consultation and notes below.)</t>
  </si>
  <si>
    <t>If no eligible private school students are present, this objective is not applicable</t>
  </si>
  <si>
    <r>
      <t>Under 34 CFR §§ 300.132-300.133, an LEA must spend a proportionate amount of their IDEA-B Basic Entitlement and, if applicable, Preschool sub-grant funds for special education and related services (“equitable participation services”) to students with disabilities who are parentally placed in private elementary and secondary schools (“equitable participation services”) located in the school district served by the LEA.  Students who are gifted only are not to be included in the calculation of private school proportionate share however a student who is gifted and is learning disabled would be included in the calculation. Children aged three through five are considered to be parentally-placed private school children with disabilities, only if they are enrolled in a private school that meets the definition of elementary school in 34 CFR §300.13.  New Mexico State law defines an elementary school as “</t>
    </r>
    <r>
      <rPr>
        <sz val="10"/>
        <color indexed="8"/>
        <rFont val="Times New Roman"/>
        <family val="1"/>
      </rPr>
      <t>a public school providing instruction for grades kindergarten through eight, unless there is a junior high school program approved by the state board [department], in which case it means a public school providing instruction for grades kindergarten through six”</t>
    </r>
    <r>
      <rPr>
        <sz val="10"/>
        <color indexed="8"/>
        <rFont val="Times New Roman"/>
        <family val="1"/>
      </rPr>
      <t xml:space="preserve">  22-1-3(A) NMSA 1978. </t>
    </r>
  </si>
  <si>
    <t>LEAs must budget their IDEA-B Basic Entitlement and, if applicable, Preschool Entitlement sub-grant funds accordingly within fund 24115 in order to ensure that they can meet the proportionate share spending requirement under 34 CFR §§ 300.132-300.133.  The proportionate share amount is determined using:</t>
  </si>
  <si>
    <t>the LEA’s IDEA-B Basic/Preschool Entitlement sub-grant amount;</t>
  </si>
  <si>
    <r>
      <t>(a)</t>
    </r>
    <r>
      <rPr>
        <sz val="7"/>
        <color indexed="8"/>
        <rFont val="Times New Roman"/>
        <family val="1"/>
      </rPr>
      <t xml:space="preserve">     </t>
    </r>
    <r>
      <rPr>
        <sz val="10"/>
        <color indexed="8"/>
        <rFont val="Times New Roman"/>
        <family val="1"/>
      </rPr>
      <t>the count of parentally-placed private school children with disabilities, aged 3 through 21 (or 3 through 5 for the Preschool Grant), attending private elementary and secondary schools located in the LEA (This count must be conducted on the second Wednesday in October.) [34 CFR § 300.133(c)(1)]); and</t>
    </r>
  </si>
  <si>
    <r>
      <t>(b)</t>
    </r>
    <r>
      <rPr>
        <sz val="7"/>
        <color indexed="8"/>
        <rFont val="Times New Roman"/>
        <family val="1"/>
      </rPr>
      <t xml:space="preserve">     </t>
    </r>
    <r>
      <rPr>
        <sz val="10"/>
        <color indexed="8"/>
        <rFont val="Times New Roman"/>
        <family val="1"/>
      </rPr>
      <t>the total number of children with disabilities in the LEA’s jurisdiction aged 3 through 21 (or 3 through 5 for the Preschool Grant) (the second Wednesday in October count is used).</t>
    </r>
  </si>
  <si>
    <t>[34 CFR § 300.133(a)(1)]</t>
  </si>
  <si>
    <t>(1)</t>
  </si>
  <si>
    <r>
      <t xml:space="preserve">Appendix B of the IDEA-B regulations shows how the proportionate share amount is determined.  </t>
    </r>
    <r>
      <rPr>
        <b/>
        <sz val="10"/>
        <color indexed="8"/>
        <rFont val="Times New Roman"/>
        <family val="1"/>
      </rPr>
      <t>A copy of Appendix B can be found in the General Information &amp; Guidelines on the SEB website</t>
    </r>
    <r>
      <rPr>
        <sz val="10"/>
        <color indexed="8"/>
        <rFont val="Times New Roman"/>
        <family val="1"/>
      </rPr>
      <t xml:space="preserve">.     </t>
    </r>
  </si>
  <si>
    <t>No parentally-placed private school child with a disability has an individual right to receive some or all of the special education and related services that the child would receive if enrolled in a public school.  [34 CFR § 300.137(a)]  The LEA’s consultation process must cover a number of topics, including the LEA’s child find activities, the consultation process, and decision-making on the provision of services.  Consultation must address how special education and related services will be apportioned if the proportionate share of IDEA-B funds are insufficient to serve all parentally-placed private school children.  [34 CFR § 300.134]  While an LEA cannot refuse to consider the needs of parentally-placed private school children with disabilities, the LEA ultimately decides which students will receive equitable participation services, and an LEA, after meaningful consultation, can decide not to serve some students.  [OSEP Letter to Mendelson (Aug. 25, 2007), 49 IDELR 198.]</t>
  </si>
  <si>
    <t>B.  Determining Who Receives Equitable Participation Services</t>
  </si>
  <si>
    <t>C.  Determining Equitable Participation Services To Be Provided</t>
  </si>
  <si>
    <t>The LEA’s consultation process must address how, where, and by whom special education and related services will be provided for parentally-placed private school children with disabilities, including a discussion of:</t>
  </si>
  <si>
    <r>
      <t>(1)</t>
    </r>
    <r>
      <rPr>
        <sz val="7"/>
        <color indexed="8"/>
        <rFont val="Times New Roman"/>
        <family val="1"/>
      </rPr>
      <t xml:space="preserve">           </t>
    </r>
    <r>
      <rPr>
        <sz val="10"/>
        <color indexed="8"/>
        <rFont val="Times New Roman"/>
        <family val="1"/>
      </rPr>
      <t>The types of services, including direct services and alternate service delivery mechanisms; and</t>
    </r>
  </si>
  <si>
    <r>
      <t>(2)</t>
    </r>
    <r>
      <rPr>
        <sz val="7"/>
        <color indexed="8"/>
        <rFont val="Times New Roman"/>
        <family val="1"/>
      </rPr>
      <t xml:space="preserve">           </t>
    </r>
    <r>
      <rPr>
        <sz val="10"/>
        <color indexed="8"/>
        <rFont val="Times New Roman"/>
        <family val="1"/>
      </rPr>
      <t xml:space="preserve">How and when those decisions will be made. </t>
    </r>
  </si>
  <si>
    <t>If an eligible parentally-placed private school student is designated to receive services, a services plan must be developed and implemented consistent with the requirements at 34 CFR §§ 300.137-300.139.  Equitable participation services must be documented on a written services plan for each eligible student who has been designated by the LEA to receive services.  [34 CFR § 300.132(b)]  The LEA must:</t>
  </si>
  <si>
    <t xml:space="preserve">(1)  Initiate and conduct meetings to develop, review, and revise a services plan for the child, in </t>
  </si>
  <si>
    <t>accordance with §300.138(b); and</t>
  </si>
  <si>
    <t xml:space="preserve">(2)  Ensure that a representative of the religious or other private school attends each meeting.  If the representative cannot attend, the LEA shall use other methods to ensure participation by the religious or other private school, including individual or conference telephone calls.  The LEA makes the final decision on services to be provided to eligible students.  [34 CFR §300.137(b)]  Parentally-placed private school children with disabilities may receive a different amount of services than children with disabilities in public schools.  [34 CFR § 300.138]   </t>
  </si>
  <si>
    <t>The services plan must describe the specific special education and related services that the LEA will provide to the child in light of the services that the LEA has determined that it will make available.  The services plan must, to the extent appropriate:</t>
  </si>
  <si>
    <t xml:space="preserve">(1)  Meet the IEP requirements of 34 CFR §300.320, or for a child ages three through five, meet the IEP </t>
  </si>
  <si>
    <t>requirements of 34 CFR §300.323(b) with respect to the services provided; and</t>
  </si>
  <si>
    <t xml:space="preserve">(2)  Be developed, reviewed, and revised consistent with IEP procedures described at §§300.321 through </t>
  </si>
  <si>
    <t>300.324.</t>
  </si>
  <si>
    <t>The services provided must be provided by personnel meeting the same standards as personnel providing services in the public schools, except that private elementary school and secondary school teachers who are providing equitable services to parentally-placed private school children with disabilities do not have to meet the highly qualified special education teacher requirements.</t>
  </si>
  <si>
    <t>Equitable participation services may be provided on the premises of private, including religious, schools, to the extent consistent with the law.  The consultation process must include a discussion of where services will be provided.  The services plan must include transportation costs, in certain situations if necessary for the child to benefit from or participate in the equitable participation services provided by the LEA under IDEA-B.  These transportation costs may cover transportation:</t>
  </si>
  <si>
    <t xml:space="preserve">(1)  From the child’s school or the child’s home to a site other than the private school; and </t>
  </si>
  <si>
    <t>(2)  From the service site to the private school, or to the child’s home, depending on the timing of the services.</t>
  </si>
  <si>
    <t>LEAs are not required to provide transportation from the child’s home to the private school.  The cost of the transportation included in a services plan may be included in calculating whether the LEA has met the proportionate share requirement of 34 CFR §300.133.  (34 CFR § 300.139)  A separate objective is required for the purpose of tracking these funds and prior approval is required.</t>
  </si>
  <si>
    <t>Equitable participation services must be provided:</t>
  </si>
  <si>
    <t>(1)  By employees of a public agency; or</t>
  </si>
  <si>
    <t>(2)  Through contract by the public agency with an individual, association, agency, organization, or other entity.</t>
  </si>
  <si>
    <t xml:space="preserve">Special education and related services provided to parentally-placed private school children with disabilities, including materials and equipment, must be secular, neutral, and non-ideological.  [34 CFR § 300.138(c)]  An LEA may use IDEA-B funds to pay for the services of an employee of a private school to provide equitable participation services if: </t>
  </si>
  <si>
    <t xml:space="preserve">(1)  The employee performs the services outside of his or her regular hours of duty; and </t>
  </si>
  <si>
    <t>(2)  The employee performs the services under public supervision and control.</t>
  </si>
  <si>
    <t>[34 CFR 300.142(b)]</t>
  </si>
  <si>
    <r>
      <t xml:space="preserve">Please mark those items for which the applicant has budgeted funds </t>
    </r>
    <r>
      <rPr>
        <b/>
        <sz val="10"/>
        <color indexed="8"/>
        <rFont val="Times New Roman"/>
        <family val="1"/>
      </rPr>
      <t>(after completing the required consultation with the Private School Administration).</t>
    </r>
  </si>
  <si>
    <t>Employment/contracting of additional special education and related services personnel to deliver direct instruction or to deliver consultation to private school personnel (excluding evaluation services)</t>
  </si>
  <si>
    <t>Purchase of educational supplies directly related to the service plans of parentally-placed private school students eligible for special education services</t>
  </si>
  <si>
    <t>Notes:</t>
  </si>
  <si>
    <t xml:space="preserve">Do not include activities for child find and reevaluation activities under this objective, those activities </t>
  </si>
  <si>
    <t>belongs under Objective 2.</t>
  </si>
  <si>
    <t xml:space="preserve">Funds allocated to this objective remain with the LEA and do not flow to the private school.  </t>
  </si>
  <si>
    <t>Reimbursements for costs associated with the private school will be via approved LEA fiscal practices.</t>
  </si>
  <si>
    <t>●</t>
  </si>
  <si>
    <t>A public agency must control and administer the funds used to provide IDEA-B equitable participation services, and hold title to and administer materials, equipment, and property purchased with those funds for the uses and purposes provided in IDEA-B.  The public agency may place equipment and supplies in a private school for the period of time needed for the IDEA-B program.  The public agency must ensure that the equipment and supplies placed in a private school:</t>
  </si>
  <si>
    <t>(1)  Are used only for Part B purposes; and</t>
  </si>
  <si>
    <t>(2)  Can be removed from the private school without remodeling the private school facility.</t>
  </si>
  <si>
    <t>The public agency must remove equipment and supplies from a private school if:</t>
  </si>
  <si>
    <t>(1)  The equipment and supplies are no longer needed for Part B purposes; or</t>
  </si>
  <si>
    <t>(2)  Removal is necessary to avoid unauthorized use of the equipment and supplies for other than Part B purposes.</t>
  </si>
  <si>
    <t>No funds under Part B of the Act may be used for repairs, minor remodeling, or construction of private school facilities.  [34 CFR § 300.144]</t>
  </si>
  <si>
    <t>D.  Documentation of Private School Consultation</t>
  </si>
  <si>
    <t>IDEA requires that a local education agency (LEA) consult with representatives of private schools and parents of parentally-placed private school students during the design and development of special education and related services for students with IEPs, regarding:</t>
  </si>
  <si>
    <r>
      <t>(1)</t>
    </r>
    <r>
      <rPr>
        <sz val="7"/>
        <color indexed="8"/>
        <rFont val="Times New Roman"/>
        <family val="1"/>
      </rPr>
      <t xml:space="preserve">           </t>
    </r>
    <r>
      <rPr>
        <sz val="10"/>
        <color indexed="8"/>
        <rFont val="Times New Roman"/>
        <family val="1"/>
      </rPr>
      <t>the child find process, including how parentally-placed private school children with disabilities can participate equitably, and how parents, teachers, and private school officials will be informed of the process;</t>
    </r>
  </si>
  <si>
    <r>
      <t>(2)</t>
    </r>
    <r>
      <rPr>
        <sz val="7"/>
        <color indexed="8"/>
        <rFont val="Times New Roman"/>
        <family val="1"/>
      </rPr>
      <t xml:space="preserve">           </t>
    </r>
    <r>
      <rPr>
        <sz val="10"/>
        <color indexed="8"/>
        <rFont val="Times New Roman"/>
        <family val="1"/>
      </rPr>
      <t>the determination of the proportionate amount of federal funds available to serve these students, including the determination of how the proportionate share of those funds was calculated;</t>
    </r>
  </si>
  <si>
    <r>
      <t>(3)</t>
    </r>
    <r>
      <rPr>
        <sz val="7"/>
        <color indexed="8"/>
        <rFont val="Times New Roman"/>
        <family val="1"/>
      </rPr>
      <t xml:space="preserve">           </t>
    </r>
    <r>
      <rPr>
        <sz val="10"/>
        <color indexed="8"/>
        <rFont val="Times New Roman"/>
        <family val="1"/>
      </rPr>
      <t>the consultation process, including how the process will operate throughout the year to ensure that parentally placed private school students can meaningfully participate in special education and related services;</t>
    </r>
  </si>
  <si>
    <r>
      <t>(4)</t>
    </r>
    <r>
      <rPr>
        <sz val="7"/>
        <color indexed="8"/>
        <rFont val="Times New Roman"/>
        <family val="1"/>
      </rPr>
      <t xml:space="preserve">           </t>
    </r>
    <r>
      <rPr>
        <sz val="10"/>
        <color indexed="8"/>
        <rFont val="Times New Roman"/>
        <family val="1"/>
      </rPr>
      <t xml:space="preserve"> how, where, and by whom services will be provided to these students, including a discussion of </t>
    </r>
  </si>
  <si>
    <t xml:space="preserve">   (ii)  how special education and related services will be apportioned if funds are insufficient to serve all parentally-placed private school children; and</t>
  </si>
  <si>
    <t xml:space="preserve">   (iii) the process by which the LEA will notify, in writing, the reasons why the LEA may choose not to provide services as requested by representatives of private schools. </t>
  </si>
  <si>
    <t xml:space="preserve">    (i)   the types of services (including direct services and alternate service delivery mechanisms), </t>
  </si>
  <si>
    <t>20 U.S.C. 1412(a)(10)(A)(iii); 34 CFR § 300.134]</t>
  </si>
  <si>
    <t>The law also requires that documentation of this consultation be provided to the state education agency.  The purpose of this form is to meet this requirement for documentation.</t>
  </si>
  <si>
    <r>
      <t xml:space="preserve">We, the undersigned representatives of private schools, affirm that we were consulted by </t>
    </r>
    <r>
      <rPr>
        <b/>
        <u/>
        <sz val="10"/>
        <color indexed="12"/>
        <rFont val="Times New Roman"/>
        <family val="1"/>
      </rPr>
      <t>( NAME OF LEA )</t>
    </r>
    <r>
      <rPr>
        <sz val="10"/>
        <color indexed="8"/>
        <rFont val="Times New Roman"/>
        <family val="1"/>
      </rPr>
      <t xml:space="preserve"> during the design and development of Special Education and related services for students with IEPs, with regard to the five items summarized above, specifically described at 20 U.S.C. 1412(a)(10)(A)(iii) [ 34 CFR § 300.134] .</t>
    </r>
  </si>
  <si>
    <t>LEA PRIVATE SCHOOL CONSULTATION DOCUMENTATION</t>
  </si>
  <si>
    <t>Date</t>
  </si>
  <si>
    <t>Private School Name:</t>
  </si>
  <si>
    <t>a</t>
  </si>
  <si>
    <r>
      <t>Number of eligible children with disabilities in public schools in the LEA</t>
    </r>
    <r>
      <rPr>
        <sz val="10"/>
        <color indexed="8"/>
        <rFont val="Times New Roman"/>
        <family val="1"/>
      </rPr>
      <t xml:space="preserve"> </t>
    </r>
    <r>
      <rPr>
        <sz val="10"/>
        <color indexed="10"/>
        <rFont val="Times New Roman"/>
        <family val="1"/>
      </rPr>
      <t>(</t>
    </r>
    <r>
      <rPr>
        <i/>
        <sz val="10"/>
        <color indexed="10"/>
        <rFont val="Times New Roman"/>
        <family val="1"/>
      </rPr>
      <t>excluding gifted only</t>
    </r>
    <r>
      <rPr>
        <sz val="10"/>
        <color indexed="10"/>
        <rFont val="Times New Roman"/>
        <family val="1"/>
      </rPr>
      <t>)</t>
    </r>
    <r>
      <rPr>
        <sz val="10"/>
        <color indexed="8"/>
        <rFont val="Times New Roman"/>
        <family val="1"/>
      </rPr>
      <t>:</t>
    </r>
    <r>
      <rPr>
        <sz val="10"/>
        <color indexed="10"/>
        <rFont val="Times New Roman"/>
        <family val="1"/>
      </rPr>
      <t xml:space="preserve">  </t>
    </r>
  </si>
  <si>
    <t>b</t>
  </si>
  <si>
    <r>
      <t xml:space="preserve">Number of parentally-placed eligible children with disabilities in private elementary schools and/or secondary schools located in the LEA </t>
    </r>
    <r>
      <rPr>
        <sz val="10"/>
        <color indexed="10"/>
        <rFont val="Times New Roman"/>
        <family val="1"/>
      </rPr>
      <t>(</t>
    </r>
    <r>
      <rPr>
        <i/>
        <sz val="10"/>
        <color indexed="10"/>
        <rFont val="Times New Roman"/>
        <family val="1"/>
      </rPr>
      <t>excluding gifted only)</t>
    </r>
    <r>
      <rPr>
        <i/>
        <sz val="10"/>
        <color indexed="8"/>
        <rFont val="Times New Roman"/>
        <family val="1"/>
      </rPr>
      <t>:</t>
    </r>
  </si>
  <si>
    <t>c</t>
  </si>
  <si>
    <r>
      <t xml:space="preserve">Total number of eligible children </t>
    </r>
    <r>
      <rPr>
        <b/>
        <sz val="10"/>
        <color indexed="18"/>
        <rFont val="Times New Roman"/>
        <family val="1"/>
      </rPr>
      <t>(a + b = c)</t>
    </r>
  </si>
  <si>
    <t>d</t>
  </si>
  <si>
    <t xml:space="preserve">Total Allocation for Basic Entitlement (24106) and/or Preschool Entitlement (24109) </t>
  </si>
  <si>
    <t>e</t>
  </si>
  <si>
    <r>
      <t xml:space="preserve">Average Allocation =&gt;  Total LEA Allocation  divided by (÷)  number of eligible students: </t>
    </r>
    <r>
      <rPr>
        <b/>
        <sz val="10"/>
        <color indexed="18"/>
        <rFont val="Times New Roman"/>
        <family val="1"/>
      </rPr>
      <t>(d ÷ c = e)</t>
    </r>
  </si>
  <si>
    <t>f</t>
  </si>
  <si>
    <r>
      <t xml:space="preserve">Amount to be Expended for parentally-placed children with disabilities  =&gt; Number of Parentally-placed children with disabilities multiplied by (x) Average Allocation: </t>
    </r>
    <r>
      <rPr>
        <b/>
        <sz val="10"/>
        <color indexed="18"/>
        <rFont val="Times New Roman"/>
        <family val="1"/>
      </rPr>
      <t>(b x e = f)</t>
    </r>
  </si>
  <si>
    <t>Private School Evaluations and Services from 2012-2013</t>
  </si>
  <si>
    <t>[20 U.S.C. 1412(a)(10)(A)(i); 34 CFR § 300.132(c)]</t>
  </si>
  <si>
    <t xml:space="preserve">IDEA requires that each LEA maintain in its records, and provide to the SEA, the following information </t>
  </si>
  <si>
    <t>related to parentally-placed private school children covered under §§300.130 through 300.144:</t>
  </si>
  <si>
    <t xml:space="preserve">     (1)  The number of children evaluated;</t>
  </si>
  <si>
    <t xml:space="preserve">     (2)  The number of children determined to be children with disabilities; and</t>
  </si>
  <si>
    <t xml:space="preserve">     (3)  The number of children served.</t>
  </si>
  <si>
    <t>Please report this information on parentally-placed private school students for the 2012-2013 school year:</t>
  </si>
  <si>
    <t>Number of students who were evaluated during 2012-2013</t>
  </si>
  <si>
    <t>Number of students who were found to be eligible under IDEA</t>
  </si>
  <si>
    <t>Number of students who were served *</t>
  </si>
  <si>
    <t>* If there is a difference between line 2 and line 3, please provide a written justification</t>
  </si>
  <si>
    <t xml:space="preserve">If no private schools exist within the LEA’s educational jurisdiction boundaries of this LEA, </t>
  </si>
  <si>
    <t>Objective 7 not applicable.</t>
  </si>
  <si>
    <t xml:space="preserve">OBJECTIVE 8: Excess Cost Calculation </t>
  </si>
  <si>
    <r>
      <t>Objective 8 must be completed before submitting this application and must be updated after FY 2013</t>
    </r>
    <r>
      <rPr>
        <sz val="10"/>
        <color indexed="10"/>
        <rFont val="Times New Roman"/>
        <family val="1"/>
      </rPr>
      <t xml:space="preserve"> </t>
    </r>
    <r>
      <rPr>
        <sz val="10"/>
        <color indexed="8"/>
        <rFont val="Times New Roman"/>
        <family val="1"/>
      </rPr>
      <t xml:space="preserve">expenditures have been finalized. Except as otherwise provided, amounts provided to an LEA under Part B of IDEA may be used only to pay the excess costs of providing special education and related services to children with disabilities. Excess costs are those costs for the education of an elementary school or secondary school students with a disability that are in excess of the average annual per student expenditure in an LEA during the preceding school year for an elementary school or secondary school student, as may be appropriate. Excess cost calculations may not included expenditures for capital outlay or debt service.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IDEA-B regulation section 300.16 require the LEA to compute the minimum average amount separately for children with disabilities in its elementary schools and for children with disabilities in its secondary schools. </t>
    </r>
    <r>
      <rPr>
        <b/>
        <sz val="10"/>
        <color indexed="8"/>
        <rFont val="Times New Roman"/>
        <family val="1"/>
      </rPr>
      <t xml:space="preserve">LEAs may not compute the minimum average amount it must spend on the education of children with disabilities based on a combination of the enrollments in its elementary schools and secondary schools. </t>
    </r>
    <r>
      <rPr>
        <sz val="10"/>
        <color indexed="8"/>
        <rFont val="Times New Roman"/>
        <family val="1"/>
      </rPr>
      <t>[20 U.S.C. 14401(8); 34 CFR § 300.16]</t>
    </r>
  </si>
  <si>
    <t>Elementary School Excess Cost</t>
  </si>
  <si>
    <t>Total amount of expenditures for elementary school students from all sources--local, State, and Federal (including Part B) -- in FY2012, excluding capital outlay and debt services.</t>
  </si>
  <si>
    <t>a.</t>
  </si>
  <si>
    <t>Expenditures from State and local tax funds</t>
  </si>
  <si>
    <t>+</t>
  </si>
  <si>
    <t>b.</t>
  </si>
  <si>
    <t>Expenditures from Federal funds</t>
  </si>
  <si>
    <t>c.</t>
  </si>
  <si>
    <t>Less expenditures for capital outlay and debt service</t>
  </si>
  <si>
    <t>-</t>
  </si>
  <si>
    <t>d.</t>
  </si>
  <si>
    <r>
      <t>Total expenditures for elementary school students less capital outlay and debt service</t>
    </r>
    <r>
      <rPr>
        <b/>
        <sz val="10"/>
        <color indexed="17"/>
        <rFont val="Times New Roman"/>
        <family val="1"/>
      </rPr>
      <t xml:space="preserve"> </t>
    </r>
    <r>
      <rPr>
        <b/>
        <i/>
        <sz val="10"/>
        <color indexed="12"/>
        <rFont val="Times New Roman"/>
        <family val="1"/>
      </rPr>
      <t>(a + b - c)</t>
    </r>
  </si>
  <si>
    <t>=</t>
  </si>
  <si>
    <t>e.</t>
  </si>
  <si>
    <t>IDEA, Part B allocation</t>
  </si>
  <si>
    <t>f.</t>
  </si>
  <si>
    <t>ESEA, Title I, Part A allocation</t>
  </si>
  <si>
    <t>g.</t>
  </si>
  <si>
    <t>ESEA, Title III, Parts A and B allocation</t>
  </si>
  <si>
    <t>h.</t>
  </si>
  <si>
    <t>State and local funds for children with disabilities</t>
  </si>
  <si>
    <t>i.</t>
  </si>
  <si>
    <t>State or local funds for programs under ESEA, Title I, Part A, and Title III, Parts A and B</t>
  </si>
  <si>
    <t>j.</t>
  </si>
  <si>
    <r>
      <t xml:space="preserve">Total of other deductions </t>
    </r>
    <r>
      <rPr>
        <b/>
        <i/>
        <sz val="10"/>
        <color indexed="12"/>
        <rFont val="Times New Roman"/>
        <family val="1"/>
      </rPr>
      <t>( e + f + g + h + i )</t>
    </r>
  </si>
  <si>
    <t>k.</t>
  </si>
  <si>
    <r>
      <t>Total Expenditures</t>
    </r>
    <r>
      <rPr>
        <b/>
        <sz val="10"/>
        <color indexed="10"/>
        <rFont val="Times New Roman"/>
        <family val="1"/>
      </rPr>
      <t xml:space="preserve"> </t>
    </r>
    <r>
      <rPr>
        <b/>
        <i/>
        <sz val="10"/>
        <color indexed="12"/>
        <rFont val="Times New Roman"/>
        <family val="1"/>
      </rPr>
      <t>(d-j)</t>
    </r>
  </si>
  <si>
    <r>
      <t>Determine the average annual per student expenditure for the LEA’s elementary schools by dividing the average number of students enrolled in the elementary schools during FY2012</t>
    </r>
    <r>
      <rPr>
        <sz val="10"/>
        <color indexed="10"/>
        <rFont val="Times New Roman"/>
        <family val="1"/>
      </rPr>
      <t xml:space="preserve"> </t>
    </r>
    <r>
      <rPr>
        <sz val="10"/>
        <color indexed="8"/>
        <rFont val="Times New Roman"/>
        <family val="1"/>
      </rPr>
      <t xml:space="preserve">(including children with disabilities) into the total expenditures calculated in item </t>
    </r>
    <r>
      <rPr>
        <b/>
        <sz val="10"/>
        <color indexed="8"/>
        <rFont val="Times New Roman"/>
        <family val="1"/>
      </rPr>
      <t>“l”</t>
    </r>
    <r>
      <rPr>
        <sz val="10"/>
        <color indexed="8"/>
        <rFont val="Times New Roman"/>
        <family val="1"/>
      </rPr>
      <t>. The amount obtained through this computation is the minimum amount the LEA must spend (on the average) for the education of each of its elementary school children with disabilities. Funds under Part B may be used only for costs over and above this minimum.</t>
    </r>
  </si>
  <si>
    <t>l.</t>
  </si>
  <si>
    <t>Average number of elementary students enrolled</t>
  </si>
  <si>
    <t>÷</t>
  </si>
  <si>
    <t>m.</t>
  </si>
  <si>
    <r>
      <t>Average annual per student expenditure</t>
    </r>
    <r>
      <rPr>
        <b/>
        <sz val="10"/>
        <color indexed="17"/>
        <rFont val="Times New Roman"/>
        <family val="1"/>
      </rPr>
      <t xml:space="preserve"> </t>
    </r>
    <r>
      <rPr>
        <b/>
        <i/>
        <sz val="10"/>
        <color indexed="12"/>
        <rFont val="Times New Roman"/>
        <family val="1"/>
      </rPr>
      <t>(k ÷ l)</t>
    </r>
  </si>
  <si>
    <t>n.</t>
  </si>
  <si>
    <r>
      <t>Number of elementary students with IEPs (</t>
    </r>
    <r>
      <rPr>
        <i/>
        <sz val="10"/>
        <color indexed="8"/>
        <rFont val="Times New Roman"/>
        <family val="1"/>
      </rPr>
      <t>Excluding Gifted Only</t>
    </r>
    <r>
      <rPr>
        <sz val="10"/>
        <color indexed="8"/>
        <rFont val="Times New Roman"/>
        <family val="1"/>
      </rPr>
      <t xml:space="preserve">) </t>
    </r>
  </si>
  <si>
    <t>x</t>
  </si>
  <si>
    <t>o.</t>
  </si>
  <si>
    <t>Secondary School Excess Cost</t>
  </si>
  <si>
    <t>Total amount of expenditures for secondary school students from all sources--local, State, and Federal (including Part B) -- in FY2012, excluding capital outlay and debt services.</t>
  </si>
  <si>
    <r>
      <t>Total expenditures for secondary school students less capital outlay and debt service</t>
    </r>
    <r>
      <rPr>
        <b/>
        <sz val="10"/>
        <color indexed="17"/>
        <rFont val="Times New Roman"/>
        <family val="1"/>
      </rPr>
      <t xml:space="preserve"> </t>
    </r>
    <r>
      <rPr>
        <b/>
        <i/>
        <sz val="10"/>
        <color indexed="12"/>
        <rFont val="Times New Roman"/>
        <family val="1"/>
      </rPr>
      <t>(a + b - c)</t>
    </r>
  </si>
  <si>
    <r>
      <t xml:space="preserve">Determine the average annual per student expenditure for the LEA’s secondary schools by dividing the average number of students enrolled in the secondary schools during FY2012 (including children with disabilities) into the total expenditures calculated in item </t>
    </r>
    <r>
      <rPr>
        <b/>
        <sz val="10"/>
        <color indexed="8"/>
        <rFont val="Times New Roman"/>
        <family val="1"/>
      </rPr>
      <t>“l”</t>
    </r>
    <r>
      <rPr>
        <sz val="10"/>
        <color indexed="8"/>
        <rFont val="Times New Roman"/>
        <family val="1"/>
      </rPr>
      <t>. The amount obtained through this computation is the minimum amount the LEA must spend (on the average) for the education of each of its elementary school children with disabilities. Funds under Part B may be used only for costs over and above this minimum.</t>
    </r>
  </si>
  <si>
    <t>Average number of secondary students enrolled</t>
  </si>
  <si>
    <r>
      <t>Number of secondary</t>
    </r>
    <r>
      <rPr>
        <sz val="10"/>
        <color indexed="10"/>
        <rFont val="Times New Roman"/>
        <family val="1"/>
      </rPr>
      <t xml:space="preserve"> </t>
    </r>
    <r>
      <rPr>
        <sz val="10"/>
        <color indexed="8"/>
        <rFont val="Times New Roman"/>
        <family val="1"/>
      </rPr>
      <t>students with IEPs (</t>
    </r>
    <r>
      <rPr>
        <i/>
        <sz val="10"/>
        <color indexed="8"/>
        <rFont val="Times New Roman"/>
        <family val="1"/>
      </rPr>
      <t>Excluding Gifted Only</t>
    </r>
    <r>
      <rPr>
        <sz val="10"/>
        <color indexed="8"/>
        <rFont val="Times New Roman"/>
        <family val="1"/>
      </rPr>
      <t xml:space="preserve">) </t>
    </r>
  </si>
  <si>
    <r>
      <t xml:space="preserve">Subtract </t>
    </r>
    <r>
      <rPr>
        <sz val="12"/>
        <color indexed="8"/>
        <rFont val="Times New Roman"/>
        <family val="1"/>
      </rPr>
      <t>actual FY2012 elementary</t>
    </r>
    <r>
      <rPr>
        <sz val="12"/>
        <color indexed="8"/>
        <rFont val="Times New Roman"/>
        <family val="1"/>
      </rPr>
      <t xml:space="preserve"> school expenditures for:</t>
    </r>
  </si>
  <si>
    <r>
      <t xml:space="preserve"> enrolled in the LEA's elementary schools before using Part B funds  </t>
    </r>
    <r>
      <rPr>
        <b/>
        <sz val="10"/>
        <color indexed="12"/>
        <rFont val="Times New Roman"/>
        <family val="1"/>
      </rPr>
      <t>(m x n)</t>
    </r>
  </si>
  <si>
    <t xml:space="preserve">Minimum amount of funds that the LEA must spend for the education of children with disabilities </t>
  </si>
  <si>
    <r>
      <t xml:space="preserve">Subtract </t>
    </r>
    <r>
      <rPr>
        <sz val="12"/>
        <color indexed="8"/>
        <rFont val="Times New Roman"/>
        <family val="1"/>
      </rPr>
      <t>actual FY 2012 secondary</t>
    </r>
    <r>
      <rPr>
        <sz val="12"/>
        <color indexed="8"/>
        <rFont val="Times New Roman"/>
        <family val="1"/>
      </rPr>
      <t xml:space="preserve"> school expenditures for:</t>
    </r>
  </si>
  <si>
    <t xml:space="preserve">Minimum amount of funds that the LEA must spend for the </t>
  </si>
  <si>
    <t xml:space="preserve">education of children with disabilities enrolled in the LEA's </t>
  </si>
  <si>
    <r>
      <t xml:space="preserve">secondary schools before using Part B funds  </t>
    </r>
    <r>
      <rPr>
        <b/>
        <sz val="12"/>
        <color indexed="12"/>
        <rFont val="Times New Roman"/>
        <family val="1"/>
      </rPr>
      <t>(m x n)</t>
    </r>
  </si>
  <si>
    <t xml:space="preserve">This application for IDEA-B Entitlement (Basic and Preschool) funding was submitted to the LEA’s local  </t>
  </si>
  <si>
    <t xml:space="preserve">disabilities of the district under the Individuals with Disabilities Education Act-Part B.  </t>
  </si>
  <si>
    <t xml:space="preserve">application for the purpose of maximizing resources in meeting fully all obligations to children with   </t>
  </si>
  <si>
    <t>In conjunction with this submission, I certify that all assurances, listed in Section I (Public Information) and checked as “yes” in Section III (Plan of Assurance) have been met, or that the LEA has completed, or will complete and submit proof of adoption to the SEB, policies and procedures that are consistent with State policies and procedures established under IDEA-B regulations, by no later than June 30, 2013.  I further certify that the LEA can make the assurances checked as “yes” in Section III and IV of this application.  These provisions meet the requirements of IDEA-B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2013 (34 CFR § 76.104)</t>
  </si>
  <si>
    <t>Printed/Typed Name and Title of Authorized Representative of the LEA or State Agency:</t>
  </si>
  <si>
    <t>Signature:                                                            Date:</t>
  </si>
  <si>
    <t>GENERAL APPROVAL STATEMENT</t>
  </si>
  <si>
    <t xml:space="preserve">The Board of Education or Governing Authority for the ____________________School District or State Chartered Charter School provides assurance to the New Mexico Public Education Department/Special Education Bureau that the applicable Federal, State and local laws and regulations will be met as described in the Local Application for IDEA-B Funding.  We the undersigned, further certify that all assurances in this application as provided to the New Mexico PED have been approved by the local Board of Education and/or Charter School Governing Authority. </t>
  </si>
  <si>
    <t>Board of Education President Signature/Governing Board Signature</t>
  </si>
  <si>
    <t>Superintendent Signature/ Head Administrator Signature</t>
  </si>
  <si>
    <t xml:space="preserve">Special Education Director Signature </t>
  </si>
  <si>
    <t>Business Manager Signature</t>
  </si>
  <si>
    <t xml:space="preserve">I represent parents of the Local Educational Agency (LEA). I assure the Department that parents were </t>
  </si>
  <si>
    <t xml:space="preserve"> a part of the development of the IDEA-B Entitlement budget for the upcoming year.</t>
  </si>
  <si>
    <t xml:space="preserve">Parent Representative Signature </t>
  </si>
  <si>
    <t>is not applicable</t>
  </si>
  <si>
    <t xml:space="preserve">If no charter schools exist within the educational jurisdiction, objective 6 </t>
  </si>
  <si>
    <t xml:space="preserve">public schools within the LEA’s jurisdiction. </t>
  </si>
  <si>
    <t xml:space="preserve">must be determined on the same basis and at the same time as all other  </t>
  </si>
  <si>
    <t xml:space="preserve">Please note that the provision of funds to the LEA’s local charter school(s)  </t>
  </si>
  <si>
    <t>part of the OSEP annual child count (The first reporting date, the second Wednesday in October).</t>
  </si>
  <si>
    <t xml:space="preserve">*Data regarding students in private schools must be collected through the LEAs for STARS as </t>
  </si>
  <si>
    <r>
      <t>A.</t>
    </r>
    <r>
      <rPr>
        <b/>
        <sz val="7"/>
        <color indexed="8"/>
        <rFont val="Times New Roman"/>
        <family val="1"/>
      </rPr>
      <t xml:space="preserve">   </t>
    </r>
    <r>
      <rPr>
        <b/>
        <sz val="10"/>
        <color indexed="8"/>
        <rFont val="Times New Roman"/>
        <family val="1"/>
      </rPr>
      <t>Determining the Proportionate Share for Equitable Participation Services</t>
    </r>
  </si>
  <si>
    <r>
      <rPr>
        <u/>
        <sz val="10"/>
        <color indexed="8"/>
        <rFont val="Times New Roman"/>
        <family val="1"/>
      </rPr>
      <t>school</t>
    </r>
    <r>
      <rPr>
        <b/>
        <u/>
        <sz val="10"/>
        <color indexed="12"/>
        <rFont val="Times New Roman"/>
        <family val="1"/>
      </rPr>
      <t xml:space="preserve"> </t>
    </r>
    <r>
      <rPr>
        <u/>
        <sz val="10"/>
        <color indexed="8"/>
        <rFont val="Times New Roman"/>
        <family val="1"/>
      </rPr>
      <t xml:space="preserve">board or governing authority on </t>
    </r>
    <r>
      <rPr>
        <b/>
        <u/>
        <sz val="9"/>
        <color indexed="12"/>
        <rFont val="Times New Roman"/>
        <family val="1"/>
      </rPr>
      <t xml:space="preserve">(Month and Day) , 2013 and the LEA has elected to submit this </t>
    </r>
  </si>
  <si>
    <t>Private School Listing</t>
  </si>
  <si>
    <t>Name of School:</t>
  </si>
  <si>
    <t>Printed Name &amp; Signature of Representative:</t>
  </si>
  <si>
    <t>Academy of Trades and Technology</t>
  </si>
  <si>
    <t>ACE Leadership High School</t>
  </si>
  <si>
    <t>AIMS @ UNM</t>
  </si>
  <si>
    <t>Alamogordo Public Schools</t>
  </si>
  <si>
    <t>Albuquerque Public Schools</t>
  </si>
  <si>
    <t>Aldo Leopold High School</t>
  </si>
  <si>
    <t>Alma d' arte Charter High School</t>
  </si>
  <si>
    <t>Amy Biehl Charter High School</t>
  </si>
  <si>
    <t>Animas Public Schools</t>
  </si>
  <si>
    <t>Anthony Charter School</t>
  </si>
  <si>
    <t>Artesia Public Schools</t>
  </si>
  <si>
    <t>Aztec Municipal Schools</t>
  </si>
  <si>
    <t>Belen Consolidated Schools</t>
  </si>
  <si>
    <t>Bernalillo Public Schools</t>
  </si>
  <si>
    <t>Bloomfield Schools</t>
  </si>
  <si>
    <t>Capitan Municipal Schools</t>
  </si>
  <si>
    <t>Carlsbad Municipal Schools</t>
  </si>
  <si>
    <t>Carrizozo Municipal Schools</t>
  </si>
  <si>
    <t>Central Consolidated Schools</t>
  </si>
  <si>
    <t>Cesar Chavez Community School</t>
  </si>
  <si>
    <t>Cien Aguas International School</t>
  </si>
  <si>
    <t>Cimarron Municipal Schools</t>
  </si>
  <si>
    <t>Clayton Municipal Schools</t>
  </si>
  <si>
    <t>Cloudcroft Municipal Schools</t>
  </si>
  <si>
    <t>Clovis Municipal Schools</t>
  </si>
  <si>
    <t>Cobre Consolidated Schools</t>
  </si>
  <si>
    <t>Coral Community Charter</t>
  </si>
  <si>
    <t>Corona Public Schools</t>
  </si>
  <si>
    <t>Cottonwood Classical Preparatory School</t>
  </si>
  <si>
    <t>Creative Education Preparatory Institute #1</t>
  </si>
  <si>
    <t>Cuba Independent Schools</t>
  </si>
  <si>
    <t>Deming Public Schools</t>
  </si>
  <si>
    <t>Des Moines Municipal Schools</t>
  </si>
  <si>
    <t>Dexter Consolidated Schools</t>
  </si>
  <si>
    <t>Dora Consolidated Schools</t>
  </si>
  <si>
    <t>Dulce Independent Schools</t>
  </si>
  <si>
    <t>Elida Municipal Schools</t>
  </si>
  <si>
    <t>Estancia Municipal Schools</t>
  </si>
  <si>
    <t>Estancia Valley Classical Academy</t>
  </si>
  <si>
    <t>Eunice Public Schools</t>
  </si>
  <si>
    <t>Farmington Municipal Schools</t>
  </si>
  <si>
    <t>Floyd Municipal Schools</t>
  </si>
  <si>
    <t>Fort Sumner Municipal Schools</t>
  </si>
  <si>
    <t>Gadsden Independent Schools</t>
  </si>
  <si>
    <t>Gallup-McKinley County Schools</t>
  </si>
  <si>
    <t>Gilbert L. Sena Charter High School</t>
  </si>
  <si>
    <t>Grady Municipal Schools</t>
  </si>
  <si>
    <t>Grants/Cibola County Schools</t>
  </si>
  <si>
    <t>Hagerman Municipal Schools</t>
  </si>
  <si>
    <t>Hatch Valley Public Schools</t>
  </si>
  <si>
    <t>Health Leadership High School</t>
  </si>
  <si>
    <t>Hobbs Municipal Schools</t>
  </si>
  <si>
    <t>Hondo Valley Public Schools</t>
  </si>
  <si>
    <t>Horizon Academy West</t>
  </si>
  <si>
    <t>J. Paul Taylor Academy</t>
  </si>
  <si>
    <t>Jal Public Schools</t>
  </si>
  <si>
    <t>Jemez Mountain Public Schools</t>
  </si>
  <si>
    <t>Jemez Valley Public Schools</t>
  </si>
  <si>
    <t xml:space="preserve">La Jicarita Community School </t>
  </si>
  <si>
    <t>La Promesa Early Learning Center</t>
  </si>
  <si>
    <t>La Resolana Leadership Academy</t>
  </si>
  <si>
    <t>La Tierra Montessori School of the Arts and Sciences</t>
  </si>
  <si>
    <t>Lake Arthur Municipal Schools</t>
  </si>
  <si>
    <t>Las Cruces Public Schools</t>
  </si>
  <si>
    <t>Las Vegas City Public Schools</t>
  </si>
  <si>
    <t>Logan Municipal Schools</t>
  </si>
  <si>
    <t>Lordsburg Municipal Schools</t>
  </si>
  <si>
    <t>Los Alamos Public Schools</t>
  </si>
  <si>
    <t>Los Lunas Public Schools</t>
  </si>
  <si>
    <t>Loving Municipal Schools</t>
  </si>
  <si>
    <t>Lovington Municipal Schools</t>
  </si>
  <si>
    <t>Magdalena Municipal Schools</t>
  </si>
  <si>
    <t>Maxwell Municipal Schools</t>
  </si>
  <si>
    <t>McCurdy Charter School</t>
  </si>
  <si>
    <t>Media Arts Collaborative Charter School</t>
  </si>
  <si>
    <t>Melrose Municipal Schools</t>
  </si>
  <si>
    <t>Mesa Vista Consolidated Schools</t>
  </si>
  <si>
    <t>Mission Achievement and Success Charter School</t>
  </si>
  <si>
    <t>Mora Independent Schools</t>
  </si>
  <si>
    <t>Mosquero Municipal Schools</t>
  </si>
  <si>
    <t>Mountainair Public Schools</t>
  </si>
  <si>
    <t>New America School</t>
  </si>
  <si>
    <t>New America School of Las Cruces</t>
  </si>
  <si>
    <t>New Mexico Connections Academy</t>
  </si>
  <si>
    <t>New Mexico Department of Corrections</t>
  </si>
  <si>
    <t>New Mexico International School</t>
  </si>
  <si>
    <t>New Mexico School for the Arts</t>
  </si>
  <si>
    <t>New Mexico School for the Blind and Visually Impaired</t>
  </si>
  <si>
    <t>New Mexico School for the Deaf</t>
  </si>
  <si>
    <t>North Valley Academy</t>
  </si>
  <si>
    <t>Pecos Independent School District</t>
  </si>
  <si>
    <t>Pojoaque Valley Public Schools</t>
  </si>
  <si>
    <t>Portales Municipal Schools</t>
  </si>
  <si>
    <t>Quemado Independent Schools</t>
  </si>
  <si>
    <t>Questa Independent Schools</t>
  </si>
  <si>
    <t>Raton Public Schools</t>
  </si>
  <si>
    <t>Red River Valley Charter School</t>
  </si>
  <si>
    <t>Reserve Independent Schools</t>
  </si>
  <si>
    <t>Rio Rancho Public Schools</t>
  </si>
  <si>
    <t>Roswell Independent Schools</t>
  </si>
  <si>
    <t>Roy Municipal Schools</t>
  </si>
  <si>
    <t>Ruidoso Municipal Schools</t>
  </si>
  <si>
    <t>Sage Montessori Charter School</t>
  </si>
  <si>
    <t>Santa Fe Public Schools</t>
  </si>
  <si>
    <t>Santa Rosa Consolidated Schools</t>
  </si>
  <si>
    <t>School of Dreams Academy</t>
  </si>
  <si>
    <t>Sequoyah Adolescent Treatment Center</t>
  </si>
  <si>
    <t>Silver Consolidated School District</t>
  </si>
  <si>
    <t>Socorro Consolidated Schools</t>
  </si>
  <si>
    <t>South Valley Preparatory School</t>
  </si>
  <si>
    <t>Southwest Aeronautics, Mathematics, and Science Academy</t>
  </si>
  <si>
    <t>Southwest Intermediate Learning Center</t>
  </si>
  <si>
    <t>Southwest Primary Learning Center</t>
  </si>
  <si>
    <t>Southwest Secondary Learning Center</t>
  </si>
  <si>
    <t>Springer Municipal Schools</t>
  </si>
  <si>
    <t>Taos Academy</t>
  </si>
  <si>
    <t>Taos Integrated School of the Arts</t>
  </si>
  <si>
    <t>Taos Municipal Schools</t>
  </si>
  <si>
    <t>Tatum Municipal Schools</t>
  </si>
  <si>
    <t>Texico Municipal Schools</t>
  </si>
  <si>
    <t>Tierra Adentro</t>
  </si>
  <si>
    <t>Truth or Consequences Municipal Schools</t>
  </si>
  <si>
    <t>Tularosa Municipal Schools</t>
  </si>
  <si>
    <t>UNM Mimbres School</t>
  </si>
  <si>
    <t>Uplift Community School</t>
  </si>
  <si>
    <t>Vaughn Municipal Schools</t>
  </si>
  <si>
    <t>Wagon Mound Public Schools</t>
  </si>
  <si>
    <t>Walatowa High Charter School</t>
  </si>
  <si>
    <t>West Las Vegas Public Schools</t>
  </si>
  <si>
    <t>William W. &amp; Josephine Dorn Charter Community School</t>
  </si>
  <si>
    <t>Zuni Public School District</t>
  </si>
  <si>
    <t>Explore Academy</t>
  </si>
  <si>
    <t>Health Sciences Academy</t>
  </si>
  <si>
    <t>Yes</t>
  </si>
  <si>
    <t>Objective 1</t>
  </si>
  <si>
    <t>Objective 2</t>
  </si>
  <si>
    <t>Objective 3</t>
  </si>
  <si>
    <t>UCOA Function Code 2100 - INSTRUCTIONAL SUPPORT</t>
  </si>
  <si>
    <t>Description</t>
  </si>
  <si>
    <t>Fund 24106</t>
  </si>
  <si>
    <t>Fund 24109</t>
  </si>
  <si>
    <t>1.  Child Find to include private schools and evaluation activities, excluding gifted only</t>
  </si>
  <si>
    <t>3.  Employment of licensed related service providers who work with students with IEPs, excluding gifted only</t>
  </si>
  <si>
    <t>4.  Employment of other professional staff who directly support students with IEPs, excluding gifted only</t>
  </si>
  <si>
    <t>5.  Employment of support staff who directly work on special education related duties for students with IEPs, excluding gifted only</t>
  </si>
  <si>
    <t>7.  Contracting for additional related service personnel to directly support students with IEPs, excluding gifted only</t>
  </si>
  <si>
    <t>8.  Contracting for consultants to improve and support special education services for students with IEPs, excluding gifted only</t>
  </si>
  <si>
    <t>9.  Stipends for students with IEPs participating in job readiness and career technical education classes (UCOA Function Code 3300, job classification 1625), excluding gifted only</t>
  </si>
  <si>
    <t>10. Stipends for non-employees who indirectly support students with IEPs, excluding gifted only</t>
  </si>
  <si>
    <t>12. Other purchased services related to special education activities for students with IEPs, excluding gifted only</t>
  </si>
  <si>
    <t>13. Purchase of educational supplies, materials, software, technology and curriculum supporting services and devices for students with IEPs, excluding gifted only</t>
  </si>
  <si>
    <t>14. Training costs for related service providers and other professional and support staff when training is related to improving opportunities and support for students with IEPs in general education classrooms</t>
  </si>
  <si>
    <t>15. Transportation costs for students with IEPs related to the implementation of  IEP goals, excluding gifted only</t>
  </si>
  <si>
    <t xml:space="preserve">16. Travel costs for parents of students with IEPs when travel is related to special education related activities </t>
  </si>
  <si>
    <t>17. Contract with Regional Educational Cooperatives (REC) to provide approved items in objective 2 and to be budgeted by the applicant in 24XXX.2100. 55913 or 24XXX.2200.55913 (Contracts – Interagency/REC)</t>
  </si>
  <si>
    <t>1.  Employment of supplemental licensed special education teachers, [34 CFR § 300.156(c)] and licensed special education instructional assistants who work with students with IEPs, excluding gifted only</t>
  </si>
  <si>
    <t>2.  Stipends for licensed general education teachers and special education instructional assistants involved in special education related activities for students with IEPs, excluding gifted only</t>
  </si>
  <si>
    <t>3.  Purchased services that are directly associated with the teaching of students with IEPs, excluding gifted only</t>
  </si>
  <si>
    <t>4.  Purchase of educational supplies, materials, curriculum, and software directly involved with implementing IEPs for students with IEPs, excluding gifted only</t>
  </si>
  <si>
    <t>5.  Training costs for general and special education teachers and special education instructional assistants when related to improving instruction for students with IEPs, excluding gifted only</t>
  </si>
  <si>
    <t>7.  Costs related to extended school year service for students with IEPs, excluding gifted only</t>
  </si>
  <si>
    <t>Function 2200 - Support Services - Instruction</t>
  </si>
  <si>
    <t>Function 2300 - Support Services - General Administration</t>
  </si>
  <si>
    <t>Function 2400 - Support Services -School Administration</t>
  </si>
  <si>
    <t>Function 2500 - Support Services - Central Services</t>
  </si>
  <si>
    <t>Function 2700 - Student Transportation</t>
  </si>
  <si>
    <t>Function 3100 - Food Services Operations</t>
  </si>
  <si>
    <t>Function 3300 - Community Services Operations</t>
  </si>
  <si>
    <t>Total Budget - Function Code 2100                                (these amounts must be budgeted in OBMS)</t>
  </si>
  <si>
    <t>Objective 4</t>
  </si>
  <si>
    <t>1. The number of children served under 34 CFR § 300.226 who received early intervening services; and</t>
  </si>
  <si>
    <t xml:space="preserve">2. The number of children served under 34 CFR § 300.226 who received early intervening services and subsequently receive special education and related services under Part B of IDEA during the preceding two year period. </t>
  </si>
  <si>
    <t>The CEIS Plan must explain in detail how funds will be utilized in accordance with 34 CFR § 300.226(b). In addition, the plan must describe the group of students that will be served through CEIS. A proposed budget that sets out the source of funding for each activity identified within the plan is also required. The UCOA must be utilized when providing the budget detail.</t>
  </si>
  <si>
    <t>1.  Professional development for teachers and other school staff to deliver scientifically based academic instruction and behavioral interventions, including scientifically based literacy instruction, and, where appropriate, training on the use of adaptive and instructional software</t>
  </si>
  <si>
    <t>2.  Providing educational and behavioral evaluations, services, and supports, including scientifically based literacy instruction</t>
  </si>
  <si>
    <t xml:space="preserve">Budget </t>
  </si>
  <si>
    <t>Objective 5</t>
  </si>
  <si>
    <r>
      <t>Under the 2004 amendments to the IDEA, (34 CFR § 300.226), an LEA</t>
    </r>
    <r>
      <rPr>
        <b/>
        <sz val="11"/>
        <color theme="1"/>
        <rFont val="Calibri"/>
        <family val="2"/>
        <scheme val="minor"/>
      </rPr>
      <t xml:space="preserve"> </t>
    </r>
    <r>
      <rPr>
        <b/>
        <i/>
        <sz val="11"/>
        <color theme="1"/>
        <rFont val="Calibri"/>
        <family val="2"/>
        <scheme val="minor"/>
      </rPr>
      <t>may use up to 15%</t>
    </r>
    <r>
      <rPr>
        <sz val="11"/>
        <color theme="1"/>
        <rFont val="Calibri"/>
        <family val="2"/>
        <scheme val="minor"/>
      </rPr>
      <t xml:space="preserve"> of the current year IDEA-B allocation for students in kindergarten through grade 12 (with a particular emphasis on students in kindergarten through grade 3) who </t>
    </r>
    <r>
      <rPr>
        <b/>
        <sz val="11"/>
        <color theme="1"/>
        <rFont val="Calibri"/>
        <family val="2"/>
        <scheme val="minor"/>
      </rPr>
      <t xml:space="preserve">have not been </t>
    </r>
    <r>
      <rPr>
        <sz val="11"/>
        <color theme="1"/>
        <rFont val="Calibri"/>
        <family val="2"/>
        <scheme val="minor"/>
      </rPr>
      <t xml:space="preserve">identified as needing special education or related services but who need additional academic and behavioral support to succeed in the general education environment.  </t>
    </r>
  </si>
  <si>
    <t>1) Provide for the review and, if appropriate, revision of the policies, procedures, and practices used in the identification or placement to ensure that they comply with the requirements of IDEA-B;</t>
  </si>
  <si>
    <t xml:space="preserve">2) require the LEA to reserve the maximum amount of funds under section 613(f) of the IDEA [34 CFR § 300.646 (b)(2)] to provide coordinated early intervening services to serve children in the LEA, particularly, but not exclusively, children in those over-identified groups; and </t>
  </si>
  <si>
    <t>3) Require that the LEA report publicly on the revision of policies, practices and procedures.</t>
  </si>
  <si>
    <t>1) The identification of children as children with disabilities, including identification with a particular impairment;</t>
  </si>
  <si>
    <t>2) the placement in a particular educational setting; and</t>
  </si>
  <si>
    <t>3) the incidence, duration and type of disciplinary actions (including suspensions and expulsions).</t>
  </si>
  <si>
    <t>Amount to transfer from Fund 24106 to Fund 24112</t>
  </si>
  <si>
    <t>Amount to transfer from Fund 24109 to Fund 24112</t>
  </si>
  <si>
    <t>Objective 6</t>
  </si>
  <si>
    <t>1) On the same basis as the LEA provides funds to the LEA’s other public schools, including proportional distribution based on relative enrollment of children with disabilities; and</t>
  </si>
  <si>
    <t>2) at the same time as the LEA distributes other Federal funds to the LEA’s other public schools, consistent with the State’s charter school law.</t>
  </si>
  <si>
    <t>District chartered charter schools’ initial allocations are included in this application so that funds may be distributed at the same time as the LEA distributes other Federal funds to the LEA’s other public schools</t>
  </si>
  <si>
    <t>Funds will be allocated to district chartered charter schools by a proportional distribution based on relative enrollment of children with disabilities</t>
  </si>
  <si>
    <t>If funds are not to be disbursed by a proportional distribution based on relative enrollment of children with disabilities please describe how funds are to be distributed in the space below. SEB may require further clarification under this objective before the application may be approved.</t>
  </si>
  <si>
    <t>3.</t>
  </si>
  <si>
    <t>1.</t>
  </si>
  <si>
    <t>2.</t>
  </si>
  <si>
    <t>The provision of funds to the LEA's local charter schools(s) must be determined on the same basis and at the same time as all the other public schools within the LEA's jurisdiction [34 C.F.R. § 300.209]</t>
  </si>
  <si>
    <t>Local Charter School Name</t>
  </si>
  <si>
    <r>
      <t xml:space="preserve">Please select </t>
    </r>
    <r>
      <rPr>
        <b/>
        <i/>
        <sz val="12"/>
        <color indexed="8"/>
        <rFont val="Calibri"/>
        <family val="2"/>
      </rPr>
      <t>Yes</t>
    </r>
    <r>
      <rPr>
        <sz val="12"/>
        <color indexed="8"/>
        <rFont val="Calibri"/>
        <family val="2"/>
      </rPr>
      <t xml:space="preserve">next to assurances 1 and 2 below. If you cannot select yes to both 1 and 2 you must select </t>
    </r>
    <r>
      <rPr>
        <b/>
        <i/>
        <sz val="12"/>
        <color indexed="8"/>
        <rFont val="Calibri"/>
        <family val="2"/>
      </rPr>
      <t xml:space="preserve">Yes </t>
    </r>
    <r>
      <rPr>
        <sz val="12"/>
        <color indexed="8"/>
        <rFont val="Calibri"/>
        <family val="2"/>
      </rPr>
      <t>next to assurance 3 and provide a description of how IDEA-B funds will be distributed to the charter school(s).</t>
    </r>
  </si>
  <si>
    <t>Objective 7</t>
  </si>
  <si>
    <t>Determining the Proportionate Share for Equitable Participation Services</t>
  </si>
  <si>
    <t>Determining Who Receives Equitable Participation Services</t>
  </si>
  <si>
    <t>A.</t>
  </si>
  <si>
    <t>(a) the count of parentally-placed private school children with disabilities, aged 3 through 21 (or 3 through 5 for the Preschool Grant), attending private elementary and secondary schools located in the LEA (This count must be conducted on the second Wednesday in October.) [34 CFR § 300.133(c)(1)]); and</t>
  </si>
  <si>
    <t>B.</t>
  </si>
  <si>
    <t>Determining Equitable Participation Services To Be Provided</t>
  </si>
  <si>
    <t>C.</t>
  </si>
  <si>
    <t>(1)  The types of services, including direct services and alternate service delivery mechanisms; and</t>
  </si>
  <si>
    <t>(2)  how and when those decisions will be made.</t>
  </si>
  <si>
    <t>(1)  Initiate and conduct meetings to develop, review, and revise a services plan for the child, in accordance with §300.138(b); and</t>
  </si>
  <si>
    <t>If an eligible parentally-placed private school student is designated to receive services, a services plan must be developed and implemented consistent with the requirements at 34 CFR §§ 300.137-300.139.  Equitable participation services must be documented on a written services plan for each eligible student who has been designated by the LEA to receive services.  [34 CFR § 300.132(b)] The LEA must:</t>
  </si>
  <si>
    <t>(1)  Meet the IEP requirements of 34 CFR §300.320, or for a child ages three through five, meet the IEP requirements of 34 CFR §300.323(b) with respect to the services provided; and</t>
  </si>
  <si>
    <t>(2)  be developed, reviewed, and revised consistent with IEP procedures described at §§300.321 through 300.324.</t>
  </si>
  <si>
    <t>(2)  from the service site to the private school, or to the child’s home, depending on the timing of the services.</t>
  </si>
  <si>
    <t>(2)  through contract by the public agency with an individual, association, agency, organization, or other entity.</t>
  </si>
  <si>
    <t xml:space="preserve">(2)  the employee performs the services under public supervision and control.  </t>
  </si>
  <si>
    <t>Do not include activities for child find and reevaluation activities under this objective, those activities belongs under Objective 2.</t>
  </si>
  <si>
    <t>(2)  can be removed from the private school without remodeling the private school facility.</t>
  </si>
  <si>
    <t>(2)  removal is necessary to avoid unauthorized use of the equipment and supplies for other than Part B purposes.</t>
  </si>
  <si>
    <t>D.</t>
  </si>
  <si>
    <t>Documentation of Private School Consultation</t>
  </si>
  <si>
    <t>(2)  the determination of the proportionate amount of federal funds available to serve these students, including the determination of how the proportionate share of those funds was calculated;</t>
  </si>
  <si>
    <t>(3)  the consultation process, including how the process will operate throughout the year to ensure that parentally placed private school students can meaningfully participate in special education and related services;</t>
  </si>
  <si>
    <t>(1)  The child find process, including how parentally-placed private school children with disabilities can participate equitably, and how parents, teachers, and private school officials will be informed of the process;</t>
  </si>
  <si>
    <t>(ii)  how special education and related services will be apportioned if funds are insufficient to serve all parentally-placed private school children; and</t>
  </si>
  <si>
    <t xml:space="preserve">(i)   the types of services (including direct services and alternate service delivery mechanisms), </t>
  </si>
  <si>
    <t>[20 U.S.C. 1412(a)(10)(A)(iii); 34 CFR § 300.134]</t>
  </si>
  <si>
    <t xml:space="preserve">(2)  ensure that a representative of the religious or other private school attends each meeting.  If the representative cannot attend, the LEA shall use other methods to ensure participation by the religious or other private school, including individual or conference telephone calls.  The LEA makes the final decision on services to be provided to eligible students.  [34 CFR §300.137(b)]  Parentally-placed private school children with disabilities may receive a different amount of services than children with disabilities in public schools.  </t>
  </si>
  <si>
    <t xml:space="preserve"> [34 CFR § 300.138]  </t>
  </si>
  <si>
    <t xml:space="preserve">No funds under Part B of the Act may be used for repairs, minor remodeling, or construction of private school facilities.  </t>
  </si>
  <si>
    <t>[34 CFR § 300.144]</t>
  </si>
  <si>
    <t>Name of Private School</t>
  </si>
  <si>
    <t>Name of Representative (print)</t>
  </si>
  <si>
    <t xml:space="preserve">Total IDEA B Allocation divided by (÷)  Total number of eligible children </t>
  </si>
  <si>
    <t>Number of parentally-placed eligible children multiplied by (x) Average Allocation per child</t>
  </si>
  <si>
    <t>Number of eligible children with disabilities in public schools in the LEA (excluding gifted only)</t>
  </si>
  <si>
    <t>Signature of Representative / Date</t>
  </si>
  <si>
    <t>(1)  The number of children evaluated;</t>
  </si>
  <si>
    <t>(2)  the number of children determined to be children with disabilities; and</t>
  </si>
  <si>
    <t>(3)  the number of children served.</t>
  </si>
  <si>
    <t>Objective 7 is only applicable to LEAs that have private schools within their educational jurisdiction.</t>
  </si>
  <si>
    <t>Objective 8</t>
  </si>
  <si>
    <t>UCOA Function Code 2500, Object Code 55912 and Applicable Location Code - LOCAL CHARTER SCHOOL</t>
  </si>
  <si>
    <t>UCOA Fund Code 24115 - PRIVATE SCHOOL</t>
  </si>
  <si>
    <t>g</t>
  </si>
  <si>
    <t>h</t>
  </si>
  <si>
    <t>Excess Cost - Elementary and Secondary School Calculations</t>
  </si>
  <si>
    <t>Local Application for IDEA B Funding</t>
  </si>
  <si>
    <t>IDEA B Basic Entitlement (24106) and Preschool Entitlement (24109)</t>
  </si>
  <si>
    <t>Local Educational Agency (LEA):</t>
  </si>
  <si>
    <t xml:space="preserve">Mandated Joint Eligiblity </t>
  </si>
  <si>
    <t>Phone</t>
  </si>
  <si>
    <t>E-Mail</t>
  </si>
  <si>
    <t>School Code:</t>
  </si>
  <si>
    <t>N/A</t>
  </si>
  <si>
    <t>Albuquerque School of Excellence</t>
  </si>
  <si>
    <t>SECTION III - Plan of Assurances</t>
  </si>
  <si>
    <t>Other Federal Assurances</t>
  </si>
  <si>
    <t>Federal Program General Assurances</t>
  </si>
  <si>
    <t>(20 U.S.C. 1413(a)(2)(A); 34 CFR § 300.202)</t>
  </si>
  <si>
    <t>(2)   are afforded all of the rights and services guaranteed to children with disabilities under IDEA-B.</t>
  </si>
  <si>
    <t xml:space="preserve">BASIC ENTITLEMENT              </t>
  </si>
  <si>
    <t>PRESCHOOL ENTITLEMENT</t>
  </si>
  <si>
    <t>Objective 2 - Budget</t>
  </si>
  <si>
    <t>Uniform Chart of Accounts (UCOA) Function Code 1000 -  DIRECT INSTRUCTION AND EXTENDED SCHOOL YEAR</t>
  </si>
  <si>
    <t>UCOA Function Codes: 2200, 2300, 2400, 2500, 2600, 2700, 3100 and 3300 -                                                                                                                   ALL OTHER ACTIVITIES RELATED TO THE PROVISION OF SPECIAL EDUCATION SERVICES TO STUDENTS WITH IEPs</t>
  </si>
  <si>
    <r>
      <rPr>
        <b/>
        <sz val="11"/>
        <color theme="1"/>
        <rFont val="Calibri"/>
        <family val="2"/>
        <scheme val="minor"/>
      </rPr>
      <t xml:space="preserve">1a.  </t>
    </r>
    <r>
      <rPr>
        <sz val="11"/>
        <color theme="1"/>
        <rFont val="Calibri"/>
        <family val="2"/>
        <scheme val="minor"/>
      </rPr>
      <t>The LEA, in providing for the education of children with disabilities within its jurisdiction, has in effect policies, procedures, and programs that are consistent with the State policies and procedures established under the IDEA Part B regulations at 34 CFR §§300.101 through 300.163, and §§300.165 through 300.174. (20 U.S.C. 1413(a)(1); 34 CFR § 300.201)</t>
    </r>
  </si>
  <si>
    <r>
      <rPr>
        <b/>
        <sz val="11"/>
        <color theme="1"/>
        <rFont val="Calibri"/>
        <family val="2"/>
        <scheme val="minor"/>
      </rPr>
      <t xml:space="preserve">5.  </t>
    </r>
    <r>
      <rPr>
        <sz val="11"/>
        <color theme="1"/>
        <rFont val="Calibri"/>
        <family val="2"/>
        <scheme val="minor"/>
      </rPr>
      <t>The LEA will ensure that all personnel necessary to carry out Part B of the Act are appropriately and adequately prepared, subject to the requirements of 34 CFR §300.156 (related to personnel qualifications) and section 2122 of the ESEA.</t>
    </r>
  </si>
  <si>
    <r>
      <rPr>
        <b/>
        <sz val="11"/>
        <color theme="1"/>
        <rFont val="Calibri"/>
        <family val="2"/>
        <scheme val="minor"/>
      </rPr>
      <t xml:space="preserve">6.  </t>
    </r>
    <r>
      <rPr>
        <sz val="11"/>
        <color theme="1"/>
        <rFont val="Calibri"/>
        <family val="2"/>
        <scheme val="minor"/>
      </rPr>
      <t xml:space="preserve">To the extent the LEA uses IDEA-B funds to carry out any of the permissive uses described in  34 CFR § 300.208, such funds will be used consistent with 34 CFR § 300.208. </t>
    </r>
  </si>
  <si>
    <r>
      <rPr>
        <b/>
        <sz val="11"/>
        <color theme="1"/>
        <rFont val="Calibri"/>
        <family val="2"/>
        <scheme val="minor"/>
      </rPr>
      <t xml:space="preserve">7a.  </t>
    </r>
    <r>
      <rPr>
        <sz val="11"/>
        <color theme="1"/>
        <rFont val="Calibri"/>
        <family val="2"/>
        <scheme val="minor"/>
      </rPr>
      <t>In carrying out IDEA-B and the IDEA-B regulations with respect to charter schools that are public schools of the LEA, the LEA will:</t>
    </r>
  </si>
  <si>
    <r>
      <rPr>
        <b/>
        <sz val="11"/>
        <color theme="1"/>
        <rFont val="Calibri"/>
        <family val="2"/>
        <scheme val="minor"/>
      </rPr>
      <t xml:space="preserve">7b.  </t>
    </r>
    <r>
      <rPr>
        <sz val="11"/>
        <color theme="1"/>
        <rFont val="Calibri"/>
        <family val="2"/>
        <scheme val="minor"/>
      </rPr>
      <t xml:space="preserve">If a public charter school, chartered by the Public Education Commission (PEC), is an LEA applying for IDEA-B funding under 34 CFR § 300.705, the LEA that is a public charter school will be responsible for ensuring that the IDEA-B requirements are met, unless State law has assigned that responsibility to some other entity.  </t>
    </r>
  </si>
  <si>
    <r>
      <rPr>
        <b/>
        <sz val="11"/>
        <color theme="1"/>
        <rFont val="Calibri"/>
        <family val="2"/>
        <scheme val="minor"/>
      </rPr>
      <t>8a.</t>
    </r>
    <r>
      <rPr>
        <sz val="11"/>
        <color theme="1"/>
        <rFont val="Calibri"/>
        <family val="2"/>
        <scheme val="minor"/>
      </rPr>
      <t xml:space="preserve">  The LEA has chosen to coordinate with the National Instructional Materials Access Center (NIMAC), when purchasing print instructional materials, and will acquire those instructional materials in the same manner, and subject to the same conditions as the SEA under 34 CFR §300.172 and 6.75.4.9 NMAC. </t>
    </r>
  </si>
  <si>
    <r>
      <rPr>
        <b/>
        <sz val="11"/>
        <color theme="1"/>
        <rFont val="Calibri"/>
        <family val="2"/>
        <scheme val="minor"/>
      </rPr>
      <t>8b.</t>
    </r>
    <r>
      <rPr>
        <sz val="11"/>
        <color theme="1"/>
        <rFont val="Calibri"/>
        <family val="2"/>
        <scheme val="minor"/>
      </rPr>
      <t xml:space="preserve">  Nothing in 34 CFR § 300.210 shall be construed to require an LEA to coordinate with the NIMAC.  The LEA has chosen not to coordinate with the NIMAC but assures that it will provide instructional materials to blind persons or other persons with print disabilities in a timely manner.  </t>
    </r>
  </si>
  <si>
    <r>
      <rPr>
        <b/>
        <sz val="11"/>
        <color theme="1"/>
        <rFont val="Calibri"/>
        <family val="2"/>
        <scheme val="minor"/>
      </rPr>
      <t>11.</t>
    </r>
    <r>
      <rPr>
        <sz val="11"/>
        <color theme="1"/>
        <rFont val="Calibri"/>
        <family val="2"/>
        <scheme val="minor"/>
      </rPr>
      <t xml:space="preserve"> The LEA will make available to parents of children with disabilities and to the general public all documents relating to the eligibility of the agency under IDEA-B.</t>
    </r>
  </si>
  <si>
    <r>
      <rPr>
        <b/>
        <sz val="11"/>
        <color theme="1"/>
        <rFont val="Calibri"/>
        <family val="2"/>
        <scheme val="minor"/>
      </rPr>
      <t xml:space="preserve">12. </t>
    </r>
    <r>
      <rPr>
        <sz val="11"/>
        <color theme="1"/>
        <rFont val="Calibri"/>
        <family val="2"/>
        <scheme val="minor"/>
      </rPr>
      <t>The LEA will cooperate in the Secretary of the U.S. Department of Education’s efforts under section 1308 of the ESEA to ensure the linkage of records pertaining to migratory children with disabilities for the purpose of electronically exchanging, among the States, health and educational information regarding those children.</t>
    </r>
  </si>
  <si>
    <t>Other Assurances</t>
  </si>
  <si>
    <r>
      <rPr>
        <b/>
        <sz val="11"/>
        <color theme="1"/>
        <rFont val="Calibri"/>
        <family val="2"/>
        <scheme val="minor"/>
      </rPr>
      <t>13.</t>
    </r>
    <r>
      <rPr>
        <sz val="11"/>
        <color theme="1"/>
        <rFont val="Calibri"/>
        <family val="2"/>
        <scheme val="minor"/>
      </rPr>
      <t xml:space="preserve"> The LEA assures that any P.L. 81-874 (impact aid) add-on funds which it may receive for the benefit of students with disabilities will be spent in accordance with the federal regulations governing that program.</t>
    </r>
  </si>
  <si>
    <r>
      <rPr>
        <b/>
        <sz val="11"/>
        <color theme="1"/>
        <rFont val="Calibri"/>
        <family val="2"/>
        <scheme val="minor"/>
      </rPr>
      <t>14.</t>
    </r>
    <r>
      <rPr>
        <sz val="11"/>
        <color theme="1"/>
        <rFont val="Calibri"/>
        <family val="2"/>
        <scheme val="minor"/>
      </rPr>
      <t xml:space="preserve"> Federal Program General Assurances: The LEA has Federal Program General Assurances on file with the PED.  The applicant acknowledges that the Federal Program General Assurances are incorporated herein by reference as though fully set forth herein.  These assurances include:</t>
    </r>
  </si>
  <si>
    <t>- General Education Provisions Act Assurances</t>
  </si>
  <si>
    <t>- Assurances - NON-CONSTRUCTION PROGRAMS (if applicable)</t>
  </si>
  <si>
    <r>
      <rPr>
        <b/>
        <sz val="11"/>
        <color theme="1"/>
        <rFont val="Calibri"/>
        <family val="2"/>
        <scheme val="minor"/>
      </rPr>
      <t>15.</t>
    </r>
    <r>
      <rPr>
        <sz val="11"/>
        <color theme="1"/>
        <rFont val="Calibri"/>
        <family val="2"/>
        <scheme val="minor"/>
      </rPr>
      <t xml:space="preserve"> The LEA will provide accurate, valid and timely data to the PED deemed necessary by the PED to carry out its duty to determine if significant discrepancies that may exist between the rates of long-term suspensions and expulsions of children with and without disabilities or any other information that may be required by the PED or the U.S. Department of Education. </t>
    </r>
  </si>
  <si>
    <r>
      <rPr>
        <b/>
        <sz val="11"/>
        <color theme="1"/>
        <rFont val="Calibri"/>
        <family val="2"/>
        <scheme val="minor"/>
      </rPr>
      <t xml:space="preserve">16. </t>
    </r>
    <r>
      <rPr>
        <sz val="11"/>
        <color theme="1"/>
        <rFont val="Calibri"/>
        <family val="2"/>
        <scheme val="minor"/>
      </rPr>
      <t>The LEA shall use fiscal control and fund accounting procedures that ensure proper disbursement of and accounting for Federal funds.</t>
    </r>
  </si>
  <si>
    <r>
      <rPr>
        <b/>
        <sz val="11"/>
        <color theme="1"/>
        <rFont val="Calibri"/>
        <family val="2"/>
        <scheme val="minor"/>
      </rPr>
      <t>17.</t>
    </r>
    <r>
      <rPr>
        <sz val="11"/>
        <color theme="1"/>
        <rFont val="Calibri"/>
        <family val="2"/>
        <scheme val="minor"/>
      </rPr>
      <t xml:space="preserve"> As per 6.31.2.11(A)(3) NMAC, each public agency shall develop and implement appropriate policies and procedures to ensure a smooth and effective transition from Part C to Part B programs for preschool children with disabilities within the agency’s educational jurisdiction, in compliance with 34 CFR Sec. 300.124. The Part C lead agency must share the directory information of potentially eligible students with their LEA(s).  Each LEA and other public agencies as appropriate shall make reasonable efforts to establish productive working relations with local Part C programs and when given reasonable notice shall participate in the transition planning conferences arranged by local Part C providers. The process of sharing this data must be completed in a Memorandum of Understanding (MOU) or Interagency Agreement between both the LEA and Part C lead agency. (Not applicable to State Supported Schools without preschool.)</t>
    </r>
  </si>
  <si>
    <r>
      <rPr>
        <b/>
        <sz val="11"/>
        <color theme="1"/>
        <rFont val="Calibri"/>
        <family val="2"/>
        <scheme val="minor"/>
      </rPr>
      <t>19.</t>
    </r>
    <r>
      <rPr>
        <sz val="11"/>
        <color theme="1"/>
        <rFont val="Calibri"/>
        <family val="2"/>
        <scheme val="minor"/>
      </rPr>
      <t xml:space="preserve"> The LEA provides equitable access and participation in all IDEA program benefits and activities, regardless of gender, race, national origin, color, disability, and age.</t>
    </r>
  </si>
  <si>
    <t>Certifications</t>
  </si>
  <si>
    <r>
      <rPr>
        <b/>
        <sz val="11"/>
        <color theme="1"/>
        <rFont val="Calibri"/>
        <family val="2"/>
        <scheme val="minor"/>
      </rPr>
      <t xml:space="preserve">1.  </t>
    </r>
    <r>
      <rPr>
        <sz val="11"/>
        <color theme="1"/>
        <rFont val="Calibri"/>
        <family val="2"/>
        <scheme val="minor"/>
      </rPr>
      <t xml:space="preserve">The applicant certifies that no Federal appropriated funds have been or will be paid to any person for influencing or attempting to 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  The applicant shall complete and submit Standard Form-LLL, “Disclosure Form to Report Lobbying,” when required (34 CFR Part 82, Appendix B).  </t>
    </r>
  </si>
  <si>
    <t>A.  The applicant certifies that it and its principals:</t>
  </si>
  <si>
    <t>B.  Where the applicant is unable to certify to any of the statements in this certification, he or she shall attach an explanation to this application.</t>
  </si>
  <si>
    <t>Local Application for IDEA-B Funding</t>
  </si>
  <si>
    <t>Signature - Approval Page</t>
  </si>
  <si>
    <t>Date:</t>
  </si>
  <si>
    <t xml:space="preserve">The Board of Education or Governing Authority for the </t>
  </si>
  <si>
    <t xml:space="preserve">  </t>
  </si>
  <si>
    <t>If the applicant does not have the assurances mentioned above on file with the PED, the applicant must submit such signed assurances with this application.  Civil rights assurances must be filed with the U.S. Department of Education’s Office for Civil Rights (ED’s OCR), if the applicant has not filed these assurances with ED’s OCR, the applicant will file such assurances.</t>
  </si>
  <si>
    <t>La Academia Dolores Huerta</t>
  </si>
  <si>
    <t xml:space="preserve">The LEA must make the following assurances that it meets each of the conditions required by Part B of the Individuals with Disabilities Education Act, Part B (IDEA-B),  (34 CFR §§ 300.201 through 300.213).  </t>
  </si>
  <si>
    <t>YES</t>
  </si>
  <si>
    <t>Assurance3</t>
  </si>
  <si>
    <t>Assurance2</t>
  </si>
  <si>
    <t>Assurance1</t>
  </si>
  <si>
    <t>Assurance5</t>
  </si>
  <si>
    <r>
      <rPr>
        <b/>
        <sz val="11"/>
        <color theme="1"/>
        <rFont val="Calibri"/>
        <family val="2"/>
        <scheme val="minor"/>
      </rPr>
      <t>2.</t>
    </r>
    <r>
      <rPr>
        <sz val="11"/>
        <color theme="1"/>
        <rFont val="Calibri"/>
        <family val="2"/>
        <scheme val="minor"/>
      </rPr>
      <t xml:space="preserve">  Amounts provided to the LEA under IDEA-B;</t>
    </r>
  </si>
  <si>
    <t>(1)   will be expended in accordance with the applicable provisions of IDEA-B;</t>
  </si>
  <si>
    <t>(3)   will be used to supplement State, local, and other Federal funds and not to supplant those funds.</t>
  </si>
  <si>
    <r>
      <rPr>
        <b/>
        <sz val="11"/>
        <color theme="1"/>
        <rFont val="Calibri"/>
        <family val="2"/>
        <scheme val="minor"/>
      </rPr>
      <t xml:space="preserve">4.  </t>
    </r>
    <r>
      <rPr>
        <sz val="11"/>
        <color theme="1"/>
        <rFont val="Calibri"/>
        <family val="2"/>
        <scheme val="minor"/>
      </rPr>
      <t>To the extent the LEA uses IDEA-B funds to carry out a school-wide program under section 1114 of the Elementary and Secondary Education Act, the LEA will use those funds consistent with 34 CFR § 300.206, and the LEA will meet all other requirements of IDEA-B, including ensuring that children with disabilities in school-wide program schools;</t>
    </r>
  </si>
  <si>
    <t>(1)   receive services in accordance with a properly developed IEP; and</t>
  </si>
  <si>
    <t>(A)  On the same basis as the LEA provides funds to the LEA’s other public schools, including proportional distribution based on relative enrollment of children with disabilities; and</t>
  </si>
  <si>
    <r>
      <rPr>
        <b/>
        <sz val="11"/>
        <color theme="1"/>
        <rFont val="Calibri"/>
        <family val="2"/>
        <scheme val="minor"/>
      </rPr>
      <t>10.</t>
    </r>
    <r>
      <rPr>
        <sz val="11"/>
        <color theme="1"/>
        <rFont val="Calibri"/>
        <family val="2"/>
        <scheme val="minor"/>
      </rPr>
      <t xml:space="preserve"> The LEA will provide the PED with information needed to enable the PED to carry out its duties under IDEA-B, including, with respect to 34 CFR § 300.157 and § 300.160, information relating to the performance of children with disabilities participating in programs carried out under  IDEA-B.  </t>
    </r>
  </si>
  <si>
    <t>[20 U.S.C. 1412(a)(22), 1418(a); 34 CFR §§ 300.211; 300.640 through 300.646]</t>
  </si>
  <si>
    <t xml:space="preserve">(a)  Are not presently debarred, suspended, proposed for debarment, declared ineligible, or voluntarily excluded from covered transactions by any Federal department or agency; </t>
  </si>
  <si>
    <t>(b)  have not within a three-year period preceding this application been convicted of or had a civil judgment rendered against them for commission of fraud or a criminal offense in connection with obtaining, attempting to obtain, or performing a public (Federal, State, or local) transaction or contract under a public transaction; violation of Federal or State antitrust statutes or commission of embezzlement, theft, forgery, bribery, falsification or destruction of records, making false statements, or receiving stolen property;</t>
  </si>
  <si>
    <t xml:space="preserve">(d)  have not within a three-year period preceding this application had one or more public transaction (Federal, State, or local) terminated for cause or default; and </t>
  </si>
  <si>
    <t xml:space="preserve">(c)  are not presently indicted for or otherwise criminally or civilly charged by a governmental entity (Federal, State, or local) with commission of any of the offenses enumerated in paragraph (2)(b) of this certification; </t>
  </si>
  <si>
    <t>6.  Purchase of educational equipment used in direct instruction of students with IEPs,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</si>
  <si>
    <t xml:space="preserve">Basic </t>
  </si>
  <si>
    <t>Preschool</t>
  </si>
  <si>
    <t>Basic - Fund 24106</t>
  </si>
  <si>
    <t>Preschool (24109)</t>
  </si>
  <si>
    <t>Basic - (24106)</t>
  </si>
  <si>
    <t xml:space="preserve">Under the 2004 amendments to the IDEA, (34 CFR § 300.226), an LEA must use 15% of the current year IDEA-B allocation for students in kindergarten through grade 12 (with a particular emphasis on students in kindergarten through grade 3) who have not been identified as needing special education or related services but who need additional academic and behavioral support to succeed in the general education environment.  </t>
  </si>
  <si>
    <t>From 24106</t>
  </si>
  <si>
    <t>From 24109</t>
  </si>
  <si>
    <t>(b) the total number of children with disabilities in the LEA’s jurisdiction aged 3 through 21 (or 3 through 5 for the Preschool Grant) (The second Wednesday in October count is used, i.e. 40 Day).</t>
  </si>
  <si>
    <t>* LEAs are not required to provide transportation from the child’s home to the private school.  The cost of the transportation included in a services plan may be included in calculating whether the LEA has met the proportionate share requirement of 34 CFR §300.133.  [34 CFR § 300.139]  Separate documentation is required for the purpose of tracking these funds and prior approval is required.</t>
  </si>
  <si>
    <t>Enter Private School Name HERE</t>
  </si>
  <si>
    <t xml:space="preserve">(5)  the process by which the LEA will notify, in writing, the reasons why the LEA may choose not to provide services as requested by representatives of private schools. </t>
  </si>
  <si>
    <t>[20 U.S.C. 1401(8); 34 CFR § 300.16]</t>
  </si>
  <si>
    <t>Total Private</t>
  </si>
  <si>
    <r>
      <t xml:space="preserve">If the LEA will require IDEA-B funds for the Function Codes listed below a budget amount and description </t>
    </r>
    <r>
      <rPr>
        <b/>
        <sz val="12"/>
        <color theme="1"/>
        <rFont val="Calibri"/>
        <family val="2"/>
        <scheme val="minor"/>
      </rPr>
      <t>must</t>
    </r>
    <r>
      <rPr>
        <sz val="12"/>
        <color theme="1"/>
        <rFont val="Calibri"/>
        <family val="2"/>
        <scheme val="minor"/>
      </rPr>
      <t xml:space="preserve"> be included. Descriptions must identify how the activities are related to the provision of special education services to students with IEPs. </t>
    </r>
  </si>
  <si>
    <r>
      <t xml:space="preserve">Total number of eligible children </t>
    </r>
    <r>
      <rPr>
        <sz val="11"/>
        <color theme="1"/>
        <rFont val="Calibri"/>
        <family val="2"/>
        <scheme val="minor"/>
      </rPr>
      <t>(a + b = c)</t>
    </r>
  </si>
  <si>
    <r>
      <t xml:space="preserve">Average Allocation per child </t>
    </r>
    <r>
      <rPr>
        <sz val="11"/>
        <color theme="1"/>
        <rFont val="Calibri"/>
        <family val="2"/>
        <scheme val="minor"/>
      </rPr>
      <t>(d ÷ c = e)</t>
    </r>
  </si>
  <si>
    <r>
      <t xml:space="preserve">Please select </t>
    </r>
    <r>
      <rPr>
        <b/>
        <i/>
        <sz val="11"/>
        <color indexed="8"/>
        <rFont val="Calibri"/>
        <family val="2"/>
      </rPr>
      <t>Yes</t>
    </r>
    <r>
      <rPr>
        <sz val="11"/>
        <color indexed="8"/>
        <rFont val="Calibri"/>
        <family val="2"/>
      </rPr>
      <t xml:space="preserve">next to item(s) for which the applicant is requesting to budget funds. Items identified below must be budgeted under Fund Code 24112 in OBMS. </t>
    </r>
  </si>
  <si>
    <t>2015-2016 IDEA-B INITIAL Allocations</t>
  </si>
  <si>
    <t>If any funds are budgeted in Objective 5 the LEA must identify the estimated number of students that will be served with these funds during the 2015-2016 School Year. Enter the number of students to be served by CEIS below.</t>
  </si>
  <si>
    <t xml:space="preserve">Number of parentally-placed eligible children with disabilities in this private school (excluding gifted only) </t>
  </si>
  <si>
    <t>IDEA B Allocation (24106)</t>
  </si>
  <si>
    <t>From Basic Entitlement (24106)</t>
  </si>
  <si>
    <t>Proportionate share to Local Charters</t>
  </si>
  <si>
    <t>Authorized Representative's Signature (REQUIRED):</t>
  </si>
  <si>
    <t>Board of Education President Signature/Governing Board Signature (REQUIRED):</t>
  </si>
  <si>
    <t>Superintendent Signature/ Head Administrator Signature (REQUIRED):</t>
  </si>
  <si>
    <t>Special Education Director Signature (REQUIRED):</t>
  </si>
  <si>
    <t xml:space="preserve">Parent Representative Signature (REQUIRED): </t>
  </si>
  <si>
    <t>(20 USC 1412(a)(12); 34 CFR § 300.154(d)(2)(iv) and (v); 6.31.2.9(B)(7)(b) NMAC</t>
  </si>
  <si>
    <r>
      <rPr>
        <b/>
        <sz val="11"/>
        <color theme="1"/>
        <rFont val="Calibri"/>
        <family val="2"/>
        <scheme val="minor"/>
      </rPr>
      <t>20.</t>
    </r>
    <r>
      <rPr>
        <sz val="11"/>
        <color theme="1"/>
        <rFont val="Calibri"/>
        <family val="2"/>
        <scheme val="minor"/>
      </rPr>
      <t xml:space="preserve"> The LEA provides assurance that there is a process and procedure in place to obtain one time only consent to access Medicaid and private insurance and that there is a yearly review so that notice is given annually to parents that have given the one time consent.</t>
    </r>
  </si>
  <si>
    <t>Albuquerque Sign Language Academy (The)</t>
  </si>
  <si>
    <t xml:space="preserve">ASK Academy (The) </t>
  </si>
  <si>
    <t>Chama Valley Independent Schools</t>
  </si>
  <si>
    <t>DEAP</t>
  </si>
  <si>
    <t>Dream Diné Charter School</t>
  </si>
  <si>
    <t>Española Public Schools</t>
  </si>
  <si>
    <t>GREAT Academy (The)</t>
  </si>
  <si>
    <t>House Municipal Schools</t>
  </si>
  <si>
    <t>International School at Mesa del Sol (The)</t>
  </si>
  <si>
    <t>Juvenile Justice Services</t>
  </si>
  <si>
    <t>Las Montañas Charter School</t>
  </si>
  <si>
    <t>MASTERS Program (The)</t>
  </si>
  <si>
    <t>Monte del Sol Charter School</t>
  </si>
  <si>
    <t>Montessori Elementary School (The)</t>
  </si>
  <si>
    <t>Moriarty-Edgewood School District</t>
  </si>
  <si>
    <t>Peñasco Independent Schools</t>
  </si>
  <si>
    <t>SABE</t>
  </si>
  <si>
    <t>Taos International Charter School</t>
  </si>
  <si>
    <t>Technology Leadership High School</t>
  </si>
  <si>
    <t>Tierra Encantada Charter School</t>
  </si>
  <si>
    <t>Tucumcari Public Schools</t>
  </si>
  <si>
    <t>Turquoise Trail Charter School</t>
  </si>
  <si>
    <t>Native American Community Academy (Albuquerque)</t>
  </si>
  <si>
    <t>Bataan Military Academy (Albuquerque)</t>
  </si>
  <si>
    <t>Albuquerque Talent Development Secondary Charter School (Albuquerque)</t>
  </si>
  <si>
    <t>Los Puentes Charter School (Albuquerque)</t>
  </si>
  <si>
    <t>East Mountain High School (Albuquerque)</t>
  </si>
  <si>
    <t>South Valley Academy (Albuquerque)</t>
  </si>
  <si>
    <t>Twenty-First Century Charter School (Albuquerque)</t>
  </si>
  <si>
    <t>Corrales Internationl School (Albuquerque)</t>
  </si>
  <si>
    <t>Gordon Bernell Charter School (Albuquerque)</t>
  </si>
  <si>
    <t>Nuestros Valores Charter School (Albuquerque)</t>
  </si>
  <si>
    <t>Public Academy for Performing Arts (Albuquerque)</t>
  </si>
  <si>
    <t>Robert F. Kennedy Charter School (Albuquerque)</t>
  </si>
  <si>
    <t>La Academia de Esperanza Charter School (Albuquerque)</t>
  </si>
  <si>
    <t>Digital Arts and Technology Academy (Albuquerque)</t>
  </si>
  <si>
    <t>El Camino Real Academy (Albuquerque)</t>
  </si>
  <si>
    <t>Albuquerque Charter Academy (Albuquerque)</t>
  </si>
  <si>
    <t>Montessori of the Rio Grande Charter (Albuquerque)</t>
  </si>
  <si>
    <t>Mountain Mahogany Community School (Albuquerque)</t>
  </si>
  <si>
    <t>Alice King Community School (Albuquerque)</t>
  </si>
  <si>
    <t>Christine Duncan's Heritage Academy (Albuquerque)</t>
  </si>
  <si>
    <t>Sidney Gutierrez Middle School (Roswell)</t>
  </si>
  <si>
    <t>Moreno Valley High School (Cimarron)</t>
  </si>
  <si>
    <t>Jefferson Montessori Academy (Carlsbad)</t>
  </si>
  <si>
    <t>Deming Cesar Chavez Charter High School (Deming)</t>
  </si>
  <si>
    <t>Middle College High School (Gallup-McKinley)</t>
  </si>
  <si>
    <t>Cariños de Los Niños (Espanola)</t>
  </si>
  <si>
    <t>Lindrith Area Heritage School (Jemez Mountain)</t>
  </si>
  <si>
    <t>San Diego Riverside Charter School (Jemez Valley)</t>
  </si>
  <si>
    <t>Mosaic Academy Charter (Aztec)</t>
  </si>
  <si>
    <t>New Mexico Virtual Academy (Farmington)</t>
  </si>
  <si>
    <t>Rio Gallinas School (West Las Vegas)</t>
  </si>
  <si>
    <t>Academy for Tech. &amp; Classics (Santa Fe)</t>
  </si>
  <si>
    <t>Cottonwood Valley Charter School (Socorro)</t>
  </si>
  <si>
    <t>Taos Charter School (Taos)</t>
  </si>
  <si>
    <t>Anansi Charter School (Taos)</t>
  </si>
  <si>
    <t>Vista Grande High School (Taos)</t>
  </si>
  <si>
    <t>Roots and Wings Community School (Questa)</t>
  </si>
  <si>
    <t>Function 2600 - Operation &amp; Maintenance of Plant</t>
  </si>
  <si>
    <t>Total number of children with disabilities in public schools in the LEA (excluding gifted only)</t>
  </si>
  <si>
    <t>Total Local Charter School students with IEPs (ALL Charters, excluding gifted only)</t>
  </si>
  <si>
    <t>Native American Community Academy</t>
  </si>
  <si>
    <t>Bataan Military Academy</t>
  </si>
  <si>
    <t>Los Puentes Charter School</t>
  </si>
  <si>
    <t>East Mountain High School</t>
  </si>
  <si>
    <t>South Valley Academy</t>
  </si>
  <si>
    <t>Twenty-First Century Charter School</t>
  </si>
  <si>
    <t>Gordon Bernell Charter School</t>
  </si>
  <si>
    <t>Nuestros Valores Charter School</t>
  </si>
  <si>
    <t>Public Academy for Performing Arts</t>
  </si>
  <si>
    <t>Robert F. Kennedy Charter School</t>
  </si>
  <si>
    <t>La Academia de Esperanza Charter School</t>
  </si>
  <si>
    <t>Digital Arts and Technology Academy</t>
  </si>
  <si>
    <t>El Camino Real Academy</t>
  </si>
  <si>
    <t>Montessori of the Rio Grande Charter</t>
  </si>
  <si>
    <t>Select Local Charter</t>
  </si>
  <si>
    <t>Local Charter's Fund 24106 Total Allocation</t>
  </si>
  <si>
    <r>
      <t>Local Charter School students with disabilities total enrollment (</t>
    </r>
    <r>
      <rPr>
        <sz val="12"/>
        <color rgb="FFFF0000"/>
        <rFont val="Calibri"/>
        <family val="2"/>
        <scheme val="minor"/>
      </rPr>
      <t>excluding gifted only</t>
    </r>
    <r>
      <rPr>
        <sz val="12"/>
        <color theme="1"/>
        <rFont val="Calibri"/>
        <family val="2"/>
        <scheme val="minor"/>
      </rPr>
      <t xml:space="preserve">) </t>
    </r>
  </si>
  <si>
    <r>
      <t xml:space="preserve">For this Local Charter please select </t>
    </r>
    <r>
      <rPr>
        <b/>
        <sz val="12"/>
        <color theme="1"/>
        <rFont val="Calibri"/>
        <family val="2"/>
        <scheme val="minor"/>
      </rPr>
      <t>Yes</t>
    </r>
    <r>
      <rPr>
        <sz val="12"/>
        <color theme="1"/>
        <rFont val="Calibri"/>
        <family val="2"/>
        <scheme val="minor"/>
      </rPr>
      <t xml:space="preserve"> next to the item(s) below that will require IDEA-B funds. Items identified below are to budgeted accordingly in OBMS. </t>
    </r>
  </si>
  <si>
    <t>* If there is a difference between the number of students found to be eligible for IDEA B and the number of students who were served a written justification must be submitted to the SEB.</t>
  </si>
  <si>
    <t>IMPORTANT REMINDERS:</t>
  </si>
  <si>
    <t>E.</t>
  </si>
  <si>
    <t>No parentally-placed private school child with a disability has an individual right to receive some or all of the special education and related services that the child would receive if enrolled in a public school.  [34 CFR § 300.137(a)]  The LEA’s consultation process must cover a number of topics, including the LEA’s child find activities, the consultation process, and decision-making on the provision of services.  Consultation must address how special education and related services will be apportioned if the proportionate share of IDEA B funds are insufficient to serve all parentally-placed private school children.  [34 CFR § 300.134]  While an LEA cannot refuse to consider the needs of parentally-placed private school children with disabilities, the LEA ultimately decides which students will receive equitable participation services, and an LEA, after meaningful consultation, can decide not to serve some students.  [OSEP Letter to Mendelson (Aug. 25, 2007), 49 IDELR 198.]</t>
  </si>
  <si>
    <t>Equitable participation services may be provided on the premises of private, including religious, schools, to the extent consistent with the law.  The consultation process must include a discussion of where services will be provided.  The services plan must include transportation costs, in certain situations if necessary for the child to benefit from or participate in the equitable participation services provided by the LEA under IDEA B.  These transportation costs may cover transportation:</t>
  </si>
  <si>
    <t xml:space="preserve">Special education and related services provided to parentally-placed private school children with disabilities, including materials and equipment, must be secular, neutral, and non-ideological.  [34 CFR § 300.138(c)(ii)(2)]  An LEA may use IDEA B funds to pay for the services of an employee of a private school to provide equitable participation services if: </t>
  </si>
  <si>
    <t>A public agency must control and administer the funds used to provide IDEA B equitable participation services, and hold title to and administer materials, equipment, and property purchased with those funds for the uses and purposes provided in IDEA B.  The public agency may place equipment and supplies in a private school for the period of time needed for the IDEA B program.  The public agency must ensure that the equipment and supplies placed in a private school:</t>
  </si>
  <si>
    <t>IDEA B requires that each LEA maintain in its records, and provide to the SEA, the following information related to parentally-placed private school children covered under §§300.130 through 300.144:</t>
  </si>
  <si>
    <t>IDEA B requires that a LEA consult with representatives of private schools and parents of parentally-placed private school students during the design and development of special education and related services for students with IEPs, regarding:</t>
  </si>
  <si>
    <t>(4)  how, where, and by whom services will be provided to these students, including a discussion of;</t>
  </si>
  <si>
    <r>
      <t xml:space="preserve">Average Allocation per child </t>
    </r>
    <r>
      <rPr>
        <sz val="11"/>
        <color theme="1"/>
        <rFont val="Calibri"/>
        <family val="2"/>
        <scheme val="minor"/>
      </rPr>
      <t>(d / a = e)</t>
    </r>
  </si>
  <si>
    <t xml:space="preserve">Under 34 CFR §§ 300.132-300.133, an LEA must spend a proportionate amount of their IDEA Basic Entitlement and, if applicable, Preschool sub-grant funds for special education and related services (“equitable participation services”) to students with disabilities who are parentally placed in private elementary and secondary schools (“equitable participation services”) located in the school district served by the LEA.  Students who are gifted only are not to be included in the calculation of private school proportionate share however a student who is gifted and is learning disabled and receiving special education services, would be included in the calculation. Children aged three through five are considered to be parentally-placed private school children with disabilities, only if they are enrolled in a private school that meets the definition of elementary school in 34 CFR § 300.13.  New Mexico State law defines an elementary school as “a public school providing instruction for grades kindergarten through eight, unless there is a junior high school program approved by the state board [department], in which case it means a public school providing instruction for grades kindergarten through six.”  22-1-3(A) NMSA 1978. </t>
  </si>
  <si>
    <t>LEAs must budget their IDEA Basic Entitlement and, if applicable, Preschool Entitlement sub-grant funds accordingly within fund 24115 in order to ensure that they can meet the proportionate share spending requirement under 34 CFR §§ 300.132-300.133.  The proportionate share amount is determined using:</t>
  </si>
  <si>
    <t>(1) the LEA’s IDEA Basic/Preschool Entitlement sub-grant amount;</t>
  </si>
  <si>
    <r>
      <t xml:space="preserve">Average Allocation per child </t>
    </r>
    <r>
      <rPr>
        <sz val="11"/>
        <color theme="1"/>
        <rFont val="Calibri"/>
        <family val="2"/>
        <scheme val="minor"/>
      </rPr>
      <t>(calculated above)</t>
    </r>
  </si>
  <si>
    <t>IDEA B Allocation - Basic Entitlement (24106)</t>
  </si>
  <si>
    <t>Number of parentally-placed eligible children with disabilities in all private schools located in the LEA (excluding gifted only)</t>
  </si>
  <si>
    <t>Determining Proportionate Share for Private Schools:</t>
  </si>
  <si>
    <t>Total Vountary CEIS</t>
  </si>
  <si>
    <t>Total Mandatory CEIS</t>
  </si>
  <si>
    <t>Function 1000</t>
  </si>
  <si>
    <t>Function 2100</t>
  </si>
  <si>
    <t>Function 2200</t>
  </si>
  <si>
    <t>Function 2300</t>
  </si>
  <si>
    <t>Function 2400</t>
  </si>
  <si>
    <t>Function 2500</t>
  </si>
  <si>
    <t>Function 2600</t>
  </si>
  <si>
    <t>Function 2700</t>
  </si>
  <si>
    <t>Function 3100</t>
  </si>
  <si>
    <t>Function 3300</t>
  </si>
  <si>
    <t>Total Budgeted</t>
  </si>
  <si>
    <t xml:space="preserve"> Objective 4</t>
  </si>
  <si>
    <t xml:space="preserve"> Objective 5</t>
  </si>
  <si>
    <t>Voluntary CEIS                       Fund 24112</t>
  </si>
  <si>
    <t>Total Dependent Charters</t>
  </si>
  <si>
    <t>Private Schools                   Fund 24115</t>
  </si>
  <si>
    <t>Amounts Budgeted</t>
  </si>
  <si>
    <t>(should be $ 0)</t>
  </si>
  <si>
    <t>Mandatory CEIS                Fund 24112</t>
  </si>
  <si>
    <r>
      <rPr>
        <b/>
        <sz val="11"/>
        <color theme="1"/>
        <rFont val="Calibri"/>
        <family val="2"/>
        <scheme val="minor"/>
      </rPr>
      <t>2.</t>
    </r>
    <r>
      <rPr>
        <sz val="11"/>
        <color theme="1"/>
        <rFont val="Calibri"/>
        <family val="2"/>
        <scheme val="minor"/>
      </rPr>
      <t xml:space="preserve">  As required by Executive Order 12549, Department and Suspension, and implemented at 34 CFR Part 85, for prospective participants in all lower tier transactions meeting the threshold and tier requirements stated at 34 CFR Part 85, Section 85.110-</t>
    </r>
  </si>
  <si>
    <t xml:space="preserve">LEAs must provide assurance for Items 2 through 6, 7a or 7b, 8a or 8b, and 9 through 12. </t>
  </si>
  <si>
    <t>Yesonly</t>
  </si>
  <si>
    <t>Assurance7</t>
  </si>
  <si>
    <t>The LEA will make available to parents of children with disabilities and to the general public all documents relating to the eligibility of the LEA under the Individuals with Disabilities Education Act (IDEA-B), in accordance with 34 CFR §300.212.</t>
  </si>
  <si>
    <t>Select the application type from the drop down menu below that best describes the circumstances under which the application is being submitted (in combination with another entity or on behalf of a single entity).</t>
  </si>
  <si>
    <t>AppType</t>
  </si>
  <si>
    <t>Select LEA</t>
  </si>
  <si>
    <t>Budget</t>
  </si>
  <si>
    <r>
      <t xml:space="preserve">UCOA Fund Code 24112 - </t>
    </r>
    <r>
      <rPr>
        <b/>
        <sz val="14"/>
        <color rgb="FFFF0000"/>
        <rFont val="Calibri"/>
        <family val="2"/>
        <scheme val="minor"/>
      </rPr>
      <t>VOLUNTARY</t>
    </r>
    <r>
      <rPr>
        <b/>
        <sz val="14"/>
        <color theme="1"/>
        <rFont val="Calibri"/>
        <family val="2"/>
        <scheme val="minor"/>
      </rPr>
      <t xml:space="preserve"> COORDINATED EARLY INTERVENING SERVICES (CEIS)</t>
    </r>
  </si>
  <si>
    <r>
      <t xml:space="preserve">UCOA Fund Code 24112 - </t>
    </r>
    <r>
      <rPr>
        <b/>
        <sz val="14"/>
        <color rgb="FFFF0000"/>
        <rFont val="Calibri"/>
        <family val="2"/>
        <scheme val="minor"/>
      </rPr>
      <t>MANDATORY</t>
    </r>
    <r>
      <rPr>
        <b/>
        <sz val="14"/>
        <color theme="1"/>
        <rFont val="Calibri"/>
        <family val="2"/>
        <scheme val="minor"/>
      </rPr>
      <t xml:space="preserve"> COORDINATED EARLY INTERVENING SERVICES (CEIS)</t>
    </r>
  </si>
  <si>
    <t>max amount allowed for Voluntary CEIS</t>
  </si>
  <si>
    <t>Objective 5 is only applicable to LEAs that have received a determination letter for non-compliance with Indicators 9 and 10 regarding significant disproportionality. In addtion to the requirements identified above for Voluntary CEIS additional requirements for Mandatory CEIS must be followed, these addtional requirements are identified below. The requirements identified for Objective 4 apply to Objective 5 along with the following additional guidelines:</t>
  </si>
  <si>
    <t>SelectLocal</t>
  </si>
  <si>
    <t>Dependent/Local Charters</t>
  </si>
  <si>
    <t>Total Allocation to be distributed to Private Schools</t>
  </si>
  <si>
    <t xml:space="preserve">An LEA must spend at least the average annual per student expenditure on the education of an elementary school or secondary school child with a disability before funds under Part B of the Act are used to pay the excess costs of providing special education and related services. </t>
  </si>
  <si>
    <t>d. Total expenditures for elementary school students less capital outlay and debt service (a + b - c = d)</t>
  </si>
  <si>
    <t>Other Deductions</t>
  </si>
  <si>
    <t>j. Total of other deductions ( e + f + g + h + i = j)</t>
  </si>
  <si>
    <r>
      <t xml:space="preserve">k. Total Expenditures for </t>
    </r>
    <r>
      <rPr>
        <b/>
        <u/>
        <sz val="13"/>
        <color theme="1"/>
        <rFont val="Calibri"/>
        <family val="2"/>
        <scheme val="minor"/>
      </rPr>
      <t>all elementary school students</t>
    </r>
    <r>
      <rPr>
        <sz val="12"/>
        <color theme="1"/>
        <rFont val="Calibri"/>
        <family val="2"/>
        <scheme val="minor"/>
      </rPr>
      <t xml:space="preserve"> less other deductions (d - j = k)</t>
    </r>
  </si>
  <si>
    <t>Determining Excess Cost</t>
  </si>
  <si>
    <r>
      <t xml:space="preserve">The </t>
    </r>
    <r>
      <rPr>
        <b/>
        <sz val="12"/>
        <color theme="1"/>
        <rFont val="Calibri"/>
        <family val="2"/>
        <scheme val="minor"/>
      </rPr>
      <t xml:space="preserve">average annual per student expenditure </t>
    </r>
    <r>
      <rPr>
        <sz val="12"/>
        <color theme="1"/>
        <rFont val="Calibri"/>
        <family val="2"/>
        <scheme val="minor"/>
      </rPr>
      <t xml:space="preserve">for the LEA's </t>
    </r>
    <r>
      <rPr>
        <b/>
        <sz val="12"/>
        <color theme="1"/>
        <rFont val="Calibri"/>
        <family val="2"/>
        <scheme val="minor"/>
      </rPr>
      <t xml:space="preserve">elementary schools </t>
    </r>
    <r>
      <rPr>
        <sz val="12"/>
        <color theme="1"/>
        <rFont val="Calibri"/>
        <family val="2"/>
        <scheme val="minor"/>
      </rPr>
      <t>is calculated below:</t>
    </r>
  </si>
  <si>
    <r>
      <rPr>
        <b/>
        <sz val="11"/>
        <color theme="1"/>
        <rFont val="Calibri"/>
        <family val="2"/>
        <scheme val="minor"/>
      </rPr>
      <t>LEAs are required to compute the Excess Cost Calculation for its elementary and secondary students with disabilities separately.</t>
    </r>
    <r>
      <rPr>
        <sz val="11"/>
        <color theme="1"/>
        <rFont val="Calibri"/>
        <family val="2"/>
        <scheme val="minor"/>
      </rPr>
      <t xml:space="preserve"> Section 602(8) of the Act and IDEA B regulation section 300.16 requires the LEA to compute the Excess Cost Calculation separately for children with disabilities in its elementary schools and for children with disabilities in its secondary schools. </t>
    </r>
  </si>
  <si>
    <t>Elementary School Excess Cost Requirement</t>
  </si>
  <si>
    <r>
      <t xml:space="preserve">Excess Cost is one of several fiscal compliance requirements governing the expenditures of federal funds on students with disabilities. </t>
    </r>
    <r>
      <rPr>
        <b/>
        <sz val="11"/>
        <color theme="1"/>
        <rFont val="Calibri"/>
        <family val="2"/>
        <scheme val="minor"/>
      </rPr>
      <t>The Excess Cost is a statutory requirement that mandates how much the LEA must expend for children with disabilities from state funds.</t>
    </r>
  </si>
  <si>
    <t>Secondary School Excess Cost Requirement</t>
  </si>
  <si>
    <t>d. Total expenditures for secondary school students less capital outlay and debt service (a + b - c = d)</t>
  </si>
  <si>
    <r>
      <t xml:space="preserve">k. Total Expenditures for </t>
    </r>
    <r>
      <rPr>
        <b/>
        <u/>
        <sz val="13"/>
        <color theme="1"/>
        <rFont val="Calibri"/>
        <family val="2"/>
        <scheme val="minor"/>
      </rPr>
      <t>all secondary school students</t>
    </r>
    <r>
      <rPr>
        <sz val="12"/>
        <color theme="1"/>
        <rFont val="Calibri"/>
        <family val="2"/>
        <scheme val="minor"/>
      </rPr>
      <t xml:space="preserve"> less other deductions (d - j = k)</t>
    </r>
  </si>
  <si>
    <r>
      <t xml:space="preserve">The </t>
    </r>
    <r>
      <rPr>
        <b/>
        <sz val="12"/>
        <color theme="1"/>
        <rFont val="Calibri"/>
        <family val="2"/>
        <scheme val="minor"/>
      </rPr>
      <t xml:space="preserve">average annual per student expenditure </t>
    </r>
    <r>
      <rPr>
        <sz val="12"/>
        <color theme="1"/>
        <rFont val="Calibri"/>
        <family val="2"/>
        <scheme val="minor"/>
      </rPr>
      <t xml:space="preserve">for the LEA's </t>
    </r>
    <r>
      <rPr>
        <b/>
        <sz val="12"/>
        <color theme="1"/>
        <rFont val="Calibri"/>
        <family val="2"/>
        <scheme val="minor"/>
      </rPr>
      <t xml:space="preserve">secondary schools </t>
    </r>
    <r>
      <rPr>
        <sz val="12"/>
        <color theme="1"/>
        <rFont val="Calibri"/>
        <family val="2"/>
        <scheme val="minor"/>
      </rPr>
      <t>is calculated below:</t>
    </r>
  </si>
  <si>
    <t>m. Average annual per student expenditure for Elementary (k ÷ l = m)</t>
  </si>
  <si>
    <t>m. Average annual per student expenditure for Secondary (k ÷ l = m)</t>
  </si>
  <si>
    <r>
      <t xml:space="preserve">o. Minimum amount of funds an </t>
    </r>
    <r>
      <rPr>
        <b/>
        <sz val="12"/>
        <color theme="1"/>
        <rFont val="Calibri"/>
        <family val="2"/>
        <scheme val="minor"/>
      </rPr>
      <t>LEA must spend for the education of children with disabilities</t>
    </r>
    <r>
      <rPr>
        <sz val="12"/>
        <color theme="1"/>
        <rFont val="Calibri"/>
        <family val="2"/>
        <scheme val="minor"/>
      </rPr>
      <t xml:space="preserve"> enrolled in the LEA's </t>
    </r>
    <r>
      <rPr>
        <b/>
        <sz val="12"/>
        <color theme="1"/>
        <rFont val="Calibri"/>
        <family val="2"/>
        <scheme val="minor"/>
      </rPr>
      <t>elementary</t>
    </r>
    <r>
      <rPr>
        <sz val="12"/>
        <color theme="1"/>
        <rFont val="Calibri"/>
        <family val="2"/>
        <scheme val="minor"/>
      </rPr>
      <t xml:space="preserve"> schools </t>
    </r>
    <r>
      <rPr>
        <b/>
        <sz val="12"/>
        <color theme="1"/>
        <rFont val="Calibri"/>
        <family val="2"/>
        <scheme val="minor"/>
      </rPr>
      <t>before using Part B funds</t>
    </r>
    <r>
      <rPr>
        <sz val="12"/>
        <color theme="1"/>
        <rFont val="Calibri"/>
        <family val="2"/>
        <scheme val="minor"/>
      </rPr>
      <t xml:space="preserve"> to cover the Excess Cost (m x n = o)</t>
    </r>
  </si>
  <si>
    <r>
      <t xml:space="preserve">Please select </t>
    </r>
    <r>
      <rPr>
        <b/>
        <i/>
        <sz val="11"/>
        <color indexed="8"/>
        <rFont val="Calibri"/>
        <family val="2"/>
      </rPr>
      <t>Yes</t>
    </r>
    <r>
      <rPr>
        <sz val="11"/>
        <color indexed="8"/>
        <rFont val="Calibri"/>
        <family val="2"/>
      </rPr>
      <t xml:space="preserve">next to item(s) for which the applicant is requesting to budget funds. </t>
    </r>
    <r>
      <rPr>
        <b/>
        <sz val="12"/>
        <color indexed="8"/>
        <rFont val="Calibri"/>
        <family val="2"/>
      </rPr>
      <t xml:space="preserve">Items identified below must be budgeted under Fund Code 24112 in OBMS. </t>
    </r>
  </si>
  <si>
    <r>
      <t xml:space="preserve">Please select </t>
    </r>
    <r>
      <rPr>
        <b/>
        <sz val="11"/>
        <color theme="1"/>
        <rFont val="Calibri"/>
        <family val="2"/>
        <scheme val="minor"/>
      </rPr>
      <t>Yes</t>
    </r>
    <r>
      <rPr>
        <sz val="11"/>
        <color theme="1"/>
        <rFont val="Calibri"/>
        <family val="2"/>
        <scheme val="minor"/>
      </rPr>
      <t xml:space="preserve"> next to the item(s) below that will require IDEA B funds, based on the determination made after completing the required consultation with the Private School Administration.</t>
    </r>
    <r>
      <rPr>
        <b/>
        <sz val="12"/>
        <color theme="1"/>
        <rFont val="Calibri"/>
        <family val="2"/>
        <scheme val="minor"/>
      </rPr>
      <t xml:space="preserve"> Items identified below must be budgeted in OBMS under Fund Code 24115.</t>
    </r>
  </si>
  <si>
    <t>Elementary Excess Cost</t>
  </si>
  <si>
    <t>Secondary Excess Cost</t>
  </si>
  <si>
    <t>Average Annual per Student Expenditure</t>
  </si>
  <si>
    <t>Minimum amount of funds an LEA must spend for the education of children with disabilities enrolled in the LEA before using IDEA B funds to cover the Excess Costs above that amount</t>
  </si>
  <si>
    <t>Objective 8 - Excess Cost Requirement</t>
  </si>
  <si>
    <t>Fund 24106 Budget Check</t>
  </si>
  <si>
    <r>
      <t xml:space="preserve"> Balanced </t>
    </r>
    <r>
      <rPr>
        <sz val="9"/>
        <color rgb="FFFF0000"/>
        <rFont val="Calibri"/>
        <family val="2"/>
        <scheme val="minor"/>
      </rPr>
      <t>(Unbalanced)</t>
    </r>
  </si>
  <si>
    <r>
      <t xml:space="preserve">amount </t>
    </r>
    <r>
      <rPr>
        <b/>
        <sz val="10"/>
        <color theme="1"/>
        <rFont val="Times New Roman"/>
        <family val="1"/>
      </rPr>
      <t>REQUIRED</t>
    </r>
    <r>
      <rPr>
        <sz val="10"/>
        <color theme="1"/>
        <rFont val="Times New Roman"/>
        <family val="1"/>
      </rPr>
      <t xml:space="preserve"> for Mandatory CEIS</t>
    </r>
  </si>
  <si>
    <t>This application for IDEA B Entitlement funding was submitted to the local educational agency's (LEA’s) local school board or governing authority for approval and the LEA has elected to submit this application for the purpose of maximizing resources in meeting fully all obligations to children with disabilities of the district under the Individuals with Disabilities Education Act Part B.</t>
  </si>
  <si>
    <r>
      <rPr>
        <b/>
        <sz val="11"/>
        <color theme="1"/>
        <rFont val="Calibri"/>
        <family val="2"/>
        <scheme val="minor"/>
      </rPr>
      <t>1.</t>
    </r>
    <r>
      <rPr>
        <sz val="11"/>
        <color theme="1"/>
        <rFont val="Calibri"/>
        <family val="2"/>
        <scheme val="minor"/>
      </rPr>
      <t xml:space="preserve"> The LEA provides assurances that it meets all eligibility requirements of Part B of the Individuals with Disabilities Education Act (IDEA-B) and the IDEA-B regulations.  (20 USC 1413(a); 34 CFR §§ 300.201 through 300.213)  These assurances are found in Section III of this Application.  The LEA or State agency completed and has already submitted to the New Mexico Public Education Department’s (PED) Special Education Bureau (SEB) a formal record of the LEA’s School District Board’s or Governing Body’s adoption of special education policies and procedures that are consistent with State policies and procedures established under 34 CFR §§ 300.101 through 300.163 and §§ 300.165 through 300.174.</t>
    </r>
  </si>
  <si>
    <r>
      <rPr>
        <b/>
        <sz val="11"/>
        <color theme="1"/>
        <rFont val="Calibri"/>
        <family val="2"/>
        <scheme val="minor"/>
      </rPr>
      <t xml:space="preserve">9.  </t>
    </r>
    <r>
      <rPr>
        <sz val="11"/>
        <color theme="1"/>
        <rFont val="Calibri"/>
        <family val="2"/>
        <scheme val="minor"/>
      </rPr>
      <t>The LEA will ensure that children with disabilities who need instructional materials in accessible formats but are not included under the definition of blind or other persons with print disabilities in 34 CFR §300.172(e)(1)(i) or who need materials that cannot be produced from NIMAC files, receive those instructional materials in a timely manner.</t>
    </r>
  </si>
  <si>
    <t>Total Allocation to be distributed to dependent/local charter(s)</t>
  </si>
  <si>
    <t>Number of Students with IEPs enrolled in this school</t>
  </si>
  <si>
    <t>i</t>
  </si>
  <si>
    <r>
      <t xml:space="preserve">Total Amount to be Expended for Parentally-Placed Children with Disabilities at this school </t>
    </r>
    <r>
      <rPr>
        <sz val="11"/>
        <color theme="1"/>
        <rFont val="Calibri"/>
        <family val="2"/>
        <scheme val="minor"/>
      </rPr>
      <t>(g x h = i)</t>
    </r>
  </si>
  <si>
    <r>
      <rPr>
        <b/>
        <sz val="12"/>
        <color theme="1"/>
        <rFont val="Calibri"/>
        <family val="2"/>
        <scheme val="minor"/>
      </rPr>
      <t>IMPORTANT:</t>
    </r>
    <r>
      <rPr>
        <sz val="12"/>
        <color theme="1"/>
        <rFont val="Calibri"/>
        <family val="2"/>
        <scheme val="minor"/>
      </rPr>
      <t xml:space="preserve"> LEAs must report students in private schools through STARS for the first reporting period, the second Wednesday in October (40 Day). Data regarding students in private schools must be collected through the LEA from STARS as part of the OSEP annual child count.</t>
    </r>
  </si>
  <si>
    <t>Determining Proportionate Share for Dependent/Local Charter Schools, Basic Allocation (24106):</t>
  </si>
  <si>
    <t>Assigned EA</t>
  </si>
  <si>
    <t>Joanie Roybal</t>
  </si>
  <si>
    <t>Charlene Marcotte</t>
  </si>
  <si>
    <t>William Lusk-Claiborne</t>
  </si>
  <si>
    <t>Corrine Romero</t>
  </si>
  <si>
    <t>Ida Tewa</t>
  </si>
  <si>
    <t>Tim Crum</t>
  </si>
  <si>
    <r>
      <t xml:space="preserve">2016-2017 </t>
    </r>
    <r>
      <rPr>
        <b/>
        <sz val="12"/>
        <color rgb="FFFF0000"/>
        <rFont val="Calibri"/>
        <family val="2"/>
        <scheme val="minor"/>
      </rPr>
      <t>INITIAL</t>
    </r>
    <r>
      <rPr>
        <b/>
        <sz val="12"/>
        <color theme="1"/>
        <rFont val="Calibri"/>
        <family val="2"/>
        <scheme val="minor"/>
      </rPr>
      <t xml:space="preserve"> IDEA-B ALLOCATIONS</t>
    </r>
  </si>
  <si>
    <t>EA Phone Number</t>
  </si>
  <si>
    <t>PED Number</t>
  </si>
  <si>
    <t>LEA Name</t>
  </si>
  <si>
    <t>24106 - IDEA B Basic</t>
  </si>
  <si>
    <t>24109 - IDEA B Preschool</t>
  </si>
  <si>
    <t>(505) 827-3502</t>
  </si>
  <si>
    <t>523-001</t>
  </si>
  <si>
    <t>(505) 827-3505</t>
  </si>
  <si>
    <t>522-001</t>
  </si>
  <si>
    <t>(505) 827-3542</t>
  </si>
  <si>
    <t>524-001</t>
  </si>
  <si>
    <t>(505) 827-1466</t>
  </si>
  <si>
    <t>516-001</t>
  </si>
  <si>
    <t>(505) 827-1424</t>
  </si>
  <si>
    <t>517-001</t>
  </si>
  <si>
    <t>532-001</t>
  </si>
  <si>
    <t>511-001</t>
  </si>
  <si>
    <t>525-001</t>
  </si>
  <si>
    <t>556-001</t>
  </si>
  <si>
    <t>(505) 827-3506</t>
  </si>
  <si>
    <t>520-001</t>
  </si>
  <si>
    <t>Cariños de Los Niños</t>
  </si>
  <si>
    <t>512-001</t>
  </si>
  <si>
    <t>Marsha Allen-Martinez</t>
  </si>
  <si>
    <t>541-001</t>
  </si>
  <si>
    <t>502-001</t>
  </si>
  <si>
    <t>559-001</t>
  </si>
  <si>
    <t>562-001</t>
  </si>
  <si>
    <t>Dzit Dit Lool School of Empowerment, Action &amp; Perseverance (DEAP)</t>
  </si>
  <si>
    <t>550-001</t>
  </si>
  <si>
    <t>557-001</t>
  </si>
  <si>
    <t>514-001</t>
  </si>
  <si>
    <t>536-001</t>
  </si>
  <si>
    <t>553-001</t>
  </si>
  <si>
    <t>503-001</t>
  </si>
  <si>
    <t>535-001</t>
  </si>
  <si>
    <t>560-001</t>
  </si>
  <si>
    <t>528-001</t>
  </si>
  <si>
    <t>546-001</t>
  </si>
  <si>
    <t>567-001</t>
  </si>
  <si>
    <t>519-001</t>
  </si>
  <si>
    <t>547-001</t>
  </si>
  <si>
    <t>501-001</t>
  </si>
  <si>
    <t>542-001</t>
  </si>
  <si>
    <t>564-001</t>
  </si>
  <si>
    <t>529-001</t>
  </si>
  <si>
    <t>506-001</t>
  </si>
  <si>
    <t>549-001</t>
  </si>
  <si>
    <t>554-001</t>
  </si>
  <si>
    <t>509-001</t>
  </si>
  <si>
    <t>504-001</t>
  </si>
  <si>
    <t>539-001</t>
  </si>
  <si>
    <t>Roots and Wings Community School</t>
  </si>
  <si>
    <t>San Jon Municipal Schools</t>
  </si>
  <si>
    <t>563-001</t>
  </si>
  <si>
    <t>Sandoval Academy of Bilingual Education (SABE)</t>
  </si>
  <si>
    <t>505-001</t>
  </si>
  <si>
    <t>Six Directions Ingigenous School</t>
  </si>
  <si>
    <t>515-001</t>
  </si>
  <si>
    <t>544-001</t>
  </si>
  <si>
    <t>527-001</t>
  </si>
  <si>
    <t>530-001</t>
  </si>
  <si>
    <t>531-001</t>
  </si>
  <si>
    <t>510-001</t>
  </si>
  <si>
    <t>521-001</t>
  </si>
  <si>
    <t>555-001</t>
  </si>
  <si>
    <t>561-001</t>
  </si>
  <si>
    <t>518-001</t>
  </si>
  <si>
    <t>565-001</t>
  </si>
  <si>
    <t>566-001</t>
  </si>
  <si>
    <t>552-001</t>
  </si>
  <si>
    <t>Objective 1 - Total Approved Budget</t>
  </si>
  <si>
    <t>These  amounts must budgeted under Function 1000 in OBMS)</t>
  </si>
  <si>
    <t>6.  Purchase of educational equipment used in direct instruction of students with IEPs,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 B funds, and may be obtained from the SEB website.</t>
  </si>
  <si>
    <t>8.  Contract with Regional Educational Cooperatives (REC) to provide approved items in Objective 1 and to be budgeted by the applicant in 24XXX.1000. 55913 (Contracts – Interagency/REC)</t>
  </si>
  <si>
    <t xml:space="preserve">Enter Detailed Description </t>
  </si>
  <si>
    <t>EA Phone Number:</t>
  </si>
  <si>
    <t>Local</t>
  </si>
  <si>
    <t>001-090</t>
  </si>
  <si>
    <t>ABQ Charter Academy</t>
  </si>
  <si>
    <t>071-024</t>
  </si>
  <si>
    <t>Academy for Technology and the Classics</t>
  </si>
  <si>
    <t>001-016</t>
  </si>
  <si>
    <t>Albuquerque Talent Development Academy</t>
  </si>
  <si>
    <t>0010-116</t>
  </si>
  <si>
    <t>Alice King Community School (The)</t>
  </si>
  <si>
    <t>076-006</t>
  </si>
  <si>
    <t>Anansi Charter School</t>
  </si>
  <si>
    <t>001-007</t>
  </si>
  <si>
    <t>001-118</t>
  </si>
  <si>
    <t>Christine Duncan's Heritage Academy</t>
  </si>
  <si>
    <t>001-028</t>
  </si>
  <si>
    <t>Corrales International School</t>
  </si>
  <si>
    <t>074-003</t>
  </si>
  <si>
    <t>Cottonwood Valley Charter School</t>
  </si>
  <si>
    <t>042-006</t>
  </si>
  <si>
    <t>Deming Cesar Chavez Charter High School</t>
  </si>
  <si>
    <t>001-063</t>
  </si>
  <si>
    <t>001-024</t>
  </si>
  <si>
    <t>001-069</t>
  </si>
  <si>
    <t>001-030</t>
  </si>
  <si>
    <t>020-001</t>
  </si>
  <si>
    <t>Jefferson Montessori Academy</t>
  </si>
  <si>
    <t>001-061</t>
  </si>
  <si>
    <t>056-003</t>
  </si>
  <si>
    <t>Lindrith Area Heritage School</t>
  </si>
  <si>
    <t>001-017</t>
  </si>
  <si>
    <t>043-097</t>
  </si>
  <si>
    <t>Middle College High School</t>
  </si>
  <si>
    <t>001-095</t>
  </si>
  <si>
    <t>008-003</t>
  </si>
  <si>
    <t>Moreno Valley High School</t>
  </si>
  <si>
    <t>064-001</t>
  </si>
  <si>
    <t>Mosaic Academy Charter</t>
  </si>
  <si>
    <t>001-098</t>
  </si>
  <si>
    <t>Mountain Mahogany Community School</t>
  </si>
  <si>
    <t>001-006</t>
  </si>
  <si>
    <t>065-021</t>
  </si>
  <si>
    <t>New Mexico Virtual Academy</t>
  </si>
  <si>
    <t>001-039</t>
  </si>
  <si>
    <t>001-047</t>
  </si>
  <si>
    <t>068-004</t>
  </si>
  <si>
    <t>Rio Gallinas School</t>
  </si>
  <si>
    <t>001-051</t>
  </si>
  <si>
    <t>063-004</t>
  </si>
  <si>
    <t>San Diego Riverside Charter School</t>
  </si>
  <si>
    <t>004-009</t>
  </si>
  <si>
    <t>Sidney Gutierrez Middle School</t>
  </si>
  <si>
    <t>001-025</t>
  </si>
  <si>
    <t>076-005</t>
  </si>
  <si>
    <t>Taos Municipal Charter School</t>
  </si>
  <si>
    <t>001-027</t>
  </si>
  <si>
    <t>076-012</t>
  </si>
  <si>
    <t>Vista Grande High School</t>
  </si>
  <si>
    <t>Pecos Connections Academy</t>
  </si>
  <si>
    <t>Entrepreneurship Leadership High School</t>
  </si>
  <si>
    <t>a. Total Expenditures from State and local tax funds</t>
  </si>
  <si>
    <t>b. Total Expenditures from Federal funds</t>
  </si>
  <si>
    <t>c. Total Expenditures for capital outlay and debt service</t>
  </si>
  <si>
    <t>e. Total Expenditures from IDEA, Part B allocation</t>
  </si>
  <si>
    <t>f. Total Expenditures ESEA, Title I, Part A allocation</t>
  </si>
  <si>
    <t>g. Total Expenditures ESEA, Title III, Parts A and B allocation</t>
  </si>
  <si>
    <t>i. Total Expenditures from State or local funds for programs under ESEA, Title I, Part A, and Title III, Parts A and B</t>
  </si>
  <si>
    <r>
      <t xml:space="preserve">l. Enter </t>
    </r>
    <r>
      <rPr>
        <b/>
        <sz val="12"/>
        <color theme="1"/>
        <rFont val="Calibri"/>
        <family val="2"/>
        <scheme val="minor"/>
      </rPr>
      <t>AVERAGE</t>
    </r>
    <r>
      <rPr>
        <sz val="12"/>
        <color theme="1"/>
        <rFont val="Calibri"/>
        <family val="2"/>
        <scheme val="minor"/>
      </rPr>
      <t xml:space="preserve"> number of </t>
    </r>
    <r>
      <rPr>
        <b/>
        <sz val="12"/>
        <color theme="1"/>
        <rFont val="Calibri"/>
        <family val="2"/>
        <scheme val="minor"/>
      </rPr>
      <t xml:space="preserve">ALL Elementary Students </t>
    </r>
    <r>
      <rPr>
        <sz val="12"/>
        <color theme="1"/>
        <rFont val="Calibri"/>
        <family val="2"/>
        <scheme val="minor"/>
      </rPr>
      <t>enrolled (including students with disabilities)</t>
    </r>
  </si>
  <si>
    <t>Total Secondary School Expenditures</t>
  </si>
  <si>
    <t>Total Elementary School Expenditures</t>
  </si>
  <si>
    <t>h. Total Expenditures from State and local funds for children with disabilities, excluding gifted only</t>
  </si>
  <si>
    <r>
      <t xml:space="preserve">l. Enter </t>
    </r>
    <r>
      <rPr>
        <b/>
        <sz val="12"/>
        <color theme="1"/>
        <rFont val="Calibri"/>
        <family val="2"/>
        <scheme val="minor"/>
      </rPr>
      <t>AVERAGE</t>
    </r>
    <r>
      <rPr>
        <sz val="12"/>
        <color theme="1"/>
        <rFont val="Calibri"/>
        <family val="2"/>
        <scheme val="minor"/>
      </rPr>
      <t xml:space="preserve"> number of </t>
    </r>
    <r>
      <rPr>
        <b/>
        <sz val="12"/>
        <color theme="1"/>
        <rFont val="Calibri"/>
        <family val="2"/>
        <scheme val="minor"/>
      </rPr>
      <t xml:space="preserve">ALL Secondary Students </t>
    </r>
    <r>
      <rPr>
        <sz val="12"/>
        <color theme="1"/>
        <rFont val="Calibri"/>
        <family val="2"/>
        <scheme val="minor"/>
      </rPr>
      <t>enrolled (including students with disabilities)</t>
    </r>
  </si>
  <si>
    <r>
      <t xml:space="preserve">o. Minimum amount of funds an </t>
    </r>
    <r>
      <rPr>
        <b/>
        <sz val="12"/>
        <color theme="1"/>
        <rFont val="Calibri"/>
        <family val="2"/>
        <scheme val="minor"/>
      </rPr>
      <t>LEA must spend for the education of children with disabilities</t>
    </r>
    <r>
      <rPr>
        <sz val="12"/>
        <color theme="1"/>
        <rFont val="Calibri"/>
        <family val="2"/>
        <scheme val="minor"/>
      </rPr>
      <t xml:space="preserve"> enrolled in the LEA's </t>
    </r>
    <r>
      <rPr>
        <b/>
        <sz val="12"/>
        <color theme="1"/>
        <rFont val="Calibri"/>
        <family val="2"/>
        <scheme val="minor"/>
      </rPr>
      <t xml:space="preserve">secondary </t>
    </r>
    <r>
      <rPr>
        <sz val="12"/>
        <color theme="1"/>
        <rFont val="Calibri"/>
        <family val="2"/>
        <scheme val="minor"/>
      </rPr>
      <t xml:space="preserve">schools </t>
    </r>
    <r>
      <rPr>
        <b/>
        <sz val="12"/>
        <color theme="1"/>
        <rFont val="Calibri"/>
        <family val="2"/>
        <scheme val="minor"/>
      </rPr>
      <t>before using Part B funds</t>
    </r>
    <r>
      <rPr>
        <sz val="12"/>
        <color theme="1"/>
        <rFont val="Calibri"/>
        <family val="2"/>
        <scheme val="minor"/>
      </rPr>
      <t xml:space="preserve"> to cover the Excess Cost (m x n = o)</t>
    </r>
  </si>
  <si>
    <r>
      <rPr>
        <b/>
        <sz val="11"/>
        <color theme="1"/>
        <rFont val="Calibri"/>
        <family val="2"/>
        <scheme val="minor"/>
      </rPr>
      <t xml:space="preserve">AVERAGE ALL Students </t>
    </r>
    <r>
      <rPr>
        <sz val="11"/>
        <color theme="1"/>
        <rFont val="Calibri"/>
        <family val="2"/>
        <scheme val="minor"/>
      </rPr>
      <t xml:space="preserve">enrolled </t>
    </r>
  </si>
  <si>
    <r>
      <rPr>
        <b/>
        <sz val="11"/>
        <color theme="1"/>
        <rFont val="Calibri"/>
        <family val="2"/>
        <scheme val="minor"/>
      </rPr>
      <t xml:space="preserve">AVERAGE Students with Disabilities </t>
    </r>
    <r>
      <rPr>
        <sz val="11"/>
        <color theme="1"/>
        <rFont val="Calibri"/>
        <family val="2"/>
        <scheme val="minor"/>
      </rPr>
      <t>enrolled, excluding gifted only</t>
    </r>
  </si>
  <si>
    <t xml:space="preserve">Function 2700 - Student Transportation </t>
  </si>
  <si>
    <r>
      <rPr>
        <b/>
        <sz val="11"/>
        <color theme="1"/>
        <rFont val="Calibri"/>
        <family val="2"/>
        <scheme val="minor"/>
      </rPr>
      <t xml:space="preserve">Note: </t>
    </r>
    <r>
      <rPr>
        <sz val="11"/>
        <color theme="1"/>
        <rFont val="Calibri"/>
        <family val="2"/>
        <scheme val="minor"/>
      </rPr>
      <t>The box provided for detailed descriptions will automatically expand as text is added.</t>
    </r>
  </si>
  <si>
    <t>Enter Detailed Description</t>
  </si>
  <si>
    <r>
      <t xml:space="preserve">Please type clarification on distribution of funds in this box. </t>
    </r>
    <r>
      <rPr>
        <b/>
        <sz val="11"/>
        <color theme="1"/>
        <rFont val="Calibri"/>
        <family val="2"/>
        <scheme val="minor"/>
      </rPr>
      <t>This box will automatically expand as you type.</t>
    </r>
  </si>
  <si>
    <t>Enter detailed description:</t>
  </si>
  <si>
    <r>
      <t>Please enter the</t>
    </r>
    <r>
      <rPr>
        <i/>
        <sz val="12"/>
        <color theme="1"/>
        <rFont val="Calibri"/>
        <family val="2"/>
        <scheme val="minor"/>
      </rPr>
      <t xml:space="preserve"> </t>
    </r>
    <r>
      <rPr>
        <b/>
        <i/>
        <sz val="12"/>
        <color theme="1"/>
        <rFont val="Calibri"/>
        <family val="2"/>
        <scheme val="minor"/>
      </rPr>
      <t>amount</t>
    </r>
    <r>
      <rPr>
        <b/>
        <sz val="12"/>
        <color theme="1"/>
        <rFont val="Calibri"/>
        <family val="2"/>
        <scheme val="minor"/>
      </rPr>
      <t xml:space="preserve"> </t>
    </r>
    <r>
      <rPr>
        <sz val="12"/>
        <color indexed="8"/>
        <rFont val="Calibri"/>
        <family val="2"/>
      </rPr>
      <t xml:space="preserve">next to the following items (1-8) which will require IDEA B funds and provide a </t>
    </r>
    <r>
      <rPr>
        <b/>
        <i/>
        <sz val="12"/>
        <color indexed="8"/>
        <rFont val="Calibri"/>
        <family val="2"/>
      </rPr>
      <t>description</t>
    </r>
    <r>
      <rPr>
        <sz val="12"/>
        <color indexed="8"/>
        <rFont val="Calibri"/>
        <family val="2"/>
      </rPr>
      <t xml:space="preserve">.  </t>
    </r>
    <r>
      <rPr>
        <b/>
        <sz val="13"/>
        <color indexed="8"/>
        <rFont val="Calibri"/>
        <family val="2"/>
      </rPr>
      <t xml:space="preserve">Items identified below must be budgeted under Function Code 1000 in OBMS. </t>
    </r>
  </si>
  <si>
    <t>$</t>
  </si>
  <si>
    <r>
      <t xml:space="preserve">Please enter the </t>
    </r>
    <r>
      <rPr>
        <b/>
        <i/>
        <sz val="12"/>
        <color theme="1"/>
        <rFont val="Calibri"/>
        <family val="2"/>
        <scheme val="minor"/>
      </rPr>
      <t>amount</t>
    </r>
    <r>
      <rPr>
        <sz val="12"/>
        <color theme="1"/>
        <rFont val="Calibri"/>
        <family val="2"/>
        <scheme val="minor"/>
      </rPr>
      <t xml:space="preserve"> </t>
    </r>
    <r>
      <rPr>
        <sz val="12"/>
        <color indexed="8"/>
        <rFont val="Calibri"/>
        <family val="2"/>
      </rPr>
      <t xml:space="preserve">next to the following items (1-16) which will require IDEA-B funds and provide a </t>
    </r>
    <r>
      <rPr>
        <b/>
        <i/>
        <sz val="12"/>
        <color indexed="8"/>
        <rFont val="Calibri"/>
        <family val="2"/>
      </rPr>
      <t>description</t>
    </r>
    <r>
      <rPr>
        <sz val="12"/>
        <color indexed="8"/>
        <rFont val="Calibri"/>
        <family val="2"/>
      </rPr>
      <t xml:space="preserve">. </t>
    </r>
    <r>
      <rPr>
        <b/>
        <sz val="13"/>
        <color indexed="8"/>
        <rFont val="Calibri"/>
        <family val="2"/>
      </rPr>
      <t xml:space="preserve">Items identified below must be budgeted under Function Code 2100 in OBMS. </t>
    </r>
  </si>
  <si>
    <r>
      <t xml:space="preserve"> Select </t>
    </r>
    <r>
      <rPr>
        <b/>
        <sz val="11"/>
        <color theme="1"/>
        <rFont val="Calibri"/>
        <family val="2"/>
        <scheme val="minor"/>
      </rPr>
      <t>Yes</t>
    </r>
    <r>
      <rPr>
        <sz val="11"/>
        <color theme="1"/>
        <rFont val="Calibri"/>
        <family val="2"/>
        <scheme val="minor"/>
      </rPr>
      <t xml:space="preserve"> from the drop-down menu next to the applicable statement below: </t>
    </r>
    <r>
      <rPr>
        <b/>
        <i/>
        <sz val="11"/>
        <color theme="1"/>
        <rFont val="Calibri"/>
        <family val="2"/>
        <scheme val="minor"/>
      </rPr>
      <t xml:space="preserve"> Only item 1 OR 2 must be selected.</t>
    </r>
  </si>
  <si>
    <r>
      <t xml:space="preserve">Select </t>
    </r>
    <r>
      <rPr>
        <b/>
        <sz val="12"/>
        <color theme="1"/>
        <rFont val="Calibri"/>
        <family val="2"/>
        <scheme val="minor"/>
      </rPr>
      <t xml:space="preserve">Yes </t>
    </r>
    <r>
      <rPr>
        <sz val="12"/>
        <color theme="1"/>
        <rFont val="Calibri"/>
        <family val="2"/>
        <scheme val="minor"/>
      </rPr>
      <t xml:space="preserve">from the drop-down menu for 1a or </t>
    </r>
    <r>
      <rPr>
        <b/>
        <sz val="12"/>
        <color theme="1"/>
        <rFont val="Calibri"/>
        <family val="2"/>
        <scheme val="minor"/>
      </rPr>
      <t xml:space="preserve">enter a date </t>
    </r>
    <r>
      <rPr>
        <sz val="12"/>
        <color theme="1"/>
        <rFont val="Calibri"/>
        <family val="2"/>
        <scheme val="minor"/>
      </rPr>
      <t xml:space="preserve">for 1b.   </t>
    </r>
    <r>
      <rPr>
        <b/>
        <i/>
        <sz val="12"/>
        <color theme="1"/>
        <rFont val="Calibri"/>
        <family val="2"/>
        <scheme val="minor"/>
      </rPr>
      <t>Only complete 1 section, 1a OR 1b.</t>
    </r>
  </si>
  <si>
    <r>
      <t xml:space="preserve">Select </t>
    </r>
    <r>
      <rPr>
        <b/>
        <sz val="12"/>
        <color theme="1"/>
        <rFont val="Calibri"/>
        <family val="2"/>
        <scheme val="minor"/>
      </rPr>
      <t xml:space="preserve">Yes </t>
    </r>
    <r>
      <rPr>
        <sz val="12"/>
        <color theme="1"/>
        <rFont val="Calibri"/>
        <family val="2"/>
        <scheme val="minor"/>
      </rPr>
      <t xml:space="preserve">for 7a </t>
    </r>
    <r>
      <rPr>
        <b/>
        <sz val="12"/>
        <color theme="1"/>
        <rFont val="Calibri"/>
        <family val="2"/>
        <scheme val="minor"/>
      </rPr>
      <t>OR</t>
    </r>
    <r>
      <rPr>
        <sz val="12"/>
        <color theme="1"/>
        <rFont val="Calibri"/>
        <family val="2"/>
        <scheme val="minor"/>
      </rPr>
      <t xml:space="preserve"> 7b, as applicable. If not applicable select </t>
    </r>
    <r>
      <rPr>
        <b/>
        <sz val="12"/>
        <color theme="1"/>
        <rFont val="Calibri"/>
        <family val="2"/>
        <scheme val="minor"/>
      </rPr>
      <t>N/A</t>
    </r>
    <r>
      <rPr>
        <sz val="12"/>
        <color theme="1"/>
        <rFont val="Calibri"/>
        <family val="2"/>
        <scheme val="minor"/>
      </rPr>
      <t>.</t>
    </r>
  </si>
  <si>
    <r>
      <t xml:space="preserve">Select </t>
    </r>
    <r>
      <rPr>
        <b/>
        <sz val="12"/>
        <color theme="1"/>
        <rFont val="Calibri"/>
        <family val="2"/>
        <scheme val="minor"/>
      </rPr>
      <t xml:space="preserve">Yes </t>
    </r>
    <r>
      <rPr>
        <sz val="12"/>
        <color theme="1"/>
        <rFont val="Calibri"/>
        <family val="2"/>
        <scheme val="minor"/>
      </rPr>
      <t>for items 2 and 4-6</t>
    </r>
    <r>
      <rPr>
        <b/>
        <sz val="12"/>
        <color theme="1"/>
        <rFont val="Calibri"/>
        <family val="2"/>
        <scheme val="minor"/>
      </rPr>
      <t xml:space="preserve"> </t>
    </r>
    <r>
      <rPr>
        <sz val="12"/>
        <color theme="1"/>
        <rFont val="Calibri"/>
        <family val="2"/>
        <scheme val="minor"/>
      </rPr>
      <t xml:space="preserve">from each of the drop-down menus, enter an </t>
    </r>
    <r>
      <rPr>
        <b/>
        <sz val="12"/>
        <color theme="1"/>
        <rFont val="Calibri"/>
        <family val="2"/>
        <scheme val="minor"/>
      </rPr>
      <t>amount</t>
    </r>
    <r>
      <rPr>
        <sz val="12"/>
        <color theme="1"/>
        <rFont val="Calibri"/>
        <family val="2"/>
        <scheme val="minor"/>
      </rPr>
      <t xml:space="preserve"> in item 3 below: </t>
    </r>
  </si>
  <si>
    <r>
      <t xml:space="preserve">Select </t>
    </r>
    <r>
      <rPr>
        <b/>
        <sz val="12"/>
        <color theme="1"/>
        <rFont val="Calibri"/>
        <family val="2"/>
        <scheme val="minor"/>
      </rPr>
      <t xml:space="preserve">Yes </t>
    </r>
    <r>
      <rPr>
        <sz val="12"/>
        <color theme="1"/>
        <rFont val="Calibri"/>
        <family val="2"/>
        <scheme val="minor"/>
      </rPr>
      <t xml:space="preserve">for Items 9-12, from each of the drop-down menus below:  </t>
    </r>
    <r>
      <rPr>
        <b/>
        <i/>
        <sz val="12"/>
        <color theme="1"/>
        <rFont val="Calibri"/>
        <family val="2"/>
        <scheme val="minor"/>
      </rPr>
      <t xml:space="preserve"> Yes</t>
    </r>
    <r>
      <rPr>
        <sz val="12"/>
        <color theme="1"/>
        <rFont val="Calibri"/>
        <family val="2"/>
        <scheme val="minor"/>
      </rPr>
      <t xml:space="preserve"> is required for all items.</t>
    </r>
  </si>
  <si>
    <r>
      <t xml:space="preserve">Select </t>
    </r>
    <r>
      <rPr>
        <b/>
        <sz val="12"/>
        <color theme="1"/>
        <rFont val="Calibri"/>
        <family val="2"/>
        <scheme val="minor"/>
      </rPr>
      <t xml:space="preserve">Yes </t>
    </r>
    <r>
      <rPr>
        <sz val="12"/>
        <color theme="1"/>
        <rFont val="Calibri"/>
        <family val="2"/>
        <scheme val="minor"/>
      </rPr>
      <t xml:space="preserve">for Items 13-20, from each of the drop-down menus below:  </t>
    </r>
    <r>
      <rPr>
        <b/>
        <i/>
        <sz val="12"/>
        <color theme="1"/>
        <rFont val="Calibri"/>
        <family val="2"/>
        <scheme val="minor"/>
      </rPr>
      <t>Yes</t>
    </r>
    <r>
      <rPr>
        <sz val="12"/>
        <color theme="1"/>
        <rFont val="Calibri"/>
        <family val="2"/>
        <scheme val="minor"/>
      </rPr>
      <t xml:space="preserve"> is required for all items.</t>
    </r>
  </si>
  <si>
    <r>
      <t xml:space="preserve">The applicant must provide certification for Items 1 AND 2 below. Select </t>
    </r>
    <r>
      <rPr>
        <b/>
        <sz val="12"/>
        <color theme="1"/>
        <rFont val="Calibri"/>
        <family val="2"/>
        <scheme val="minor"/>
      </rPr>
      <t xml:space="preserve">Yes </t>
    </r>
    <r>
      <rPr>
        <sz val="12"/>
        <color theme="1"/>
        <rFont val="Calibri"/>
        <family val="2"/>
        <scheme val="minor"/>
      </rPr>
      <t xml:space="preserve">from each of the drop-down menus below: </t>
    </r>
  </si>
  <si>
    <r>
      <rPr>
        <b/>
        <sz val="11"/>
        <color theme="1"/>
        <rFont val="Calibri"/>
        <family val="2"/>
        <scheme val="minor"/>
      </rPr>
      <t>18.</t>
    </r>
    <r>
      <rPr>
        <sz val="11"/>
        <color theme="1"/>
        <rFont val="Calibri"/>
        <family val="2"/>
        <scheme val="minor"/>
      </rPr>
      <t xml:space="preserve"> LEAs may provide Part B funds, through MOUs, with the tribes to assist them in coordinating child find and providing direct services to preschool children with disabilities aged three through five living on reservations.  However, the LEA remains responsible for conducting child find and making a free appropriate public education available to those preschool children.  LEAs and public agencies serving preschool children with disabilities on reservations must negotiate equitable arrangements through joint powers agreements or memorandums of understanding or interstate agreements for sharing funding and other resources available for the educational services of the preschool children with disabilities.  In order to provide seamless services to the preschool children living on reservations, such agreements shall include provisions with regard to resolving disputes between all parties to the agreement.  (A copy of the signed agreement must be submitted with your local IDEA-B sub-grant application. Any revisions made to the agreement must be submitted to the SEB.) </t>
    </r>
    <r>
      <rPr>
        <b/>
        <i/>
        <sz val="11"/>
        <color theme="1"/>
        <rFont val="Calibri"/>
        <family val="2"/>
        <scheme val="minor"/>
      </rPr>
      <t xml:space="preserve"> Please upload MOUs with tribes to WebEPSS.</t>
    </r>
  </si>
  <si>
    <t>during the design and development of Special Education and related services for students with IEPs, with regard to the five (a - e) items summarized on the Obj. 7 - Private School(s) tab, specifically described at 20 U.S.C. 1412(a)(10)(A)(iii) [ 34 CFR § 300.134].</t>
  </si>
  <si>
    <t>Objective 6 is only applicable to LEAs that have a local charter school within their educational jurisdiction.</t>
  </si>
  <si>
    <t>Sub-Grant Authorization: FFY17 (2017-2018 School Year)</t>
  </si>
  <si>
    <t>Select</t>
  </si>
  <si>
    <t>Tab</t>
  </si>
  <si>
    <t>Cover Sheet</t>
  </si>
  <si>
    <t xml:space="preserve">LEA name appears  in window? </t>
  </si>
  <si>
    <t xml:space="preserve">Required parent information provided? </t>
  </si>
  <si>
    <t>PED Use Only:</t>
  </si>
  <si>
    <t>Notes</t>
  </si>
  <si>
    <t xml:space="preserve">Required </t>
  </si>
  <si>
    <t xml:space="preserve">Board of Education President signature/date? </t>
  </si>
  <si>
    <t xml:space="preserve">Special Education Director signature/date? </t>
  </si>
  <si>
    <t xml:space="preserve">Business Manager signature/date? </t>
  </si>
  <si>
    <t>Date Received and/or Verified</t>
  </si>
  <si>
    <t xml:space="preserve">Superintendent/Head Administrator                                          signature/date? </t>
  </si>
  <si>
    <t>Signatures</t>
  </si>
  <si>
    <t>Assurances</t>
  </si>
  <si>
    <t>Only 7a or 7b selected?</t>
  </si>
  <si>
    <t>LEA has uploaded Policies and Procedures to WebEPSS?</t>
  </si>
  <si>
    <t>LEA  provided assurance that the eligibility requirements of the IDEA B Act and regulations are met?</t>
  </si>
  <si>
    <t>If 8a selected, Attachment uploaded to WebEPSS?</t>
  </si>
  <si>
    <t>Certifications 1-2 provided?</t>
  </si>
  <si>
    <t xml:space="preserve">Objective 1 </t>
  </si>
  <si>
    <t>Amounts provided?</t>
  </si>
  <si>
    <t>Descriptions provided?</t>
  </si>
  <si>
    <t>Vol. CEIS</t>
  </si>
  <si>
    <t>CEIS plan uploaded in WebEPSS?</t>
  </si>
  <si>
    <t>Mandatory</t>
  </si>
  <si>
    <t>(If applicable)</t>
  </si>
  <si>
    <t>All charters have been included?</t>
  </si>
  <si>
    <t>Local Charter 40 day SWD count verified?</t>
  </si>
  <si>
    <t>Dependent</t>
  </si>
  <si>
    <t>Charters</t>
  </si>
  <si>
    <t xml:space="preserve">Private </t>
  </si>
  <si>
    <t>Schools</t>
  </si>
  <si>
    <t>Private school  40 day SWD count verified?</t>
  </si>
  <si>
    <t>Private school consultation form completed</t>
  </si>
  <si>
    <t>Objective 8 Excess Cost</t>
  </si>
  <si>
    <t>Summary</t>
  </si>
  <si>
    <t>Is the page error free?</t>
  </si>
  <si>
    <t>Do the amounts match the OBMS budgets?</t>
  </si>
  <si>
    <t>IDs:</t>
  </si>
  <si>
    <t>List State Student Identification (ID) numbers below for students whose parents participated in the development of the IDEA B application.</t>
  </si>
  <si>
    <t>Approvals</t>
  </si>
  <si>
    <t>Board Meeting Agenda uploaded to WebEPSS?</t>
  </si>
  <si>
    <t>Signed Board Meeting Minutes uploaded to WebEPSS?</t>
  </si>
  <si>
    <t>I represent parents of the LEA. I assure the Department that parents were a part of the development of the IDEA B Entitlement budget for the 2017-2018 School Year.</t>
  </si>
  <si>
    <t>IDEA B Application Checklist - FFY17 (2017-2018 School Year)</t>
  </si>
  <si>
    <t>Assigned Education Administrator (EA):</t>
  </si>
  <si>
    <t>Assigned Education Administrator:</t>
  </si>
  <si>
    <t>Date of MOU with listed tribe:</t>
  </si>
  <si>
    <t>MOE figure provided for item 3?</t>
  </si>
  <si>
    <t>(505) 827-1816</t>
  </si>
  <si>
    <r>
      <rPr>
        <b/>
        <sz val="11"/>
        <color theme="1"/>
        <rFont val="Calibri"/>
        <family val="2"/>
        <scheme val="minor"/>
      </rPr>
      <t xml:space="preserve">3.  Please enter Maintenance of Effort (MOE) Amount (for the year which auditable numbers are available per 34 CFR </t>
    </r>
    <r>
      <rPr>
        <b/>
        <sz val="11"/>
        <color theme="1"/>
        <rFont val="Calibri"/>
        <family val="2"/>
      </rPr>
      <t>§ 300.203 (b)</t>
    </r>
    <r>
      <rPr>
        <b/>
        <sz val="11"/>
        <color theme="1"/>
        <rFont val="Calibri"/>
        <family val="2"/>
        <scheme val="minor"/>
      </rPr>
      <t xml:space="preserve">) -  </t>
    </r>
    <r>
      <rPr>
        <sz val="11"/>
        <color theme="1"/>
        <rFont val="Calibri"/>
        <family val="2"/>
        <scheme val="minor"/>
      </rPr>
      <t xml:space="preserve">Except as provided in 34 CFR §§ 300.204 and 300.205, funds provided to the LEA under IDEA- B will not be used to reduce the level of expenditures for the education of children with disabilities made by the LEA from local funds below the level of those expenditures for the preceding fiscal year.  </t>
    </r>
  </si>
  <si>
    <r>
      <t xml:space="preserve">The signed approved minutes by the Local Board of Education or Governing Council showing approval of the amended policies and procedures are required and must be uploaded in WebEPSS.  </t>
    </r>
    <r>
      <rPr>
        <b/>
        <i/>
        <sz val="11"/>
        <color theme="1"/>
        <rFont val="Calibri"/>
        <family val="2"/>
        <scheme val="minor"/>
      </rPr>
      <t xml:space="preserve">Submit minutes </t>
    </r>
    <r>
      <rPr>
        <b/>
        <i/>
        <u/>
        <sz val="11"/>
        <color theme="1"/>
        <rFont val="Calibri"/>
        <family val="2"/>
        <scheme val="minor"/>
      </rPr>
      <t xml:space="preserve">only if </t>
    </r>
    <r>
      <rPr>
        <b/>
        <i/>
        <sz val="11"/>
        <color theme="1"/>
        <rFont val="Calibri"/>
        <family val="2"/>
        <scheme val="minor"/>
      </rPr>
      <t>the policies and procedures were ammended.</t>
    </r>
  </si>
  <si>
    <r>
      <t xml:space="preserve">Select </t>
    </r>
    <r>
      <rPr>
        <b/>
        <sz val="12"/>
        <color theme="1"/>
        <rFont val="Calibri"/>
        <family val="2"/>
        <scheme val="minor"/>
      </rPr>
      <t xml:space="preserve">Yes </t>
    </r>
    <r>
      <rPr>
        <sz val="12"/>
        <color theme="1"/>
        <rFont val="Calibri"/>
        <family val="2"/>
        <scheme val="minor"/>
      </rPr>
      <t xml:space="preserve">for either 8a </t>
    </r>
    <r>
      <rPr>
        <b/>
        <i/>
        <sz val="12"/>
        <rFont val="Calibri"/>
        <family val="2"/>
        <scheme val="minor"/>
      </rPr>
      <t>OR</t>
    </r>
    <r>
      <rPr>
        <sz val="12"/>
        <color theme="1"/>
        <rFont val="Calibri"/>
        <family val="2"/>
        <scheme val="minor"/>
      </rPr>
      <t xml:space="preserve"> 8b. </t>
    </r>
    <r>
      <rPr>
        <b/>
        <i/>
        <sz val="12"/>
        <color theme="1"/>
        <rFont val="Calibri"/>
        <family val="2"/>
        <scheme val="minor"/>
      </rPr>
      <t xml:space="preserve">If 8b is selected a memo describing the applicant's plan of action to accomplish this assurance must be uploaded to WebEPSS along with the application. </t>
    </r>
    <r>
      <rPr>
        <i/>
        <sz val="12"/>
        <color theme="1"/>
        <rFont val="Calibri"/>
        <family val="2"/>
        <scheme val="minor"/>
      </rPr>
      <t xml:space="preserve">  </t>
    </r>
  </si>
  <si>
    <r>
      <t xml:space="preserve">List all tribes in the LEAs jurisdiction: </t>
    </r>
    <r>
      <rPr>
        <b/>
        <i/>
        <sz val="11"/>
        <color theme="1"/>
        <rFont val="Calibri"/>
        <family val="2"/>
        <scheme val="minor"/>
      </rPr>
      <t>(If applicable)</t>
    </r>
  </si>
  <si>
    <t>Function 2400 - Support Services -School Administration*</t>
  </si>
  <si>
    <t>Private School Evaluations and Services from the 2016-2017 School Year</t>
  </si>
  <si>
    <r>
      <t xml:space="preserve">Please report the following information for </t>
    </r>
    <r>
      <rPr>
        <b/>
        <i/>
        <sz val="14"/>
        <color theme="1"/>
        <rFont val="Calibri"/>
        <family val="2"/>
        <scheme val="minor"/>
      </rPr>
      <t>parentally-placed private school students</t>
    </r>
    <r>
      <rPr>
        <sz val="14"/>
        <color theme="1"/>
        <rFont val="Calibri"/>
        <family val="2"/>
        <scheme val="minor"/>
      </rPr>
      <t xml:space="preserve"> during the </t>
    </r>
    <r>
      <rPr>
        <b/>
        <sz val="14"/>
        <color theme="1"/>
        <rFont val="Calibri"/>
        <family val="2"/>
        <scheme val="minor"/>
      </rPr>
      <t>2016-2017</t>
    </r>
    <r>
      <rPr>
        <sz val="14"/>
        <color theme="1"/>
        <rFont val="Calibri"/>
        <family val="2"/>
        <scheme val="minor"/>
      </rPr>
      <t xml:space="preserve"> school year:</t>
    </r>
  </si>
  <si>
    <r>
      <t xml:space="preserve">Number of students who were </t>
    </r>
    <r>
      <rPr>
        <b/>
        <sz val="12"/>
        <color theme="1"/>
        <rFont val="Calibri"/>
        <family val="2"/>
        <scheme val="minor"/>
      </rPr>
      <t>evaluated</t>
    </r>
    <r>
      <rPr>
        <sz val="12"/>
        <color theme="1"/>
        <rFont val="Calibri"/>
        <family val="2"/>
        <scheme val="minor"/>
      </rPr>
      <t xml:space="preserve"> during </t>
    </r>
    <r>
      <rPr>
        <b/>
        <sz val="12"/>
        <color theme="1"/>
        <rFont val="Calibri"/>
        <family val="2"/>
        <scheme val="minor"/>
      </rPr>
      <t>2016-2017</t>
    </r>
  </si>
  <si>
    <r>
      <t xml:space="preserve">Number of students who were </t>
    </r>
    <r>
      <rPr>
        <b/>
        <sz val="12"/>
        <color theme="1"/>
        <rFont val="Calibri"/>
        <family val="2"/>
        <scheme val="minor"/>
      </rPr>
      <t>found to be eligible</t>
    </r>
    <r>
      <rPr>
        <sz val="12"/>
        <color theme="1"/>
        <rFont val="Calibri"/>
        <family val="2"/>
        <scheme val="minor"/>
      </rPr>
      <t xml:space="preserve"> for IDEA B in </t>
    </r>
    <r>
      <rPr>
        <b/>
        <sz val="12"/>
        <color theme="1"/>
        <rFont val="Calibri"/>
        <family val="2"/>
        <scheme val="minor"/>
      </rPr>
      <t>2016-2017 *</t>
    </r>
  </si>
  <si>
    <r>
      <t xml:space="preserve">Number of students who were </t>
    </r>
    <r>
      <rPr>
        <b/>
        <sz val="12"/>
        <color theme="1"/>
        <rFont val="Calibri"/>
        <family val="2"/>
        <scheme val="minor"/>
      </rPr>
      <t>served</t>
    </r>
    <r>
      <rPr>
        <sz val="12"/>
        <color theme="1"/>
        <rFont val="Calibri"/>
        <family val="2"/>
        <scheme val="minor"/>
      </rPr>
      <t xml:space="preserve"> in </t>
    </r>
    <r>
      <rPr>
        <b/>
        <sz val="12"/>
        <color theme="1"/>
        <rFont val="Calibri"/>
        <family val="2"/>
        <scheme val="minor"/>
      </rPr>
      <t>2016-2017 *</t>
    </r>
  </si>
  <si>
    <r>
      <rPr>
        <b/>
        <sz val="11"/>
        <color theme="1"/>
        <rFont val="Calibri"/>
        <family val="2"/>
        <scheme val="minor"/>
      </rPr>
      <t>Objective 8 must be completed</t>
    </r>
    <r>
      <rPr>
        <sz val="11"/>
        <color theme="1"/>
        <rFont val="Calibri"/>
        <family val="2"/>
        <scheme val="minor"/>
      </rPr>
      <t xml:space="preserve"> as part of this application based on the most current data available. Except as otherwise provided, amounts provided to an LEA under Part B of IDEA may be used only to pay the excess costs of providing special education and related services to children with disabilities. Excess costs are those costs necessary for the education of an elementary school or secondary school student with a disability that is in excess of the average annual per student expenditure in an LEA during the preceding school year for an elementary school or secondary school student, as may be appropriate. Excess cost calculations </t>
    </r>
    <r>
      <rPr>
        <b/>
        <sz val="11"/>
        <color theme="1"/>
        <rFont val="Calibri"/>
        <family val="2"/>
        <scheme val="minor"/>
      </rPr>
      <t>may not</t>
    </r>
    <r>
      <rPr>
        <sz val="11"/>
        <color theme="1"/>
        <rFont val="Calibri"/>
        <family val="2"/>
        <scheme val="minor"/>
      </rPr>
      <t xml:space="preserve"> include expenditures for capital outlay or debt service. </t>
    </r>
  </si>
  <si>
    <r>
      <t xml:space="preserve">LEAs </t>
    </r>
    <r>
      <rPr>
        <b/>
        <sz val="11"/>
        <color theme="1"/>
        <rFont val="Calibri"/>
        <family val="2"/>
        <scheme val="minor"/>
      </rPr>
      <t>may</t>
    </r>
    <r>
      <rPr>
        <sz val="11"/>
        <color theme="1"/>
        <rFont val="Calibri"/>
        <family val="2"/>
        <scheme val="minor"/>
      </rPr>
      <t xml:space="preserve"> </t>
    </r>
    <r>
      <rPr>
        <b/>
        <sz val="12"/>
        <color theme="1"/>
        <rFont val="Calibri"/>
        <family val="2"/>
        <scheme val="minor"/>
      </rPr>
      <t>not</t>
    </r>
    <r>
      <rPr>
        <sz val="11"/>
        <color theme="1"/>
        <rFont val="Calibri"/>
        <family val="2"/>
        <scheme val="minor"/>
      </rPr>
      <t xml:space="preserve"> compute the minimum average amount it must spend on the education of children with disabilities </t>
    </r>
    <r>
      <rPr>
        <sz val="12"/>
        <color theme="1"/>
        <rFont val="Calibri"/>
        <family val="2"/>
        <scheme val="minor"/>
      </rPr>
      <t>based on a combination</t>
    </r>
    <r>
      <rPr>
        <sz val="11"/>
        <color theme="1"/>
        <rFont val="Calibri"/>
        <family val="2"/>
        <scheme val="minor"/>
      </rPr>
      <t xml:space="preserve"> of the enrollments in its elementary schools and secondary schools.</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</si>
  <si>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all elementary</t>
    </r>
    <r>
      <rPr>
        <sz val="12"/>
        <color theme="1"/>
        <rFont val="Calibri"/>
        <family val="2"/>
        <scheme val="minor"/>
      </rPr>
      <t xml:space="preserve"> school students from the Federal Funds identified below:</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</si>
  <si>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 xml:space="preserve">elementary school students with disabilities </t>
    </r>
    <r>
      <rPr>
        <sz val="12"/>
        <color theme="1"/>
        <rFont val="Calibri"/>
        <family val="2"/>
        <scheme val="minor"/>
      </rPr>
      <t>from state or local funds below:</t>
    </r>
  </si>
  <si>
    <r>
      <t>n. Enter</t>
    </r>
    <r>
      <rPr>
        <b/>
        <sz val="12"/>
        <color theme="1"/>
        <rFont val="Calibri"/>
        <family val="2"/>
        <scheme val="minor"/>
      </rPr>
      <t xml:space="preserve"> TOTAL</t>
    </r>
    <r>
      <rPr>
        <sz val="12"/>
        <color theme="1"/>
        <rFont val="Calibri"/>
        <family val="2"/>
        <scheme val="minor"/>
      </rPr>
      <t xml:space="preserve"> </t>
    </r>
    <r>
      <rPr>
        <b/>
        <sz val="12"/>
        <color theme="1"/>
        <rFont val="Calibri"/>
        <family val="2"/>
        <scheme val="minor"/>
      </rPr>
      <t xml:space="preserve">Elementary Students with Disabilities </t>
    </r>
    <r>
      <rPr>
        <sz val="12"/>
        <color theme="1"/>
        <rFont val="Calibri"/>
        <family val="2"/>
        <scheme val="minor"/>
      </rPr>
      <t>enrolled on the 2016-2017 40 Day, excluding gifted only</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</si>
  <si>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all secondary</t>
    </r>
    <r>
      <rPr>
        <sz val="12"/>
        <color theme="1"/>
        <rFont val="Calibri"/>
        <family val="2"/>
        <scheme val="minor"/>
      </rPr>
      <t xml:space="preserve"> school students from the Federal Funds identified below:</t>
    </r>
  </si>
  <si>
    <r>
      <t xml:space="preserve">Enter the </t>
    </r>
    <r>
      <rPr>
        <b/>
        <sz val="12"/>
        <color theme="1"/>
        <rFont val="Calibri"/>
        <family val="2"/>
        <scheme val="minor"/>
      </rPr>
      <t xml:space="preserve">total actual expenditures </t>
    </r>
    <r>
      <rPr>
        <sz val="12"/>
        <color theme="1"/>
        <rFont val="Calibri"/>
        <family val="2"/>
        <scheme val="minor"/>
      </rPr>
      <t xml:space="preserve">from FY16 (2015-2016 School Year) for </t>
    </r>
    <r>
      <rPr>
        <b/>
        <u/>
        <sz val="13"/>
        <color theme="1"/>
        <rFont val="Calibri"/>
        <family val="2"/>
        <scheme val="minor"/>
      </rPr>
      <t xml:space="preserve">secondary school students with disabilities </t>
    </r>
    <r>
      <rPr>
        <sz val="12"/>
        <color theme="1"/>
        <rFont val="Calibri"/>
        <family val="2"/>
        <scheme val="minor"/>
      </rPr>
      <t>from state or local funds below:</t>
    </r>
  </si>
  <si>
    <r>
      <t>n. Enter</t>
    </r>
    <r>
      <rPr>
        <b/>
        <sz val="12"/>
        <color theme="1"/>
        <rFont val="Calibri"/>
        <family val="2"/>
        <scheme val="minor"/>
      </rPr>
      <t xml:space="preserve"> TOTAL</t>
    </r>
    <r>
      <rPr>
        <sz val="12"/>
        <color theme="1"/>
        <rFont val="Calibri"/>
        <family val="2"/>
        <scheme val="minor"/>
      </rPr>
      <t xml:space="preserve"> </t>
    </r>
    <r>
      <rPr>
        <b/>
        <sz val="12"/>
        <color theme="1"/>
        <rFont val="Calibri"/>
        <family val="2"/>
        <scheme val="minor"/>
      </rPr>
      <t xml:space="preserve">Secondary Students with Disabilities </t>
    </r>
    <r>
      <rPr>
        <sz val="12"/>
        <color theme="1"/>
        <rFont val="Calibri"/>
        <family val="2"/>
        <scheme val="minor"/>
      </rPr>
      <t>enrolled on the 2016-2017 40 Day, excluding gifted only</t>
    </r>
  </si>
  <si>
    <r>
      <t xml:space="preserve">Enter the Private School Name and the number of parentally-placed private school students with disabilities enrolled at this Private School during the </t>
    </r>
    <r>
      <rPr>
        <b/>
        <sz val="14"/>
        <color theme="1"/>
        <rFont val="Calibri"/>
        <family val="2"/>
        <scheme val="minor"/>
      </rPr>
      <t>2016-2017</t>
    </r>
    <r>
      <rPr>
        <sz val="14"/>
        <color theme="1"/>
        <rFont val="Calibri"/>
        <family val="2"/>
        <scheme val="minor"/>
      </rPr>
      <t xml:space="preserve"> school year and Reported on the 40 Day in STARS:</t>
    </r>
  </si>
  <si>
    <t>Business Manager Signature (REQUIRED)*:</t>
  </si>
  <si>
    <t>*□ Business Manager acknowledges receipt of the Budget Summary page of this application for the purposes of setting up a correct allcoation in OBMS per fund/function.</t>
  </si>
  <si>
    <t>11. Employment for students with IEPs participating in work based learning environments, excluding gifted only</t>
  </si>
  <si>
    <t>2016-2017 40 Day</t>
  </si>
  <si>
    <t>2016-20167 40 Day</t>
  </si>
  <si>
    <t xml:space="preserve">Parent Representative signature/date? </t>
  </si>
  <si>
    <t>Elementary and secondary costs calculated independently? (Are not the same)</t>
  </si>
  <si>
    <t>2017-2018 IDEA B INITIAL Allocations</t>
  </si>
  <si>
    <t>The 2017-2018 application for IDEA B Entitlement funding was approved on:</t>
  </si>
  <si>
    <t>In conjunction with this submission, I certify that all assurances, listed in Section I - Public Information and marked as “yes” in Section III Plan of Assurances have been met, or that the LEA has completed, or will complete and submit proof of adoption to the Special Education Bureau (SEB), policies and procedures that are consistent with State policies and procedures established under IDEA B regulations, by no later than June 30, 2017. I further certify that the LEA can make the assurances marked as “yes” in Section III and IV of this application. These provisions meet the requirements of IDEA B as found in Public Law No. 108-446. The LEA or State agency will operate its Part B program in accordance with all of the required assurances. If any assurances have been checked “no”, I certify that the LEA or State agency will operate throughout the period of this grant award consistent with the requirements of IDEA, as found in Public Law No. 108-446 and any applicable regulations, and will make such changes to existing policies and procedures as are necessary to bring those policies and procedures into compliance with the requirements of IDEA, as amended, as soon as possible, and not later than June 30, 2017. (34 CFR § 76.104).</t>
  </si>
  <si>
    <t>School District, State</t>
  </si>
  <si>
    <t xml:space="preserve">Chartered Charter School or State Supported Educational Programs provides assurance to the New Mexico Public Education Department (PED), SEB that the applicable Federal, State and local laws and regulations will be met as described in the Local Application for IDEA B Funding. We the undersigned, further certify that all assurances in this application as provided to the PED have been approved by the local Board of Education and/or Charter School Governing Authority. </t>
  </si>
  <si>
    <r>
      <t>Complete this section</t>
    </r>
    <r>
      <rPr>
        <b/>
        <i/>
        <sz val="11"/>
        <color theme="1"/>
        <rFont val="Calibri"/>
        <family val="2"/>
        <scheme val="minor"/>
      </rPr>
      <t xml:space="preserve"> only If</t>
    </r>
    <r>
      <rPr>
        <sz val="11"/>
        <color theme="1"/>
        <rFont val="Calibri"/>
        <family val="2"/>
        <scheme val="minor"/>
      </rPr>
      <t xml:space="preserve"> the LEA received conditional approval for the current grant year (2017-2018), select the appropriate statement(s) from each drop-down menu below.  Otherwise, </t>
    </r>
    <r>
      <rPr>
        <b/>
        <i/>
        <sz val="11"/>
        <color theme="1"/>
        <rFont val="Calibri"/>
        <family val="2"/>
        <scheme val="minor"/>
      </rPr>
      <t>leave blank</t>
    </r>
    <r>
      <rPr>
        <sz val="11"/>
        <color theme="1"/>
        <rFont val="Calibri"/>
        <family val="2"/>
        <scheme val="minor"/>
      </rPr>
      <t>:</t>
    </r>
  </si>
  <si>
    <r>
      <rPr>
        <b/>
        <sz val="11"/>
        <color theme="1"/>
        <rFont val="Calibri"/>
        <family val="2"/>
        <scheme val="minor"/>
      </rPr>
      <t>2.</t>
    </r>
    <r>
      <rPr>
        <sz val="11"/>
        <color theme="1"/>
        <rFont val="Calibri"/>
        <family val="2"/>
        <scheme val="minor"/>
      </rPr>
      <t xml:space="preserve"> The LEA </t>
    </r>
    <r>
      <rPr>
        <b/>
        <sz val="11"/>
        <color theme="1"/>
        <rFont val="Calibri"/>
        <family val="2"/>
        <scheme val="minor"/>
      </rPr>
      <t>cannot</t>
    </r>
    <r>
      <rPr>
        <sz val="11"/>
        <color theme="1"/>
        <rFont val="Calibri"/>
        <family val="2"/>
        <scheme val="minor"/>
      </rPr>
      <t xml:space="preserve"> provide assurances for all eligibility requirements of IDEA-B.  The LEA has determined that it is unable to make the assurance that it has, in effect, policies and procedures that are consistent with State policies and procedures established under 34 CFR §§ 300.101 through 300.163 and §§ 300.165 through 300.174.   However, the LEA assures that throughout the period of this sub-grant award the LEA will operate programs consistent with the requirements of IDEA-B and the IDEA-B regulations.  The LEA will make such changes to policies and procedures as necessary to bring itself into compliance with the requirements of IDEA, as amended, as soon as possible, and </t>
    </r>
    <r>
      <rPr>
        <b/>
        <sz val="11"/>
        <color theme="1"/>
        <rFont val="Calibri"/>
        <family val="2"/>
        <scheme val="minor"/>
      </rPr>
      <t>not later than June 30, 2017</t>
    </r>
    <r>
      <rPr>
        <sz val="11"/>
        <color theme="1"/>
        <rFont val="Calibri"/>
        <family val="2"/>
        <scheme val="minor"/>
      </rPr>
      <t xml:space="preserve">.  </t>
    </r>
  </si>
  <si>
    <r>
      <rPr>
        <b/>
        <sz val="11"/>
        <color theme="1"/>
        <rFont val="Calibri"/>
        <family val="2"/>
        <scheme val="minor"/>
      </rPr>
      <t xml:space="preserve">1b.  </t>
    </r>
    <r>
      <rPr>
        <sz val="11"/>
        <color theme="1"/>
        <rFont val="Calibri"/>
        <family val="2"/>
        <scheme val="minor"/>
      </rPr>
      <t xml:space="preserve">If assurance cannot be given for item 1a, please provide date on which applicant will provide proof of amended policies and procedures to the SEB, in order to provide assurance.  Date provided may be </t>
    </r>
    <r>
      <rPr>
        <b/>
        <sz val="11"/>
        <color theme="1"/>
        <rFont val="Calibri"/>
        <family val="2"/>
        <scheme val="minor"/>
      </rPr>
      <t>no later than June 30, 2017</t>
    </r>
    <r>
      <rPr>
        <sz val="11"/>
        <color theme="1"/>
        <rFont val="Calibri"/>
        <family val="2"/>
        <scheme val="minor"/>
      </rPr>
      <t>. For new state-chartered charter schools no later than December 15, 2017.</t>
    </r>
  </si>
  <si>
    <t>Appendix B of the IDEA B regulations demonstrates how to determine the proportionate share amount. This information is also included in the 2017-2018 IDEA B General Information &amp; Guidelines which can be found on the SEB website.</t>
  </si>
  <si>
    <r>
      <t xml:space="preserve">The law also requires that documentation of the Private School Consultation be provided to the state education agency. The form found on the </t>
    </r>
    <r>
      <rPr>
        <b/>
        <sz val="11"/>
        <color theme="1"/>
        <rFont val="Calibri"/>
        <family val="2"/>
        <scheme val="minor"/>
      </rPr>
      <t xml:space="preserve">Private School Consultation </t>
    </r>
    <r>
      <rPr>
        <sz val="11"/>
        <color theme="1"/>
        <rFont val="Calibri"/>
        <family val="2"/>
        <scheme val="minor"/>
      </rPr>
      <t>tab is provided for the LEA to meet the requirement for documentation. The Private School Consultation Form must be submitted with the 2017-2018 IDEA B Application.</t>
    </r>
  </si>
  <si>
    <t>2017-2018 Private School Consultation Form</t>
  </si>
  <si>
    <t>Please upload a copy of Excess Cost calculations to WebEPPS.</t>
  </si>
  <si>
    <t>Board Minutes evidencing the adoption of  revised Policies and Procedures have been uploaded to WebEPSS?</t>
  </si>
  <si>
    <t>YES selected for all  other Federal assurances 1-2, 4-19?</t>
  </si>
  <si>
    <t>Tribes listed for assurance 18? (If applicable)</t>
  </si>
  <si>
    <r>
      <t xml:space="preserve">MOUs attached for assurance 18? </t>
    </r>
    <r>
      <rPr>
        <sz val="9"/>
        <color theme="1"/>
        <rFont val="Calibri"/>
        <family val="2"/>
        <scheme val="minor"/>
      </rPr>
      <t>(If applicable)</t>
    </r>
  </si>
  <si>
    <t>and attached?  (If applicable)</t>
  </si>
  <si>
    <t>If funds are budgeted in Objective 4 the LEA must identify the estimated number of students that will be served with these funds during the 2017-2018 School Year. Enter the number of students to be served by CEIS below.</t>
  </si>
  <si>
    <r>
      <t>All the applicable assurances sections</t>
    </r>
    <r>
      <rPr>
        <b/>
        <i/>
        <sz val="11"/>
        <color theme="1"/>
        <rFont val="Calibri"/>
        <family val="2"/>
        <scheme val="minor"/>
      </rPr>
      <t xml:space="preserve"> must be completed</t>
    </r>
    <r>
      <rPr>
        <sz val="11"/>
        <color theme="1"/>
        <rFont val="Calibri"/>
        <family val="2"/>
        <scheme val="minor"/>
      </rPr>
      <t xml:space="preserve"> in SECTION III - Plan of Assurances. If an LEA is found ineligible the LEA will be notified and afforded the opportunity for a hearing in accordance with 34 CFR </t>
    </r>
    <r>
      <rPr>
        <sz val="11"/>
        <color theme="1"/>
        <rFont val="Calibri"/>
        <family val="2"/>
      </rPr>
      <t>§</t>
    </r>
    <r>
      <rPr>
        <sz val="11"/>
        <color theme="1"/>
        <rFont val="Calibri"/>
        <family val="2"/>
        <scheme val="minor"/>
      </rPr>
      <t>300.221.</t>
    </r>
  </si>
  <si>
    <r>
      <t xml:space="preserve">In accordance with </t>
    </r>
    <r>
      <rPr>
        <sz val="12"/>
        <color rgb="FFFF0000"/>
        <rFont val="Calibri"/>
        <family val="2"/>
        <scheme val="minor"/>
      </rPr>
      <t>Subsection 22-8-11 NMSA 1978</t>
    </r>
    <r>
      <rPr>
        <sz val="12"/>
        <color theme="1"/>
        <rFont val="Calibri"/>
        <family val="2"/>
        <scheme val="minor"/>
      </rPr>
      <t>, the department shall not approve and certify an operating budget of any school district, state supported educational institution, or state-chartered charter school that fails to demonstrate that parental involvement in the process was solicited.</t>
    </r>
  </si>
  <si>
    <r>
      <t xml:space="preserve">Please list the names of parents of students that are currently enrolled with </t>
    </r>
    <r>
      <rPr>
        <sz val="12"/>
        <color rgb="FFFF0000"/>
        <rFont val="Calibri"/>
        <family val="2"/>
        <scheme val="minor"/>
      </rPr>
      <t>disiabilities who have a current Individualized Education Program (IEP)</t>
    </r>
    <r>
      <rPr>
        <sz val="12"/>
        <color theme="1"/>
        <rFont val="Calibri"/>
        <family val="2"/>
        <scheme val="minor"/>
      </rPr>
      <t xml:space="preserve">, who are </t>
    </r>
    <r>
      <rPr>
        <b/>
        <u/>
        <sz val="12"/>
        <color theme="1"/>
        <rFont val="Calibri"/>
        <family val="2"/>
        <scheme val="minor"/>
      </rPr>
      <t>not employees of the district</t>
    </r>
    <r>
      <rPr>
        <sz val="12"/>
        <color theme="1"/>
        <rFont val="Calibri"/>
        <family val="2"/>
        <scheme val="minor"/>
      </rPr>
      <t xml:space="preserve"> </t>
    </r>
    <r>
      <rPr>
        <b/>
        <u/>
        <sz val="12"/>
        <color theme="1"/>
        <rFont val="Calibri"/>
        <family val="2"/>
        <scheme val="minor"/>
      </rPr>
      <t>or a representative of the Regional Educational</t>
    </r>
    <r>
      <rPr>
        <sz val="12"/>
        <color theme="1"/>
        <rFont val="Calibri"/>
        <family val="2"/>
        <scheme val="minor"/>
      </rPr>
      <t xml:space="preserve"> </t>
    </r>
    <r>
      <rPr>
        <b/>
        <u/>
        <sz val="12"/>
        <color theme="1"/>
        <rFont val="Calibri"/>
        <family val="2"/>
        <scheme val="minor"/>
      </rPr>
      <t>Cooperative</t>
    </r>
    <r>
      <rPr>
        <sz val="12"/>
        <color theme="1"/>
        <rFont val="Calibri"/>
        <family val="2"/>
        <scheme val="minor"/>
      </rPr>
      <t xml:space="preserve"> (REC) of the LEA who participated in the development of this application. THIS IS REQUIRED OF ALL LEAs, INCLUDING STATE-SUPPORTED EDUCATIONAL PROGRAMS.</t>
    </r>
  </si>
  <si>
    <t>Fund 24109*</t>
  </si>
  <si>
    <r>
      <t>2.  Employment of supervisors (**</t>
    </r>
    <r>
      <rPr>
        <i/>
        <sz val="11"/>
        <color theme="1"/>
        <rFont val="Calibri"/>
        <family val="2"/>
        <scheme val="minor"/>
      </rPr>
      <t>see below</t>
    </r>
    <r>
      <rPr>
        <sz val="11"/>
        <color theme="1"/>
        <rFont val="Calibri"/>
        <family val="2"/>
        <scheme val="minor"/>
      </rPr>
      <t>) of special education for students with IEPs, excluding gifted only</t>
    </r>
  </si>
  <si>
    <t>1. Personnel costs for providing special education service to students with disabilities who have an IEP; except for gifted only</t>
  </si>
  <si>
    <t>2. Training costs for staff involved with providing special education services for students with disabilities who have an IEP; except for gifted only</t>
  </si>
  <si>
    <t>3. Supplies and material costs related to providing special education services for students with disabilities who have an IEP; except for gifted only</t>
  </si>
  <si>
    <t>4.  Purchase of educational equipment used in direct instruction of students with disabilities who have an IEP,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</si>
  <si>
    <r>
      <t xml:space="preserve">1. Personnel costs for providing special education service to students </t>
    </r>
    <r>
      <rPr>
        <sz val="11"/>
        <color rgb="FFFF0000"/>
        <rFont val="Calibri"/>
        <family val="2"/>
        <scheme val="minor"/>
      </rPr>
      <t>with disabilities who have an IEP</t>
    </r>
    <r>
      <rPr>
        <sz val="11"/>
        <color theme="1"/>
        <rFont val="Calibri"/>
        <family val="2"/>
        <scheme val="minor"/>
      </rPr>
      <t>; except for gifted only</t>
    </r>
  </si>
  <si>
    <r>
      <t>2. Training costs for staff involved with providing special education services for</t>
    </r>
    <r>
      <rPr>
        <sz val="11"/>
        <color rgb="FFFF0000"/>
        <rFont val="Calibri"/>
        <family val="2"/>
        <scheme val="minor"/>
      </rPr>
      <t xml:space="preserve"> students with disabilities who have an IEP</t>
    </r>
    <r>
      <rPr>
        <sz val="11"/>
        <color theme="1"/>
        <rFont val="Calibri"/>
        <family val="2"/>
        <scheme val="minor"/>
      </rPr>
      <t>; except for gifted only</t>
    </r>
  </si>
  <si>
    <r>
      <t xml:space="preserve">3. Supplies and material costs related to providing special education services for </t>
    </r>
    <r>
      <rPr>
        <sz val="11"/>
        <color rgb="FFFF0000"/>
        <rFont val="Calibri"/>
        <family val="2"/>
        <scheme val="minor"/>
      </rPr>
      <t>students with disabilities who have an IEP</t>
    </r>
    <r>
      <rPr>
        <sz val="11"/>
        <color theme="1"/>
        <rFont val="Calibri"/>
        <family val="2"/>
        <scheme val="minor"/>
      </rPr>
      <t>; except for gifted only</t>
    </r>
  </si>
  <si>
    <r>
      <t>4.  Purchase of educational equipment used in direct instruction of</t>
    </r>
    <r>
      <rPr>
        <sz val="11"/>
        <color rgb="FFFF0000"/>
        <rFont val="Calibri"/>
        <family val="2"/>
        <scheme val="minor"/>
      </rPr>
      <t xml:space="preserve"> students with disabilities who have an IEP</t>
    </r>
    <r>
      <rPr>
        <sz val="11"/>
        <color theme="1"/>
        <rFont val="Calibri"/>
        <family val="2"/>
        <scheme val="minor"/>
      </rPr>
      <t>, as per the requirements of OMB A-87, revised (05/10/04), Attachment B, Section (15.b.(2), which states: “Capital expenditures for special purpose equipment are allowable as direct costs, provided that items with a unit cost of $5,000 or more have the prior approval of the awarding agency.” Therefore, a Request for Equipment Purchase Approval Form is required prior to begin obligating IDEA-B funds, and may be obtained from the SEB website.</t>
    </r>
  </si>
  <si>
    <r>
      <t xml:space="preserve">Funds allocated to this objective remain with the LEA and </t>
    </r>
    <r>
      <rPr>
        <sz val="11"/>
        <color rgb="FFFF0000"/>
        <rFont val="Calibri"/>
        <family val="2"/>
        <scheme val="minor"/>
      </rPr>
      <t>cannot</t>
    </r>
    <r>
      <rPr>
        <sz val="11"/>
        <color theme="1"/>
        <rFont val="Calibri"/>
        <family val="2"/>
        <scheme val="minor"/>
      </rPr>
      <t xml:space="preserve"> flow to the private school.  Reimbursements for costs associated with the private school will follow approved LEA fiscal practices.</t>
    </r>
  </si>
  <si>
    <r>
      <t xml:space="preserve">We, the undersigned representatives of private schools, affirm that we were consulted </t>
    </r>
    <r>
      <rPr>
        <sz val="12"/>
        <color rgb="FFFF0000"/>
        <rFont val="Calibri"/>
        <family val="2"/>
        <scheme val="minor"/>
      </rPr>
      <t>with</t>
    </r>
  </si>
  <si>
    <r>
      <t xml:space="preserve">Enter the </t>
    </r>
    <r>
      <rPr>
        <b/>
        <sz val="12"/>
        <color theme="1"/>
        <rFont val="Calibri"/>
        <family val="2"/>
        <scheme val="minor"/>
      </rPr>
      <t>total actual expenditures</t>
    </r>
    <r>
      <rPr>
        <sz val="12"/>
        <color theme="1"/>
        <rFont val="Calibri"/>
        <family val="2"/>
        <scheme val="minor"/>
      </rPr>
      <t xml:space="preserve"> from </t>
    </r>
    <r>
      <rPr>
        <sz val="12"/>
        <color rgb="FFFF0000"/>
        <rFont val="Calibri"/>
        <family val="2"/>
        <scheme val="minor"/>
      </rPr>
      <t>state</t>
    </r>
    <r>
      <rPr>
        <sz val="12"/>
        <color theme="1"/>
        <rFont val="Calibri"/>
        <family val="2"/>
        <scheme val="minor"/>
      </rPr>
      <t xml:space="preserve"> Fiscal Year (FY) 2016 (2015-2016 School Year) for </t>
    </r>
    <r>
      <rPr>
        <b/>
        <u/>
        <sz val="13"/>
        <color theme="1"/>
        <rFont val="Calibri"/>
        <family val="2"/>
        <scheme val="minor"/>
      </rPr>
      <t>all</t>
    </r>
    <r>
      <rPr>
        <u/>
        <sz val="12"/>
        <color theme="1"/>
        <rFont val="Calibri"/>
        <family val="2"/>
        <scheme val="minor"/>
      </rPr>
      <t xml:space="preserve"> </t>
    </r>
    <r>
      <rPr>
        <b/>
        <u/>
        <sz val="13"/>
        <color theme="1"/>
        <rFont val="Calibri"/>
        <family val="2"/>
        <scheme val="minor"/>
      </rPr>
      <t>elementary</t>
    </r>
    <r>
      <rPr>
        <b/>
        <sz val="13"/>
        <color theme="1"/>
        <rFont val="Calibri"/>
        <family val="2"/>
        <scheme val="minor"/>
      </rPr>
      <t xml:space="preserve"> </t>
    </r>
    <r>
      <rPr>
        <sz val="12"/>
        <color theme="1"/>
        <rFont val="Calibri"/>
        <family val="2"/>
        <scheme val="minor"/>
      </rPr>
      <t>school</t>
    </r>
    <r>
      <rPr>
        <sz val="13"/>
        <color theme="1"/>
        <rFont val="Calibri"/>
        <family val="2"/>
        <scheme val="minor"/>
      </rPr>
      <t xml:space="preserve"> </t>
    </r>
    <r>
      <rPr>
        <sz val="12"/>
        <color theme="1"/>
        <rFont val="Calibri"/>
        <family val="2"/>
        <scheme val="minor"/>
      </rPr>
      <t>students from all funds -- a. State and local funds, b. Federal funds (including Part B), and c. capital outlay and debt services:</t>
    </r>
  </si>
  <si>
    <r>
      <t xml:space="preserve">Enter the </t>
    </r>
    <r>
      <rPr>
        <b/>
        <sz val="12"/>
        <color theme="1"/>
        <rFont val="Calibri"/>
        <family val="2"/>
        <scheme val="minor"/>
      </rPr>
      <t>total actual expenditures</t>
    </r>
    <r>
      <rPr>
        <sz val="12"/>
        <color theme="1"/>
        <rFont val="Calibri"/>
        <family val="2"/>
        <scheme val="minor"/>
      </rPr>
      <t xml:space="preserve"> from </t>
    </r>
    <r>
      <rPr>
        <sz val="12"/>
        <color rgb="FFFF0000"/>
        <rFont val="Calibri"/>
        <family val="2"/>
        <scheme val="minor"/>
      </rPr>
      <t>state</t>
    </r>
    <r>
      <rPr>
        <sz val="12"/>
        <color theme="1"/>
        <rFont val="Calibri"/>
        <family val="2"/>
        <scheme val="minor"/>
      </rPr>
      <t xml:space="preserve"> Fiscal Year (FY) 2016 (2015-2016 School Year) for </t>
    </r>
    <r>
      <rPr>
        <b/>
        <u/>
        <sz val="13"/>
        <color theme="1"/>
        <rFont val="Calibri"/>
        <family val="2"/>
        <scheme val="minor"/>
      </rPr>
      <t>all</t>
    </r>
    <r>
      <rPr>
        <u/>
        <sz val="12"/>
        <color theme="1"/>
        <rFont val="Calibri"/>
        <family val="2"/>
        <scheme val="minor"/>
      </rPr>
      <t xml:space="preserve"> </t>
    </r>
    <r>
      <rPr>
        <b/>
        <u/>
        <sz val="13"/>
        <color theme="1"/>
        <rFont val="Calibri"/>
        <family val="2"/>
        <scheme val="minor"/>
      </rPr>
      <t>secondary</t>
    </r>
    <r>
      <rPr>
        <b/>
        <sz val="13"/>
        <color theme="1"/>
        <rFont val="Calibri"/>
        <family val="2"/>
        <scheme val="minor"/>
      </rPr>
      <t xml:space="preserve"> </t>
    </r>
    <r>
      <rPr>
        <sz val="12"/>
        <color theme="1"/>
        <rFont val="Calibri"/>
        <family val="2"/>
        <scheme val="minor"/>
      </rPr>
      <t>school</t>
    </r>
    <r>
      <rPr>
        <sz val="13"/>
        <color theme="1"/>
        <rFont val="Calibri"/>
        <family val="2"/>
        <scheme val="minor"/>
      </rPr>
      <t xml:space="preserve"> </t>
    </r>
    <r>
      <rPr>
        <sz val="12"/>
        <color theme="1"/>
        <rFont val="Calibri"/>
        <family val="2"/>
        <scheme val="minor"/>
      </rPr>
      <t>students from all funds -- a. State and local funds, b. Federal funds (including Part B), and c. capital outlay and debt services:</t>
    </r>
  </si>
  <si>
    <r>
      <t xml:space="preserve">Funds designated for this purpose are to be budgeted under </t>
    </r>
    <r>
      <rPr>
        <b/>
        <sz val="11"/>
        <color theme="1"/>
        <rFont val="Calibri"/>
        <family val="2"/>
        <scheme val="minor"/>
      </rPr>
      <t>Fund Code 24112</t>
    </r>
    <r>
      <rPr>
        <sz val="11"/>
        <color theme="1"/>
        <rFont val="Calibri"/>
        <family val="2"/>
        <scheme val="minor"/>
      </rPr>
      <t xml:space="preserve">. If the LEA chooses to budget Fund 24112 a CEIS Plan must be submitted to SEB for approval. SEB </t>
    </r>
    <r>
      <rPr>
        <sz val="11"/>
        <color rgb="FFFF0000"/>
        <rFont val="Calibri"/>
        <family val="2"/>
        <scheme val="minor"/>
      </rPr>
      <t>written</t>
    </r>
    <r>
      <rPr>
        <sz val="11"/>
        <color theme="1"/>
        <rFont val="Calibri"/>
        <family val="2"/>
        <scheme val="minor"/>
      </rPr>
      <t xml:space="preserve"> approval of the CEIS Plan is required prior to implementation.   Funds set aside for CEIS may not be expended until the CEIS plan has been approved by SEB. [34 CFR 300.205 applies in conjunction with 34 CFR 300.226]. Please refer to guidance memo from Denise Koscielniak, Federal Programs Director, regarding “Technical Assistance: Coordinated Early Intervening Services”, dated August 20, 2009. The memo may be accessed on the SEB website. [34 CFR 300.226(d); 20 U.S.C 1413(f)(4); 6.31.2.9(D)(4) NMAC]</t>
    </r>
  </si>
  <si>
    <r>
      <t xml:space="preserve">The students served under the CEIS program must be reported for </t>
    </r>
    <r>
      <rPr>
        <sz val="11"/>
        <color rgb="FFFF0000"/>
        <rFont val="Calibri"/>
        <family val="2"/>
        <scheme val="minor"/>
      </rPr>
      <t>the current year and two subsequent years</t>
    </r>
    <r>
      <rPr>
        <sz val="11"/>
        <color theme="1"/>
        <rFont val="Calibri"/>
        <family val="2"/>
        <scheme val="minor"/>
      </rPr>
      <t xml:space="preserve"> in the Student Teacher Accountability Reporting System (STARS) under the Programs Fact Template, Field 17. Programs Fact Template, Field 17 may only be completed if the student is identified as “CEIS” only in Field 5 of the Programs Fact Template. A final progress report, including each student’s progress, and whether or not a student has been referred for special education services, must be submitted to the SEB no later than </t>
    </r>
    <r>
      <rPr>
        <b/>
        <sz val="11"/>
        <color theme="1"/>
        <rFont val="Calibri"/>
        <family val="2"/>
        <scheme val="minor"/>
      </rPr>
      <t xml:space="preserve">June 15 of the current year. </t>
    </r>
    <r>
      <rPr>
        <sz val="11"/>
        <color theme="1"/>
        <rFont val="Calibri"/>
        <family val="2"/>
        <scheme val="minor"/>
      </rPr>
      <t xml:space="preserve"> Failure to submit the progress report may delay the LEA’s request for CEIS funds the following grant year. Funds designated for this purpose are to be budgeted under Fund Code 24112. </t>
    </r>
  </si>
  <si>
    <r>
      <t xml:space="preserve">In order to verify that LEAs are reserving an adequate amount of their IDEA-B funds for </t>
    </r>
    <r>
      <rPr>
        <sz val="11"/>
        <color rgb="FFFF0000"/>
        <rFont val="Calibri"/>
        <family val="2"/>
        <scheme val="minor"/>
      </rPr>
      <t xml:space="preserve">services to students with disabilities who have an IEP </t>
    </r>
    <r>
      <rPr>
        <sz val="11"/>
        <color theme="1"/>
        <rFont val="Calibri"/>
        <family val="2"/>
        <scheme val="minor"/>
      </rPr>
      <t xml:space="preserve">(excluding gifted only) in charter schools, necessary to comply with IDEA requirements, the application must include a separate objective that is distinguishable within OBMS for each charter school. Enrollment numbers are to be exclusive of those students who are gifted only, however, a student who is gifted and </t>
    </r>
    <r>
      <rPr>
        <sz val="11"/>
        <color rgb="FFFF0000"/>
        <rFont val="Calibri"/>
        <family val="2"/>
        <scheme val="minor"/>
      </rPr>
      <t>has a disability</t>
    </r>
    <r>
      <rPr>
        <sz val="11"/>
        <color theme="1"/>
        <rFont val="Calibri"/>
        <family val="2"/>
        <scheme val="minor"/>
      </rPr>
      <t xml:space="preserve"> would be included in the enrollment figures. Please include a separate calculation for each charter. For LEAs with charter schools that do not open until Fall 2017, an appropriate amount must be based on an estimate of students with IEPs, that are not gifted, who will be served at the charter school. This estimated allocation should be adjusted by the end of December 2017 and based on actual data collected during the actual school year to reflect actual counts of </t>
    </r>
    <r>
      <rPr>
        <sz val="11"/>
        <color rgb="FFFF0000"/>
        <rFont val="Calibri"/>
        <family val="2"/>
        <scheme val="minor"/>
      </rPr>
      <t>students with disabilities who have an IEP</t>
    </r>
    <r>
      <rPr>
        <sz val="11"/>
        <color theme="1"/>
        <rFont val="Calibri"/>
        <family val="2"/>
        <scheme val="minor"/>
      </rPr>
      <t xml:space="preserve"> on the 40 Day reporting period. Funds allocated under this section are to be reported to the PED in OBMS by budgeting each charter school allocation under Function Code 2500 (Central Services), Object Code 55912 (Flow-through Grants to Charters) and the applicable Location Code for each local charter school.</t>
    </r>
  </si>
  <si>
    <t>(2)   will be used only to pay the excess costs of providing special education and related services to children with disabilities, consistent with 34 CFR § 300.202(b) and the calculations specified in the excess cost tab of this funding application; and</t>
  </si>
  <si>
    <t>Preschool - Fund 24109*</t>
  </si>
  <si>
    <t>Student Athlete Headquarters (SAHQ)</t>
  </si>
  <si>
    <t>La Resolana Leadership Academu</t>
  </si>
  <si>
    <t>*Preschool (619) funds can only be used for three-to-five year old programs.  This includes Kindergarten programs for students with disabilities.</t>
  </si>
  <si>
    <t xml:space="preserve"> ** Salaries of Superintendents and Charter School Directors to serve as Special Education Supervisors:
- IDEA funds may be used for those positions listed above serving as the supervisor of special education. 
- For those positions listed above serving as the supervisor of special education whose pay is supplemented by IDEA, they must be able to clearly document that IDEA duties are in addition to their regular responsibilities.  
- Certified bi-weekly or monthly time documentation (i.e. Time and Effort Logs or a system of documentation) must be maintained to document the bi-weekly or monthly duties.
- Time documentation must be submitted with Requests for Reimbursements (RfRs) via OBMS upon request from the NMPED without delay.
- Contracts must be provided to the SEB for any full-time equivalency (FTE) greater than 1.0 FTE including for additional compensation or stipends above a 1.0 FTE.
- If included in a single contract, salaries of Superintendents and Charter School Directors to serve as the Supervisor of Special Education must be budgeted and paid for from the Superintendent line item in OBMS.  If these duties are covered under a separate contract, salaries of Superintendents and Charter School Directors to serve as the Supervisor of Special Education can be budgeted and paid for from the appropriate line item in OBMS (usually under Coordinator/Subject Matter Experts).
Considerations:
- LEAs must ensure paying the above listed individuals from IDEA B funds do not negatively impact the LEAs Maintenance of Effort (MOE) and only supplement and not supplant the pay these individuals would otherwise receive.
- Moving the salary from state to IDEA funds for of any of the individuals listed above may be problematic if that position has always been paid with state funds then becomes fully or partially funded from IDEA as this may be an issue of supplanting.  LEAs would have to show that the person took on special education supervisor responsibilities they did not have before.
- For questions, please contact the LEAs assigned Education Administrator.
</t>
  </si>
  <si>
    <t>** Salaries of Superintendents and Charter School Directors to serve as Special Education Supervisors:
- IDEA funds may be used for those positions listed above serving as the supervisor of special education. 
- For those positions listed above serving as the supervisor of special education whose pay is supplemented by IDEA, they must be able to clearly document that IDEA duties are in addition to their regular responsibilities.  
- Certified bi-weekly or monthly time documentation (i.e. Time and Effort Logs or a system of documentation) must be maintained to document the bi-weekly or monthly duties.
- Time documentation must be submitted with Requests for Reimbursements (RfRs) via OBMS upon request from the NMPED without delay.
- Contracts must be provided to the SEB for any full-time equivalency (FTE) greater than 1.0 FTE including for additional compensation or stipends above a 1.0 FTE.
- If included in a single contract, salaries of Superintendents and Charter School Directors to serve as the Supervisor of Special Education must be budgeted and paid for from the Superintendent line item in OBMS.  If these duties are covered under a separate contract, salaries of Superintendents and Charter School Directors to serve as the Supervisor of Special Education can be budgeted and paid for from the appropriate line item in OBMS (usually under Coordinator/Subject Matter Experts).
Considerations:
- LEAs must ensure paying the above listed individuals from IDEA B funds do not negatively impact the LEAs Maintenance of Effort (MOE) and only supplement and not supplant the pay these individuals would otherwise receive.
- Moving the salary from state to IDEA funds for of any of the individuals listed above may be problematic if that position has always been paid with state funds then becomes fully or partially funded from IDEA as this may be an issue of supplanting.  LEAs would have to show that the person took on special education supervisor responsibilities they did not have before.
- For questions, please contact the LEAs assigned Education Administrator.</t>
  </si>
  <si>
    <t>As noted in Section II, the LEA has not completed all issues identified in the FFY2016 conditional approval letter.</t>
  </si>
  <si>
    <t>The LEA previously submitted documentation of completion of all issues identified in the FFY2016 conditional approval letter.</t>
  </si>
  <si>
    <t>The LEA is attaching documentation of completion of all issues identified in the FFY2016 conditional approval letter.  (Attach documentation showing completion of all issues.)</t>
  </si>
  <si>
    <t>The LEA has not completed all issues identified in the FFY2016 conditional approval letter.  (Attach documentation showing completion of any issues and a list of items not yet completed.)</t>
  </si>
  <si>
    <t>Section II provides documentation of completion of all issues identified in the FFY2016 conditional approval letter.</t>
  </si>
  <si>
    <t>Due to time constraints, the LEA is not yet able to upload Board Meeting Agenda and Minutes in WebEPSS but will do so no later than August 30, 2017.</t>
  </si>
  <si>
    <t>OPTION A (Basic (24106) - Total Preliminary Allocation Only)</t>
  </si>
  <si>
    <t>Basic (24106) - Opt. 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</si>
</sst>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409]mmmm\ d\,\ yyyy;@"/>
    <numFmt numFmtId="166" formatCode="[$-10409]#,##0;\(#,##0\)"/>
    <numFmt numFmtId="167" formatCode="_(&quot;$&quot;* #,##0_);_(&quot;$&quot;* \(#,##0\);_(&quot;$&quot;* &quot;-&quot;??_);_(@_)"/>
    <numFmt numFmtId="168" formatCode="_(&quot;$&quot;* #,##0.0000_);_(&quot;$&quot;* \(#,##0.0000\);_(&quot;$&quot;* &quot;-&quot;??_);_(@_)"/>
    <numFmt numFmtId="169" formatCode="[$-F400]h:mm:ss\ AM/PM"/>
    <numFmt numFmtId="170" formatCode="#,##0.000_);[Red]\(#,##0.000\)"/>
  </numFmts>
  <fonts count="112">
    <font>
      <sz val="11"/>
      <color theme="1"/>
      <name val="Calibri"/>
      <family val="2"/>
      <scheme val="minor"/>
    </font>
    <font>
      <sz val="10"/>
      <color indexed="8"/>
      <name val="Times New Roman"/>
      <family val="1"/>
    </font>
    <font>
      <b/>
      <sz val="10"/>
      <color indexed="8"/>
      <name val="Times New Roman"/>
      <family val="1"/>
    </font>
    <font>
      <b/>
      <u/>
      <sz val="10"/>
      <color indexed="12"/>
      <name val="Times New Roman"/>
      <family val="1"/>
    </font>
    <font>
      <b/>
      <sz val="10"/>
      <color indexed="12"/>
      <name val="Times New Roman"/>
      <family val="1"/>
    </font>
    <font>
      <sz val="7"/>
      <color indexed="8"/>
      <name val="Times New Roman"/>
      <family val="1"/>
    </font>
    <font>
      <u/>
      <sz val="10"/>
      <color indexed="8"/>
      <name val="Times New Roman"/>
      <family val="1"/>
    </font>
    <font>
      <sz val="10"/>
      <color indexed="10"/>
      <name val="Times New Roman"/>
      <family val="1"/>
    </font>
    <font>
      <sz val="12"/>
      <color indexed="8"/>
      <name val="Times New Roman"/>
      <family val="1"/>
    </font>
    <font>
      <i/>
      <sz val="10"/>
      <color indexed="8"/>
      <name val="Times New Roman"/>
      <family val="1"/>
    </font>
    <font>
      <b/>
      <i/>
      <sz val="10"/>
      <color indexed="12"/>
      <name val="Times New Roman"/>
      <family val="1"/>
    </font>
    <font>
      <i/>
      <sz val="9"/>
      <color indexed="8"/>
      <name val="Times New Roman"/>
      <family val="1"/>
    </font>
    <font>
      <i/>
      <sz val="10"/>
      <color indexed="10"/>
      <name val="Times New Roman"/>
      <family val="1"/>
    </font>
    <font>
      <b/>
      <sz val="7"/>
      <color indexed="8"/>
      <name val="Times New Roman"/>
      <family val="1"/>
    </font>
    <font>
      <b/>
      <sz val="10"/>
      <color indexed="18"/>
      <name val="Times New Roman"/>
      <family val="1"/>
    </font>
    <font>
      <b/>
      <sz val="10"/>
      <color indexed="10"/>
      <name val="Times New Roman"/>
      <family val="1"/>
    </font>
    <font>
      <b/>
      <sz val="10"/>
      <color indexed="17"/>
      <name val="Times New Roman"/>
      <family val="1"/>
    </font>
    <font>
      <b/>
      <sz val="12"/>
      <color indexed="12"/>
      <name val="Times New Roman"/>
      <family val="1"/>
    </font>
    <font>
      <b/>
      <u/>
      <sz val="9"/>
      <color indexed="12"/>
      <name val="Times New Roman"/>
      <family val="1"/>
    </font>
    <font>
      <sz val="10"/>
      <name val="Arial"/>
      <family val="2"/>
    </font>
    <font>
      <sz val="12"/>
      <color indexed="8"/>
      <name val="Calibri"/>
      <family val="2"/>
    </font>
    <font>
      <b/>
      <i/>
      <sz val="12"/>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u/>
      <sz val="10"/>
      <color rgb="FF0000FF"/>
      <name val="Times New Roman"/>
      <family val="1"/>
    </font>
    <font>
      <sz val="10"/>
      <color rgb="FF0000FF"/>
      <name val="Times New Roman"/>
      <family val="1"/>
    </font>
    <font>
      <sz val="11"/>
      <color theme="3"/>
      <name val="Calibri"/>
      <family val="2"/>
      <scheme val="minor"/>
    </font>
    <font>
      <i/>
      <sz val="10"/>
      <color theme="1"/>
      <name val="Times New Roman"/>
      <family val="1"/>
    </font>
    <font>
      <b/>
      <i/>
      <sz val="10"/>
      <color theme="1"/>
      <name val="Times New Roman"/>
      <family val="1"/>
    </font>
    <font>
      <b/>
      <u/>
      <sz val="10"/>
      <color theme="1"/>
      <name val="Times New Roman"/>
      <family val="1"/>
    </font>
    <font>
      <b/>
      <sz val="10"/>
      <color rgb="FF0000FF"/>
      <name val="Times New Roman"/>
      <family val="1"/>
    </font>
    <font>
      <u/>
      <sz val="10"/>
      <color theme="10"/>
      <name val="Calibri"/>
      <family val="2"/>
    </font>
    <font>
      <sz val="9"/>
      <color theme="1"/>
      <name val="Calibri"/>
      <family val="2"/>
    </font>
    <font>
      <sz val="9"/>
      <color theme="1"/>
      <name val="Calibri"/>
      <family val="2"/>
      <scheme val="minor"/>
    </font>
    <font>
      <b/>
      <sz val="11"/>
      <color rgb="FF17375D"/>
      <name val="Calibri"/>
      <family val="2"/>
    </font>
    <font>
      <b/>
      <sz val="10"/>
      <color rgb="FFFF0000"/>
      <name val="Times New Roman"/>
      <family val="1"/>
    </font>
    <font>
      <b/>
      <sz val="10"/>
      <color rgb="FF0000FF"/>
      <name val="Arial"/>
      <family val="2"/>
    </font>
    <font>
      <b/>
      <sz val="12"/>
      <color rgb="FF0000FF"/>
      <name val="Times New Roman"/>
      <family val="1"/>
    </font>
    <font>
      <b/>
      <i/>
      <sz val="10"/>
      <color rgb="FF0000FF"/>
      <name val="Times New Roman"/>
      <family val="1"/>
    </font>
    <font>
      <b/>
      <sz val="10"/>
      <color rgb="FF000000"/>
      <name val="Times New Roman"/>
      <family val="1"/>
    </font>
    <font>
      <sz val="11"/>
      <name val="Calibri"/>
      <family val="2"/>
      <scheme val="minor"/>
    </font>
    <font>
      <sz val="12"/>
      <color theme="1"/>
      <name val="Calibri"/>
      <family val="2"/>
      <scheme val="minor"/>
    </font>
    <font>
      <b/>
      <sz val="12"/>
      <color theme="1"/>
      <name val="Calibri"/>
      <family val="2"/>
      <scheme val="minor"/>
    </font>
    <font>
      <b/>
      <sz val="11.5"/>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b/>
      <i/>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2"/>
      <color theme="0"/>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b/>
      <i/>
      <sz val="11"/>
      <color indexed="8"/>
      <name val="Calibri"/>
      <family val="2"/>
    </font>
    <font>
      <sz val="11"/>
      <color indexed="8"/>
      <name val="Calibri"/>
      <family val="2"/>
    </font>
    <font>
      <b/>
      <sz val="10"/>
      <color theme="1"/>
      <name val="Calibri"/>
      <family val="2"/>
      <scheme val="minor"/>
    </font>
    <font>
      <sz val="12"/>
      <color rgb="FFFF0000"/>
      <name val="Calibri"/>
      <family val="2"/>
      <scheme val="minor"/>
    </font>
    <font>
      <b/>
      <u/>
      <sz val="12"/>
      <color theme="1"/>
      <name val="Calibri"/>
      <family val="2"/>
      <scheme val="minor"/>
    </font>
    <font>
      <b/>
      <sz val="10"/>
      <name val="Calibri"/>
      <family val="2"/>
      <scheme val="minor"/>
    </font>
    <font>
      <sz val="10"/>
      <name val="Calibri"/>
      <family val="2"/>
      <scheme val="minor"/>
    </font>
    <font>
      <sz val="12"/>
      <name val="Calibri"/>
      <family val="2"/>
      <scheme val="minor"/>
    </font>
    <font>
      <b/>
      <sz val="18"/>
      <color theme="1"/>
      <name val="Calibri"/>
      <family val="2"/>
      <scheme val="minor"/>
    </font>
    <font>
      <b/>
      <sz val="14"/>
      <color rgb="FFFF0000"/>
      <name val="Calibri"/>
      <family val="2"/>
      <scheme val="minor"/>
    </font>
    <font>
      <b/>
      <sz val="13"/>
      <color theme="1"/>
      <name val="Calibri"/>
      <family val="2"/>
      <scheme val="minor"/>
    </font>
    <font>
      <b/>
      <sz val="11"/>
      <color rgb="FFFF0000"/>
      <name val="Calibri"/>
      <family val="2"/>
      <scheme val="minor"/>
    </font>
    <font>
      <u/>
      <sz val="11"/>
      <name val="Calibri"/>
      <family val="2"/>
    </font>
    <font>
      <sz val="13"/>
      <color theme="1"/>
      <name val="Calibri"/>
      <family val="2"/>
      <scheme val="minor"/>
    </font>
    <font>
      <b/>
      <u/>
      <sz val="13"/>
      <color theme="1"/>
      <name val="Calibri"/>
      <family val="2"/>
      <scheme val="minor"/>
    </font>
    <font>
      <u/>
      <sz val="12"/>
      <color theme="1"/>
      <name val="Calibri"/>
      <family val="2"/>
      <scheme val="minor"/>
    </font>
    <font>
      <sz val="18"/>
      <color theme="1"/>
      <name val="Calibri"/>
      <family val="2"/>
      <scheme val="minor"/>
    </font>
    <font>
      <b/>
      <sz val="12"/>
      <color indexed="8"/>
      <name val="Calibri"/>
      <family val="2"/>
    </font>
    <font>
      <b/>
      <sz val="13"/>
      <color indexed="8"/>
      <name val="Calibri"/>
      <family val="2"/>
    </font>
    <font>
      <sz val="9"/>
      <name val="Calibri"/>
      <family val="2"/>
      <scheme val="minor"/>
    </font>
    <font>
      <sz val="9"/>
      <color rgb="FFFF0000"/>
      <name val="Calibri"/>
      <family val="2"/>
      <scheme val="minor"/>
    </font>
    <font>
      <b/>
      <sz val="12"/>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theme="1"/>
      <name val="Calibri"/>
      <family val="2"/>
      <scheme val="minor"/>
    </font>
    <font>
      <b/>
      <i/>
      <sz val="12"/>
      <color theme="1"/>
      <name val="Calibri"/>
      <family val="2"/>
      <scheme val="minor"/>
    </font>
    <font>
      <b/>
      <sz val="11"/>
      <name val="Calibri"/>
      <family val="2"/>
      <scheme val="minor"/>
    </font>
    <font>
      <b/>
      <i/>
      <sz val="14"/>
      <color theme="1"/>
      <name val="Calibri"/>
      <family val="2"/>
      <scheme val="minor"/>
    </font>
    <font>
      <sz val="11"/>
      <color theme="1"/>
      <name val="Calibri"/>
      <family val="2"/>
    </font>
    <font>
      <b/>
      <sz val="11"/>
      <color theme="1"/>
      <name val="Calibri"/>
      <family val="2"/>
    </font>
    <font>
      <b/>
      <i/>
      <u/>
      <sz val="11"/>
      <color theme="1"/>
      <name val="Calibri"/>
      <family val="2"/>
      <scheme val="minor"/>
    </font>
    <font>
      <b/>
      <i/>
      <sz val="12"/>
      <name val="Calibri"/>
      <family val="2"/>
      <scheme val="minor"/>
    </font>
    <font>
      <sz val="10"/>
      <color indexed="8"/>
      <name val="Arial"/>
      <family val="2"/>
    </font>
    <font>
      <sz val="8"/>
      <name val="AvantGarde Bk BT"/>
    </font>
    <font>
      <sz val="10"/>
      <name val="MS Sans Serif"/>
      <family val="2"/>
    </font>
    <font>
      <u/>
      <sz val="10"/>
      <color indexed="12"/>
      <name val="Arial"/>
      <family val="2"/>
    </font>
    <font>
      <sz val="12"/>
      <name val="Times New Roman"/>
      <family val="1"/>
    </font>
    <font>
      <sz val="12"/>
      <color theme="1"/>
      <name val="Times New Roman"/>
      <family val="2"/>
    </font>
  </fonts>
  <fills count="3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CCFFFF"/>
        <bgColor indexed="64"/>
      </patternFill>
    </fill>
    <fill>
      <patternFill patternType="lightDown">
        <fgColor rgb="FFBFBFBF"/>
        <bgColor rgb="FFF1F1F1"/>
      </patternFill>
    </fill>
    <fill>
      <patternFill patternType="lightUp">
        <fgColor rgb="FFBFBFBF"/>
        <bgColor rgb="FFF1F1F1"/>
      </patternFill>
    </fill>
    <fill>
      <patternFill patternType="darkDown">
        <fgColor rgb="FFBFBFBF"/>
        <bgColor rgb="FFE1E1AD"/>
      </patternFill>
    </fill>
    <fill>
      <patternFill patternType="solid">
        <fgColor theme="4" tint="0.59999389629810485"/>
        <bgColor indexed="64"/>
      </patternFill>
    </fill>
    <fill>
      <patternFill patternType="solid">
        <fgColor theme="3" tint="0.79998168889431442"/>
        <bgColor indexed="64"/>
      </patternFill>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rgb="FFB9C2C7"/>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87">
    <border>
      <left/>
      <right/>
      <top/>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double">
        <color indexed="64"/>
      </left>
      <right style="medium">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diagonal/>
    </border>
    <border>
      <left style="double">
        <color indexed="64"/>
      </left>
      <right/>
      <top/>
      <bottom/>
      <diagonal/>
    </border>
    <border>
      <left/>
      <right style="double">
        <color indexed="64"/>
      </right>
      <top style="medium">
        <color indexed="64"/>
      </top>
      <bottom style="medium">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bottom style="thick">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bottom style="medium">
        <color indexed="64"/>
      </bottom>
      <diagonal/>
    </border>
    <border>
      <left style="double">
        <color indexed="64"/>
      </left>
      <right style="medium">
        <color indexed="64"/>
      </right>
      <top style="double">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double">
        <color indexed="64"/>
      </top>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36">
    <xf numFmtId="0" fontId="0" fillId="0" borderId="0"/>
    <xf numFmtId="43" fontId="22" fillId="0" borderId="0" applyFont="0" applyFill="0" applyBorder="0" applyAlignment="0" applyProtection="0"/>
    <xf numFmtId="0" fontId="23" fillId="0" borderId="0" applyNumberFormat="0" applyFill="0" applyBorder="0" applyAlignment="0" applyProtection="0">
      <alignment vertical="top"/>
      <protection locked="0"/>
    </xf>
    <xf numFmtId="44" fontId="22" fillId="0" borderId="0" applyFont="0" applyFill="0" applyBorder="0" applyAlignment="0" applyProtection="0"/>
    <xf numFmtId="0" fontId="19" fillId="0" borderId="0"/>
    <xf numFmtId="0" fontId="19" fillId="0" borderId="0"/>
    <xf numFmtId="0" fontId="19" fillId="0" borderId="0"/>
    <xf numFmtId="166" fontId="19" fillId="0" borderId="0"/>
    <xf numFmtId="43" fontId="19" fillId="0" borderId="0" applyFont="0" applyFill="0" applyBorder="0" applyAlignment="0" applyProtection="0"/>
    <xf numFmtId="44" fontId="19" fillId="0" borderId="0" applyFont="0" applyFill="0" applyBorder="0" applyAlignment="0" applyProtection="0"/>
    <xf numFmtId="166" fontId="19" fillId="0" borderId="0">
      <alignment wrapText="1"/>
    </xf>
    <xf numFmtId="166" fontId="19" fillId="0" borderId="0"/>
    <xf numFmtId="9"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166" fontId="19" fillId="0" borderId="0"/>
    <xf numFmtId="166" fontId="61" fillId="12" borderId="0" applyNumberFormat="0" applyBorder="0" applyAlignment="0" applyProtection="0"/>
    <xf numFmtId="166" fontId="61" fillId="13" borderId="0" applyNumberFormat="0" applyBorder="0" applyAlignment="0" applyProtection="0"/>
    <xf numFmtId="166" fontId="61" fillId="14" borderId="0" applyNumberFormat="0" applyBorder="0" applyAlignment="0" applyProtection="0"/>
    <xf numFmtId="166" fontId="61" fillId="15" borderId="0" applyNumberFormat="0" applyBorder="0" applyAlignment="0" applyProtection="0"/>
    <xf numFmtId="166" fontId="61" fillId="16" borderId="0" applyNumberFormat="0" applyBorder="0" applyAlignment="0" applyProtection="0"/>
    <xf numFmtId="166" fontId="61" fillId="17" borderId="0" applyNumberFormat="0" applyBorder="0" applyAlignment="0" applyProtection="0"/>
    <xf numFmtId="166" fontId="61" fillId="18" borderId="0" applyNumberFormat="0" applyBorder="0" applyAlignment="0" applyProtection="0"/>
    <xf numFmtId="166" fontId="61" fillId="19" borderId="0" applyNumberFormat="0" applyBorder="0" applyAlignment="0" applyProtection="0"/>
    <xf numFmtId="166" fontId="61" fillId="20" borderId="0" applyNumberFormat="0" applyBorder="0" applyAlignment="0" applyProtection="0"/>
    <xf numFmtId="166" fontId="61" fillId="15" borderId="0" applyNumberFormat="0" applyBorder="0" applyAlignment="0" applyProtection="0"/>
    <xf numFmtId="166" fontId="61" fillId="18" borderId="0" applyNumberFormat="0" applyBorder="0" applyAlignment="0" applyProtection="0"/>
    <xf numFmtId="166" fontId="61" fillId="21" borderId="0" applyNumberFormat="0" applyBorder="0" applyAlignment="0" applyProtection="0"/>
    <xf numFmtId="166" fontId="82" fillId="22" borderId="0" applyNumberFormat="0" applyBorder="0" applyAlignment="0" applyProtection="0"/>
    <xf numFmtId="166" fontId="82" fillId="19" borderId="0" applyNumberFormat="0" applyBorder="0" applyAlignment="0" applyProtection="0"/>
    <xf numFmtId="166" fontId="82" fillId="20" borderId="0" applyNumberFormat="0" applyBorder="0" applyAlignment="0" applyProtection="0"/>
    <xf numFmtId="166" fontId="82" fillId="23" borderId="0" applyNumberFormat="0" applyBorder="0" applyAlignment="0" applyProtection="0"/>
    <xf numFmtId="166" fontId="82" fillId="24" borderId="0" applyNumberFormat="0" applyBorder="0" applyAlignment="0" applyProtection="0"/>
    <xf numFmtId="166" fontId="82" fillId="25" borderId="0" applyNumberFormat="0" applyBorder="0" applyAlignment="0" applyProtection="0"/>
    <xf numFmtId="166" fontId="82" fillId="26" borderId="0" applyNumberFormat="0" applyBorder="0" applyAlignment="0" applyProtection="0"/>
    <xf numFmtId="166" fontId="82" fillId="27" borderId="0" applyNumberFormat="0" applyBorder="0" applyAlignment="0" applyProtection="0"/>
    <xf numFmtId="166" fontId="82" fillId="28" borderId="0" applyNumberFormat="0" applyBorder="0" applyAlignment="0" applyProtection="0"/>
    <xf numFmtId="166" fontId="82" fillId="23" borderId="0" applyNumberFormat="0" applyBorder="0" applyAlignment="0" applyProtection="0"/>
    <xf numFmtId="166" fontId="82" fillId="24" borderId="0" applyNumberFormat="0" applyBorder="0" applyAlignment="0" applyProtection="0"/>
    <xf numFmtId="166" fontId="82" fillId="29" borderId="0" applyNumberFormat="0" applyBorder="0" applyAlignment="0" applyProtection="0"/>
    <xf numFmtId="166" fontId="83" fillId="13" borderId="0" applyNumberFormat="0" applyBorder="0" applyAlignment="0" applyProtection="0"/>
    <xf numFmtId="166" fontId="85" fillId="31" borderId="79" applyNumberFormat="0" applyAlignment="0" applyProtection="0"/>
    <xf numFmtId="166" fontId="86" fillId="0" borderId="0" applyNumberFormat="0" applyFill="0" applyBorder="0" applyAlignment="0" applyProtection="0"/>
    <xf numFmtId="166" fontId="87" fillId="14" borderId="0" applyNumberFormat="0" applyBorder="0" applyAlignment="0" applyProtection="0"/>
    <xf numFmtId="166" fontId="88" fillId="0" borderId="80" applyNumberFormat="0" applyFill="0" applyAlignment="0" applyProtection="0"/>
    <xf numFmtId="166" fontId="89" fillId="0" borderId="81" applyNumberFormat="0" applyFill="0" applyAlignment="0" applyProtection="0"/>
    <xf numFmtId="166" fontId="90" fillId="0" borderId="82" applyNumberFormat="0" applyFill="0" applyAlignment="0" applyProtection="0"/>
    <xf numFmtId="166" fontId="90" fillId="0" borderId="0" applyNumberFormat="0" applyFill="0" applyBorder="0" applyAlignment="0" applyProtection="0"/>
    <xf numFmtId="166" fontId="92" fillId="0" borderId="83" applyNumberFormat="0" applyFill="0" applyAlignment="0" applyProtection="0"/>
    <xf numFmtId="166" fontId="93" fillId="32" borderId="0" applyNumberFormat="0" applyBorder="0" applyAlignment="0" applyProtection="0"/>
    <xf numFmtId="166" fontId="19" fillId="0" borderId="0">
      <alignment wrapText="1"/>
    </xf>
    <xf numFmtId="166" fontId="95" fillId="0" borderId="0" applyNumberFormat="0" applyFill="0" applyBorder="0" applyAlignment="0" applyProtection="0"/>
    <xf numFmtId="166" fontId="97" fillId="0" borderId="0" applyNumberFormat="0" applyFill="0" applyBorder="0" applyAlignment="0" applyProtection="0"/>
    <xf numFmtId="166" fontId="22" fillId="0" borderId="0"/>
    <xf numFmtId="0" fontId="19" fillId="0" borderId="0"/>
    <xf numFmtId="0" fontId="22" fillId="0" borderId="0"/>
    <xf numFmtId="166" fontId="19" fillId="0" borderId="0"/>
    <xf numFmtId="43" fontId="19" fillId="0" borderId="0" applyFont="0" applyFill="0" applyBorder="0" applyAlignment="0" applyProtection="0"/>
    <xf numFmtId="9" fontId="19" fillId="0" borderId="0" applyFont="0" applyFill="0" applyBorder="0" applyAlignment="0" applyProtection="0"/>
    <xf numFmtId="166" fontId="22" fillId="0" borderId="0"/>
    <xf numFmtId="0" fontId="22" fillId="0" borderId="0"/>
    <xf numFmtId="0" fontId="19" fillId="0" borderId="0"/>
    <xf numFmtId="0" fontId="22" fillId="0" borderId="0"/>
    <xf numFmtId="0" fontId="22" fillId="0" borderId="0"/>
    <xf numFmtId="166" fontId="19" fillId="0" borderId="0"/>
    <xf numFmtId="166" fontId="22" fillId="0" borderId="0"/>
    <xf numFmtId="0" fontId="22" fillId="0" borderId="0"/>
    <xf numFmtId="0" fontId="19" fillId="0" borderId="0"/>
    <xf numFmtId="0" fontId="2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166" fontId="91" fillId="17" borderId="78" applyNumberFormat="0" applyAlignment="0" applyProtection="0"/>
    <xf numFmtId="166" fontId="96" fillId="0" borderId="86" applyNumberFormat="0" applyFill="0" applyAlignment="0" applyProtection="0"/>
    <xf numFmtId="166" fontId="94" fillId="30" borderId="85" applyNumberFormat="0" applyAlignment="0" applyProtection="0"/>
    <xf numFmtId="166" fontId="61" fillId="33" borderId="84" applyNumberFormat="0" applyFont="0" applyAlignment="0" applyProtection="0"/>
    <xf numFmtId="166" fontId="84" fillId="30" borderId="78" applyNumberFormat="0" applyAlignment="0" applyProtection="0"/>
    <xf numFmtId="166" fontId="19" fillId="0" borderId="0"/>
    <xf numFmtId="44" fontId="19" fillId="0" borderId="0" applyFont="0" applyFill="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22" fillId="0" borderId="0"/>
    <xf numFmtId="0" fontId="22" fillId="0" borderId="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4" fillId="30" borderId="78"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0" fontId="85" fillId="31" borderId="79" applyNumberFormat="0" applyAlignment="0" applyProtection="0"/>
    <xf numFmtId="38"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40" fontId="107" fillId="0" borderId="0" applyFont="0" applyFill="0" applyBorder="0" applyAlignment="0" applyProtection="0"/>
    <xf numFmtId="8" fontId="10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2" fillId="0" borderId="0"/>
    <xf numFmtId="44" fontId="61" fillId="0" borderId="0" applyFont="0" applyFill="0" applyBorder="0" applyAlignment="0" applyProtection="0"/>
    <xf numFmtId="44" fontId="22" fillId="0" borderId="0" applyFont="0" applyFill="0" applyBorder="0" applyAlignment="0" applyProtection="0"/>
    <xf numFmtId="44" fontId="61" fillId="0" borderId="0" applyFont="0" applyFill="0" applyBorder="0" applyAlignment="0" applyProtection="0"/>
    <xf numFmtId="44" fontId="108"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22" fillId="0" borderId="0" applyFont="0" applyFill="0" applyBorder="0" applyAlignment="0" applyProtection="0"/>
    <xf numFmtId="44" fontId="61" fillId="0" borderId="0" applyFont="0" applyFill="0" applyBorder="0" applyAlignment="0" applyProtection="0"/>
    <xf numFmtId="44" fontId="22" fillId="0" borderId="0" applyFont="0" applyFill="0" applyBorder="0" applyAlignment="0" applyProtection="0"/>
    <xf numFmtId="0" fontId="19" fillId="0" borderId="0"/>
    <xf numFmtId="0" fontId="19"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3" fillId="0" borderId="0"/>
    <xf numFmtId="0" fontId="83" fillId="0" borderId="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22" fillId="0" borderId="0"/>
    <xf numFmtId="0" fontId="22" fillId="0" borderId="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88" fillId="0" borderId="80" applyNumberFormat="0" applyFill="0" applyAlignment="0" applyProtection="0"/>
    <xf numFmtId="0" fontId="22" fillId="0" borderId="0"/>
    <xf numFmtId="0" fontId="22" fillId="0" borderId="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89" fillId="0" borderId="81" applyNumberFormat="0" applyFill="0" applyAlignment="0" applyProtection="0"/>
    <xf numFmtId="0" fontId="22" fillId="0" borderId="0"/>
    <xf numFmtId="0" fontId="22" fillId="0" borderId="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90" fillId="0" borderId="82" applyNumberFormat="0" applyFill="0" applyAlignment="0" applyProtection="0"/>
    <xf numFmtId="0" fontId="22" fillId="0" borderId="0"/>
    <xf numFmtId="0" fontId="22"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9" fillId="0" borderId="0" applyNumberFormat="0" applyFill="0" applyBorder="0" applyAlignment="0" applyProtection="0">
      <alignment vertical="top"/>
      <protection locked="0"/>
    </xf>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1" fillId="17" borderId="78" applyNumberFormat="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2" fillId="0" borderId="83" applyNumberFormat="0" applyFill="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22" fillId="0" borderId="0"/>
    <xf numFmtId="0" fontId="10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08"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alignment wrapText="1"/>
    </xf>
    <xf numFmtId="19" fontId="61"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9"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8" fillId="0" borderId="0"/>
    <xf numFmtId="0" fontId="108" fillId="0" borderId="0"/>
    <xf numFmtId="0" fontId="106" fillId="0" borderId="0"/>
    <xf numFmtId="0" fontId="106" fillId="0" borderId="0"/>
    <xf numFmtId="0" fontId="106" fillId="0" borderId="0"/>
    <xf numFmtId="0" fontId="106" fillId="0" borderId="0"/>
    <xf numFmtId="0" fontId="108" fillId="0" borderId="0"/>
    <xf numFmtId="0" fontId="108" fillId="0" borderId="0"/>
    <xf numFmtId="0" fontId="108" fillId="0" borderId="0"/>
    <xf numFmtId="0" fontId="110" fillId="0" borderId="0"/>
    <xf numFmtId="0" fontId="19" fillId="0" borderId="0"/>
    <xf numFmtId="0" fontId="19" fillId="0" borderId="0"/>
    <xf numFmtId="0" fontId="102" fillId="0" borderId="0"/>
    <xf numFmtId="0" fontId="19" fillId="0" borderId="0" applyNumberFormat="0" applyFill="0" applyBorder="0" applyAlignment="0" applyProtection="0"/>
    <xf numFmtId="169" fontId="22" fillId="0" borderId="0"/>
    <xf numFmtId="0" fontId="19" fillId="0" borderId="0"/>
    <xf numFmtId="166" fontId="19" fillId="0" borderId="0"/>
    <xf numFmtId="19" fontId="61" fillId="0" borderId="0"/>
    <xf numFmtId="0" fontId="19" fillId="0" borderId="0"/>
    <xf numFmtId="0" fontId="102" fillId="0" borderId="0"/>
    <xf numFmtId="0" fontId="106" fillId="0" borderId="0"/>
    <xf numFmtId="0" fontId="106" fillId="0" borderId="0"/>
    <xf numFmtId="0" fontId="106" fillId="0" borderId="0"/>
    <xf numFmtId="0" fontId="10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2" fillId="0" borderId="0"/>
    <xf numFmtId="0" fontId="19" fillId="0" borderId="0"/>
    <xf numFmtId="0" fontId="108" fillId="0" borderId="0"/>
    <xf numFmtId="0" fontId="102"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1" fillId="0" borderId="0"/>
    <xf numFmtId="0" fontId="111" fillId="0" borderId="0"/>
    <xf numFmtId="0" fontId="108" fillId="0" borderId="0"/>
    <xf numFmtId="0" fontId="108" fillId="0" borderId="0"/>
    <xf numFmtId="0" fontId="22" fillId="0" borderId="0"/>
    <xf numFmtId="0" fontId="108" fillId="0" borderId="0"/>
    <xf numFmtId="0" fontId="108" fillId="0" borderId="0"/>
    <xf numFmtId="0" fontId="19" fillId="0" borderId="0"/>
    <xf numFmtId="0" fontId="19" fillId="0" borderId="0"/>
    <xf numFmtId="0" fontId="61"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22" fillId="0" borderId="0"/>
    <xf numFmtId="166" fontId="19" fillId="0" borderId="0"/>
    <xf numFmtId="0" fontId="19" fillId="0" borderId="0"/>
    <xf numFmtId="0" fontId="10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108"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19" fillId="33" borderId="84" applyNumberFormat="0" applyFon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0" fontId="94" fillId="30" borderId="85" applyNumberFormat="0" applyAlignment="0" applyProtection="0"/>
    <xf numFmtId="10" fontId="10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2" fillId="0" borderId="0"/>
    <xf numFmtId="0" fontId="22" fillId="0" borderId="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0" fontId="96" fillId="0" borderId="86" applyNumberFormat="0" applyFill="0" applyAlignment="0" applyProtection="0"/>
    <xf numFmtId="170" fontId="107"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cellStyleXfs>
  <cellXfs count="1063">
    <xf numFmtId="0" fontId="0" fillId="0" borderId="0" xfId="0"/>
    <xf numFmtId="0" fontId="26" fillId="0" borderId="0" xfId="0" applyFont="1" applyAlignment="1">
      <alignment horizontal="justify"/>
    </xf>
    <xf numFmtId="0" fontId="28" fillId="0" borderId="0" xfId="0" applyFont="1" applyAlignment="1">
      <alignment horizontal="justify"/>
    </xf>
    <xf numFmtId="0" fontId="26" fillId="2" borderId="11" xfId="0" applyFont="1" applyFill="1" applyBorder="1" applyAlignment="1">
      <alignment horizontal="justify" vertical="top" wrapText="1"/>
    </xf>
    <xf numFmtId="0" fontId="33" fillId="0" borderId="0" xfId="0" applyFont="1" applyAlignment="1">
      <alignment horizontal="justify"/>
    </xf>
    <xf numFmtId="0" fontId="27" fillId="0" borderId="0" xfId="0" applyFont="1" applyAlignment="1">
      <alignment horizontal="justify"/>
    </xf>
    <xf numFmtId="0" fontId="32" fillId="0" borderId="0" xfId="0" applyFont="1" applyAlignment="1">
      <alignment horizontal="justify"/>
    </xf>
    <xf numFmtId="0" fontId="27" fillId="0" borderId="0" xfId="0" applyFont="1" applyFill="1" applyBorder="1" applyAlignment="1">
      <alignment horizontal="justify"/>
    </xf>
    <xf numFmtId="0" fontId="27" fillId="2" borderId="18" xfId="0" applyFont="1" applyFill="1" applyBorder="1" applyAlignment="1">
      <alignment horizontal="justify"/>
    </xf>
    <xf numFmtId="0" fontId="0" fillId="0" borderId="0" xfId="0" applyAlignment="1"/>
    <xf numFmtId="0" fontId="26" fillId="0" borderId="0" xfId="0" applyFont="1" applyFill="1" applyBorder="1" applyAlignment="1">
      <alignment horizontal="justify"/>
    </xf>
    <xf numFmtId="0" fontId="0" fillId="0" borderId="0" xfId="0" applyAlignment="1">
      <alignment horizontal="justify"/>
    </xf>
    <xf numFmtId="0" fontId="0" fillId="0" borderId="7" xfId="0" applyBorder="1" applyAlignment="1">
      <alignment horizontal="justify"/>
    </xf>
    <xf numFmtId="0" fontId="26" fillId="2" borderId="1" xfId="0" applyFont="1" applyFill="1" applyBorder="1" applyAlignment="1">
      <alignment horizontal="justify" wrapText="1"/>
    </xf>
    <xf numFmtId="0" fontId="26" fillId="2" borderId="2" xfId="0" applyFont="1" applyFill="1" applyBorder="1" applyAlignment="1">
      <alignment horizontal="justify" vertical="top" wrapText="1"/>
    </xf>
    <xf numFmtId="0" fontId="31" fillId="2" borderId="4" xfId="0" applyFont="1" applyFill="1" applyBorder="1" applyAlignment="1">
      <alignment horizontal="justify" vertical="top" wrapText="1"/>
    </xf>
    <xf numFmtId="0" fontId="26" fillId="2" borderId="3" xfId="0" applyFont="1" applyFill="1" applyBorder="1" applyAlignment="1">
      <alignment horizontal="justify" wrapText="1"/>
    </xf>
    <xf numFmtId="0" fontId="26" fillId="2" borderId="4" xfId="0" applyFont="1" applyFill="1" applyBorder="1" applyAlignment="1">
      <alignment horizontal="justify" vertical="top" wrapText="1"/>
    </xf>
    <xf numFmtId="0" fontId="26" fillId="2" borderId="5" xfId="0" applyFont="1" applyFill="1" applyBorder="1" applyAlignment="1">
      <alignment horizontal="justify" wrapText="1"/>
    </xf>
    <xf numFmtId="0" fontId="35" fillId="2" borderId="6" xfId="2" applyFont="1" applyFill="1" applyBorder="1" applyAlignment="1" applyProtection="1">
      <alignment horizontal="justify" vertical="top" wrapText="1"/>
    </xf>
    <xf numFmtId="0" fontId="27" fillId="0" borderId="16" xfId="0" applyFont="1" applyBorder="1" applyAlignment="1">
      <alignment horizontal="justify"/>
    </xf>
    <xf numFmtId="0" fontId="27" fillId="0" borderId="17" xfId="0" applyFont="1" applyBorder="1" applyAlignment="1">
      <alignment horizontal="justify"/>
    </xf>
    <xf numFmtId="0" fontId="27" fillId="0" borderId="3" xfId="0" applyFont="1" applyBorder="1" applyAlignment="1">
      <alignment horizontal="justify" wrapText="1"/>
    </xf>
    <xf numFmtId="0" fontId="29" fillId="2" borderId="13" xfId="0" applyFont="1" applyFill="1" applyBorder="1" applyAlignment="1">
      <alignment horizontal="justify" wrapText="1"/>
    </xf>
    <xf numFmtId="0" fontId="26" fillId="0" borderId="3" xfId="0" applyFont="1" applyBorder="1" applyAlignment="1">
      <alignment horizontal="justify" wrapText="1"/>
    </xf>
    <xf numFmtId="8" fontId="29" fillId="2" borderId="13" xfId="0" applyNumberFormat="1" applyFont="1" applyFill="1" applyBorder="1" applyAlignment="1">
      <alignment horizontal="justify" wrapText="1"/>
    </xf>
    <xf numFmtId="0" fontId="27" fillId="0" borderId="19" xfId="0" applyFont="1" applyBorder="1" applyAlignment="1">
      <alignment horizontal="justify" wrapText="1"/>
    </xf>
    <xf numFmtId="0" fontId="29" fillId="2" borderId="4" xfId="0" applyFont="1" applyFill="1" applyBorder="1" applyAlignment="1">
      <alignment horizontal="justify" wrapText="1"/>
    </xf>
    <xf numFmtId="0" fontId="31" fillId="0" borderId="20" xfId="0" applyFont="1" applyBorder="1" applyAlignment="1">
      <alignment horizontal="justify" wrapText="1"/>
    </xf>
    <xf numFmtId="0" fontId="0" fillId="0" borderId="0" xfId="0" quotePrefix="1" applyAlignment="1">
      <alignment horizontal="justify"/>
    </xf>
    <xf numFmtId="0" fontId="29" fillId="2" borderId="1" xfId="0" applyFont="1" applyFill="1" applyBorder="1" applyAlignment="1">
      <alignment horizontal="justify" wrapText="1"/>
    </xf>
    <xf numFmtId="0" fontId="29" fillId="2" borderId="5" xfId="0" applyFont="1" applyFill="1" applyBorder="1" applyAlignment="1">
      <alignment horizontal="justify" wrapText="1"/>
    </xf>
    <xf numFmtId="0" fontId="26" fillId="2" borderId="6" xfId="0" applyFont="1" applyFill="1" applyBorder="1" applyAlignment="1">
      <alignment horizontal="justify" vertical="top" wrapText="1"/>
    </xf>
    <xf numFmtId="0" fontId="36" fillId="0" borderId="0" xfId="0" applyFont="1" applyAlignment="1">
      <alignment horizontal="justify"/>
    </xf>
    <xf numFmtId="0" fontId="37" fillId="0" borderId="0" xfId="0" applyFont="1" applyAlignment="1">
      <alignment horizontal="justify"/>
    </xf>
    <xf numFmtId="0" fontId="38" fillId="0" borderId="21" xfId="0" applyFont="1" applyBorder="1" applyAlignment="1">
      <alignment horizontal="justify"/>
    </xf>
    <xf numFmtId="0" fontId="38" fillId="0" borderId="19" xfId="0" applyFont="1" applyBorder="1" applyAlignment="1">
      <alignment horizontal="justify"/>
    </xf>
    <xf numFmtId="0" fontId="26" fillId="2" borderId="22" xfId="0" applyFont="1" applyFill="1" applyBorder="1" applyAlignment="1">
      <alignment horizontal="justify" vertical="top" wrapText="1"/>
    </xf>
    <xf numFmtId="0" fontId="26" fillId="2" borderId="12" xfId="0" applyFont="1" applyFill="1" applyBorder="1" applyAlignment="1">
      <alignment horizontal="justify" vertical="top" wrapText="1"/>
    </xf>
    <xf numFmtId="0" fontId="26" fillId="2" borderId="13" xfId="0" applyFont="1" applyFill="1" applyBorder="1" applyAlignment="1">
      <alignment horizontal="justify" vertical="top" wrapText="1"/>
    </xf>
    <xf numFmtId="0" fontId="26" fillId="2" borderId="14" xfId="0" applyFont="1" applyFill="1" applyBorder="1" applyAlignment="1">
      <alignment horizontal="justify" vertical="top" wrapText="1"/>
    </xf>
    <xf numFmtId="0" fontId="26" fillId="0" borderId="26" xfId="0" applyFont="1" applyFill="1" applyBorder="1" applyAlignment="1">
      <alignment horizontal="justify"/>
    </xf>
    <xf numFmtId="0" fontId="26" fillId="0" borderId="27" xfId="0" applyFont="1" applyFill="1" applyBorder="1" applyAlignment="1">
      <alignment horizontal="justify"/>
    </xf>
    <xf numFmtId="0" fontId="34" fillId="0" borderId="22" xfId="0" applyFont="1" applyFill="1" applyBorder="1" applyAlignment="1">
      <alignment horizontal="justify"/>
    </xf>
    <xf numFmtId="0" fontId="29" fillId="2" borderId="24" xfId="0" applyFont="1" applyFill="1" applyBorder="1" applyAlignment="1">
      <alignment horizontal="justify"/>
    </xf>
    <xf numFmtId="0" fontId="26" fillId="0" borderId="23" xfId="0" applyFont="1" applyFill="1" applyBorder="1" applyAlignment="1">
      <alignment horizontal="justify"/>
    </xf>
    <xf numFmtId="0" fontId="34" fillId="0" borderId="12" xfId="0" applyFont="1" applyFill="1" applyBorder="1" applyAlignment="1">
      <alignment horizontal="justify"/>
    </xf>
    <xf numFmtId="0" fontId="29" fillId="2" borderId="4" xfId="0" applyFont="1" applyFill="1" applyBorder="1" applyAlignment="1">
      <alignment horizontal="justify"/>
    </xf>
    <xf numFmtId="0" fontId="27" fillId="0" borderId="25" xfId="0" applyFont="1" applyFill="1" applyBorder="1" applyAlignment="1">
      <alignment horizontal="justify"/>
    </xf>
    <xf numFmtId="0" fontId="27" fillId="0" borderId="18" xfId="0" applyFont="1" applyFill="1" applyBorder="1" applyAlignment="1">
      <alignment horizontal="justify"/>
    </xf>
    <xf numFmtId="0" fontId="34" fillId="0" borderId="14" xfId="0" applyFont="1" applyFill="1" applyBorder="1" applyAlignment="1">
      <alignment horizontal="justify"/>
    </xf>
    <xf numFmtId="0" fontId="34" fillId="2" borderId="6" xfId="0" applyFont="1" applyFill="1" applyBorder="1" applyAlignment="1">
      <alignment horizontal="justify"/>
    </xf>
    <xf numFmtId="0" fontId="39" fillId="0" borderId="22" xfId="0" applyFont="1" applyFill="1" applyBorder="1" applyAlignment="1">
      <alignment horizontal="justify"/>
    </xf>
    <xf numFmtId="0" fontId="26" fillId="0" borderId="0" xfId="0" applyFont="1" applyFill="1" applyAlignment="1">
      <alignment horizontal="justify"/>
    </xf>
    <xf numFmtId="0" fontId="39" fillId="0" borderId="12" xfId="0" applyFont="1" applyFill="1" applyBorder="1" applyAlignment="1">
      <alignment horizontal="justify"/>
    </xf>
    <xf numFmtId="0" fontId="27" fillId="0" borderId="23" xfId="0" applyFont="1" applyFill="1" applyBorder="1" applyAlignment="1">
      <alignment horizontal="justify"/>
    </xf>
    <xf numFmtId="0" fontId="27" fillId="0" borderId="0" xfId="0" applyFont="1" applyFill="1" applyAlignment="1">
      <alignment horizontal="justify"/>
    </xf>
    <xf numFmtId="0" fontId="34" fillId="2" borderId="4" xfId="0" applyFont="1" applyFill="1" applyBorder="1" applyAlignment="1">
      <alignment horizontal="justify"/>
    </xf>
    <xf numFmtId="0" fontId="40" fillId="0" borderId="12" xfId="0" applyFont="1" applyFill="1" applyBorder="1" applyAlignment="1">
      <alignment horizontal="justify"/>
    </xf>
    <xf numFmtId="0" fontId="34" fillId="0" borderId="0" xfId="0" applyFont="1" applyFill="1" applyBorder="1" applyAlignment="1">
      <alignment horizontal="justify"/>
    </xf>
    <xf numFmtId="0" fontId="34" fillId="0" borderId="4" xfId="0" applyFont="1" applyFill="1" applyBorder="1" applyAlignment="1">
      <alignment horizontal="justify"/>
    </xf>
    <xf numFmtId="0" fontId="0" fillId="0" borderId="18" xfId="0" applyBorder="1" applyAlignment="1">
      <alignment horizontal="justify"/>
    </xf>
    <xf numFmtId="0" fontId="26" fillId="2" borderId="26" xfId="0" applyFont="1" applyFill="1" applyBorder="1" applyAlignment="1">
      <alignment horizontal="justify"/>
    </xf>
    <xf numFmtId="0" fontId="26" fillId="2" borderId="27" xfId="0" applyFont="1" applyFill="1" applyBorder="1" applyAlignment="1">
      <alignment horizontal="justify"/>
    </xf>
    <xf numFmtId="0" fontId="34" fillId="2" borderId="22" xfId="0" applyFont="1" applyFill="1" applyBorder="1" applyAlignment="1">
      <alignment horizontal="justify"/>
    </xf>
    <xf numFmtId="0" fontId="26" fillId="2" borderId="23" xfId="0" applyFont="1" applyFill="1" applyBorder="1" applyAlignment="1">
      <alignment horizontal="justify"/>
    </xf>
    <xf numFmtId="0" fontId="26" fillId="2" borderId="0" xfId="0" applyFont="1" applyFill="1" applyAlignment="1">
      <alignment horizontal="justify"/>
    </xf>
    <xf numFmtId="0" fontId="34" fillId="2" borderId="12" xfId="0" applyFont="1" applyFill="1" applyBorder="1" applyAlignment="1">
      <alignment horizontal="justify"/>
    </xf>
    <xf numFmtId="0" fontId="27" fillId="2" borderId="25" xfId="0" applyFont="1" applyFill="1" applyBorder="1" applyAlignment="1">
      <alignment horizontal="justify"/>
    </xf>
    <xf numFmtId="0" fontId="34" fillId="2" borderId="14" xfId="0" applyFont="1" applyFill="1" applyBorder="1" applyAlignment="1">
      <alignment horizontal="justify"/>
    </xf>
    <xf numFmtId="0" fontId="39" fillId="2" borderId="22" xfId="0" applyFont="1" applyFill="1" applyBorder="1" applyAlignment="1">
      <alignment horizontal="justify"/>
    </xf>
    <xf numFmtId="0" fontId="39" fillId="2" borderId="12" xfId="0" applyFont="1" applyFill="1" applyBorder="1" applyAlignment="1">
      <alignment horizontal="justify"/>
    </xf>
    <xf numFmtId="0" fontId="27" fillId="2" borderId="23" xfId="0" applyFont="1" applyFill="1" applyBorder="1" applyAlignment="1">
      <alignment horizontal="justify"/>
    </xf>
    <xf numFmtId="0" fontId="27" fillId="2" borderId="0" xfId="0" applyFont="1" applyFill="1" applyAlignment="1">
      <alignment horizontal="justify"/>
    </xf>
    <xf numFmtId="0" fontId="26" fillId="2" borderId="28" xfId="0" applyFont="1" applyFill="1" applyBorder="1" applyAlignment="1">
      <alignment horizontal="justify"/>
    </xf>
    <xf numFmtId="0" fontId="26" fillId="2" borderId="29" xfId="0" applyFont="1" applyFill="1" applyBorder="1" applyAlignment="1">
      <alignment horizontal="justify"/>
    </xf>
    <xf numFmtId="0" fontId="40" fillId="2" borderId="30" xfId="0" applyFont="1" applyFill="1" applyBorder="1" applyAlignment="1">
      <alignment horizontal="justify"/>
    </xf>
    <xf numFmtId="0" fontId="0" fillId="0" borderId="31" xfId="0" applyBorder="1" applyAlignment="1">
      <alignment horizontal="justify"/>
    </xf>
    <xf numFmtId="0" fontId="0" fillId="0" borderId="32" xfId="0" applyBorder="1" applyAlignment="1">
      <alignment horizontal="justify"/>
    </xf>
    <xf numFmtId="0" fontId="25" fillId="0" borderId="0" xfId="0" applyFont="1" applyAlignment="1">
      <alignment horizontal="justify"/>
    </xf>
    <xf numFmtId="0" fontId="41" fillId="0" borderId="0" xfId="0" applyFont="1" applyAlignment="1">
      <alignment horizontal="justify"/>
    </xf>
    <xf numFmtId="0" fontId="0" fillId="0" borderId="33" xfId="0" applyBorder="1" applyAlignment="1">
      <alignment horizontal="justify"/>
    </xf>
    <xf numFmtId="0" fontId="0" fillId="0" borderId="34" xfId="0" applyBorder="1" applyAlignment="1">
      <alignment horizontal="justify"/>
    </xf>
    <xf numFmtId="0" fontId="0" fillId="0" borderId="35" xfId="0" applyBorder="1" applyAlignment="1">
      <alignment horizontal="justify"/>
    </xf>
    <xf numFmtId="0" fontId="0" fillId="0" borderId="36" xfId="0" applyBorder="1" applyAlignment="1">
      <alignment horizontal="justify"/>
    </xf>
    <xf numFmtId="0" fontId="34" fillId="0" borderId="0" xfId="0" applyFont="1" applyAlignment="1">
      <alignment horizontal="justify"/>
    </xf>
    <xf numFmtId="0" fontId="29" fillId="3" borderId="37" xfId="0" applyFont="1" applyFill="1" applyBorder="1" applyAlignment="1">
      <alignment horizontal="justify" vertical="top"/>
    </xf>
    <xf numFmtId="0" fontId="26" fillId="0" borderId="7" xfId="0" applyFont="1" applyBorder="1" applyAlignment="1">
      <alignment horizontal="justify"/>
    </xf>
    <xf numFmtId="0" fontId="45" fillId="0" borderId="0" xfId="0" applyFont="1"/>
    <xf numFmtId="0" fontId="53" fillId="0" borderId="0" xfId="0" applyFont="1" applyAlignment="1">
      <alignment horizontal="justify"/>
    </xf>
    <xf numFmtId="0" fontId="58" fillId="0" borderId="0" xfId="0" applyFont="1"/>
    <xf numFmtId="0" fontId="66" fillId="0" borderId="0" xfId="0" applyNumberFormat="1" applyFont="1" applyFill="1"/>
    <xf numFmtId="0" fontId="66" fillId="0" borderId="0" xfId="5" applyFont="1" applyBorder="1" applyAlignment="1">
      <alignment horizontal="left" vertical="top"/>
    </xf>
    <xf numFmtId="0" fontId="66" fillId="0" borderId="0" xfId="5" applyFont="1" applyBorder="1" applyAlignment="1">
      <alignment vertical="top"/>
    </xf>
    <xf numFmtId="166" fontId="66" fillId="0" borderId="0" xfId="0" applyNumberFormat="1" applyFont="1"/>
    <xf numFmtId="0" fontId="58" fillId="0" borderId="62" xfId="0" applyFont="1" applyBorder="1"/>
    <xf numFmtId="0" fontId="58" fillId="0" borderId="65" xfId="0" applyFont="1" applyBorder="1"/>
    <xf numFmtId="0" fontId="58" fillId="0" borderId="31" xfId="0" applyFont="1" applyBorder="1"/>
    <xf numFmtId="0" fontId="58" fillId="0" borderId="35" xfId="0" applyFont="1" applyBorder="1"/>
    <xf numFmtId="0" fontId="58" fillId="0" borderId="17" xfId="0" applyFont="1" applyBorder="1"/>
    <xf numFmtId="0" fontId="58" fillId="0" borderId="16" xfId="0" applyFont="1" applyBorder="1"/>
    <xf numFmtId="0" fontId="58" fillId="0" borderId="0" xfId="0" applyFont="1" applyBorder="1"/>
    <xf numFmtId="0" fontId="58" fillId="0" borderId="32" xfId="0" applyFont="1" applyBorder="1"/>
    <xf numFmtId="0" fontId="0" fillId="0" borderId="0" xfId="0"/>
    <xf numFmtId="0" fontId="0" fillId="0" borderId="0" xfId="0" applyBorder="1"/>
    <xf numFmtId="0" fontId="0" fillId="0" borderId="0" xfId="0" applyAlignment="1">
      <alignment horizontal="justify"/>
    </xf>
    <xf numFmtId="0" fontId="0" fillId="0" borderId="0" xfId="0" applyAlignment="1">
      <alignment horizontal="center" vertical="center"/>
    </xf>
    <xf numFmtId="0" fontId="66" fillId="0" borderId="0" xfId="5" applyFont="1" applyFill="1" applyBorder="1" applyAlignment="1">
      <alignment vertical="top"/>
    </xf>
    <xf numFmtId="0" fontId="50" fillId="0" borderId="0" xfId="0" applyFont="1" applyAlignment="1">
      <alignment horizontal="justify"/>
    </xf>
    <xf numFmtId="49" fontId="67" fillId="0" borderId="0" xfId="0" applyNumberFormat="1" applyFont="1"/>
    <xf numFmtId="44" fontId="45" fillId="0" borderId="0" xfId="3" applyFont="1" applyBorder="1"/>
    <xf numFmtId="44" fontId="45" fillId="0" borderId="34" xfId="3" applyFont="1" applyBorder="1"/>
    <xf numFmtId="44" fontId="45" fillId="0" borderId="36" xfId="3" applyFont="1" applyBorder="1"/>
    <xf numFmtId="44" fontId="45" fillId="0" borderId="7" xfId="3" applyFont="1" applyBorder="1"/>
    <xf numFmtId="44" fontId="45" fillId="0" borderId="37" xfId="1" applyNumberFormat="1" applyFont="1" applyBorder="1" applyAlignment="1">
      <alignment horizontal="center"/>
    </xf>
    <xf numFmtId="44" fontId="56" fillId="0" borderId="0" xfId="0" applyNumberFormat="1" applyFont="1" applyBorder="1" applyAlignment="1">
      <alignment horizontal="justify"/>
    </xf>
    <xf numFmtId="0" fontId="56" fillId="0" borderId="0" xfId="0" applyFont="1" applyBorder="1"/>
    <xf numFmtId="44" fontId="56" fillId="0" borderId="0" xfId="0" applyNumberFormat="1" applyFont="1" applyBorder="1"/>
    <xf numFmtId="0" fontId="45" fillId="0" borderId="0" xfId="0" applyFont="1" applyBorder="1"/>
    <xf numFmtId="0" fontId="67" fillId="0" borderId="0" xfId="0" applyFont="1"/>
    <xf numFmtId="0" fontId="67" fillId="0" borderId="33" xfId="0" applyFont="1" applyBorder="1"/>
    <xf numFmtId="49" fontId="0" fillId="0" borderId="0" xfId="0" applyNumberFormat="1" applyProtection="1"/>
    <xf numFmtId="0" fontId="0" fillId="0" borderId="0" xfId="0" applyProtection="1"/>
    <xf numFmtId="0" fontId="0" fillId="0" borderId="7" xfId="0" applyBorder="1" applyAlignment="1" applyProtection="1"/>
    <xf numFmtId="0" fontId="0" fillId="0" borderId="7" xfId="0" applyBorder="1" applyProtection="1"/>
    <xf numFmtId="0" fontId="0" fillId="0" borderId="36" xfId="0" applyBorder="1" applyProtection="1"/>
    <xf numFmtId="0" fontId="62" fillId="0" borderId="0" xfId="0" applyFont="1" applyFill="1" applyBorder="1"/>
    <xf numFmtId="0" fontId="65" fillId="0" borderId="0" xfId="0" applyNumberFormat="1" applyFont="1" applyFill="1"/>
    <xf numFmtId="0" fontId="45" fillId="0" borderId="0" xfId="0" applyFont="1" applyProtection="1"/>
    <xf numFmtId="0" fontId="53" fillId="0" borderId="0" xfId="0" applyFont="1" applyProtection="1"/>
    <xf numFmtId="1" fontId="45" fillId="0" borderId="0" xfId="0" applyNumberFormat="1" applyFont="1" applyFill="1" applyAlignment="1" applyProtection="1">
      <alignment horizontal="left"/>
    </xf>
    <xf numFmtId="49" fontId="56" fillId="0" borderId="0" xfId="0" applyNumberFormat="1" applyFont="1" applyProtection="1"/>
    <xf numFmtId="0" fontId="45" fillId="0" borderId="0" xfId="0" applyFont="1" applyFill="1" applyBorder="1" applyAlignment="1" applyProtection="1"/>
    <xf numFmtId="0" fontId="45" fillId="0" borderId="0" xfId="0" applyFont="1" applyAlignment="1" applyProtection="1">
      <alignment horizontal="justify"/>
    </xf>
    <xf numFmtId="0" fontId="45" fillId="0" borderId="0" xfId="0" applyNumberFormat="1" applyFont="1" applyAlignment="1" applyProtection="1">
      <alignment horizontal="justify" wrapText="1"/>
    </xf>
    <xf numFmtId="0" fontId="45" fillId="0" borderId="0" xfId="0" applyNumberFormat="1" applyFont="1" applyAlignment="1" applyProtection="1">
      <alignment horizontal="left" wrapText="1"/>
    </xf>
    <xf numFmtId="0" fontId="0" fillId="3" borderId="63" xfId="0" applyFill="1" applyBorder="1" applyAlignment="1" applyProtection="1"/>
    <xf numFmtId="0" fontId="0" fillId="3" borderId="64" xfId="0" applyFill="1" applyBorder="1" applyAlignment="1" applyProtection="1"/>
    <xf numFmtId="0" fontId="0" fillId="0" borderId="0" xfId="0" applyFill="1"/>
    <xf numFmtId="49" fontId="45" fillId="0" borderId="0" xfId="0" applyNumberFormat="1" applyFont="1" applyProtection="1"/>
    <xf numFmtId="0" fontId="0" fillId="0" borderId="0" xfId="0" applyAlignment="1" applyProtection="1">
      <alignment horizontal="left"/>
    </xf>
    <xf numFmtId="0" fontId="46" fillId="0" borderId="0" xfId="0" applyFont="1" applyAlignment="1" applyProtection="1">
      <alignment horizontal="right"/>
    </xf>
    <xf numFmtId="0" fontId="46" fillId="0" borderId="0" xfId="0" applyFont="1" applyAlignment="1" applyProtection="1">
      <alignment horizontal="left"/>
    </xf>
    <xf numFmtId="0" fontId="0" fillId="0" borderId="0" xfId="0" applyNumberFormat="1" applyAlignment="1" applyProtection="1">
      <alignment horizontal="left" wrapText="1"/>
    </xf>
    <xf numFmtId="0" fontId="0" fillId="0" borderId="0" xfId="0" applyAlignment="1" applyProtection="1">
      <alignment horizontal="right"/>
    </xf>
    <xf numFmtId="0" fontId="0" fillId="0" borderId="0" xfId="0" applyAlignment="1" applyProtection="1">
      <alignment wrapText="1"/>
    </xf>
    <xf numFmtId="0" fontId="0" fillId="0" borderId="0" xfId="0" applyBorder="1" applyProtection="1"/>
    <xf numFmtId="0" fontId="0" fillId="0" borderId="8" xfId="0" applyBorder="1" applyProtection="1"/>
    <xf numFmtId="0" fontId="0" fillId="0" borderId="32" xfId="0" applyBorder="1" applyProtection="1"/>
    <xf numFmtId="0" fontId="0" fillId="0" borderId="0" xfId="0" applyBorder="1" applyAlignment="1" applyProtection="1">
      <alignment horizontal="right"/>
    </xf>
    <xf numFmtId="0" fontId="0" fillId="0" borderId="35" xfId="0" applyBorder="1" applyProtection="1"/>
    <xf numFmtId="0" fontId="0" fillId="0" borderId="34" xfId="0" applyBorder="1" applyProtection="1"/>
    <xf numFmtId="0" fontId="0" fillId="0" borderId="33" xfId="0" applyBorder="1" applyAlignment="1" applyProtection="1">
      <alignment horizontal="left" indent="1"/>
    </xf>
    <xf numFmtId="0" fontId="0" fillId="0" borderId="0" xfId="0" applyFont="1" applyBorder="1" applyAlignment="1" applyProtection="1">
      <alignment wrapText="1"/>
    </xf>
    <xf numFmtId="0" fontId="0" fillId="0" borderId="7" xfId="0" applyFont="1" applyBorder="1" applyAlignment="1" applyProtection="1">
      <alignment wrapText="1"/>
    </xf>
    <xf numFmtId="0" fontId="0" fillId="0" borderId="36" xfId="0" applyFont="1" applyBorder="1" applyAlignment="1" applyProtection="1">
      <alignment wrapText="1"/>
    </xf>
    <xf numFmtId="0" fontId="0" fillId="0" borderId="33" xfId="0" quotePrefix="1" applyBorder="1" applyAlignment="1" applyProtection="1">
      <alignment horizontal="left" indent="2"/>
    </xf>
    <xf numFmtId="0" fontId="44" fillId="0" borderId="0" xfId="0" applyFont="1" applyFill="1" applyBorder="1" applyProtection="1">
      <protection locked="0"/>
    </xf>
    <xf numFmtId="44" fontId="45" fillId="3" borderId="21" xfId="3" applyFont="1" applyFill="1" applyBorder="1" applyAlignment="1" applyProtection="1">
      <alignment horizontal="justify"/>
      <protection locked="0"/>
    </xf>
    <xf numFmtId="49" fontId="0" fillId="0" borderId="0" xfId="0" applyNumberFormat="1" applyAlignment="1" applyProtection="1">
      <alignment horizontal="justify"/>
    </xf>
    <xf numFmtId="0" fontId="0" fillId="0" borderId="0" xfId="0" applyAlignment="1" applyProtection="1">
      <alignment horizontal="justify"/>
    </xf>
    <xf numFmtId="0" fontId="0" fillId="0" borderId="0" xfId="0" applyAlignment="1" applyProtection="1">
      <alignment horizontal="justify" vertical="center" wrapText="1"/>
    </xf>
    <xf numFmtId="0" fontId="50" fillId="0" borderId="0" xfId="0" applyFont="1" applyAlignment="1" applyProtection="1">
      <alignment horizontal="justify"/>
    </xf>
    <xf numFmtId="0" fontId="46" fillId="11" borderId="16" xfId="0" applyFont="1" applyFill="1" applyBorder="1" applyAlignment="1" applyProtection="1">
      <alignment horizontal="left" vertical="center"/>
    </xf>
    <xf numFmtId="0" fontId="46" fillId="11" borderId="17" xfId="0" applyFont="1" applyFill="1" applyBorder="1" applyAlignment="1" applyProtection="1">
      <alignment horizontal="left" vertical="center"/>
    </xf>
    <xf numFmtId="0" fontId="44" fillId="0" borderId="0" xfId="0" applyFont="1" applyFill="1" applyAlignment="1" applyProtection="1">
      <alignment horizontal="justify"/>
    </xf>
    <xf numFmtId="0" fontId="24" fillId="11" borderId="58" xfId="0" applyFont="1" applyFill="1" applyBorder="1" applyAlignment="1" applyProtection="1">
      <alignment horizontal="center"/>
    </xf>
    <xf numFmtId="0" fontId="24" fillId="11" borderId="21" xfId="0" applyFont="1" applyFill="1" applyBorder="1" applyAlignment="1" applyProtection="1">
      <alignment horizontal="center"/>
    </xf>
    <xf numFmtId="0" fontId="47" fillId="0" borderId="0" xfId="0" applyFont="1" applyAlignment="1" applyProtection="1">
      <alignment horizontal="justify" vertical="center" wrapText="1"/>
    </xf>
    <xf numFmtId="0" fontId="46" fillId="11" borderId="16" xfId="0" applyFont="1" applyFill="1" applyBorder="1" applyAlignment="1" applyProtection="1">
      <alignment horizontal="justify" vertical="center"/>
    </xf>
    <xf numFmtId="0" fontId="46" fillId="11" borderId="17" xfId="0" applyFont="1" applyFill="1" applyBorder="1" applyAlignment="1" applyProtection="1">
      <alignment horizontal="justify" vertical="center"/>
    </xf>
    <xf numFmtId="0" fontId="0" fillId="0" borderId="0" xfId="0" applyFill="1" applyBorder="1" applyAlignment="1">
      <alignment horizontal="justify"/>
    </xf>
    <xf numFmtId="0" fontId="0" fillId="0" borderId="0" xfId="0" applyFill="1" applyBorder="1"/>
    <xf numFmtId="44" fontId="0" fillId="3" borderId="64" xfId="3" applyFont="1" applyFill="1" applyBorder="1" applyAlignment="1" applyProtection="1">
      <alignment horizontal="justify"/>
      <protection locked="0"/>
    </xf>
    <xf numFmtId="49" fontId="0" fillId="0" borderId="0" xfId="0" applyNumberFormat="1" applyFill="1" applyBorder="1" applyAlignment="1" applyProtection="1">
      <alignment horizontal="justify"/>
    </xf>
    <xf numFmtId="0" fontId="0" fillId="0" borderId="0" xfId="0" applyFill="1" applyBorder="1" applyAlignment="1" applyProtection="1">
      <alignment horizontal="justify"/>
    </xf>
    <xf numFmtId="0" fontId="0" fillId="0" borderId="0" xfId="0" applyFill="1" applyBorder="1" applyAlignment="1" applyProtection="1">
      <alignment horizontal="justify" vertical="center" wrapText="1"/>
    </xf>
    <xf numFmtId="0" fontId="0" fillId="0" borderId="0" xfId="0" applyFill="1" applyBorder="1" applyProtection="1"/>
    <xf numFmtId="0" fontId="0" fillId="0" borderId="37" xfId="0" applyFill="1" applyBorder="1" applyAlignment="1" applyProtection="1">
      <alignment horizontal="justify" vertical="center"/>
    </xf>
    <xf numFmtId="0" fontId="0" fillId="0" borderId="0" xfId="0" applyFill="1" applyBorder="1" applyAlignment="1" applyProtection="1">
      <alignment horizontal="justify"/>
      <protection locked="0"/>
    </xf>
    <xf numFmtId="44" fontId="0" fillId="3" borderId="37" xfId="3" applyFont="1" applyFill="1" applyBorder="1" applyAlignment="1" applyProtection="1">
      <protection locked="0"/>
    </xf>
    <xf numFmtId="0" fontId="0" fillId="3" borderId="37" xfId="0" applyFill="1" applyBorder="1" applyAlignment="1" applyProtection="1">
      <alignment horizontal="left"/>
      <protection locked="0"/>
    </xf>
    <xf numFmtId="0" fontId="0" fillId="0" borderId="0" xfId="0" applyNumberFormat="1" applyAlignment="1" applyProtection="1">
      <alignment horizontal="left" vertical="center" wrapText="1"/>
    </xf>
    <xf numFmtId="0" fontId="24" fillId="0" borderId="0" xfId="0" applyFont="1" applyAlignment="1" applyProtection="1">
      <alignment horizontal="center" vertical="center" wrapText="1"/>
    </xf>
    <xf numFmtId="43" fontId="0" fillId="0" borderId="0" xfId="1" applyFont="1" applyBorder="1" applyAlignment="1" applyProtection="1"/>
    <xf numFmtId="0" fontId="26" fillId="0" borderId="0" xfId="0" applyFont="1" applyAlignment="1" applyProtection="1">
      <alignment horizontal="left"/>
    </xf>
    <xf numFmtId="0" fontId="26" fillId="0" borderId="0" xfId="0" applyFont="1" applyAlignment="1" applyProtection="1">
      <alignment horizontal="right"/>
    </xf>
    <xf numFmtId="44" fontId="0" fillId="0" borderId="0" xfId="3" applyFont="1" applyAlignment="1" applyProtection="1">
      <alignment horizontal="left" vertical="center"/>
    </xf>
    <xf numFmtId="0" fontId="51" fillId="0" borderId="0" xfId="0" applyFont="1" applyAlignment="1" applyProtection="1">
      <alignment horizontal="center" vertical="center"/>
    </xf>
    <xf numFmtId="44" fontId="53" fillId="0" borderId="0" xfId="0" applyNumberFormat="1" applyFont="1" applyFill="1" applyProtection="1"/>
    <xf numFmtId="0" fontId="0" fillId="0" borderId="0" xfId="0" applyAlignment="1" applyProtection="1">
      <alignment vertical="center" wrapText="1"/>
    </xf>
    <xf numFmtId="0" fontId="71" fillId="0" borderId="0" xfId="0" applyFont="1" applyAlignment="1" applyProtection="1">
      <alignment horizontal="left" vertical="center"/>
    </xf>
    <xf numFmtId="0" fontId="33" fillId="0" borderId="0" xfId="0" applyFont="1" applyAlignment="1" applyProtection="1">
      <alignment horizontal="justify"/>
    </xf>
    <xf numFmtId="0" fontId="0" fillId="0" borderId="0" xfId="0" applyFont="1" applyAlignment="1" applyProtection="1">
      <alignment horizontal="left" vertical="center" wrapText="1"/>
    </xf>
    <xf numFmtId="0" fontId="0" fillId="0" borderId="0" xfId="0" applyFont="1" applyProtection="1"/>
    <xf numFmtId="0" fontId="0" fillId="0" borderId="0" xfId="0" applyFont="1" applyAlignment="1" applyProtection="1">
      <alignment horizontal="left" wrapText="1" indent="2"/>
    </xf>
    <xf numFmtId="0" fontId="0" fillId="11" borderId="62" xfId="0" applyFill="1" applyBorder="1" applyProtection="1"/>
    <xf numFmtId="0" fontId="0" fillId="11" borderId="63" xfId="0" applyFill="1" applyBorder="1" applyProtection="1"/>
    <xf numFmtId="0" fontId="24" fillId="11" borderId="64" xfId="0" applyFont="1" applyFill="1" applyBorder="1" applyAlignment="1" applyProtection="1">
      <alignment horizontal="right"/>
    </xf>
    <xf numFmtId="3" fontId="0" fillId="0" borderId="0" xfId="0" applyNumberFormat="1" applyBorder="1" applyAlignment="1" applyProtection="1">
      <alignment horizontal="center"/>
    </xf>
    <xf numFmtId="0" fontId="0" fillId="0" borderId="0" xfId="0" applyAlignment="1" applyProtection="1">
      <alignment horizontal="left" vertical="center" wrapText="1"/>
    </xf>
    <xf numFmtId="0" fontId="26" fillId="0" borderId="0" xfId="0" applyFont="1" applyAlignment="1" applyProtection="1">
      <alignment horizontal="justify"/>
    </xf>
    <xf numFmtId="0" fontId="0" fillId="0" borderId="0" xfId="0" applyAlignment="1" applyProtection="1"/>
    <xf numFmtId="0" fontId="0" fillId="0" borderId="0" xfId="0" applyAlignment="1" applyProtection="1">
      <alignment horizontal="center"/>
    </xf>
    <xf numFmtId="0" fontId="0" fillId="0" borderId="0" xfId="0" applyNumberFormat="1" applyAlignment="1" applyProtection="1"/>
    <xf numFmtId="0" fontId="0" fillId="0" borderId="36" xfId="0" applyBorder="1" applyAlignment="1" applyProtection="1"/>
    <xf numFmtId="0" fontId="45" fillId="0" borderId="0" xfId="0" applyFont="1" applyAlignment="1" applyProtection="1"/>
    <xf numFmtId="0" fontId="0" fillId="0" borderId="0" xfId="0" applyBorder="1" applyAlignment="1" applyProtection="1">
      <alignment horizontal="left"/>
    </xf>
    <xf numFmtId="0" fontId="45" fillId="0" borderId="0" xfId="0" applyFont="1" applyBorder="1" applyAlignment="1" applyProtection="1"/>
    <xf numFmtId="0" fontId="0" fillId="0" borderId="0" xfId="0" applyBorder="1" applyAlignment="1" applyProtection="1"/>
    <xf numFmtId="0" fontId="0" fillId="0" borderId="0" xfId="0" applyFont="1" applyBorder="1" applyAlignment="1" applyProtection="1">
      <alignment horizontal="right"/>
    </xf>
    <xf numFmtId="0" fontId="0" fillId="0" borderId="34" xfId="0" applyFont="1" applyBorder="1" applyAlignment="1" applyProtection="1">
      <alignment horizontal="justify"/>
    </xf>
    <xf numFmtId="0" fontId="0" fillId="0" borderId="0" xfId="0" applyFont="1" applyBorder="1" applyAlignment="1" applyProtection="1">
      <alignment horizontal="left"/>
    </xf>
    <xf numFmtId="0" fontId="0" fillId="0" borderId="0" xfId="0" applyFont="1" applyBorder="1" applyAlignment="1" applyProtection="1">
      <alignment horizontal="justify"/>
    </xf>
    <xf numFmtId="164" fontId="44" fillId="0" borderId="0" xfId="1" applyNumberFormat="1" applyFont="1" applyBorder="1" applyAlignment="1" applyProtection="1">
      <alignment horizontal="right"/>
    </xf>
    <xf numFmtId="43" fontId="0" fillId="0" borderId="0" xfId="0" applyNumberFormat="1" applyBorder="1" applyAlignment="1" applyProtection="1"/>
    <xf numFmtId="0" fontId="53" fillId="0" borderId="0" xfId="0" applyFont="1" applyBorder="1" applyAlignment="1" applyProtection="1"/>
    <xf numFmtId="0" fontId="46" fillId="11" borderId="37" xfId="0" applyFont="1" applyFill="1" applyBorder="1" applyAlignment="1" applyProtection="1">
      <alignment horizontal="right" vertical="center"/>
    </xf>
    <xf numFmtId="0" fontId="46" fillId="11" borderId="64" xfId="0" applyFont="1" applyFill="1" applyBorder="1" applyAlignment="1" applyProtection="1">
      <alignment horizontal="right" vertical="center"/>
    </xf>
    <xf numFmtId="0" fontId="46" fillId="11" borderId="37" xfId="0" applyFont="1" applyFill="1" applyBorder="1" applyAlignment="1" applyProtection="1">
      <alignment horizontal="right"/>
    </xf>
    <xf numFmtId="0" fontId="46" fillId="9" borderId="62" xfId="0" applyFont="1" applyFill="1" applyBorder="1" applyAlignment="1" applyProtection="1"/>
    <xf numFmtId="0" fontId="24" fillId="0" borderId="0" xfId="0" applyFont="1"/>
    <xf numFmtId="0" fontId="0" fillId="3" borderId="37" xfId="0" applyFill="1" applyBorder="1" applyAlignment="1" applyProtection="1">
      <alignment horizontal="right"/>
      <protection locked="0"/>
    </xf>
    <xf numFmtId="0" fontId="46" fillId="10" borderId="63" xfId="0" applyFont="1" applyFill="1" applyBorder="1" applyAlignment="1">
      <alignment horizontal="left"/>
    </xf>
    <xf numFmtId="0" fontId="46" fillId="10" borderId="64" xfId="0" applyFont="1" applyFill="1" applyBorder="1" applyAlignment="1">
      <alignment horizontal="left"/>
    </xf>
    <xf numFmtId="0" fontId="45" fillId="0" borderId="0" xfId="0" applyFont="1" applyAlignment="1" applyProtection="1">
      <alignment horizontal="justify"/>
    </xf>
    <xf numFmtId="0" fontId="45" fillId="0" borderId="0" xfId="0" applyFont="1" applyAlignment="1" applyProtection="1">
      <alignment horizontal="justify" vertical="center"/>
    </xf>
    <xf numFmtId="0" fontId="0" fillId="0" borderId="0" xfId="0" applyAlignment="1" applyProtection="1">
      <alignment horizontal="justify" vertical="center"/>
    </xf>
    <xf numFmtId="0" fontId="0" fillId="0" borderId="0" xfId="0" applyFont="1" applyAlignment="1" applyProtection="1">
      <alignment horizontal="justify" vertical="center" wrapText="1"/>
    </xf>
    <xf numFmtId="0" fontId="0" fillId="0" borderId="0" xfId="0" applyAlignment="1" applyProtection="1">
      <alignment horizontal="justify" vertical="center"/>
    </xf>
    <xf numFmtId="0" fontId="0" fillId="0" borderId="0" xfId="0" applyAlignment="1" applyProtection="1">
      <alignment horizontal="left" vertical="center" indent="1"/>
    </xf>
    <xf numFmtId="0" fontId="0" fillId="10" borderId="8" xfId="0" applyFill="1" applyBorder="1" applyAlignment="1" applyProtection="1">
      <alignment horizontal="justify" vertical="center" wrapText="1"/>
    </xf>
    <xf numFmtId="0" fontId="0" fillId="10" borderId="32" xfId="0" applyFill="1" applyBorder="1" applyAlignment="1" applyProtection="1">
      <alignment horizontal="justify"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indent="1"/>
    </xf>
    <xf numFmtId="0" fontId="0" fillId="0" borderId="0" xfId="0" applyFont="1" applyAlignment="1" applyProtection="1">
      <alignment horizontal="left"/>
    </xf>
    <xf numFmtId="0" fontId="48" fillId="0" borderId="0" xfId="0" applyFont="1" applyBorder="1" applyAlignment="1" applyProtection="1">
      <alignment horizontal="center"/>
    </xf>
    <xf numFmtId="0" fontId="0" fillId="0" borderId="0" xfId="0" applyAlignment="1" applyProtection="1">
      <alignment horizontal="left" vertical="center" wrapText="1" indent="2"/>
    </xf>
    <xf numFmtId="0" fontId="0" fillId="0" borderId="33" xfId="0" applyFont="1" applyBorder="1" applyAlignment="1" applyProtection="1">
      <alignment horizontal="right"/>
    </xf>
    <xf numFmtId="164" fontId="24" fillId="11" borderId="37" xfId="1" applyNumberFormat="1" applyFont="1" applyFill="1" applyBorder="1" applyAlignment="1" applyProtection="1">
      <alignment horizontal="right"/>
    </xf>
    <xf numFmtId="0" fontId="24" fillId="0" borderId="0" xfId="0" applyFont="1" applyBorder="1" applyAlignment="1" applyProtection="1">
      <alignment horizontal="right"/>
    </xf>
    <xf numFmtId="0" fontId="24" fillId="0" borderId="0" xfId="0" applyFont="1" applyBorder="1" applyAlignment="1" applyProtection="1">
      <alignment horizontal="left"/>
    </xf>
    <xf numFmtId="164" fontId="0" fillId="0" borderId="0" xfId="1" applyNumberFormat="1" applyFont="1" applyBorder="1" applyAlignment="1" applyProtection="1">
      <alignment horizontal="right"/>
    </xf>
    <xf numFmtId="0" fontId="0" fillId="0" borderId="7" xfId="0" applyFont="1" applyBorder="1" applyAlignment="1" applyProtection="1">
      <alignment horizontal="justify"/>
    </xf>
    <xf numFmtId="0" fontId="0" fillId="11" borderId="62" xfId="0" applyFont="1" applyFill="1" applyBorder="1" applyAlignment="1" applyProtection="1"/>
    <xf numFmtId="0" fontId="24" fillId="11" borderId="64" xfId="0" applyFont="1" applyFill="1" applyBorder="1" applyAlignment="1" applyProtection="1"/>
    <xf numFmtId="164" fontId="24" fillId="10" borderId="37" xfId="1" applyNumberFormat="1" applyFont="1" applyFill="1" applyBorder="1" applyAlignment="1" applyProtection="1">
      <alignment horizontal="right"/>
    </xf>
    <xf numFmtId="0" fontId="0" fillId="0" borderId="35" xfId="0" applyFont="1" applyBorder="1" applyAlignment="1" applyProtection="1">
      <alignment horizontal="justify"/>
    </xf>
    <xf numFmtId="0" fontId="0" fillId="0" borderId="0" xfId="0" applyFont="1" applyAlignment="1" applyProtection="1">
      <alignment horizontal="justify"/>
    </xf>
    <xf numFmtId="0" fontId="0" fillId="0" borderId="0" xfId="0" applyFont="1" applyAlignment="1" applyProtection="1">
      <alignment horizontal="left" wrapText="1"/>
    </xf>
    <xf numFmtId="44" fontId="45" fillId="11" borderId="37" xfId="3" applyFont="1" applyFill="1" applyBorder="1"/>
    <xf numFmtId="0" fontId="46" fillId="10" borderId="32" xfId="0" applyFont="1" applyFill="1" applyBorder="1" applyAlignment="1">
      <alignment horizontal="left"/>
    </xf>
    <xf numFmtId="0" fontId="46" fillId="10" borderId="8" xfId="0" applyFont="1" applyFill="1" applyBorder="1" applyAlignment="1">
      <alignment horizontal="left"/>
    </xf>
    <xf numFmtId="44" fontId="45" fillId="0" borderId="64" xfId="3" applyFont="1" applyBorder="1"/>
    <xf numFmtId="44" fontId="45" fillId="0" borderId="63" xfId="3" applyFont="1" applyBorder="1"/>
    <xf numFmtId="44" fontId="45" fillId="0" borderId="63" xfId="3" applyNumberFormat="1" applyFont="1" applyBorder="1"/>
    <xf numFmtId="0" fontId="58" fillId="0" borderId="7" xfId="0" applyFont="1" applyBorder="1" applyAlignment="1" applyProtection="1">
      <alignment horizontal="left" wrapText="1"/>
    </xf>
    <xf numFmtId="0" fontId="58" fillId="0" borderId="36" xfId="0" applyFont="1" applyBorder="1" applyAlignment="1" applyProtection="1">
      <alignment horizontal="left" wrapText="1"/>
    </xf>
    <xf numFmtId="0" fontId="24" fillId="10" borderId="62" xfId="0" applyFont="1" applyFill="1" applyBorder="1" applyAlignment="1" applyProtection="1">
      <alignment horizontal="left"/>
    </xf>
    <xf numFmtId="0" fontId="58" fillId="10" borderId="64" xfId="0" applyFont="1" applyFill="1" applyBorder="1" applyAlignment="1" applyProtection="1">
      <alignment horizontal="left" wrapText="1"/>
    </xf>
    <xf numFmtId="0" fontId="0" fillId="0" borderId="0" xfId="0" applyAlignment="1">
      <alignment vertical="center"/>
    </xf>
    <xf numFmtId="0" fontId="76" fillId="0" borderId="0" xfId="0" applyFont="1" applyAlignment="1">
      <alignment vertical="center"/>
    </xf>
    <xf numFmtId="0" fontId="0" fillId="0" borderId="0" xfId="0" applyAlignment="1" applyProtection="1">
      <alignment vertical="center"/>
    </xf>
    <xf numFmtId="0" fontId="0" fillId="0" borderId="0" xfId="0" applyBorder="1" applyAlignment="1" applyProtection="1">
      <alignment horizontal="right" vertical="center"/>
    </xf>
    <xf numFmtId="43" fontId="0" fillId="0" borderId="0" xfId="1" applyFont="1" applyBorder="1" applyAlignment="1" applyProtection="1">
      <alignment vertical="center"/>
    </xf>
    <xf numFmtId="0" fontId="0" fillId="0" borderId="0" xfId="0" applyBorder="1" applyAlignment="1" applyProtection="1">
      <alignment vertical="center"/>
    </xf>
    <xf numFmtId="0" fontId="0" fillId="0" borderId="71" xfId="0" applyBorder="1" applyAlignment="1" applyProtection="1">
      <alignment vertical="center"/>
    </xf>
    <xf numFmtId="0" fontId="0" fillId="0" borderId="12" xfId="0" applyBorder="1" applyAlignment="1" applyProtection="1">
      <alignment vertical="center"/>
    </xf>
    <xf numFmtId="0" fontId="0" fillId="0" borderId="71" xfId="0" applyFill="1" applyBorder="1" applyAlignment="1" applyProtection="1">
      <alignment vertical="center"/>
    </xf>
    <xf numFmtId="0" fontId="0" fillId="0" borderId="71" xfId="0" applyBorder="1" applyProtection="1"/>
    <xf numFmtId="0" fontId="0" fillId="0" borderId="12" xfId="0" applyBorder="1" applyProtection="1"/>
    <xf numFmtId="0" fontId="0" fillId="0" borderId="71" xfId="0" applyBorder="1" applyAlignment="1" applyProtection="1">
      <alignment horizontal="right" vertical="center"/>
    </xf>
    <xf numFmtId="0" fontId="0" fillId="0" borderId="34" xfId="0" applyBorder="1" applyAlignment="1" applyProtection="1"/>
    <xf numFmtId="0" fontId="0" fillId="0" borderId="34" xfId="0" applyFill="1" applyBorder="1" applyAlignment="1" applyProtection="1"/>
    <xf numFmtId="0" fontId="45" fillId="0" borderId="37" xfId="0" applyFont="1" applyBorder="1" applyAlignment="1">
      <alignment horizontal="center"/>
    </xf>
    <xf numFmtId="0" fontId="45" fillId="0" borderId="33" xfId="0" applyFont="1" applyBorder="1"/>
    <xf numFmtId="0" fontId="79" fillId="0" borderId="33" xfId="0" applyFont="1" applyBorder="1" applyAlignment="1">
      <alignment horizontal="right"/>
    </xf>
    <xf numFmtId="0" fontId="37" fillId="0" borderId="35" xfId="0" applyFont="1" applyBorder="1" applyAlignment="1">
      <alignment horizontal="right"/>
    </xf>
    <xf numFmtId="0" fontId="50" fillId="3" borderId="37" xfId="0" applyFont="1" applyFill="1" applyBorder="1" applyAlignment="1" applyProtection="1">
      <alignment horizontal="center" vertical="center"/>
      <protection locked="0"/>
    </xf>
    <xf numFmtId="0" fontId="45" fillId="3" borderId="37" xfId="0" applyFont="1" applyFill="1" applyBorder="1" applyAlignment="1" applyProtection="1">
      <alignment horizontal="center" vertical="center"/>
      <protection locked="0"/>
    </xf>
    <xf numFmtId="0" fontId="50" fillId="3" borderId="16" xfId="0" applyFont="1" applyFill="1" applyBorder="1" applyAlignment="1" applyProtection="1">
      <alignment horizontal="center" vertical="center"/>
      <protection locked="0"/>
    </xf>
    <xf numFmtId="0" fontId="0" fillId="3" borderId="64" xfId="0" applyFill="1" applyBorder="1" applyAlignment="1" applyProtection="1">
      <alignment horizontal="left" wrapText="1"/>
      <protection locked="0"/>
    </xf>
    <xf numFmtId="0" fontId="81" fillId="0" borderId="0" xfId="0" applyFont="1" applyAlignment="1" applyProtection="1">
      <alignment horizontal="center" vertical="center"/>
    </xf>
    <xf numFmtId="44" fontId="45" fillId="0" borderId="0" xfId="3" applyFont="1" applyAlignment="1" applyProtection="1">
      <alignment horizontal="left" vertical="center"/>
    </xf>
    <xf numFmtId="0" fontId="50" fillId="3" borderId="37" xfId="0" applyFont="1" applyFill="1" applyBorder="1" applyAlignment="1" applyProtection="1">
      <alignment horizontal="left" vertical="center"/>
      <protection locked="0"/>
    </xf>
    <xf numFmtId="0" fontId="46" fillId="3" borderId="64" xfId="0" applyFont="1" applyFill="1" applyBorder="1" applyAlignment="1" applyProtection="1">
      <alignment horizontal="center" vertical="center"/>
      <protection locked="0"/>
    </xf>
    <xf numFmtId="0" fontId="0" fillId="0" borderId="32" xfId="0" applyFont="1" applyBorder="1" applyAlignment="1" applyProtection="1">
      <alignment wrapText="1"/>
    </xf>
    <xf numFmtId="0" fontId="45" fillId="3" borderId="37" xfId="0" applyFont="1" applyFill="1" applyBorder="1" applyAlignment="1" applyProtection="1">
      <alignment horizontal="left" vertical="center" wrapText="1"/>
      <protection locked="0"/>
    </xf>
    <xf numFmtId="0" fontId="0" fillId="11" borderId="65" xfId="0" applyFont="1" applyFill="1" applyBorder="1" applyAlignment="1">
      <alignment horizontal="center" wrapText="1"/>
    </xf>
    <xf numFmtId="0" fontId="0" fillId="11" borderId="65" xfId="0" applyFill="1" applyBorder="1" applyAlignment="1">
      <alignment horizontal="center" wrapText="1"/>
    </xf>
    <xf numFmtId="0" fontId="50" fillId="3" borderId="65" xfId="0" applyFont="1" applyFill="1" applyBorder="1" applyAlignment="1" applyProtection="1">
      <alignment horizontal="center" vertical="center"/>
      <protection locked="0"/>
    </xf>
    <xf numFmtId="0" fontId="24" fillId="0" borderId="0" xfId="0" applyFont="1" applyBorder="1" applyAlignment="1" applyProtection="1">
      <alignment horizontal="left"/>
    </xf>
    <xf numFmtId="0" fontId="46" fillId="9" borderId="63" xfId="0" applyFont="1" applyFill="1" applyBorder="1" applyAlignment="1" applyProtection="1"/>
    <xf numFmtId="0" fontId="46" fillId="9" borderId="64" xfId="0" applyFont="1" applyFill="1" applyBorder="1" applyAlignment="1" applyProtection="1"/>
    <xf numFmtId="0" fontId="0" fillId="0" borderId="62" xfId="0" applyNumberFormat="1" applyBorder="1" applyAlignment="1" applyProtection="1">
      <alignment horizontal="right"/>
    </xf>
    <xf numFmtId="0" fontId="45" fillId="0" borderId="37" xfId="0" applyFont="1" applyBorder="1" applyAlignment="1" applyProtection="1">
      <alignment horizontal="left" wrapText="1"/>
    </xf>
    <xf numFmtId="0" fontId="45" fillId="0" borderId="37" xfId="0" applyFont="1" applyBorder="1" applyAlignment="1" applyProtection="1">
      <alignment horizontal="center" wrapText="1"/>
    </xf>
    <xf numFmtId="0" fontId="0" fillId="0" borderId="35" xfId="0" applyBorder="1" applyAlignment="1" applyProtection="1">
      <alignment horizontal="right"/>
    </xf>
    <xf numFmtId="0" fontId="0" fillId="0" borderId="33" xfId="0" applyBorder="1" applyAlignment="1" applyProtection="1">
      <alignment horizontal="right"/>
    </xf>
    <xf numFmtId="0" fontId="45" fillId="0" borderId="7" xfId="0" applyFont="1" applyBorder="1" applyAlignment="1" applyProtection="1"/>
    <xf numFmtId="43" fontId="45" fillId="0" borderId="37" xfId="1" applyFont="1" applyBorder="1" applyAlignment="1">
      <alignment horizontal="center"/>
    </xf>
    <xf numFmtId="0" fontId="0" fillId="0" borderId="0" xfId="0" applyFont="1" applyAlignment="1">
      <alignment horizontal="justify"/>
    </xf>
    <xf numFmtId="0" fontId="44" fillId="0" borderId="0" xfId="0" applyFont="1"/>
    <xf numFmtId="0" fontId="0" fillId="11" borderId="62" xfId="0" applyFont="1" applyFill="1" applyBorder="1" applyAlignment="1">
      <alignment horizontal="right" wrapText="1"/>
    </xf>
    <xf numFmtId="0" fontId="0" fillId="11" borderId="35" xfId="0" applyFont="1" applyFill="1" applyBorder="1" applyAlignment="1">
      <alignment horizontal="right" wrapText="1"/>
    </xf>
    <xf numFmtId="0" fontId="0" fillId="11" borderId="33" xfId="0" applyFont="1" applyFill="1" applyBorder="1" applyAlignment="1">
      <alignment horizontal="right" wrapText="1"/>
    </xf>
    <xf numFmtId="0" fontId="24" fillId="10" borderId="31" xfId="0" applyFont="1" applyFill="1" applyBorder="1" applyAlignment="1">
      <alignment horizontal="left"/>
    </xf>
    <xf numFmtId="0" fontId="24" fillId="10" borderId="62" xfId="0" applyFont="1" applyFill="1" applyBorder="1" applyAlignment="1">
      <alignment horizontal="left"/>
    </xf>
    <xf numFmtId="0" fontId="0" fillId="0" borderId="0" xfId="0" applyFont="1" applyFill="1"/>
    <xf numFmtId="0" fontId="0" fillId="0" borderId="0" xfId="0" applyFont="1"/>
    <xf numFmtId="44" fontId="22" fillId="11" borderId="37" xfId="3" applyFont="1" applyFill="1" applyBorder="1"/>
    <xf numFmtId="0" fontId="58" fillId="10" borderId="35" xfId="0" applyFont="1" applyFill="1" applyBorder="1" applyAlignment="1">
      <alignment horizontal="center"/>
    </xf>
    <xf numFmtId="0" fontId="58" fillId="10" borderId="7" xfId="0" applyFont="1" applyFill="1" applyBorder="1" applyAlignment="1">
      <alignment horizontal="center"/>
    </xf>
    <xf numFmtId="0" fontId="58" fillId="10" borderId="36" xfId="0" applyFont="1" applyFill="1" applyBorder="1" applyAlignment="1">
      <alignment horizontal="center"/>
    </xf>
    <xf numFmtId="0" fontId="58" fillId="0" borderId="0" xfId="0" applyFont="1" applyAlignment="1">
      <alignment horizontal="center"/>
    </xf>
    <xf numFmtId="49" fontId="0" fillId="0" borderId="0" xfId="0" applyNumberFormat="1" applyAlignment="1" applyProtection="1">
      <alignment horizontal="justify"/>
      <protection locked="0"/>
    </xf>
    <xf numFmtId="0" fontId="0" fillId="0" borderId="0" xfId="0" applyAlignment="1" applyProtection="1">
      <alignment horizontal="justify"/>
      <protection locked="0"/>
    </xf>
    <xf numFmtId="0" fontId="0" fillId="0" borderId="0" xfId="0" applyBorder="1" applyAlignment="1" applyProtection="1">
      <alignment horizontal="justify"/>
      <protection locked="0"/>
    </xf>
    <xf numFmtId="0" fontId="0" fillId="0" borderId="0" xfId="0" applyAlignment="1" applyProtection="1">
      <alignment vertical="center"/>
      <protection locked="0"/>
    </xf>
    <xf numFmtId="0" fontId="76" fillId="0" borderId="0" xfId="0" applyFont="1" applyAlignment="1" applyProtection="1">
      <alignment vertical="center"/>
      <protection locked="0"/>
    </xf>
    <xf numFmtId="0" fontId="0" fillId="0" borderId="0" xfId="0" applyProtection="1">
      <protection locked="0"/>
    </xf>
    <xf numFmtId="0" fontId="0" fillId="3" borderId="37" xfId="0" applyFill="1" applyBorder="1" applyAlignment="1" applyProtection="1">
      <alignment horizontal="left" vertical="center" wrapText="1"/>
      <protection locked="0"/>
    </xf>
    <xf numFmtId="0" fontId="50" fillId="3" borderId="16" xfId="0" applyFont="1" applyFill="1" applyBorder="1" applyAlignment="1" applyProtection="1">
      <alignment horizontal="center" vertical="center"/>
      <protection locked="0"/>
    </xf>
    <xf numFmtId="0" fontId="50" fillId="3" borderId="65" xfId="0" applyFont="1" applyFill="1" applyBorder="1" applyAlignment="1" applyProtection="1">
      <alignment horizontal="center" vertical="center"/>
      <protection locked="0"/>
    </xf>
    <xf numFmtId="164" fontId="24" fillId="0" borderId="0" xfId="1" applyNumberFormat="1" applyFont="1" applyBorder="1" applyAlignment="1" applyProtection="1">
      <alignment horizontal="right"/>
    </xf>
    <xf numFmtId="0" fontId="0" fillId="0" borderId="0" xfId="0"/>
    <xf numFmtId="3" fontId="0" fillId="0" borderId="0" xfId="0" applyNumberFormat="1"/>
    <xf numFmtId="0" fontId="0" fillId="2" borderId="0" xfId="0" applyFill="1"/>
    <xf numFmtId="0" fontId="0" fillId="0" borderId="0" xfId="0" applyNumberFormat="1"/>
    <xf numFmtId="0" fontId="0" fillId="2" borderId="0" xfId="0" applyNumberFormat="1" applyFill="1"/>
    <xf numFmtId="0" fontId="45" fillId="34" borderId="31" xfId="0" applyFont="1" applyFill="1" applyBorder="1" applyAlignment="1" applyProtection="1">
      <alignment horizontal="right"/>
    </xf>
    <xf numFmtId="0" fontId="45" fillId="34" borderId="8" xfId="0" applyFont="1" applyFill="1" applyBorder="1" applyAlignment="1" applyProtection="1">
      <alignment horizontal="right"/>
    </xf>
    <xf numFmtId="0" fontId="45" fillId="34" borderId="35" xfId="0" applyFont="1" applyFill="1" applyBorder="1" applyAlignment="1" applyProtection="1">
      <alignment horizontal="right"/>
    </xf>
    <xf numFmtId="0" fontId="45" fillId="34" borderId="7" xfId="0" applyFont="1" applyFill="1" applyBorder="1" applyAlignment="1" applyProtection="1">
      <alignment horizontal="right"/>
    </xf>
    <xf numFmtId="0" fontId="50" fillId="0" borderId="0" xfId="0" applyFont="1" applyAlignment="1" applyProtection="1"/>
    <xf numFmtId="0" fontId="46" fillId="10" borderId="16" xfId="0" applyFont="1" applyFill="1" applyBorder="1" applyAlignment="1" applyProtection="1">
      <alignment horizontal="center" vertical="center" wrapText="1"/>
    </xf>
    <xf numFmtId="0" fontId="46" fillId="10" borderId="37" xfId="0" applyFont="1" applyFill="1" applyBorder="1" applyAlignment="1" applyProtection="1">
      <alignment horizontal="center" vertical="center" wrapText="1"/>
    </xf>
    <xf numFmtId="0" fontId="45" fillId="34" borderId="7" xfId="0" applyNumberFormat="1" applyFont="1" applyFill="1" applyBorder="1" applyAlignment="1" applyProtection="1"/>
    <xf numFmtId="0" fontId="45" fillId="34" borderId="36" xfId="0" applyNumberFormat="1" applyFont="1" applyFill="1" applyBorder="1" applyAlignment="1" applyProtection="1"/>
    <xf numFmtId="0" fontId="45" fillId="34" borderId="32" xfId="0" applyFont="1" applyFill="1" applyBorder="1" applyAlignment="1" applyProtection="1">
      <alignment horizontal="right"/>
    </xf>
    <xf numFmtId="0" fontId="58" fillId="34" borderId="8" xfId="0" applyFont="1" applyFill="1" applyBorder="1" applyAlignment="1" applyProtection="1">
      <alignment horizontal="right"/>
    </xf>
    <xf numFmtId="0" fontId="58" fillId="34" borderId="7" xfId="0" applyFont="1" applyFill="1" applyBorder="1"/>
    <xf numFmtId="0" fontId="45" fillId="34" borderId="31" xfId="0" applyNumberFormat="1" applyFont="1" applyFill="1" applyBorder="1" applyAlignment="1" applyProtection="1">
      <alignment horizontal="left"/>
    </xf>
    <xf numFmtId="0" fontId="45" fillId="34" borderId="35" xfId="0" applyNumberFormat="1" applyFont="1" applyFill="1" applyBorder="1" applyAlignment="1" applyProtection="1"/>
    <xf numFmtId="44" fontId="24" fillId="11" borderId="37" xfId="3" applyNumberFormat="1" applyFont="1" applyFill="1" applyBorder="1" applyAlignment="1" applyProtection="1">
      <alignment horizontal="right"/>
    </xf>
    <xf numFmtId="44" fontId="24" fillId="11" borderId="37" xfId="1" applyNumberFormat="1" applyFont="1" applyFill="1" applyBorder="1" applyAlignment="1" applyProtection="1">
      <alignment horizontal="right"/>
    </xf>
    <xf numFmtId="0" fontId="0" fillId="0" borderId="0" xfId="0"/>
    <xf numFmtId="0" fontId="0" fillId="0" borderId="0" xfId="0"/>
    <xf numFmtId="164" fontId="0" fillId="3" borderId="17" xfId="1" applyNumberFormat="1" applyFont="1" applyFill="1" applyBorder="1" applyAlignment="1" applyProtection="1">
      <alignment horizontal="right"/>
      <protection locked="0"/>
    </xf>
    <xf numFmtId="164" fontId="24" fillId="3" borderId="37" xfId="1" applyNumberFormat="1" applyFont="1" applyFill="1" applyBorder="1" applyAlignment="1" applyProtection="1">
      <alignment horizontal="right"/>
      <protection locked="0"/>
    </xf>
    <xf numFmtId="43" fontId="22" fillId="0" borderId="0" xfId="1" applyFont="1" applyBorder="1" applyAlignment="1" applyProtection="1">
      <alignment horizontal="right"/>
    </xf>
    <xf numFmtId="44" fontId="67" fillId="0" borderId="0" xfId="0" applyNumberFormat="1" applyFont="1"/>
    <xf numFmtId="0" fontId="46" fillId="0" borderId="63" xfId="0" applyFont="1" applyFill="1" applyBorder="1" applyAlignment="1" applyProtection="1">
      <alignment horizontal="center" vertical="center" wrapText="1"/>
    </xf>
    <xf numFmtId="0" fontId="46" fillId="0" borderId="63" xfId="0" applyFont="1" applyFill="1" applyBorder="1" applyAlignment="1" applyProtection="1">
      <alignment horizontal="justify" vertical="center" wrapText="1"/>
    </xf>
    <xf numFmtId="0" fontId="0" fillId="0" borderId="0" xfId="0" applyNumberFormat="1" applyBorder="1" applyAlignment="1" applyProtection="1">
      <alignment vertical="top" wrapText="1"/>
    </xf>
    <xf numFmtId="0" fontId="0" fillId="0" borderId="34" xfId="0" applyNumberFormat="1" applyBorder="1" applyAlignment="1" applyProtection="1">
      <alignment vertical="top" wrapText="1"/>
    </xf>
    <xf numFmtId="0" fontId="0" fillId="0" borderId="7" xfId="0" applyNumberFormat="1" applyBorder="1" applyAlignment="1" applyProtection="1">
      <alignment vertical="top" wrapText="1"/>
    </xf>
    <xf numFmtId="0" fontId="0" fillId="0" borderId="36" xfId="0" applyNumberFormat="1" applyBorder="1" applyAlignment="1" applyProtection="1">
      <alignment vertical="top" wrapText="1"/>
    </xf>
    <xf numFmtId="0" fontId="24" fillId="0" borderId="7" xfId="0" applyNumberFormat="1" applyFont="1" applyBorder="1" applyAlignment="1" applyProtection="1">
      <alignment horizontal="left" vertical="top" wrapText="1"/>
    </xf>
    <xf numFmtId="0" fontId="24" fillId="0" borderId="36" xfId="0" applyNumberFormat="1" applyFont="1" applyBorder="1" applyAlignment="1" applyProtection="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center" vertical="top" wrapText="1"/>
    </xf>
    <xf numFmtId="0" fontId="24" fillId="35" borderId="37" xfId="0" applyFont="1" applyFill="1" applyBorder="1"/>
    <xf numFmtId="0" fontId="24" fillId="35" borderId="37" xfId="0" applyFont="1" applyFill="1" applyBorder="1" applyAlignment="1">
      <alignment wrapText="1"/>
    </xf>
    <xf numFmtId="0" fontId="0" fillId="0" borderId="37" xfId="0" applyBorder="1" applyAlignment="1">
      <alignment wrapText="1"/>
    </xf>
    <xf numFmtId="0" fontId="0" fillId="0" borderId="0" xfId="0"/>
    <xf numFmtId="0" fontId="0" fillId="0" borderId="0" xfId="0"/>
    <xf numFmtId="0" fontId="0" fillId="0" borderId="37" xfId="0" applyBorder="1"/>
    <xf numFmtId="0" fontId="0" fillId="0" borderId="16" xfId="0" applyBorder="1"/>
    <xf numFmtId="0" fontId="0" fillId="0" borderId="65" xfId="0" applyBorder="1"/>
    <xf numFmtId="0" fontId="0" fillId="0" borderId="17" xfId="0" applyBorder="1"/>
    <xf numFmtId="0" fontId="0" fillId="0" borderId="37" xfId="0" applyBorder="1" applyAlignment="1">
      <alignment horizontal="justify" wrapText="1"/>
    </xf>
    <xf numFmtId="0" fontId="0" fillId="0" borderId="37" xfId="0" applyFill="1" applyBorder="1"/>
    <xf numFmtId="0" fontId="24" fillId="35" borderId="16" xfId="0" applyFont="1" applyFill="1" applyBorder="1" applyAlignment="1">
      <alignment horizontal="center"/>
    </xf>
    <xf numFmtId="0" fontId="24" fillId="35" borderId="16" xfId="0" applyFont="1" applyFill="1" applyBorder="1" applyAlignment="1">
      <alignment horizontal="center" wrapText="1"/>
    </xf>
    <xf numFmtId="0" fontId="0" fillId="0" borderId="37" xfId="0" applyFill="1" applyBorder="1" applyAlignment="1">
      <alignment wrapText="1"/>
    </xf>
    <xf numFmtId="0" fontId="0" fillId="0" borderId="37" xfId="0" applyFill="1" applyBorder="1" applyAlignment="1">
      <alignment vertical="top" wrapText="1"/>
    </xf>
    <xf numFmtId="0" fontId="0" fillId="0" borderId="37" xfId="0" applyBorder="1" applyAlignment="1">
      <alignment horizontal="left" wrapText="1"/>
    </xf>
    <xf numFmtId="0" fontId="0" fillId="3" borderId="37" xfId="0" applyFill="1" applyBorder="1"/>
    <xf numFmtId="0" fontId="0" fillId="9" borderId="16" xfId="0" applyFill="1" applyBorder="1"/>
    <xf numFmtId="0" fontId="0" fillId="9" borderId="65" xfId="0" applyFill="1" applyBorder="1"/>
    <xf numFmtId="0" fontId="0" fillId="9" borderId="17" xfId="0" applyFill="1" applyBorder="1"/>
    <xf numFmtId="0" fontId="0" fillId="9" borderId="65" xfId="0" applyFill="1" applyBorder="1" applyAlignment="1">
      <alignment vertical="top"/>
    </xf>
    <xf numFmtId="0" fontId="0" fillId="9" borderId="16" xfId="0" applyFill="1" applyBorder="1" applyAlignment="1">
      <alignment vertical="top"/>
    </xf>
    <xf numFmtId="0" fontId="0" fillId="9" borderId="37" xfId="0" applyFill="1" applyBorder="1" applyAlignment="1">
      <alignment wrapText="1"/>
    </xf>
    <xf numFmtId="0" fontId="0" fillId="37" borderId="37" xfId="0" applyFill="1" applyBorder="1"/>
    <xf numFmtId="0" fontId="0" fillId="37" borderId="16" xfId="0" applyFill="1" applyBorder="1"/>
    <xf numFmtId="0" fontId="0" fillId="37" borderId="32" xfId="0" applyFill="1" applyBorder="1"/>
    <xf numFmtId="0" fontId="0" fillId="37" borderId="17" xfId="0" applyFill="1" applyBorder="1"/>
    <xf numFmtId="0" fontId="0" fillId="37" borderId="36" xfId="0" applyFill="1" applyBorder="1"/>
    <xf numFmtId="0" fontId="0" fillId="37" borderId="65" xfId="0" applyFill="1" applyBorder="1"/>
    <xf numFmtId="0" fontId="0" fillId="37" borderId="34" xfId="0" applyFill="1" applyBorder="1"/>
    <xf numFmtId="0" fontId="0" fillId="0" borderId="63" xfId="0" applyBorder="1" applyAlignment="1">
      <alignment vertical="center" wrapText="1"/>
    </xf>
    <xf numFmtId="0" fontId="0" fillId="0" borderId="64" xfId="0" applyBorder="1" applyAlignment="1">
      <alignment vertical="center" wrapText="1"/>
    </xf>
    <xf numFmtId="0" fontId="0" fillId="0" borderId="33" xfId="0" applyBorder="1" applyAlignment="1" applyProtection="1">
      <alignment horizontal="left" wrapText="1" indent="2"/>
    </xf>
    <xf numFmtId="0" fontId="0" fillId="0" borderId="0" xfId="0" applyBorder="1" applyAlignment="1" applyProtection="1">
      <alignment horizontal="left" wrapText="1" indent="2"/>
    </xf>
    <xf numFmtId="0" fontId="0" fillId="0" borderId="34" xfId="0" applyBorder="1" applyAlignment="1" applyProtection="1">
      <alignment horizontal="left" wrapText="1" indent="2"/>
    </xf>
    <xf numFmtId="0" fontId="52" fillId="0" borderId="0" xfId="0" applyFont="1" applyAlignment="1" applyProtection="1">
      <alignment vertical="center"/>
    </xf>
    <xf numFmtId="4" fontId="0" fillId="0" borderId="0" xfId="0" applyNumberFormat="1"/>
    <xf numFmtId="0" fontId="0" fillId="0" borderId="0" xfId="0"/>
    <xf numFmtId="1" fontId="44" fillId="0" borderId="0" xfId="3" applyNumberFormat="1" applyFont="1" applyFill="1" applyBorder="1" applyAlignment="1" applyProtection="1">
      <alignment horizontal="right"/>
    </xf>
    <xf numFmtId="1" fontId="44" fillId="0" borderId="0" xfId="1" applyNumberFormat="1" applyFont="1" applyFill="1" applyBorder="1" applyAlignment="1" applyProtection="1">
      <alignment horizontal="right"/>
    </xf>
    <xf numFmtId="1" fontId="22" fillId="0" borderId="0" xfId="1" applyNumberFormat="1" applyFont="1" applyFill="1"/>
    <xf numFmtId="44" fontId="45" fillId="0" borderId="37" xfId="1" applyNumberFormat="1" applyFont="1" applyBorder="1" applyAlignment="1">
      <alignment horizontal="left"/>
    </xf>
    <xf numFmtId="44" fontId="0" fillId="3" borderId="64" xfId="3" applyFont="1" applyFill="1" applyBorder="1" applyAlignment="1" applyProtection="1">
      <alignment horizontal="justify"/>
      <protection locked="0"/>
    </xf>
    <xf numFmtId="0" fontId="0" fillId="3" borderId="37" xfId="0" applyFill="1" applyBorder="1" applyAlignment="1" applyProtection="1">
      <alignment horizontal="right"/>
      <protection locked="0"/>
    </xf>
    <xf numFmtId="0" fontId="67" fillId="3" borderId="62" xfId="0" applyFont="1" applyFill="1" applyBorder="1" applyAlignment="1" applyProtection="1">
      <alignment horizontal="left"/>
      <protection locked="0"/>
    </xf>
    <xf numFmtId="0" fontId="67" fillId="3" borderId="63" xfId="0" applyFont="1" applyFill="1" applyBorder="1" applyAlignment="1" applyProtection="1">
      <alignment horizontal="left"/>
      <protection locked="0"/>
    </xf>
    <xf numFmtId="0" fontId="67" fillId="3" borderId="64" xfId="0" applyFont="1" applyFill="1" applyBorder="1" applyAlignment="1" applyProtection="1">
      <alignment horizontal="left"/>
      <protection locked="0"/>
    </xf>
    <xf numFmtId="0" fontId="54" fillId="10" borderId="31" xfId="0" applyFont="1" applyFill="1" applyBorder="1" applyAlignment="1" applyProtection="1">
      <alignment horizontal="center"/>
    </xf>
    <xf numFmtId="0" fontId="54" fillId="10" borderId="8" xfId="0" applyFont="1" applyFill="1" applyBorder="1" applyAlignment="1" applyProtection="1">
      <alignment horizontal="center"/>
    </xf>
    <xf numFmtId="0" fontId="54" fillId="10" borderId="32" xfId="0" applyFont="1" applyFill="1" applyBorder="1" applyAlignment="1" applyProtection="1">
      <alignment horizontal="center"/>
    </xf>
    <xf numFmtId="0" fontId="54" fillId="10" borderId="33" xfId="0" applyFont="1" applyFill="1" applyBorder="1" applyAlignment="1" applyProtection="1">
      <alignment horizontal="center"/>
    </xf>
    <xf numFmtId="0" fontId="54" fillId="10" borderId="0" xfId="0" applyFont="1" applyFill="1" applyBorder="1" applyAlignment="1" applyProtection="1">
      <alignment horizontal="center"/>
    </xf>
    <xf numFmtId="0" fontId="54" fillId="10" borderId="34" xfId="0" applyFont="1" applyFill="1" applyBorder="1" applyAlignment="1" applyProtection="1">
      <alignment horizontal="center"/>
    </xf>
    <xf numFmtId="0" fontId="54" fillId="10" borderId="35" xfId="0" applyFont="1" applyFill="1" applyBorder="1" applyAlignment="1" applyProtection="1">
      <alignment horizontal="center"/>
    </xf>
    <xf numFmtId="0" fontId="54" fillId="10" borderId="7" xfId="0" applyFont="1" applyFill="1" applyBorder="1" applyAlignment="1" applyProtection="1">
      <alignment horizontal="center"/>
    </xf>
    <xf numFmtId="0" fontId="54" fillId="10" borderId="36" xfId="0" applyFont="1" applyFill="1" applyBorder="1" applyAlignment="1" applyProtection="1">
      <alignment horizontal="center"/>
    </xf>
    <xf numFmtId="0" fontId="45" fillId="0" borderId="0" xfId="0" applyFont="1" applyAlignment="1" applyProtection="1">
      <alignment horizontal="right"/>
    </xf>
    <xf numFmtId="0" fontId="45" fillId="3" borderId="62" xfId="0" applyFont="1" applyFill="1" applyBorder="1" applyAlignment="1" applyProtection="1">
      <alignment horizontal="left"/>
      <protection locked="0"/>
    </xf>
    <xf numFmtId="0" fontId="45" fillId="3" borderId="63" xfId="0" applyFont="1" applyFill="1" applyBorder="1" applyAlignment="1" applyProtection="1">
      <alignment horizontal="left"/>
      <protection locked="0"/>
    </xf>
    <xf numFmtId="0" fontId="45" fillId="3" borderId="64" xfId="0" applyFont="1" applyFill="1" applyBorder="1" applyAlignment="1" applyProtection="1">
      <alignment horizontal="left"/>
      <protection locked="0"/>
    </xf>
    <xf numFmtId="0" fontId="46" fillId="38" borderId="8" xfId="0" applyFont="1" applyFill="1" applyBorder="1" applyAlignment="1" applyProtection="1">
      <alignment horizontal="center"/>
    </xf>
    <xf numFmtId="0" fontId="45" fillId="0" borderId="0" xfId="0" applyFont="1" applyBorder="1" applyAlignment="1" applyProtection="1">
      <alignment horizontal="justify" wrapText="1"/>
    </xf>
    <xf numFmtId="0" fontId="45" fillId="0" borderId="0" xfId="0" applyNumberFormat="1" applyFont="1" applyFill="1" applyAlignment="1" applyProtection="1">
      <alignment horizontal="justify" wrapText="1"/>
    </xf>
    <xf numFmtId="0" fontId="45" fillId="0" borderId="0" xfId="0" applyNumberFormat="1" applyFont="1" applyAlignment="1" applyProtection="1">
      <alignment horizontal="justify" wrapText="1"/>
    </xf>
    <xf numFmtId="0" fontId="72" fillId="3" borderId="62" xfId="2" applyFont="1" applyFill="1" applyBorder="1" applyAlignment="1" applyProtection="1">
      <alignment horizontal="left"/>
      <protection locked="0"/>
    </xf>
    <xf numFmtId="0" fontId="44" fillId="3" borderId="63" xfId="0" applyFont="1" applyFill="1" applyBorder="1" applyAlignment="1" applyProtection="1">
      <alignment horizontal="left"/>
      <protection locked="0"/>
    </xf>
    <xf numFmtId="0" fontId="44" fillId="3" borderId="64" xfId="0" applyFont="1" applyFill="1" applyBorder="1" applyAlignment="1" applyProtection="1">
      <alignment horizontal="left"/>
      <protection locked="0"/>
    </xf>
    <xf numFmtId="0" fontId="46" fillId="10" borderId="62" xfId="0" applyFont="1" applyFill="1" applyBorder="1" applyAlignment="1" applyProtection="1">
      <alignment horizontal="left"/>
    </xf>
    <xf numFmtId="0" fontId="46" fillId="10" borderId="63" xfId="0" applyFont="1" applyFill="1" applyBorder="1" applyAlignment="1" applyProtection="1">
      <alignment horizontal="left"/>
    </xf>
    <xf numFmtId="0" fontId="46" fillId="10" borderId="64" xfId="0" applyFont="1" applyFill="1" applyBorder="1" applyAlignment="1" applyProtection="1">
      <alignment horizontal="left"/>
    </xf>
    <xf numFmtId="0" fontId="24" fillId="0" borderId="62" xfId="0" applyFont="1" applyFill="1" applyBorder="1" applyAlignment="1" applyProtection="1">
      <alignment horizontal="center" vertical="center" wrapText="1"/>
    </xf>
    <xf numFmtId="0" fontId="24" fillId="0" borderId="63" xfId="0" applyFont="1" applyFill="1" applyBorder="1" applyAlignment="1" applyProtection="1">
      <alignment horizontal="center" vertical="center" wrapText="1"/>
    </xf>
    <xf numFmtId="0" fontId="24" fillId="0" borderId="64" xfId="0" applyFont="1" applyFill="1" applyBorder="1" applyAlignment="1" applyProtection="1">
      <alignment horizontal="center" vertical="center" wrapText="1"/>
    </xf>
    <xf numFmtId="0" fontId="45" fillId="0" borderId="0" xfId="0" applyFont="1" applyAlignment="1" applyProtection="1">
      <alignment horizontal="justify" wrapText="1"/>
    </xf>
    <xf numFmtId="0" fontId="55" fillId="10" borderId="62" xfId="0" applyFont="1" applyFill="1" applyBorder="1" applyAlignment="1" applyProtection="1">
      <alignment horizontal="center"/>
    </xf>
    <xf numFmtId="0" fontId="55" fillId="10" borderId="63" xfId="0" applyFont="1" applyFill="1" applyBorder="1" applyAlignment="1" applyProtection="1">
      <alignment horizontal="center"/>
    </xf>
    <xf numFmtId="0" fontId="55" fillId="10" borderId="64" xfId="0" applyFont="1" applyFill="1" applyBorder="1" applyAlignment="1" applyProtection="1">
      <alignment horizontal="center"/>
    </xf>
    <xf numFmtId="0" fontId="24" fillId="0" borderId="37" xfId="0" applyFont="1" applyFill="1" applyBorder="1" applyAlignment="1" applyProtection="1">
      <alignment horizontal="right"/>
    </xf>
    <xf numFmtId="167" fontId="45" fillId="0" borderId="63" xfId="0" applyNumberFormat="1" applyFont="1" applyFill="1" applyBorder="1" applyAlignment="1" applyProtection="1">
      <alignment horizontal="center"/>
    </xf>
    <xf numFmtId="167" fontId="45" fillId="0" borderId="64" xfId="0" applyNumberFormat="1" applyFont="1" applyFill="1" applyBorder="1" applyAlignment="1" applyProtection="1">
      <alignment horizontal="center"/>
    </xf>
    <xf numFmtId="0" fontId="0" fillId="0" borderId="7" xfId="0" applyBorder="1" applyAlignment="1" applyProtection="1">
      <alignment horizontal="left"/>
    </xf>
    <xf numFmtId="0" fontId="68" fillId="10" borderId="31" xfId="0" applyFont="1" applyFill="1" applyBorder="1" applyAlignment="1" applyProtection="1">
      <alignment horizontal="center" vertical="center"/>
    </xf>
    <xf numFmtId="0" fontId="68" fillId="10" borderId="8" xfId="0" applyFont="1" applyFill="1" applyBorder="1" applyAlignment="1" applyProtection="1">
      <alignment horizontal="center" vertical="center"/>
    </xf>
    <xf numFmtId="0" fontId="68" fillId="10" borderId="32" xfId="0" applyFont="1" applyFill="1" applyBorder="1" applyAlignment="1" applyProtection="1">
      <alignment horizontal="center" vertical="center"/>
    </xf>
    <xf numFmtId="0" fontId="68" fillId="10" borderId="33" xfId="0" applyFont="1" applyFill="1" applyBorder="1" applyAlignment="1" applyProtection="1">
      <alignment horizontal="center" vertical="center"/>
    </xf>
    <xf numFmtId="0" fontId="68" fillId="10" borderId="0" xfId="0" applyFont="1" applyFill="1" applyBorder="1" applyAlignment="1" applyProtection="1">
      <alignment horizontal="center" vertical="center"/>
    </xf>
    <xf numFmtId="0" fontId="68" fillId="10" borderId="34" xfId="0" applyFont="1" applyFill="1" applyBorder="1" applyAlignment="1" applyProtection="1">
      <alignment horizontal="center" vertical="center"/>
    </xf>
    <xf numFmtId="0" fontId="68" fillId="10" borderId="35" xfId="0" applyFont="1" applyFill="1" applyBorder="1" applyAlignment="1" applyProtection="1">
      <alignment horizontal="center" vertical="center"/>
    </xf>
    <xf numFmtId="0" fontId="68" fillId="10" borderId="7" xfId="0" applyFont="1" applyFill="1" applyBorder="1" applyAlignment="1" applyProtection="1">
      <alignment horizontal="center" vertical="center"/>
    </xf>
    <xf numFmtId="0" fontId="68" fillId="10" borderId="36" xfId="0" applyFont="1" applyFill="1" applyBorder="1" applyAlignment="1" applyProtection="1">
      <alignment horizontal="center" vertical="center"/>
    </xf>
    <xf numFmtId="0" fontId="0" fillId="0" borderId="0" xfId="0" applyNumberFormat="1" applyBorder="1" applyAlignment="1" applyProtection="1">
      <alignment horizontal="left"/>
    </xf>
    <xf numFmtId="0" fontId="0" fillId="3" borderId="62" xfId="0" applyFill="1" applyBorder="1" applyAlignment="1" applyProtection="1">
      <alignment horizontal="left"/>
    </xf>
    <xf numFmtId="0" fontId="0" fillId="3" borderId="63" xfId="0" applyFill="1" applyBorder="1" applyAlignment="1" applyProtection="1">
      <alignment horizontal="left"/>
    </xf>
    <xf numFmtId="0" fontId="0" fillId="3" borderId="64" xfId="0" applyFill="1" applyBorder="1" applyAlignment="1" applyProtection="1">
      <alignment horizontal="left"/>
    </xf>
    <xf numFmtId="0" fontId="0" fillId="0" borderId="0" xfId="0" applyBorder="1" applyAlignment="1" applyProtection="1">
      <alignment horizontal="justify" wrapText="1"/>
    </xf>
    <xf numFmtId="0" fontId="0" fillId="0" borderId="0" xfId="0" applyBorder="1" applyAlignment="1" applyProtection="1">
      <alignment horizontal="left" wrapText="1"/>
    </xf>
    <xf numFmtId="165" fontId="0" fillId="3" borderId="62" xfId="0" applyNumberFormat="1" applyFill="1" applyBorder="1" applyAlignment="1" applyProtection="1">
      <alignment horizontal="center"/>
      <protection locked="0"/>
    </xf>
    <xf numFmtId="165" fontId="0" fillId="3" borderId="63" xfId="0" applyNumberFormat="1" applyFill="1" applyBorder="1" applyAlignment="1" applyProtection="1">
      <alignment horizontal="center"/>
      <protection locked="0"/>
    </xf>
    <xf numFmtId="165" fontId="0" fillId="3" borderId="64" xfId="0" applyNumberFormat="1" applyFill="1" applyBorder="1" applyAlignment="1" applyProtection="1">
      <alignment horizontal="center"/>
      <protection locked="0"/>
    </xf>
    <xf numFmtId="165" fontId="0" fillId="11" borderId="62" xfId="0" applyNumberFormat="1" applyFill="1" applyBorder="1" applyAlignment="1" applyProtection="1">
      <alignment horizontal="left"/>
    </xf>
    <xf numFmtId="165" fontId="0" fillId="11" borderId="63" xfId="0" applyNumberFormat="1" applyFill="1" applyBorder="1" applyAlignment="1" applyProtection="1">
      <alignment horizontal="left"/>
    </xf>
    <xf numFmtId="165" fontId="0" fillId="11" borderId="64" xfId="0" applyNumberFormat="1" applyFill="1" applyBorder="1" applyAlignment="1" applyProtection="1">
      <alignment horizontal="left"/>
    </xf>
    <xf numFmtId="0" fontId="0" fillId="11" borderId="62" xfId="0" applyFill="1" applyBorder="1" applyAlignment="1" applyProtection="1">
      <alignment horizontal="left"/>
    </xf>
    <xf numFmtId="0" fontId="0" fillId="11" borderId="63" xfId="0" applyFill="1" applyBorder="1" applyAlignment="1" applyProtection="1">
      <alignment horizontal="left"/>
    </xf>
    <xf numFmtId="0" fontId="0" fillId="11" borderId="64" xfId="0" applyFill="1" applyBorder="1" applyAlignment="1" applyProtection="1">
      <alignment horizontal="left"/>
    </xf>
    <xf numFmtId="165" fontId="0" fillId="11" borderId="62" xfId="0" applyNumberFormat="1" applyFill="1" applyBorder="1" applyAlignment="1" applyProtection="1">
      <alignment horizontal="left"/>
      <protection locked="0"/>
    </xf>
    <xf numFmtId="165" fontId="0" fillId="11" borderId="63" xfId="0" applyNumberFormat="1" applyFill="1" applyBorder="1" applyAlignment="1" applyProtection="1">
      <alignment horizontal="left"/>
      <protection locked="0"/>
    </xf>
    <xf numFmtId="165" fontId="0" fillId="11" borderId="64" xfId="0" applyNumberFormat="1" applyFill="1" applyBorder="1" applyAlignment="1" applyProtection="1">
      <alignment horizontal="left"/>
      <protection locked="0"/>
    </xf>
    <xf numFmtId="0" fontId="0" fillId="10" borderId="62" xfId="0" applyFont="1" applyFill="1" applyBorder="1" applyAlignment="1" applyProtection="1">
      <alignment horizontal="center"/>
    </xf>
    <xf numFmtId="0" fontId="0" fillId="10" borderId="63" xfId="0" applyFont="1" applyFill="1" applyBorder="1" applyAlignment="1" applyProtection="1">
      <alignment horizontal="center"/>
    </xf>
    <xf numFmtId="0" fontId="0" fillId="10" borderId="64" xfId="0" applyFont="1" applyFill="1" applyBorder="1" applyAlignment="1" applyProtection="1">
      <alignment horizontal="center"/>
    </xf>
    <xf numFmtId="0" fontId="0" fillId="0" borderId="0" xfId="0" applyFill="1" applyBorder="1" applyAlignment="1" applyProtection="1">
      <alignment horizontal="right"/>
    </xf>
    <xf numFmtId="0" fontId="0" fillId="0" borderId="0" xfId="0" applyFont="1" applyFill="1" applyBorder="1" applyAlignment="1" applyProtection="1">
      <alignment horizontal="right"/>
    </xf>
    <xf numFmtId="0" fontId="59" fillId="0" borderId="31" xfId="0" applyFont="1" applyBorder="1" applyAlignment="1" applyProtection="1">
      <alignment horizontal="justify" wrapText="1"/>
    </xf>
    <xf numFmtId="0" fontId="59" fillId="0" borderId="8" xfId="0" applyFont="1" applyBorder="1" applyAlignment="1" applyProtection="1">
      <alignment horizontal="justify" wrapText="1"/>
    </xf>
    <xf numFmtId="0" fontId="59" fillId="0" borderId="32" xfId="0" applyFont="1" applyBorder="1" applyAlignment="1" applyProtection="1">
      <alignment horizontal="justify" wrapText="1"/>
    </xf>
    <xf numFmtId="0" fontId="59" fillId="0" borderId="35" xfId="0" applyFont="1" applyBorder="1" applyAlignment="1" applyProtection="1">
      <alignment horizontal="justify" wrapText="1"/>
    </xf>
    <xf numFmtId="0" fontId="59" fillId="0" borderId="7" xfId="0" applyFont="1" applyBorder="1" applyAlignment="1" applyProtection="1">
      <alignment horizontal="justify" wrapText="1"/>
    </xf>
    <xf numFmtId="0" fontId="59" fillId="0" borderId="36" xfId="0" applyFont="1" applyBorder="1" applyAlignment="1" applyProtection="1">
      <alignment horizontal="justify" wrapText="1"/>
    </xf>
    <xf numFmtId="0" fontId="102" fillId="11" borderId="62" xfId="0" applyFont="1" applyFill="1" applyBorder="1" applyAlignment="1" applyProtection="1">
      <alignment wrapText="1"/>
    </xf>
    <xf numFmtId="0" fontId="102" fillId="11" borderId="63" xfId="0" applyFont="1" applyFill="1" applyBorder="1" applyAlignment="1" applyProtection="1">
      <alignment wrapText="1"/>
    </xf>
    <xf numFmtId="0" fontId="102" fillId="11" borderId="64" xfId="0" applyFont="1" applyFill="1" applyBorder="1" applyAlignment="1" applyProtection="1">
      <alignment wrapText="1"/>
    </xf>
    <xf numFmtId="0" fontId="59" fillId="0" borderId="0" xfId="0" applyFont="1" applyBorder="1" applyAlignment="1" applyProtection="1">
      <alignment horizontal="justify" wrapText="1"/>
    </xf>
    <xf numFmtId="0" fontId="0" fillId="0" borderId="0" xfId="0" applyNumberFormat="1" applyBorder="1" applyAlignment="1" applyProtection="1">
      <alignment horizontal="justify" vertical="center" wrapText="1"/>
    </xf>
    <xf numFmtId="0" fontId="0" fillId="0" borderId="0" xfId="0" applyNumberFormat="1" applyFont="1" applyBorder="1" applyAlignment="1" applyProtection="1">
      <alignment horizontal="justify" vertical="center" wrapText="1"/>
    </xf>
    <xf numFmtId="0" fontId="0" fillId="3" borderId="62" xfId="0" applyFill="1" applyBorder="1" applyAlignment="1" applyProtection="1">
      <alignment horizontal="left"/>
      <protection locked="0"/>
    </xf>
    <xf numFmtId="0" fontId="0" fillId="3" borderId="63" xfId="0" applyFill="1" applyBorder="1" applyAlignment="1" applyProtection="1">
      <alignment horizontal="left"/>
      <protection locked="0"/>
    </xf>
    <xf numFmtId="0" fontId="0" fillId="3" borderId="64" xfId="0" applyFill="1" applyBorder="1" applyAlignment="1" applyProtection="1">
      <alignment horizontal="left"/>
      <protection locked="0"/>
    </xf>
    <xf numFmtId="0" fontId="0" fillId="0" borderId="33" xfId="0" applyBorder="1" applyAlignment="1" applyProtection="1">
      <alignment horizontal="left" wrapText="1" indent="2"/>
    </xf>
    <xf numFmtId="0" fontId="0" fillId="0" borderId="0" xfId="0" applyBorder="1" applyAlignment="1" applyProtection="1">
      <alignment horizontal="left" wrapText="1" indent="2"/>
    </xf>
    <xf numFmtId="0" fontId="0" fillId="0" borderId="34" xfId="0" applyBorder="1" applyAlignment="1" applyProtection="1">
      <alignment horizontal="left" wrapText="1" indent="2"/>
    </xf>
    <xf numFmtId="0" fontId="0" fillId="0" borderId="31" xfId="0" applyBorder="1" applyAlignment="1" applyProtection="1">
      <alignment horizontal="left" wrapText="1"/>
    </xf>
    <xf numFmtId="0" fontId="0" fillId="0" borderId="8" xfId="0" applyBorder="1" applyAlignment="1" applyProtection="1">
      <alignment horizontal="left" wrapText="1"/>
    </xf>
    <xf numFmtId="0" fontId="0" fillId="0" borderId="32" xfId="0" applyBorder="1" applyAlignment="1" applyProtection="1">
      <alignment horizontal="left" wrapText="1"/>
    </xf>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1" xfId="0" applyNumberFormat="1" applyBorder="1" applyAlignment="1" applyProtection="1">
      <alignment horizontal="justify" wrapText="1"/>
    </xf>
    <xf numFmtId="0" fontId="0" fillId="0" borderId="8" xfId="0" applyNumberFormat="1" applyBorder="1" applyAlignment="1" applyProtection="1">
      <alignment horizontal="justify" wrapText="1"/>
    </xf>
    <xf numFmtId="0" fontId="0" fillId="0" borderId="32" xfId="0" applyNumberFormat="1" applyBorder="1" applyAlignment="1" applyProtection="1">
      <alignment horizontal="justify" wrapText="1"/>
    </xf>
    <xf numFmtId="0" fontId="0" fillId="0" borderId="33" xfId="0" applyNumberFormat="1" applyBorder="1" applyAlignment="1" applyProtection="1">
      <alignment horizontal="justify" wrapText="1"/>
    </xf>
    <xf numFmtId="0" fontId="0" fillId="0" borderId="0" xfId="0" applyNumberFormat="1" applyBorder="1" applyAlignment="1" applyProtection="1">
      <alignment horizontal="justify" wrapText="1"/>
    </xf>
    <xf numFmtId="0" fontId="0" fillId="0" borderId="34" xfId="0" applyNumberFormat="1" applyBorder="1" applyAlignment="1" applyProtection="1">
      <alignment horizontal="justify" wrapText="1"/>
    </xf>
    <xf numFmtId="0" fontId="46" fillId="0" borderId="0" xfId="0" applyFont="1" applyAlignment="1" applyProtection="1">
      <alignment horizontal="left"/>
    </xf>
    <xf numFmtId="0" fontId="0" fillId="0" borderId="31" xfId="0" applyBorder="1" applyAlignment="1" applyProtection="1">
      <alignment vertical="top" wrapText="1"/>
    </xf>
    <xf numFmtId="0" fontId="0" fillId="0" borderId="8"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0" xfId="0" applyAlignment="1">
      <alignment vertical="top" wrapText="1"/>
    </xf>
    <xf numFmtId="0" fontId="0" fillId="0" borderId="34" xfId="0" applyBorder="1" applyAlignment="1">
      <alignment vertical="top" wrapText="1"/>
    </xf>
    <xf numFmtId="0" fontId="45" fillId="11" borderId="62" xfId="0" applyFont="1" applyFill="1" applyBorder="1" applyAlignment="1" applyProtection="1">
      <alignment horizontal="left"/>
    </xf>
    <xf numFmtId="0" fontId="45" fillId="11" borderId="63" xfId="0" applyFont="1" applyFill="1" applyBorder="1" applyAlignment="1" applyProtection="1">
      <alignment horizontal="left"/>
    </xf>
    <xf numFmtId="0" fontId="45" fillId="11" borderId="64" xfId="0" applyFont="1" applyFill="1" applyBorder="1" applyAlignment="1" applyProtection="1">
      <alignment horizontal="left"/>
    </xf>
    <xf numFmtId="0" fontId="0" fillId="0" borderId="37" xfId="0" applyNumberFormat="1" applyBorder="1" applyAlignment="1" applyProtection="1">
      <alignment horizontal="left" vertical="top" wrapText="1"/>
    </xf>
    <xf numFmtId="0" fontId="24" fillId="0" borderId="62" xfId="0" applyNumberFormat="1" applyFont="1" applyBorder="1" applyAlignment="1" applyProtection="1">
      <alignment horizontal="left" vertical="top" wrapText="1"/>
    </xf>
    <xf numFmtId="0" fontId="24" fillId="0" borderId="64" xfId="0" applyNumberFormat="1" applyFont="1" applyBorder="1" applyAlignment="1" applyProtection="1">
      <alignment horizontal="left" vertical="top" wrapText="1"/>
    </xf>
    <xf numFmtId="0" fontId="0" fillId="0" borderId="35" xfId="0" applyBorder="1" applyAlignment="1" applyProtection="1">
      <alignment horizontal="left"/>
    </xf>
    <xf numFmtId="0" fontId="0" fillId="0" borderId="36" xfId="0" applyBorder="1" applyAlignment="1" applyProtection="1">
      <alignment horizontal="left"/>
    </xf>
    <xf numFmtId="0" fontId="0" fillId="0" borderId="33" xfId="0" applyBorder="1" applyAlignment="1" applyProtection="1">
      <alignment horizontal="left" wrapText="1" indent="1"/>
    </xf>
    <xf numFmtId="0" fontId="0" fillId="0" borderId="0" xfId="0" applyBorder="1" applyAlignment="1" applyProtection="1">
      <alignment horizontal="left" wrapText="1" indent="1"/>
    </xf>
    <xf numFmtId="0" fontId="0" fillId="0" borderId="34" xfId="0" applyBorder="1" applyAlignment="1" applyProtection="1">
      <alignment horizontal="left" wrapText="1" indent="1"/>
    </xf>
    <xf numFmtId="0" fontId="0" fillId="0" borderId="35" xfId="0" applyBorder="1" applyAlignment="1" applyProtection="1">
      <alignment horizontal="left" wrapText="1" indent="1"/>
    </xf>
    <xf numFmtId="0" fontId="0" fillId="0" borderId="7" xfId="0" applyBorder="1" applyAlignment="1" applyProtection="1">
      <alignment horizontal="left" wrapText="1" indent="1"/>
    </xf>
    <xf numFmtId="0" fontId="0" fillId="0" borderId="36" xfId="0" applyBorder="1" applyAlignment="1" applyProtection="1">
      <alignment horizontal="left" wrapText="1" indent="1"/>
    </xf>
    <xf numFmtId="0" fontId="0" fillId="0" borderId="31" xfId="0" applyBorder="1" applyAlignment="1" applyProtection="1">
      <alignment horizontal="justify" wrapText="1"/>
    </xf>
    <xf numFmtId="0" fontId="0" fillId="0" borderId="8" xfId="0" applyBorder="1" applyAlignment="1" applyProtection="1">
      <alignment horizontal="justify" wrapText="1"/>
    </xf>
    <xf numFmtId="0" fontId="0" fillId="0" borderId="32" xfId="0" applyBorder="1" applyAlignment="1" applyProtection="1">
      <alignment horizontal="justify" wrapText="1"/>
    </xf>
    <xf numFmtId="0" fontId="0" fillId="0" borderId="33" xfId="0" applyBorder="1" applyAlignment="1" applyProtection="1">
      <alignment horizontal="justify" wrapText="1"/>
    </xf>
    <xf numFmtId="0" fontId="0" fillId="0" borderId="34" xfId="0" applyBorder="1" applyAlignment="1" applyProtection="1">
      <alignment horizontal="justify" wrapText="1"/>
    </xf>
    <xf numFmtId="0" fontId="0" fillId="0" borderId="33" xfId="0" applyNumberFormat="1" applyBorder="1" applyAlignment="1" applyProtection="1">
      <alignment horizontal="left" wrapText="1" indent="2"/>
    </xf>
    <xf numFmtId="0" fontId="0" fillId="0" borderId="0" xfId="0" applyNumberFormat="1" applyBorder="1" applyAlignment="1" applyProtection="1">
      <alignment horizontal="left" wrapText="1" indent="2"/>
    </xf>
    <xf numFmtId="0" fontId="0" fillId="0" borderId="34" xfId="0" applyNumberFormat="1" applyBorder="1" applyAlignment="1" applyProtection="1">
      <alignment horizontal="left" wrapText="1" indent="2"/>
    </xf>
    <xf numFmtId="0" fontId="45" fillId="11" borderId="31" xfId="0" applyFont="1" applyFill="1" applyBorder="1" applyAlignment="1" applyProtection="1">
      <alignment horizontal="left" wrapText="1"/>
    </xf>
    <xf numFmtId="0" fontId="45" fillId="11" borderId="8" xfId="0" applyFont="1" applyFill="1" applyBorder="1" applyAlignment="1" applyProtection="1">
      <alignment horizontal="left" wrapText="1"/>
    </xf>
    <xf numFmtId="0" fontId="45" fillId="11" borderId="32" xfId="0" applyFont="1" applyFill="1" applyBorder="1" applyAlignment="1" applyProtection="1">
      <alignment horizontal="left" wrapText="1"/>
    </xf>
    <xf numFmtId="0" fontId="45" fillId="11" borderId="35" xfId="0" applyFont="1" applyFill="1" applyBorder="1" applyAlignment="1" applyProtection="1">
      <alignment horizontal="left" wrapText="1"/>
    </xf>
    <xf numFmtId="0" fontId="45" fillId="11" borderId="7" xfId="0" applyFont="1" applyFill="1" applyBorder="1" applyAlignment="1" applyProtection="1">
      <alignment horizontal="left" wrapText="1"/>
    </xf>
    <xf numFmtId="0" fontId="45" fillId="11" borderId="36" xfId="0" applyFont="1" applyFill="1" applyBorder="1" applyAlignment="1" applyProtection="1">
      <alignment horizontal="left" wrapText="1"/>
    </xf>
    <xf numFmtId="0" fontId="0" fillId="0" borderId="31"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31" xfId="0" applyNumberFormat="1" applyBorder="1" applyAlignment="1" applyProtection="1">
      <alignment horizontal="justify" vertical="top" wrapText="1"/>
    </xf>
    <xf numFmtId="0" fontId="0" fillId="0" borderId="8" xfId="0" applyNumberFormat="1" applyBorder="1" applyAlignment="1" applyProtection="1">
      <alignment horizontal="justify" vertical="top" wrapText="1"/>
    </xf>
    <xf numFmtId="0" fontId="0" fillId="0" borderId="32" xfId="0" applyNumberFormat="1" applyBorder="1" applyAlignment="1" applyProtection="1">
      <alignment horizontal="justify" vertical="top" wrapText="1"/>
    </xf>
    <xf numFmtId="0" fontId="0" fillId="0" borderId="33" xfId="0" applyNumberFormat="1" applyBorder="1" applyAlignment="1" applyProtection="1">
      <alignment horizontal="justify" vertical="top" wrapText="1"/>
    </xf>
    <xf numFmtId="0" fontId="0" fillId="0" borderId="0" xfId="0" applyNumberFormat="1" applyBorder="1" applyAlignment="1" applyProtection="1">
      <alignment horizontal="justify" vertical="top" wrapText="1"/>
    </xf>
    <xf numFmtId="0" fontId="0" fillId="0" borderId="34" xfId="0" applyNumberFormat="1" applyBorder="1" applyAlignment="1" applyProtection="1">
      <alignment horizontal="justify" vertical="top" wrapText="1"/>
    </xf>
    <xf numFmtId="0" fontId="0" fillId="0" borderId="35" xfId="0" applyBorder="1" applyAlignment="1" applyProtection="1">
      <alignment horizontal="justify" wrapText="1"/>
    </xf>
    <xf numFmtId="0" fontId="0" fillId="0" borderId="7" xfId="0" applyBorder="1" applyAlignment="1" applyProtection="1">
      <alignment horizontal="justify" wrapText="1"/>
    </xf>
    <xf numFmtId="0" fontId="0" fillId="0" borderId="36" xfId="0" applyBorder="1" applyAlignment="1" applyProtection="1">
      <alignment horizontal="justify" wrapText="1"/>
    </xf>
    <xf numFmtId="0" fontId="24" fillId="0" borderId="37" xfId="0" applyNumberFormat="1" applyFont="1" applyBorder="1" applyAlignment="1" applyProtection="1">
      <alignment horizontal="left" vertical="top" wrapText="1"/>
    </xf>
    <xf numFmtId="0" fontId="24" fillId="0" borderId="63" xfId="0" applyNumberFormat="1" applyFont="1" applyBorder="1" applyAlignment="1" applyProtection="1">
      <alignment horizontal="left" vertical="top" wrapText="1"/>
    </xf>
    <xf numFmtId="0" fontId="0" fillId="0" borderId="33" xfId="0" applyNumberFormat="1" applyFill="1" applyBorder="1" applyAlignment="1" applyProtection="1">
      <alignment horizontal="justify" wrapText="1"/>
    </xf>
    <xf numFmtId="0" fontId="0" fillId="0" borderId="0" xfId="0" applyNumberFormat="1" applyFill="1" applyBorder="1" applyAlignment="1" applyProtection="1">
      <alignment horizontal="justify" wrapText="1"/>
    </xf>
    <xf numFmtId="0" fontId="0" fillId="0" borderId="34" xfId="0" applyNumberFormat="1" applyFill="1" applyBorder="1" applyAlignment="1" applyProtection="1">
      <alignment horizontal="justify" wrapText="1"/>
    </xf>
    <xf numFmtId="0" fontId="0" fillId="0" borderId="35" xfId="0" applyNumberFormat="1" applyFill="1" applyBorder="1" applyAlignment="1" applyProtection="1">
      <alignment horizontal="justify" wrapText="1"/>
    </xf>
    <xf numFmtId="0" fontId="0" fillId="0" borderId="7" xfId="0" applyNumberFormat="1" applyFill="1" applyBorder="1" applyAlignment="1" applyProtection="1">
      <alignment horizontal="justify" wrapText="1"/>
    </xf>
    <xf numFmtId="0" fontId="0" fillId="0" borderId="36" xfId="0" applyNumberFormat="1" applyFill="1" applyBorder="1" applyAlignment="1" applyProtection="1">
      <alignment horizontal="justify" wrapText="1"/>
    </xf>
    <xf numFmtId="0" fontId="0" fillId="0" borderId="31" xfId="0" applyNumberFormat="1" applyBorder="1" applyAlignment="1" applyProtection="1">
      <alignment horizontal="left" vertical="top" wrapText="1"/>
    </xf>
    <xf numFmtId="0" fontId="0" fillId="0" borderId="8" xfId="0" applyNumberFormat="1" applyBorder="1" applyAlignment="1" applyProtection="1">
      <alignment horizontal="left" vertical="top" wrapText="1"/>
    </xf>
    <xf numFmtId="0" fontId="0" fillId="0" borderId="32" xfId="0" applyNumberFormat="1" applyBorder="1" applyAlignment="1" applyProtection="1">
      <alignment horizontal="left" vertical="top" wrapText="1"/>
    </xf>
    <xf numFmtId="0" fontId="0" fillId="0" borderId="33" xfId="0" applyNumberFormat="1" applyBorder="1" applyAlignment="1" applyProtection="1">
      <alignment horizontal="left" vertical="top" wrapText="1"/>
    </xf>
    <xf numFmtId="0" fontId="0" fillId="0" borderId="0" xfId="0" applyNumberFormat="1" applyBorder="1" applyAlignment="1" applyProtection="1">
      <alignment horizontal="left" vertical="top" wrapText="1"/>
    </xf>
    <xf numFmtId="0" fontId="0" fillId="0" borderId="34" xfId="0" applyNumberFormat="1" applyBorder="1" applyAlignment="1" applyProtection="1">
      <alignment horizontal="left" vertical="top" wrapText="1"/>
    </xf>
    <xf numFmtId="0" fontId="49" fillId="10" borderId="62" xfId="0" applyFont="1" applyFill="1" applyBorder="1" applyAlignment="1" applyProtection="1">
      <alignment horizontal="left"/>
    </xf>
    <xf numFmtId="0" fontId="49" fillId="10" borderId="63" xfId="0" applyFont="1" applyFill="1" applyBorder="1" applyAlignment="1" applyProtection="1">
      <alignment horizontal="left"/>
    </xf>
    <xf numFmtId="0" fontId="49" fillId="10" borderId="64" xfId="0" applyFont="1" applyFill="1" applyBorder="1" applyAlignment="1" applyProtection="1">
      <alignment horizontal="left"/>
    </xf>
    <xf numFmtId="0" fontId="0" fillId="0" borderId="31" xfId="0" applyBorder="1" applyAlignment="1" applyProtection="1">
      <alignment horizontal="left"/>
    </xf>
    <xf numFmtId="0" fontId="0" fillId="0" borderId="8" xfId="0" applyBorder="1" applyAlignment="1" applyProtection="1">
      <alignment horizontal="left"/>
    </xf>
    <xf numFmtId="0" fontId="0" fillId="0" borderId="33" xfId="0" applyBorder="1" applyAlignment="1" applyProtection="1">
      <alignment horizontal="left" indent="1"/>
    </xf>
    <xf numFmtId="0" fontId="0" fillId="0" borderId="0" xfId="0" applyBorder="1" applyAlignment="1" applyProtection="1">
      <alignment horizontal="left" indent="1"/>
    </xf>
    <xf numFmtId="0" fontId="0" fillId="0" borderId="34" xfId="0" applyBorder="1" applyAlignment="1" applyProtection="1">
      <alignment horizontal="left" indent="1"/>
    </xf>
    <xf numFmtId="0" fontId="57" fillId="10" borderId="31" xfId="0" applyFont="1" applyFill="1" applyBorder="1" applyAlignment="1" applyProtection="1">
      <alignment horizontal="center" wrapText="1"/>
    </xf>
    <xf numFmtId="0" fontId="57" fillId="10" borderId="8" xfId="0" applyFont="1" applyFill="1" applyBorder="1" applyAlignment="1" applyProtection="1">
      <alignment horizontal="center" wrapText="1"/>
    </xf>
    <xf numFmtId="0" fontId="57" fillId="10" borderId="32" xfId="0" applyFont="1" applyFill="1" applyBorder="1" applyAlignment="1" applyProtection="1">
      <alignment horizontal="center" wrapText="1"/>
    </xf>
    <xf numFmtId="0" fontId="57" fillId="10" borderId="35" xfId="0" applyFont="1" applyFill="1" applyBorder="1" applyAlignment="1" applyProtection="1">
      <alignment horizontal="center" wrapText="1"/>
    </xf>
    <xf numFmtId="0" fontId="57" fillId="10" borderId="7" xfId="0" applyFont="1" applyFill="1" applyBorder="1" applyAlignment="1" applyProtection="1">
      <alignment horizontal="center" wrapText="1"/>
    </xf>
    <xf numFmtId="0" fontId="57" fillId="10" borderId="36" xfId="0" applyFont="1" applyFill="1" applyBorder="1" applyAlignment="1" applyProtection="1">
      <alignment horizontal="center" wrapText="1"/>
    </xf>
    <xf numFmtId="0" fontId="0" fillId="0" borderId="35" xfId="0" applyNumberFormat="1" applyBorder="1" applyAlignment="1" applyProtection="1">
      <alignment horizontal="justify" wrapText="1"/>
    </xf>
    <xf numFmtId="0" fontId="0" fillId="0" borderId="7" xfId="0" applyNumberFormat="1" applyBorder="1" applyAlignment="1" applyProtection="1">
      <alignment horizontal="justify" wrapText="1"/>
    </xf>
    <xf numFmtId="0" fontId="0" fillId="0" borderId="36" xfId="0" applyNumberFormat="1" applyBorder="1" applyAlignment="1" applyProtection="1">
      <alignment horizontal="justify" wrapText="1"/>
    </xf>
    <xf numFmtId="0" fontId="0" fillId="3" borderId="62" xfId="0" applyFill="1" applyBorder="1" applyAlignment="1" applyProtection="1">
      <protection locked="0"/>
    </xf>
    <xf numFmtId="0" fontId="0" fillId="3" borderId="63" xfId="0" applyFill="1" applyBorder="1" applyAlignment="1" applyProtection="1">
      <protection locked="0"/>
    </xf>
    <xf numFmtId="0" fontId="0" fillId="3" borderId="64" xfId="0" applyFill="1" applyBorder="1" applyAlignment="1" applyProtection="1">
      <protection locked="0"/>
    </xf>
    <xf numFmtId="0" fontId="0" fillId="11" borderId="31" xfId="0" applyFill="1" applyBorder="1" applyAlignment="1" applyProtection="1">
      <alignment horizontal="left" wrapText="1"/>
    </xf>
    <xf numFmtId="0" fontId="0" fillId="11" borderId="8" xfId="0" applyFill="1" applyBorder="1" applyAlignment="1" applyProtection="1">
      <alignment horizontal="left" wrapText="1"/>
    </xf>
    <xf numFmtId="0" fontId="0" fillId="11" borderId="32" xfId="0" applyFill="1" applyBorder="1" applyAlignment="1" applyProtection="1">
      <alignment horizontal="left" wrapText="1"/>
    </xf>
    <xf numFmtId="0" fontId="0" fillId="11" borderId="35" xfId="0" applyFill="1" applyBorder="1" applyAlignment="1" applyProtection="1">
      <alignment horizontal="left" wrapText="1"/>
    </xf>
    <xf numFmtId="0" fontId="0" fillId="11" borderId="7" xfId="0" applyFill="1" applyBorder="1" applyAlignment="1" applyProtection="1">
      <alignment horizontal="left" wrapText="1"/>
    </xf>
    <xf numFmtId="0" fontId="0" fillId="11" borderId="36" xfId="0" applyFill="1" applyBorder="1" applyAlignment="1" applyProtection="1">
      <alignment horizontal="left" wrapText="1"/>
    </xf>
    <xf numFmtId="0" fontId="0" fillId="0" borderId="0" xfId="0" applyAlignment="1" applyProtection="1">
      <alignment horizontal="left"/>
    </xf>
    <xf numFmtId="0" fontId="0" fillId="3" borderId="31" xfId="0" applyFill="1" applyBorder="1" applyAlignment="1" applyProtection="1">
      <alignment wrapText="1"/>
      <protection locked="0"/>
    </xf>
    <xf numFmtId="0" fontId="0" fillId="3" borderId="8" xfId="0" applyFill="1" applyBorder="1" applyAlignment="1" applyProtection="1">
      <alignment wrapText="1"/>
      <protection locked="0"/>
    </xf>
    <xf numFmtId="0" fontId="0" fillId="3" borderId="32" xfId="0" applyFill="1" applyBorder="1" applyAlignment="1" applyProtection="1">
      <alignment wrapText="1"/>
      <protection locked="0"/>
    </xf>
    <xf numFmtId="0" fontId="0" fillId="3" borderId="35"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36" xfId="0" applyFill="1" applyBorder="1" applyAlignment="1" applyProtection="1">
      <alignment wrapText="1"/>
      <protection locked="0"/>
    </xf>
    <xf numFmtId="0" fontId="0" fillId="0" borderId="0" xfId="0" applyAlignment="1" applyProtection="1">
      <alignment wrapText="1"/>
    </xf>
    <xf numFmtId="0" fontId="0" fillId="0" borderId="0" xfId="0" applyAlignment="1">
      <alignment wrapText="1"/>
    </xf>
    <xf numFmtId="0" fontId="0" fillId="0" borderId="33" xfId="0" applyBorder="1" applyAlignment="1" applyProtection="1">
      <alignment horizontal="left" vertical="top" indent="1"/>
    </xf>
    <xf numFmtId="0" fontId="0" fillId="0" borderId="0" xfId="0" applyBorder="1" applyAlignment="1" applyProtection="1">
      <alignment horizontal="left" vertical="top" indent="1"/>
    </xf>
    <xf numFmtId="0" fontId="0" fillId="0" borderId="31" xfId="0" applyBorder="1" applyAlignment="1" applyProtection="1">
      <alignment horizontal="justify" vertical="top" wrapText="1"/>
    </xf>
    <xf numFmtId="0" fontId="0" fillId="0" borderId="8" xfId="0" applyBorder="1" applyAlignment="1" applyProtection="1">
      <alignment horizontal="justify" vertical="top" wrapText="1"/>
    </xf>
    <xf numFmtId="0" fontId="0" fillId="0" borderId="32" xfId="0" applyBorder="1" applyAlignment="1" applyProtection="1">
      <alignment horizontal="justify" vertical="top" wrapText="1"/>
    </xf>
    <xf numFmtId="0" fontId="0" fillId="0" borderId="33" xfId="0" applyBorder="1" applyAlignment="1" applyProtection="1">
      <alignment horizontal="justify" vertical="top" wrapText="1"/>
    </xf>
    <xf numFmtId="0" fontId="0" fillId="0" borderId="0" xfId="0" applyBorder="1" applyAlignment="1" applyProtection="1">
      <alignment horizontal="justify" vertical="top" wrapText="1"/>
    </xf>
    <xf numFmtId="0" fontId="0" fillId="0" borderId="34" xfId="0" applyBorder="1" applyAlignment="1" applyProtection="1">
      <alignment horizontal="justify" vertical="top" wrapText="1"/>
    </xf>
    <xf numFmtId="0" fontId="0" fillId="0" borderId="33" xfId="0" applyFont="1" applyBorder="1" applyAlignment="1" applyProtection="1">
      <alignment horizontal="justify" wrapText="1"/>
    </xf>
    <xf numFmtId="0" fontId="0" fillId="0" borderId="0" xfId="0" applyFont="1" applyBorder="1" applyAlignment="1" applyProtection="1">
      <alignment horizontal="justify" wrapText="1"/>
    </xf>
    <xf numFmtId="0" fontId="0" fillId="0" borderId="34" xfId="0" applyFont="1" applyBorder="1" applyAlignment="1" applyProtection="1">
      <alignment horizontal="justify" wrapText="1"/>
    </xf>
    <xf numFmtId="0" fontId="45" fillId="11" borderId="62" xfId="0" applyFont="1" applyFill="1" applyBorder="1" applyAlignment="1" applyProtection="1">
      <alignment horizontal="left" wrapText="1"/>
    </xf>
    <xf numFmtId="0" fontId="45" fillId="11" borderId="63" xfId="0" applyFont="1" applyFill="1" applyBorder="1" applyAlignment="1" applyProtection="1">
      <alignment horizontal="left" wrapText="1"/>
    </xf>
    <xf numFmtId="0" fontId="45" fillId="11" borderId="64" xfId="0" applyFont="1" applyFill="1" applyBorder="1" applyAlignment="1" applyProtection="1">
      <alignment horizontal="left" wrapText="1"/>
    </xf>
    <xf numFmtId="0" fontId="100" fillId="3" borderId="37" xfId="0" applyFont="1" applyFill="1" applyBorder="1" applyAlignment="1" applyProtection="1">
      <alignment wrapText="1"/>
    </xf>
    <xf numFmtId="0" fontId="100" fillId="3" borderId="37" xfId="0" applyFont="1" applyFill="1" applyBorder="1" applyAlignment="1">
      <alignment wrapText="1"/>
    </xf>
    <xf numFmtId="14" fontId="50" fillId="3" borderId="62" xfId="0" applyNumberFormat="1" applyFont="1" applyFill="1" applyBorder="1" applyAlignment="1" applyProtection="1">
      <alignment horizontal="center" vertical="center"/>
      <protection locked="0"/>
    </xf>
    <xf numFmtId="14" fontId="50" fillId="3" borderId="64" xfId="0" applyNumberFormat="1" applyFont="1" applyFill="1" applyBorder="1" applyAlignment="1" applyProtection="1">
      <alignment horizontal="center" vertical="center"/>
      <protection locked="0"/>
    </xf>
    <xf numFmtId="44" fontId="50" fillId="3" borderId="16" xfId="0" applyNumberFormat="1" applyFont="1" applyFill="1" applyBorder="1" applyAlignment="1" applyProtection="1">
      <alignment horizontal="left" vertical="center"/>
      <protection locked="0"/>
    </xf>
    <xf numFmtId="44" fontId="0" fillId="0" borderId="17" xfId="0" applyNumberFormat="1" applyBorder="1" applyAlignment="1">
      <alignment horizontal="left" vertical="center"/>
    </xf>
    <xf numFmtId="0" fontId="0" fillId="0" borderId="62"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44" fontId="50" fillId="3" borderId="65" xfId="0" applyNumberFormat="1" applyFont="1" applyFill="1" applyBorder="1" applyAlignment="1" applyProtection="1">
      <alignment horizontal="left" vertical="center"/>
      <protection locked="0"/>
    </xf>
    <xf numFmtId="0" fontId="29" fillId="2" borderId="9" xfId="0" applyFont="1" applyFill="1" applyBorder="1" applyAlignment="1">
      <alignment horizontal="justify" vertical="top" wrapText="1"/>
    </xf>
    <xf numFmtId="0" fontId="29" fillId="2" borderId="10" xfId="0" applyFont="1" applyFill="1" applyBorder="1" applyAlignment="1">
      <alignment horizontal="justify" vertical="top" wrapText="1"/>
    </xf>
    <xf numFmtId="0" fontId="26" fillId="2" borderId="50" xfId="0" applyFont="1" applyFill="1" applyBorder="1" applyAlignment="1">
      <alignment horizontal="justify" wrapText="1"/>
    </xf>
    <xf numFmtId="0" fontId="26" fillId="2" borderId="3" xfId="0" applyFont="1" applyFill="1" applyBorder="1" applyAlignment="1">
      <alignment horizontal="justify" wrapText="1"/>
    </xf>
    <xf numFmtId="0" fontId="30" fillId="3" borderId="42" xfId="0" applyFont="1" applyFill="1" applyBorder="1" applyAlignment="1">
      <alignment horizontal="justify"/>
    </xf>
    <xf numFmtId="0" fontId="30" fillId="3" borderId="43" xfId="0" applyFont="1" applyFill="1" applyBorder="1" applyAlignment="1">
      <alignment horizontal="justify"/>
    </xf>
    <xf numFmtId="0" fontId="30" fillId="3" borderId="40" xfId="0" applyFont="1" applyFill="1" applyBorder="1" applyAlignment="1">
      <alignment horizontal="justify"/>
    </xf>
    <xf numFmtId="0" fontId="30" fillId="3" borderId="41" xfId="0" applyFont="1" applyFill="1" applyBorder="1" applyAlignment="1">
      <alignment horizontal="justify"/>
    </xf>
    <xf numFmtId="0" fontId="42" fillId="2" borderId="54" xfId="0" applyFont="1" applyFill="1" applyBorder="1" applyAlignment="1">
      <alignment horizontal="justify" vertical="top" wrapText="1"/>
    </xf>
    <xf numFmtId="0" fontId="42" fillId="2" borderId="55" xfId="0" applyFont="1" applyFill="1" applyBorder="1" applyAlignment="1">
      <alignment horizontal="justify" vertical="top" wrapText="1"/>
    </xf>
    <xf numFmtId="0" fontId="42" fillId="2" borderId="25" xfId="0" applyFont="1" applyFill="1" applyBorder="1" applyAlignment="1">
      <alignment horizontal="justify" vertical="top" wrapText="1"/>
    </xf>
    <xf numFmtId="0" fontId="42" fillId="2" borderId="6" xfId="0" applyFont="1" applyFill="1" applyBorder="1" applyAlignment="1">
      <alignment horizontal="justify" vertical="top" wrapText="1"/>
    </xf>
    <xf numFmtId="0" fontId="27" fillId="5" borderId="53" xfId="0" applyFont="1" applyFill="1" applyBorder="1" applyAlignment="1">
      <alignment horizontal="justify" wrapText="1"/>
    </xf>
    <xf numFmtId="0" fontId="27" fillId="5" borderId="51" xfId="0" applyFont="1" applyFill="1" applyBorder="1" applyAlignment="1">
      <alignment horizontal="justify" wrapText="1"/>
    </xf>
    <xf numFmtId="0" fontId="26" fillId="7" borderId="58" xfId="0" applyFont="1" applyFill="1" applyBorder="1" applyAlignment="1">
      <alignment horizontal="justify" wrapText="1"/>
    </xf>
    <xf numFmtId="0" fontId="26" fillId="7" borderId="24" xfId="0" applyFont="1" applyFill="1" applyBorder="1" applyAlignment="1">
      <alignment horizontal="justify" wrapText="1"/>
    </xf>
    <xf numFmtId="10" fontId="34" fillId="0" borderId="58" xfId="0" applyNumberFormat="1" applyFont="1" applyBorder="1" applyAlignment="1">
      <alignment horizontal="justify" wrapText="1"/>
    </xf>
    <xf numFmtId="10" fontId="34" fillId="0" borderId="24" xfId="0" applyNumberFormat="1" applyFont="1" applyBorder="1" applyAlignment="1">
      <alignment horizontal="justify" wrapText="1"/>
    </xf>
    <xf numFmtId="0" fontId="29" fillId="8" borderId="50" xfId="0" applyFont="1" applyFill="1" applyBorder="1" applyAlignment="1">
      <alignment horizontal="justify" wrapText="1"/>
    </xf>
    <xf numFmtId="0" fontId="29" fillId="8" borderId="3" xfId="0" applyFont="1" applyFill="1" applyBorder="1" applyAlignment="1">
      <alignment horizontal="justify" wrapText="1"/>
    </xf>
    <xf numFmtId="0" fontId="43" fillId="0" borderId="58" xfId="0" applyFont="1" applyBorder="1" applyAlignment="1">
      <alignment horizontal="justify" wrapText="1"/>
    </xf>
    <xf numFmtId="0" fontId="43" fillId="0" borderId="61" xfId="0" applyFont="1" applyBorder="1" applyAlignment="1">
      <alignment horizontal="justify" wrapText="1"/>
    </xf>
    <xf numFmtId="0" fontId="26" fillId="6" borderId="52" xfId="0" applyFont="1" applyFill="1" applyBorder="1" applyAlignment="1">
      <alignment horizontal="justify" wrapText="1"/>
    </xf>
    <xf numFmtId="0" fontId="26" fillId="6" borderId="56" xfId="0" applyFont="1" applyFill="1" applyBorder="1" applyAlignment="1">
      <alignment horizontal="justify" wrapText="1"/>
    </xf>
    <xf numFmtId="0" fontId="29" fillId="8" borderId="15" xfId="0" applyFont="1" applyFill="1" applyBorder="1" applyAlignment="1">
      <alignment horizontal="justify" wrapText="1"/>
    </xf>
    <xf numFmtId="0" fontId="30" fillId="3" borderId="38" xfId="0" applyFont="1" applyFill="1" applyBorder="1" applyAlignment="1">
      <alignment horizontal="justify"/>
    </xf>
    <xf numFmtId="0" fontId="30" fillId="3" borderId="39" xfId="0" applyFont="1" applyFill="1" applyBorder="1" applyAlignment="1">
      <alignment horizontal="justify"/>
    </xf>
    <xf numFmtId="0" fontId="24" fillId="4" borderId="42" xfId="0" applyFont="1" applyFill="1" applyBorder="1" applyAlignment="1">
      <alignment horizontal="justify" vertical="center"/>
    </xf>
    <xf numFmtId="0" fontId="24" fillId="4" borderId="44" xfId="0" applyFont="1" applyFill="1" applyBorder="1" applyAlignment="1">
      <alignment horizontal="justify" vertical="center"/>
    </xf>
    <xf numFmtId="0" fontId="24" fillId="4" borderId="45" xfId="0" applyFont="1" applyFill="1" applyBorder="1" applyAlignment="1">
      <alignment horizontal="justify" vertical="center"/>
    </xf>
    <xf numFmtId="0" fontId="24" fillId="4" borderId="13" xfId="0" applyFont="1" applyFill="1" applyBorder="1" applyAlignment="1">
      <alignment horizontal="justify" vertical="center"/>
    </xf>
    <xf numFmtId="0" fontId="29" fillId="0" borderId="58" xfId="0" applyFont="1" applyBorder="1" applyAlignment="1">
      <alignment horizontal="justify" wrapText="1"/>
    </xf>
    <xf numFmtId="0" fontId="29" fillId="0" borderId="24" xfId="0" applyFont="1" applyBorder="1" applyAlignment="1">
      <alignment horizontal="justify" wrapText="1"/>
    </xf>
    <xf numFmtId="0" fontId="45" fillId="11" borderId="37" xfId="0" applyFont="1" applyFill="1" applyBorder="1" applyAlignment="1" applyProtection="1">
      <alignment horizontal="justify" vertical="center" wrapText="1"/>
    </xf>
    <xf numFmtId="0" fontId="26" fillId="0" borderId="23" xfId="0" applyFont="1" applyFill="1" applyBorder="1" applyAlignment="1">
      <alignment horizontal="justify"/>
    </xf>
    <xf numFmtId="0" fontId="26" fillId="0" borderId="0" xfId="0" applyFont="1" applyFill="1" applyBorder="1" applyAlignment="1">
      <alignment horizontal="justify"/>
    </xf>
    <xf numFmtId="0" fontId="26" fillId="0" borderId="11" xfId="0" applyFont="1" applyFill="1" applyBorder="1" applyAlignment="1">
      <alignment horizontal="justify"/>
    </xf>
    <xf numFmtId="0" fontId="43" fillId="0" borderId="56" xfId="0" applyFont="1" applyBorder="1" applyAlignment="1">
      <alignment horizontal="justify" wrapText="1"/>
    </xf>
    <xf numFmtId="0" fontId="43" fillId="0" borderId="59" xfId="0" applyFont="1" applyBorder="1" applyAlignment="1">
      <alignment horizontal="justify" wrapText="1"/>
    </xf>
    <xf numFmtId="0" fontId="26" fillId="6" borderId="53" xfId="0" applyFont="1" applyFill="1" applyBorder="1" applyAlignment="1">
      <alignment horizontal="justify" vertical="top" wrapText="1"/>
    </xf>
    <xf numFmtId="0" fontId="26" fillId="6" borderId="51" xfId="0" applyFont="1" applyFill="1" applyBorder="1" applyAlignment="1">
      <alignment horizontal="justify" vertical="top" wrapText="1"/>
    </xf>
    <xf numFmtId="0" fontId="26" fillId="6" borderId="3" xfId="0" applyFont="1" applyFill="1" applyBorder="1" applyAlignment="1">
      <alignment horizontal="justify" vertical="top" wrapText="1"/>
    </xf>
    <xf numFmtId="0" fontId="34" fillId="2" borderId="60" xfId="0" applyFont="1" applyFill="1" applyBorder="1" applyAlignment="1">
      <alignment horizontal="justify" wrapText="1"/>
    </xf>
    <xf numFmtId="0" fontId="34" fillId="2" borderId="47" xfId="0" applyFont="1" applyFill="1" applyBorder="1" applyAlignment="1">
      <alignment horizontal="justify" wrapText="1"/>
    </xf>
    <xf numFmtId="0" fontId="34" fillId="2" borderId="49" xfId="0" applyFont="1" applyFill="1" applyBorder="1" applyAlignment="1">
      <alignment horizontal="justify" wrapText="1"/>
    </xf>
    <xf numFmtId="0" fontId="26" fillId="6" borderId="50" xfId="0" applyFont="1" applyFill="1" applyBorder="1" applyAlignment="1">
      <alignment horizontal="justify" vertical="top" wrapText="1"/>
    </xf>
    <xf numFmtId="0" fontId="34" fillId="2" borderId="46" xfId="0" applyFont="1" applyFill="1" applyBorder="1" applyAlignment="1">
      <alignment horizontal="justify" wrapText="1"/>
    </xf>
    <xf numFmtId="0" fontId="26" fillId="6" borderId="5" xfId="0" applyFont="1" applyFill="1" applyBorder="1" applyAlignment="1">
      <alignment horizontal="justify" vertical="top" wrapText="1"/>
    </xf>
    <xf numFmtId="0" fontId="34" fillId="2" borderId="48" xfId="0" applyFont="1" applyFill="1" applyBorder="1" applyAlignment="1">
      <alignment horizontal="justify" wrapText="1"/>
    </xf>
    <xf numFmtId="0" fontId="46" fillId="10" borderId="62" xfId="0" applyFont="1" applyFill="1" applyBorder="1" applyAlignment="1" applyProtection="1">
      <alignment horizontal="justify" vertical="center" wrapText="1"/>
    </xf>
    <xf numFmtId="0" fontId="46" fillId="10" borderId="63" xfId="0" applyFont="1" applyFill="1" applyBorder="1" applyAlignment="1" applyProtection="1">
      <alignment horizontal="justify" vertical="center" wrapText="1"/>
    </xf>
    <xf numFmtId="0" fontId="46" fillId="10" borderId="64" xfId="0" applyFont="1" applyFill="1" applyBorder="1" applyAlignment="1" applyProtection="1">
      <alignment horizontal="justify" vertical="center" wrapText="1"/>
    </xf>
    <xf numFmtId="0" fontId="0" fillId="0" borderId="37" xfId="0" applyBorder="1" applyAlignment="1" applyProtection="1">
      <alignment horizontal="justify" vertical="center" wrapText="1"/>
    </xf>
    <xf numFmtId="0" fontId="26" fillId="0" borderId="57" xfId="0" applyFont="1" applyBorder="1" applyAlignment="1">
      <alignment horizontal="justify" wrapText="1"/>
    </xf>
    <xf numFmtId="0" fontId="26" fillId="0" borderId="56" xfId="0" applyFont="1" applyBorder="1" applyAlignment="1">
      <alignment horizontal="justify" wrapText="1"/>
    </xf>
    <xf numFmtId="0" fontId="26" fillId="6" borderId="57" xfId="0" applyFont="1" applyFill="1" applyBorder="1" applyAlignment="1">
      <alignment horizontal="justify" wrapText="1"/>
    </xf>
    <xf numFmtId="0" fontId="48" fillId="0" borderId="0" xfId="0" applyFont="1" applyAlignment="1">
      <alignment horizontal="left"/>
    </xf>
    <xf numFmtId="0" fontId="46" fillId="10" borderId="58" xfId="0" applyFont="1" applyFill="1" applyBorder="1" applyAlignment="1" applyProtection="1">
      <alignment horizontal="left"/>
    </xf>
    <xf numFmtId="0" fontId="46" fillId="10" borderId="59" xfId="0" applyFont="1" applyFill="1" applyBorder="1" applyAlignment="1" applyProtection="1">
      <alignment horizontal="left"/>
    </xf>
    <xf numFmtId="0" fontId="46" fillId="10" borderId="56" xfId="0" applyFont="1" applyFill="1" applyBorder="1" applyAlignment="1" applyProtection="1">
      <alignment horizontal="left"/>
    </xf>
    <xf numFmtId="0" fontId="45" fillId="0" borderId="58" xfId="0" applyFont="1" applyFill="1" applyBorder="1" applyAlignment="1" applyProtection="1">
      <alignment horizontal="right" vertical="center" wrapText="1"/>
    </xf>
    <xf numFmtId="0" fontId="45" fillId="0" borderId="59" xfId="0" applyFont="1" applyFill="1" applyBorder="1" applyAlignment="1" applyProtection="1">
      <alignment horizontal="right" vertical="center" wrapText="1"/>
    </xf>
    <xf numFmtId="0" fontId="45" fillId="0" borderId="56" xfId="0" applyFont="1" applyFill="1" applyBorder="1" applyAlignment="1" applyProtection="1">
      <alignment horizontal="right" vertical="center" wrapText="1"/>
    </xf>
    <xf numFmtId="0" fontId="0" fillId="0" borderId="0" xfId="0" applyAlignment="1">
      <alignment horizontal="left" wrapText="1"/>
    </xf>
    <xf numFmtId="0" fontId="45" fillId="0" borderId="58" xfId="0" applyFont="1" applyFill="1" applyBorder="1" applyAlignment="1" applyProtection="1">
      <alignment horizontal="left" vertical="center" wrapText="1"/>
    </xf>
    <xf numFmtId="0" fontId="45" fillId="0" borderId="59" xfId="0" applyFont="1" applyFill="1" applyBorder="1" applyAlignment="1" applyProtection="1">
      <alignment horizontal="left" vertical="center" wrapText="1"/>
    </xf>
    <xf numFmtId="0" fontId="45" fillId="0" borderId="56" xfId="0" applyFont="1" applyFill="1"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63" xfId="0" applyBorder="1" applyAlignment="1" applyProtection="1">
      <alignment horizontal="left" vertical="center" wrapText="1"/>
    </xf>
    <xf numFmtId="0" fontId="0" fillId="0" borderId="64" xfId="0" applyBorder="1" applyAlignment="1" applyProtection="1">
      <alignment horizontal="left" vertical="center" wrapText="1"/>
    </xf>
    <xf numFmtId="0" fontId="46" fillId="10" borderId="31" xfId="0" applyFont="1" applyFill="1" applyBorder="1" applyAlignment="1" applyProtection="1">
      <alignment horizontal="justify" vertical="center" wrapText="1"/>
    </xf>
    <xf numFmtId="0" fontId="46" fillId="10" borderId="8" xfId="0" applyFont="1" applyFill="1" applyBorder="1" applyAlignment="1" applyProtection="1">
      <alignment horizontal="justify" vertical="center" wrapText="1"/>
    </xf>
    <xf numFmtId="0" fontId="46" fillId="10" borderId="32" xfId="0" applyFont="1" applyFill="1" applyBorder="1" applyAlignment="1" applyProtection="1">
      <alignment horizontal="justify" vertical="center" wrapText="1"/>
    </xf>
    <xf numFmtId="0" fontId="46" fillId="11" borderId="62" xfId="0" applyFont="1" applyFill="1" applyBorder="1" applyAlignment="1" applyProtection="1">
      <alignment horizontal="justify"/>
    </xf>
    <xf numFmtId="0" fontId="46" fillId="11" borderId="64" xfId="0" applyFont="1" applyFill="1" applyBorder="1" applyAlignment="1" applyProtection="1">
      <alignment horizontal="justify"/>
    </xf>
    <xf numFmtId="0" fontId="45" fillId="0" borderId="0" xfId="0" applyFont="1" applyFill="1" applyBorder="1" applyAlignment="1" applyProtection="1">
      <alignment horizontal="justify"/>
    </xf>
    <xf numFmtId="0" fontId="46" fillId="10" borderId="31" xfId="0" applyFont="1" applyFill="1" applyBorder="1" applyAlignment="1" applyProtection="1">
      <alignment horizontal="left" vertical="center" wrapText="1"/>
    </xf>
    <xf numFmtId="0" fontId="46" fillId="10" borderId="8" xfId="0" applyFont="1" applyFill="1" applyBorder="1" applyAlignment="1" applyProtection="1">
      <alignment horizontal="left" vertical="center" wrapText="1"/>
    </xf>
    <xf numFmtId="0" fontId="46" fillId="10" borderId="32" xfId="0" applyFont="1" applyFill="1" applyBorder="1" applyAlignment="1" applyProtection="1">
      <alignment horizontal="left" vertical="center" wrapText="1"/>
    </xf>
    <xf numFmtId="0" fontId="46" fillId="10" borderId="35" xfId="0" applyFont="1" applyFill="1" applyBorder="1" applyAlignment="1" applyProtection="1">
      <alignment horizontal="left" vertical="center" wrapText="1"/>
    </xf>
    <xf numFmtId="0" fontId="46" fillId="10" borderId="7" xfId="0" applyFont="1" applyFill="1" applyBorder="1" applyAlignment="1" applyProtection="1">
      <alignment horizontal="left" vertical="center" wrapText="1"/>
    </xf>
    <xf numFmtId="0" fontId="46" fillId="10" borderId="36" xfId="0" applyFont="1" applyFill="1" applyBorder="1" applyAlignment="1" applyProtection="1">
      <alignment horizontal="left" vertical="center" wrapText="1"/>
    </xf>
    <xf numFmtId="0" fontId="45" fillId="11" borderId="31" xfId="0" applyFont="1" applyFill="1" applyBorder="1" applyAlignment="1" applyProtection="1">
      <alignment horizontal="justify" vertical="center" wrapText="1"/>
    </xf>
    <xf numFmtId="0" fontId="45" fillId="11" borderId="8" xfId="0" applyFont="1" applyFill="1" applyBorder="1" applyAlignment="1" applyProtection="1">
      <alignment horizontal="justify" vertical="center" wrapText="1"/>
    </xf>
    <xf numFmtId="0" fontId="45" fillId="11" borderId="32" xfId="0" applyFont="1" applyFill="1" applyBorder="1" applyAlignment="1" applyProtection="1">
      <alignment horizontal="justify" vertical="center" wrapText="1"/>
    </xf>
    <xf numFmtId="0" fontId="45" fillId="11" borderId="33" xfId="0" applyFont="1" applyFill="1" applyBorder="1" applyAlignment="1" applyProtection="1">
      <alignment horizontal="justify" vertical="center" wrapText="1"/>
    </xf>
    <xf numFmtId="0" fontId="45" fillId="11" borderId="0" xfId="0" applyFont="1" applyFill="1" applyBorder="1" applyAlignment="1" applyProtection="1">
      <alignment horizontal="justify" vertical="center" wrapText="1"/>
    </xf>
    <xf numFmtId="0" fontId="45" fillId="11" borderId="34" xfId="0" applyFont="1" applyFill="1" applyBorder="1" applyAlignment="1" applyProtection="1">
      <alignment horizontal="justify" vertical="center" wrapText="1"/>
    </xf>
    <xf numFmtId="0" fontId="46" fillId="10" borderId="16" xfId="0" applyFont="1" applyFill="1" applyBorder="1" applyAlignment="1" applyProtection="1">
      <alignment horizontal="justify" vertical="center"/>
    </xf>
    <xf numFmtId="0" fontId="46" fillId="10" borderId="17" xfId="0" applyFont="1" applyFill="1" applyBorder="1" applyAlignment="1" applyProtection="1">
      <alignment horizontal="justify" vertical="center"/>
    </xf>
    <xf numFmtId="0" fontId="24" fillId="10" borderId="62" xfId="0" applyFont="1" applyFill="1" applyBorder="1" applyAlignment="1" applyProtection="1">
      <alignment horizontal="center"/>
    </xf>
    <xf numFmtId="0" fontId="24" fillId="10" borderId="64" xfId="0" applyFont="1" applyFill="1" applyBorder="1" applyAlignment="1" applyProtection="1">
      <alignment horizontal="center"/>
    </xf>
    <xf numFmtId="0" fontId="24" fillId="11" borderId="62" xfId="0" applyFont="1" applyFill="1" applyBorder="1" applyAlignment="1" applyProtection="1">
      <alignment horizontal="center"/>
    </xf>
    <xf numFmtId="0" fontId="24" fillId="11" borderId="64" xfId="0" applyFont="1" applyFill="1" applyBorder="1" applyAlignment="1" applyProtection="1">
      <alignment horizontal="center"/>
    </xf>
    <xf numFmtId="44" fontId="46" fillId="11" borderId="62" xfId="0" applyNumberFormat="1" applyFont="1" applyFill="1" applyBorder="1" applyAlignment="1" applyProtection="1">
      <alignment horizontal="center"/>
    </xf>
    <xf numFmtId="44" fontId="46" fillId="11" borderId="64" xfId="0" applyNumberFormat="1" applyFont="1" applyFill="1" applyBorder="1" applyAlignment="1" applyProtection="1">
      <alignment horizontal="center"/>
    </xf>
    <xf numFmtId="0" fontId="0" fillId="11" borderId="35" xfId="0" applyFill="1" applyBorder="1" applyAlignment="1" applyProtection="1">
      <alignment horizontal="center" vertical="center" wrapText="1"/>
    </xf>
    <xf numFmtId="0" fontId="0" fillId="11" borderId="7" xfId="0" applyFont="1" applyFill="1" applyBorder="1" applyAlignment="1" applyProtection="1">
      <alignment horizontal="center" vertical="center" wrapText="1"/>
    </xf>
    <xf numFmtId="0" fontId="0" fillId="11" borderId="36" xfId="0" applyFont="1" applyFill="1" applyBorder="1" applyAlignment="1" applyProtection="1">
      <alignment horizontal="center" vertical="center" wrapText="1"/>
    </xf>
    <xf numFmtId="0" fontId="46" fillId="10" borderId="31" xfId="0" applyFont="1" applyFill="1" applyBorder="1" applyAlignment="1" applyProtection="1">
      <alignment horizontal="center"/>
    </xf>
    <xf numFmtId="0" fontId="46" fillId="10" borderId="32" xfId="0" applyFont="1" applyFill="1" applyBorder="1" applyAlignment="1" applyProtection="1">
      <alignment horizontal="center"/>
    </xf>
    <xf numFmtId="0" fontId="0" fillId="0" borderId="0" xfId="0" applyFont="1" applyAlignment="1" applyProtection="1">
      <alignment horizontal="left"/>
    </xf>
    <xf numFmtId="0" fontId="0" fillId="0" borderId="0" xfId="0" applyFont="1" applyAlignment="1" applyProtection="1">
      <alignment horizontal="left" vertical="center" wrapText="1" indent="2"/>
    </xf>
    <xf numFmtId="0" fontId="49" fillId="10" borderId="16" xfId="0" applyFont="1" applyFill="1" applyBorder="1" applyAlignment="1" applyProtection="1">
      <alignment horizontal="left" vertical="center"/>
    </xf>
    <xf numFmtId="0" fontId="49" fillId="10" borderId="17" xfId="0" applyFont="1" applyFill="1" applyBorder="1" applyAlignment="1" applyProtection="1">
      <alignment horizontal="left" vertical="center"/>
    </xf>
    <xf numFmtId="0" fontId="49" fillId="10" borderId="31" xfId="0" applyFont="1" applyFill="1" applyBorder="1" applyAlignment="1" applyProtection="1">
      <alignment horizontal="left" vertical="center" wrapText="1"/>
    </xf>
    <xf numFmtId="0" fontId="49" fillId="10" borderId="8" xfId="0" applyFont="1" applyFill="1" applyBorder="1" applyAlignment="1" applyProtection="1">
      <alignment horizontal="left" vertical="center" wrapText="1"/>
    </xf>
    <xf numFmtId="0" fontId="49" fillId="10" borderId="32" xfId="0" applyFont="1" applyFill="1" applyBorder="1" applyAlignment="1" applyProtection="1">
      <alignment horizontal="left" vertical="center" wrapText="1"/>
    </xf>
    <xf numFmtId="0" fontId="49" fillId="10" borderId="35" xfId="0" applyFont="1" applyFill="1" applyBorder="1" applyAlignment="1" applyProtection="1">
      <alignment horizontal="left" vertical="center" wrapText="1"/>
    </xf>
    <xf numFmtId="0" fontId="49" fillId="10" borderId="7" xfId="0" applyFont="1" applyFill="1" applyBorder="1" applyAlignment="1" applyProtection="1">
      <alignment horizontal="left" vertical="center" wrapText="1"/>
    </xf>
    <xf numFmtId="0" fontId="49" fillId="10" borderId="36" xfId="0" applyFont="1" applyFill="1" applyBorder="1" applyAlignment="1" applyProtection="1">
      <alignment horizontal="left" vertical="center" wrapText="1"/>
    </xf>
    <xf numFmtId="0" fontId="0" fillId="11" borderId="31" xfId="0" applyFont="1" applyFill="1" applyBorder="1" applyAlignment="1" applyProtection="1">
      <alignment horizontal="justify" vertical="center" wrapText="1"/>
    </xf>
    <xf numFmtId="0" fontId="0" fillId="11" borderId="8" xfId="0" applyFont="1" applyFill="1" applyBorder="1" applyAlignment="1" applyProtection="1">
      <alignment horizontal="justify" vertical="center" wrapText="1"/>
    </xf>
    <xf numFmtId="0" fontId="0" fillId="11" borderId="32" xfId="0" applyFont="1" applyFill="1" applyBorder="1" applyAlignment="1" applyProtection="1">
      <alignment horizontal="justify" vertical="center" wrapText="1"/>
    </xf>
    <xf numFmtId="0" fontId="0" fillId="11" borderId="33" xfId="0" applyFont="1" applyFill="1" applyBorder="1" applyAlignment="1" applyProtection="1">
      <alignment horizontal="justify" vertical="center" wrapText="1"/>
    </xf>
    <xf numFmtId="0" fontId="0" fillId="11" borderId="0" xfId="0" applyFont="1" applyFill="1" applyBorder="1" applyAlignment="1" applyProtection="1">
      <alignment horizontal="justify" vertical="center" wrapText="1"/>
    </xf>
    <xf numFmtId="0" fontId="0" fillId="11" borderId="34" xfId="0" applyFont="1" applyFill="1" applyBorder="1" applyAlignment="1" applyProtection="1">
      <alignment horizontal="justify" vertical="center" wrapText="1"/>
    </xf>
    <xf numFmtId="0" fontId="0" fillId="11" borderId="35" xfId="0" applyFont="1" applyFill="1" applyBorder="1" applyAlignment="1" applyProtection="1">
      <alignment horizontal="justify" vertical="center" wrapText="1"/>
    </xf>
    <xf numFmtId="0" fontId="0" fillId="11" borderId="7" xfId="0" applyFont="1" applyFill="1" applyBorder="1" applyAlignment="1" applyProtection="1">
      <alignment horizontal="justify" vertical="center" wrapText="1"/>
    </xf>
    <xf numFmtId="0" fontId="0" fillId="11" borderId="36" xfId="0" applyFont="1" applyFill="1" applyBorder="1" applyAlignment="1" applyProtection="1">
      <alignment horizontal="justify" vertical="center" wrapText="1"/>
    </xf>
    <xf numFmtId="0" fontId="24" fillId="11" borderId="62" xfId="0" applyFont="1" applyFill="1" applyBorder="1" applyAlignment="1" applyProtection="1">
      <alignment horizontal="right"/>
    </xf>
    <xf numFmtId="0" fontId="24" fillId="11" borderId="63" xfId="0" applyFont="1" applyFill="1" applyBorder="1" applyAlignment="1" applyProtection="1">
      <alignment horizontal="right"/>
    </xf>
    <xf numFmtId="0" fontId="24" fillId="11" borderId="64" xfId="0" applyFont="1" applyFill="1" applyBorder="1" applyAlignment="1" applyProtection="1">
      <alignment horizontal="right"/>
    </xf>
    <xf numFmtId="0" fontId="0" fillId="0" borderId="0" xfId="0" applyNumberFormat="1" applyAlignment="1" applyProtection="1">
      <alignment horizontal="justify" vertical="center" wrapText="1"/>
    </xf>
    <xf numFmtId="0" fontId="59" fillId="10" borderId="31" xfId="0" applyFont="1" applyFill="1" applyBorder="1" applyAlignment="1" applyProtection="1">
      <alignment horizontal="justify" vertical="center" wrapText="1"/>
    </xf>
    <xf numFmtId="0" fontId="59" fillId="10" borderId="32" xfId="0" applyFont="1" applyFill="1" applyBorder="1" applyAlignment="1" applyProtection="1">
      <alignment horizontal="justify" vertical="center" wrapText="1"/>
    </xf>
    <xf numFmtId="0" fontId="59" fillId="10" borderId="33" xfId="0" applyFont="1" applyFill="1" applyBorder="1" applyAlignment="1" applyProtection="1">
      <alignment horizontal="justify" vertical="center" wrapText="1"/>
    </xf>
    <xf numFmtId="0" fontId="59" fillId="10" borderId="34" xfId="0" applyFont="1" applyFill="1" applyBorder="1" applyAlignment="1" applyProtection="1">
      <alignment horizontal="justify" vertical="center" wrapText="1"/>
    </xf>
    <xf numFmtId="0" fontId="59" fillId="10" borderId="35" xfId="0" applyFont="1" applyFill="1" applyBorder="1" applyAlignment="1" applyProtection="1">
      <alignment horizontal="justify" vertical="center" wrapText="1"/>
    </xf>
    <xf numFmtId="0" fontId="59" fillId="10" borderId="36" xfId="0" applyFont="1" applyFill="1" applyBorder="1" applyAlignment="1" applyProtection="1">
      <alignment horizontal="justify" vertical="center" wrapText="1"/>
    </xf>
    <xf numFmtId="3" fontId="0" fillId="3" borderId="62" xfId="0" applyNumberFormat="1" applyFill="1" applyBorder="1" applyAlignment="1" applyProtection="1">
      <alignment horizontal="center"/>
      <protection locked="0"/>
    </xf>
    <xf numFmtId="3" fontId="0" fillId="3" borderId="64" xfId="0" applyNumberFormat="1" applyFill="1" applyBorder="1" applyAlignment="1" applyProtection="1">
      <alignment horizontal="center"/>
      <protection locked="0"/>
    </xf>
    <xf numFmtId="0" fontId="0" fillId="0" borderId="0" xfId="0" applyNumberFormat="1" applyFont="1" applyAlignment="1" applyProtection="1">
      <alignment horizontal="justify" vertical="center" wrapText="1"/>
    </xf>
    <xf numFmtId="0" fontId="0" fillId="11" borderId="31" xfId="0" applyFill="1" applyBorder="1" applyAlignment="1" applyProtection="1">
      <alignment horizontal="left" vertical="center" wrapText="1"/>
    </xf>
    <xf numFmtId="0" fontId="0" fillId="11" borderId="8" xfId="0" applyFont="1" applyFill="1" applyBorder="1" applyAlignment="1" applyProtection="1">
      <alignment horizontal="left" vertical="center" wrapText="1"/>
    </xf>
    <xf numFmtId="0" fontId="0" fillId="11" borderId="32" xfId="0" applyFont="1" applyFill="1" applyBorder="1" applyAlignment="1" applyProtection="1">
      <alignment horizontal="left" vertical="center" wrapText="1"/>
    </xf>
    <xf numFmtId="0" fontId="0" fillId="11" borderId="35" xfId="0" applyFont="1" applyFill="1" applyBorder="1" applyAlignment="1" applyProtection="1">
      <alignment horizontal="left" vertical="center" wrapText="1"/>
    </xf>
    <xf numFmtId="0" fontId="0" fillId="11" borderId="7" xfId="0" applyFont="1" applyFill="1" applyBorder="1" applyAlignment="1" applyProtection="1">
      <alignment horizontal="left" vertical="center" wrapText="1"/>
    </xf>
    <xf numFmtId="0" fontId="0" fillId="11" borderId="36" xfId="0" applyFont="1" applyFill="1" applyBorder="1" applyAlignment="1" applyProtection="1">
      <alignment horizontal="left" vertical="center" wrapText="1"/>
    </xf>
    <xf numFmtId="0" fontId="0" fillId="3" borderId="16" xfId="0" applyFill="1" applyBorder="1" applyAlignment="1" applyProtection="1">
      <alignment horizontal="center"/>
      <protection locked="0"/>
    </xf>
    <xf numFmtId="0" fontId="0" fillId="3" borderId="65"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0" borderId="31" xfId="0" applyFont="1" applyBorder="1" applyAlignment="1" applyProtection="1">
      <alignment horizontal="justify" vertical="center" wrapText="1"/>
    </xf>
    <xf numFmtId="0" fontId="0" fillId="0" borderId="8" xfId="0" applyFont="1" applyBorder="1" applyAlignment="1" applyProtection="1">
      <alignment horizontal="justify" vertical="center" wrapText="1"/>
    </xf>
    <xf numFmtId="0" fontId="0" fillId="0" borderId="32" xfId="0" applyFont="1" applyBorder="1" applyAlignment="1" applyProtection="1">
      <alignment horizontal="justify" vertical="center" wrapText="1"/>
    </xf>
    <xf numFmtId="0" fontId="0" fillId="0" borderId="33" xfId="0" applyFont="1" applyBorder="1" applyAlignment="1" applyProtection="1">
      <alignment horizontal="justify" vertical="center" wrapText="1"/>
    </xf>
    <xf numFmtId="0" fontId="0" fillId="0" borderId="0" xfId="0" applyFont="1" applyBorder="1" applyAlignment="1" applyProtection="1">
      <alignment horizontal="justify" vertical="center" wrapText="1"/>
    </xf>
    <xf numFmtId="0" fontId="0" fillId="0" borderId="34" xfId="0" applyFont="1" applyBorder="1" applyAlignment="1" applyProtection="1">
      <alignment horizontal="justify" vertical="center" wrapText="1"/>
    </xf>
    <xf numFmtId="0" fontId="0" fillId="0" borderId="35" xfId="0" applyFont="1" applyBorder="1" applyAlignment="1" applyProtection="1">
      <alignment horizontal="justify" vertical="center" wrapText="1"/>
    </xf>
    <xf numFmtId="0" fontId="0" fillId="0" borderId="7" xfId="0" applyFont="1" applyBorder="1" applyAlignment="1" applyProtection="1">
      <alignment horizontal="justify" vertical="center" wrapText="1"/>
    </xf>
    <xf numFmtId="0" fontId="0" fillId="0" borderId="36" xfId="0" applyFont="1" applyBorder="1" applyAlignment="1" applyProtection="1">
      <alignment horizontal="justify" vertical="center" wrapText="1"/>
    </xf>
    <xf numFmtId="0" fontId="0" fillId="0" borderId="62" xfId="0" applyFont="1" applyBorder="1" applyAlignment="1" applyProtection="1">
      <alignment horizontal="justify" vertical="center" wrapText="1"/>
    </xf>
    <xf numFmtId="0" fontId="0" fillId="0" borderId="63" xfId="0" applyFont="1" applyBorder="1" applyAlignment="1" applyProtection="1">
      <alignment horizontal="justify" vertical="center" wrapText="1"/>
    </xf>
    <xf numFmtId="0" fontId="0" fillId="0" borderId="64" xfId="0" applyFont="1" applyBorder="1" applyAlignment="1" applyProtection="1">
      <alignment horizontal="justify" vertical="center" wrapText="1"/>
    </xf>
    <xf numFmtId="0" fontId="58" fillId="10" borderId="31" xfId="0" applyFont="1" applyFill="1" applyBorder="1" applyAlignment="1" applyProtection="1">
      <alignment horizontal="justify" vertical="center" wrapText="1"/>
    </xf>
    <xf numFmtId="0" fontId="58" fillId="10" borderId="32" xfId="0" applyFont="1" applyFill="1" applyBorder="1" applyAlignment="1" applyProtection="1">
      <alignment horizontal="justify" vertical="center" wrapText="1"/>
    </xf>
    <xf numFmtId="0" fontId="58" fillId="10" borderId="33" xfId="0" applyFont="1" applyFill="1" applyBorder="1" applyAlignment="1" applyProtection="1">
      <alignment horizontal="justify" vertical="center" wrapText="1"/>
    </xf>
    <xf numFmtId="0" fontId="58" fillId="10" borderId="34" xfId="0" applyFont="1" applyFill="1" applyBorder="1" applyAlignment="1" applyProtection="1">
      <alignment horizontal="justify" vertical="center" wrapText="1"/>
    </xf>
    <xf numFmtId="0" fontId="58" fillId="10" borderId="35" xfId="0" applyFont="1" applyFill="1" applyBorder="1" applyAlignment="1" applyProtection="1">
      <alignment horizontal="justify" vertical="center" wrapText="1"/>
    </xf>
    <xf numFmtId="0" fontId="58" fillId="10" borderId="36" xfId="0" applyFont="1" applyFill="1" applyBorder="1" applyAlignment="1" applyProtection="1">
      <alignment horizontal="justify" vertical="center" wrapText="1"/>
    </xf>
    <xf numFmtId="0" fontId="0" fillId="0" borderId="0" xfId="0" applyFont="1" applyAlignment="1" applyProtection="1">
      <alignment horizontal="justify" vertical="center" wrapText="1"/>
    </xf>
    <xf numFmtId="44" fontId="0" fillId="3" borderId="62" xfId="3" applyFont="1" applyFill="1" applyBorder="1" applyAlignment="1" applyProtection="1">
      <alignment horizontal="left"/>
      <protection locked="0"/>
    </xf>
    <xf numFmtId="44" fontId="0" fillId="3" borderId="64" xfId="3" applyFont="1" applyFill="1" applyBorder="1" applyAlignment="1" applyProtection="1">
      <alignment horizontal="left"/>
      <protection locked="0"/>
    </xf>
    <xf numFmtId="0" fontId="45" fillId="0" borderId="0" xfId="0" applyFont="1" applyAlignment="1" applyProtection="1">
      <alignment horizontal="left"/>
    </xf>
    <xf numFmtId="0" fontId="0" fillId="0" borderId="31" xfId="0" applyBorder="1" applyAlignment="1" applyProtection="1">
      <alignment horizontal="justify" vertical="center" wrapText="1"/>
    </xf>
    <xf numFmtId="0" fontId="0" fillId="0" borderId="8" xfId="0" applyBorder="1" applyAlignment="1" applyProtection="1">
      <alignment horizontal="justify" vertical="center" wrapText="1"/>
    </xf>
    <xf numFmtId="0" fontId="0" fillId="0" borderId="32" xfId="0" applyBorder="1" applyAlignment="1" applyProtection="1">
      <alignment horizontal="justify" vertical="center" wrapText="1"/>
    </xf>
    <xf numFmtId="0" fontId="0" fillId="0" borderId="33" xfId="0"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34" xfId="0" applyBorder="1" applyAlignment="1" applyProtection="1">
      <alignment horizontal="justify" vertical="center" wrapText="1"/>
    </xf>
    <xf numFmtId="0" fontId="0" fillId="0" borderId="35" xfId="0" applyBorder="1" applyAlignment="1" applyProtection="1">
      <alignment horizontal="justify" vertical="center" wrapText="1"/>
    </xf>
    <xf numFmtId="0" fontId="0" fillId="0" borderId="7" xfId="0" applyBorder="1" applyAlignment="1" applyProtection="1">
      <alignment horizontal="justify" vertical="center" wrapText="1"/>
    </xf>
    <xf numFmtId="0" fontId="0" fillId="0" borderId="36" xfId="0" applyBorder="1" applyAlignment="1" applyProtection="1">
      <alignment horizontal="justify" vertical="center" wrapText="1"/>
    </xf>
    <xf numFmtId="0" fontId="0" fillId="0" borderId="62" xfId="0" applyBorder="1" applyAlignment="1" applyProtection="1">
      <alignment horizontal="justify" vertical="center" wrapText="1"/>
    </xf>
    <xf numFmtId="0" fontId="0" fillId="0" borderId="63" xfId="0" applyBorder="1" applyAlignment="1" applyProtection="1">
      <alignment horizontal="justify" vertical="center" wrapText="1"/>
    </xf>
    <xf numFmtId="0" fontId="0" fillId="0" borderId="64" xfId="0" applyBorder="1" applyAlignment="1" applyProtection="1">
      <alignment horizontal="justify" vertical="center" wrapText="1"/>
    </xf>
    <xf numFmtId="0" fontId="50" fillId="3" borderId="16" xfId="0" applyFont="1" applyFill="1" applyBorder="1" applyAlignment="1" applyProtection="1">
      <alignment horizontal="center" vertical="center"/>
      <protection locked="0"/>
    </xf>
    <xf numFmtId="0" fontId="50" fillId="3" borderId="65" xfId="0" applyFont="1" applyFill="1" applyBorder="1" applyAlignment="1" applyProtection="1">
      <alignment horizontal="center" vertical="center"/>
      <protection locked="0"/>
    </xf>
    <xf numFmtId="0" fontId="50" fillId="3" borderId="17" xfId="0" applyFont="1" applyFill="1" applyBorder="1" applyAlignment="1" applyProtection="1">
      <alignment horizontal="center" vertical="center"/>
      <protection locked="0"/>
    </xf>
    <xf numFmtId="0" fontId="0" fillId="0" borderId="0" xfId="0" applyAlignment="1" applyProtection="1">
      <alignment horizontal="justify" vertical="center" wrapText="1"/>
    </xf>
    <xf numFmtId="0" fontId="26" fillId="0" borderId="0" xfId="0" applyFont="1" applyAlignment="1" applyProtection="1">
      <alignment horizontal="left"/>
    </xf>
    <xf numFmtId="0" fontId="0" fillId="0" borderId="0" xfId="0" applyAlignment="1" applyProtection="1">
      <alignment horizontal="left" vertical="center"/>
    </xf>
    <xf numFmtId="0" fontId="0" fillId="0" borderId="0" xfId="0" applyAlignment="1" applyProtection="1">
      <alignment horizontal="left" vertical="center" indent="1"/>
    </xf>
    <xf numFmtId="0" fontId="0" fillId="0" borderId="0" xfId="0" applyAlignment="1" applyProtection="1">
      <alignment horizontal="left" vertical="center" wrapText="1" indent="1"/>
    </xf>
    <xf numFmtId="0" fontId="0" fillId="0" borderId="0" xfId="0" applyAlignment="1" applyProtection="1">
      <alignment horizontal="justify" wrapText="1"/>
    </xf>
    <xf numFmtId="0" fontId="0" fillId="11" borderId="31" xfId="0" applyFont="1" applyFill="1" applyBorder="1" applyAlignment="1" applyProtection="1">
      <alignment horizontal="left" vertical="center" wrapText="1"/>
    </xf>
    <xf numFmtId="0" fontId="0" fillId="0" borderId="35" xfId="0" applyFill="1" applyBorder="1" applyAlignment="1" applyProtection="1">
      <alignment horizontal="left"/>
    </xf>
    <xf numFmtId="0" fontId="0" fillId="0" borderId="7" xfId="0" applyFill="1" applyBorder="1" applyAlignment="1" applyProtection="1">
      <alignment horizontal="left"/>
    </xf>
    <xf numFmtId="0" fontId="0" fillId="0" borderId="36" xfId="0" applyFill="1" applyBorder="1" applyAlignment="1" applyProtection="1">
      <alignment horizontal="left"/>
    </xf>
    <xf numFmtId="0" fontId="0" fillId="0" borderId="62" xfId="0" applyFill="1" applyBorder="1" applyAlignment="1" applyProtection="1">
      <alignment horizontal="left" wrapText="1"/>
    </xf>
    <xf numFmtId="0" fontId="0" fillId="0" borderId="63" xfId="0" applyFill="1" applyBorder="1" applyAlignment="1" applyProtection="1">
      <alignment horizontal="left" wrapText="1"/>
    </xf>
    <xf numFmtId="0" fontId="0" fillId="0" borderId="64" xfId="0" applyFill="1" applyBorder="1" applyAlignment="1" applyProtection="1">
      <alignment horizontal="left" wrapText="1"/>
    </xf>
    <xf numFmtId="168" fontId="46" fillId="9" borderId="31" xfId="3" applyNumberFormat="1" applyFont="1" applyFill="1" applyBorder="1" applyAlignment="1" applyProtection="1">
      <alignment horizontal="right"/>
    </xf>
    <xf numFmtId="168" fontId="46" fillId="9" borderId="32" xfId="3" applyNumberFormat="1" applyFont="1" applyFill="1" applyBorder="1" applyAlignment="1" applyProtection="1">
      <alignment horizontal="right"/>
    </xf>
    <xf numFmtId="0" fontId="45" fillId="3" borderId="62" xfId="0" applyNumberFormat="1" applyFont="1" applyFill="1" applyBorder="1" applyAlignment="1" applyProtection="1">
      <alignment horizontal="left"/>
      <protection locked="0"/>
    </xf>
    <xf numFmtId="0" fontId="45" fillId="3" borderId="63" xfId="0" applyNumberFormat="1" applyFont="1" applyFill="1" applyBorder="1" applyAlignment="1" applyProtection="1">
      <alignment horizontal="left"/>
      <protection locked="0"/>
    </xf>
    <xf numFmtId="0" fontId="45" fillId="3" borderId="64" xfId="0" applyNumberFormat="1" applyFont="1" applyFill="1" applyBorder="1" applyAlignment="1" applyProtection="1">
      <alignment horizontal="left"/>
      <protection locked="0"/>
    </xf>
    <xf numFmtId="0" fontId="0" fillId="0" borderId="31" xfId="0" applyFill="1" applyBorder="1" applyAlignment="1" applyProtection="1">
      <alignment horizontal="justify" wrapText="1"/>
    </xf>
    <xf numFmtId="0" fontId="0" fillId="0" borderId="8" xfId="0" applyFill="1" applyBorder="1" applyAlignment="1" applyProtection="1">
      <alignment horizontal="justify" wrapText="1"/>
    </xf>
    <xf numFmtId="0" fontId="0" fillId="0" borderId="32" xfId="0" applyFill="1" applyBorder="1" applyAlignment="1" applyProtection="1">
      <alignment horizontal="justify" wrapText="1"/>
    </xf>
    <xf numFmtId="0" fontId="0" fillId="0" borderId="33" xfId="0" applyFill="1" applyBorder="1" applyAlignment="1" applyProtection="1">
      <alignment horizontal="justify" wrapText="1"/>
    </xf>
    <xf numFmtId="0" fontId="0" fillId="0" borderId="0" xfId="0" applyFill="1" applyBorder="1" applyAlignment="1" applyProtection="1">
      <alignment horizontal="justify" wrapText="1"/>
    </xf>
    <xf numFmtId="0" fontId="0" fillId="0" borderId="34" xfId="0" applyFill="1" applyBorder="1" applyAlignment="1" applyProtection="1">
      <alignment horizontal="justify" wrapText="1"/>
    </xf>
    <xf numFmtId="0" fontId="0" fillId="0" borderId="35" xfId="0" applyFill="1" applyBorder="1" applyAlignment="1" applyProtection="1">
      <alignment horizontal="justify" wrapText="1"/>
    </xf>
    <xf numFmtId="0" fontId="0" fillId="0" borderId="7" xfId="0" applyFill="1" applyBorder="1" applyAlignment="1" applyProtection="1">
      <alignment horizontal="justify" wrapText="1"/>
    </xf>
    <xf numFmtId="0" fontId="0" fillId="0" borderId="36" xfId="0" applyFill="1" applyBorder="1" applyAlignment="1" applyProtection="1">
      <alignment horizontal="justify" wrapText="1"/>
    </xf>
    <xf numFmtId="0" fontId="49" fillId="9" borderId="62" xfId="0" applyFont="1" applyFill="1" applyBorder="1" applyAlignment="1" applyProtection="1">
      <alignment horizontal="left"/>
    </xf>
    <xf numFmtId="0" fontId="49" fillId="9" borderId="63" xfId="0" applyFont="1" applyFill="1" applyBorder="1" applyAlignment="1" applyProtection="1">
      <alignment horizontal="left"/>
    </xf>
    <xf numFmtId="0" fontId="49" fillId="9" borderId="64" xfId="0" applyFont="1" applyFill="1" applyBorder="1" applyAlignment="1" applyProtection="1">
      <alignment horizontal="left"/>
    </xf>
    <xf numFmtId="0" fontId="24" fillId="0" borderId="0" xfId="0" applyFont="1" applyBorder="1" applyAlignment="1" applyProtection="1">
      <alignment horizontal="left"/>
    </xf>
    <xf numFmtId="0" fontId="58" fillId="0" borderId="0" xfId="0" applyFont="1" applyBorder="1" applyAlignment="1" applyProtection="1">
      <alignment horizontal="left" wrapText="1"/>
    </xf>
    <xf numFmtId="0" fontId="50" fillId="10" borderId="17" xfId="0" applyFont="1" applyFill="1" applyBorder="1" applyAlignment="1" applyProtection="1">
      <alignment horizontal="left"/>
    </xf>
    <xf numFmtId="0" fontId="45" fillId="11" borderId="35" xfId="0" applyFont="1" applyFill="1" applyBorder="1" applyAlignment="1" applyProtection="1">
      <alignment horizontal="justify" vertical="center" wrapText="1"/>
    </xf>
    <xf numFmtId="0" fontId="45" fillId="11" borderId="7" xfId="0" applyFont="1" applyFill="1" applyBorder="1" applyAlignment="1" applyProtection="1">
      <alignment horizontal="justify" vertical="center" wrapText="1"/>
    </xf>
    <xf numFmtId="0" fontId="45" fillId="11" borderId="36" xfId="0" applyFont="1" applyFill="1" applyBorder="1" applyAlignment="1" applyProtection="1">
      <alignment horizontal="justify" vertical="center" wrapText="1"/>
    </xf>
    <xf numFmtId="0" fontId="0" fillId="0" borderId="16" xfId="0" quotePrefix="1" applyBorder="1" applyAlignment="1" applyProtection="1">
      <alignment horizontal="center" vertical="center"/>
    </xf>
    <xf numFmtId="0" fontId="0" fillId="0" borderId="17" xfId="0" quotePrefix="1" applyBorder="1" applyAlignment="1" applyProtection="1">
      <alignment horizontal="center" vertical="center"/>
    </xf>
    <xf numFmtId="0" fontId="0" fillId="0" borderId="65" xfId="0" quotePrefix="1" applyBorder="1" applyAlignment="1" applyProtection="1">
      <alignment horizontal="center" vertical="center"/>
    </xf>
    <xf numFmtId="0" fontId="0" fillId="0" borderId="0" xfId="0" applyAlignment="1" applyProtection="1">
      <alignment horizontal="left" wrapText="1" indent="2"/>
    </xf>
    <xf numFmtId="0" fontId="0" fillId="0" borderId="0" xfId="0" applyNumberFormat="1" applyFont="1" applyAlignment="1" applyProtection="1">
      <alignment horizontal="justify" wrapText="1"/>
    </xf>
    <xf numFmtId="44" fontId="46" fillId="9" borderId="31" xfId="3" applyNumberFormat="1" applyFont="1" applyFill="1" applyBorder="1" applyAlignment="1" applyProtection="1">
      <alignment horizontal="right"/>
    </xf>
    <xf numFmtId="44" fontId="46" fillId="9" borderId="32" xfId="3" applyNumberFormat="1" applyFont="1" applyFill="1" applyBorder="1" applyAlignment="1" applyProtection="1">
      <alignment horizontal="right"/>
    </xf>
    <xf numFmtId="0" fontId="0" fillId="11" borderId="31" xfId="0" applyFill="1" applyBorder="1" applyAlignment="1" applyProtection="1">
      <alignment horizontal="justify" vertical="center" wrapText="1"/>
    </xf>
    <xf numFmtId="0" fontId="50" fillId="3" borderId="31" xfId="0" applyFont="1" applyFill="1" applyBorder="1" applyAlignment="1" applyProtection="1">
      <alignment horizontal="center" vertical="center"/>
      <protection locked="0"/>
    </xf>
    <xf numFmtId="0" fontId="50" fillId="3" borderId="32" xfId="0" applyFont="1" applyFill="1" applyBorder="1" applyAlignment="1" applyProtection="1">
      <alignment horizontal="center" vertical="center"/>
      <protection locked="0"/>
    </xf>
    <xf numFmtId="0" fontId="50" fillId="3" borderId="33" xfId="0" applyFont="1" applyFill="1" applyBorder="1" applyAlignment="1" applyProtection="1">
      <alignment horizontal="center" vertical="center"/>
      <protection locked="0"/>
    </xf>
    <xf numFmtId="0" fontId="50" fillId="3" borderId="34" xfId="0" applyFont="1" applyFill="1" applyBorder="1" applyAlignment="1" applyProtection="1">
      <alignment horizontal="center" vertical="center"/>
      <protection locked="0"/>
    </xf>
    <xf numFmtId="0" fontId="50" fillId="3" borderId="35" xfId="0" applyFont="1" applyFill="1" applyBorder="1" applyAlignment="1" applyProtection="1">
      <alignment horizontal="center" vertical="center"/>
      <protection locked="0"/>
    </xf>
    <xf numFmtId="0" fontId="50" fillId="3" borderId="36" xfId="0" applyFont="1" applyFill="1" applyBorder="1" applyAlignment="1" applyProtection="1">
      <alignment horizontal="center" vertical="center"/>
      <protection locked="0"/>
    </xf>
    <xf numFmtId="0" fontId="0" fillId="0" borderId="0" xfId="0" applyFont="1" applyAlignment="1" applyProtection="1">
      <alignment horizontal="left" wrapText="1" indent="1"/>
    </xf>
    <xf numFmtId="0" fontId="24" fillId="10" borderId="31" xfId="0" applyFont="1" applyFill="1" applyBorder="1" applyAlignment="1" applyProtection="1">
      <alignment horizontal="left" vertical="center" wrapText="1"/>
    </xf>
    <xf numFmtId="0" fontId="24" fillId="10" borderId="8" xfId="0" applyFont="1" applyFill="1" applyBorder="1" applyAlignment="1" applyProtection="1">
      <alignment horizontal="left" vertical="center" wrapText="1"/>
    </xf>
    <xf numFmtId="0" fontId="45" fillId="0" borderId="62" xfId="0" applyFont="1" applyBorder="1" applyAlignment="1" applyProtection="1">
      <alignment horizontal="left"/>
    </xf>
    <xf numFmtId="0" fontId="45" fillId="0" borderId="63" xfId="0" applyFont="1" applyBorder="1" applyAlignment="1" applyProtection="1">
      <alignment horizontal="left"/>
    </xf>
    <xf numFmtId="0" fontId="45" fillId="0" borderId="64" xfId="0" applyFont="1" applyBorder="1" applyAlignment="1" applyProtection="1">
      <alignment horizontal="left"/>
    </xf>
    <xf numFmtId="0" fontId="0" fillId="0" borderId="0" xfId="0" applyFill="1" applyAlignment="1" applyProtection="1">
      <alignment horizontal="justify" vertical="center" wrapText="1"/>
    </xf>
    <xf numFmtId="0" fontId="0" fillId="0" borderId="0" xfId="0" applyAlignment="1" applyProtection="1">
      <alignment horizontal="justify" vertical="center"/>
    </xf>
    <xf numFmtId="0" fontId="0" fillId="10" borderId="33" xfId="0" applyFill="1" applyBorder="1" applyAlignment="1" applyProtection="1">
      <alignment horizontal="left" vertical="center" wrapText="1"/>
    </xf>
    <xf numFmtId="0" fontId="0" fillId="10" borderId="0" xfId="0" applyFill="1" applyBorder="1" applyAlignment="1" applyProtection="1">
      <alignment horizontal="left" vertical="center" wrapText="1"/>
    </xf>
    <xf numFmtId="0" fontId="0" fillId="10" borderId="34" xfId="0" applyFill="1" applyBorder="1" applyAlignment="1" applyProtection="1">
      <alignment horizontal="left" vertical="center" wrapText="1"/>
    </xf>
    <xf numFmtId="0" fontId="46" fillId="0" borderId="0" xfId="0" applyFont="1" applyAlignment="1" applyProtection="1">
      <alignment horizontal="left" vertical="center"/>
    </xf>
    <xf numFmtId="0" fontId="0" fillId="11" borderId="62" xfId="0" applyFill="1" applyBorder="1" applyAlignment="1" applyProtection="1">
      <alignment horizontal="left" wrapText="1"/>
    </xf>
    <xf numFmtId="0" fontId="0" fillId="11" borderId="63" xfId="0" applyFill="1" applyBorder="1" applyAlignment="1" applyProtection="1">
      <alignment horizontal="left" wrapText="1"/>
    </xf>
    <xf numFmtId="0" fontId="0" fillId="11" borderId="64" xfId="0" applyFill="1" applyBorder="1" applyAlignment="1" applyProtection="1">
      <alignment horizontal="left" wrapText="1"/>
    </xf>
    <xf numFmtId="0" fontId="49" fillId="3" borderId="62" xfId="0" applyFont="1" applyFill="1" applyBorder="1" applyAlignment="1" applyProtection="1">
      <alignment horizontal="right" vertical="center"/>
      <protection locked="0"/>
    </xf>
    <xf numFmtId="0" fontId="49" fillId="3" borderId="64" xfId="0" applyFont="1" applyFill="1" applyBorder="1" applyAlignment="1" applyProtection="1">
      <alignment horizontal="right" vertical="center"/>
      <protection locked="0"/>
    </xf>
    <xf numFmtId="0" fontId="45" fillId="0" borderId="0" xfId="0" applyFont="1" applyAlignment="1" applyProtection="1">
      <alignment horizontal="justify"/>
    </xf>
    <xf numFmtId="0" fontId="49" fillId="10" borderId="16" xfId="0" applyFont="1" applyFill="1" applyBorder="1" applyAlignment="1" applyProtection="1">
      <alignment horizontal="justify" vertical="center"/>
    </xf>
    <xf numFmtId="0" fontId="49" fillId="10" borderId="17" xfId="0" applyFont="1" applyFill="1" applyBorder="1" applyAlignment="1" applyProtection="1">
      <alignment horizontal="justify" vertical="center"/>
    </xf>
    <xf numFmtId="0" fontId="0" fillId="0" borderId="0" xfId="0" applyNumberFormat="1" applyAlignment="1" applyProtection="1">
      <alignment horizontal="left" vertical="center" wrapText="1" indent="2"/>
    </xf>
    <xf numFmtId="0" fontId="0" fillId="0" borderId="0" xfId="0" applyAlignment="1" applyProtection="1">
      <alignment horizontal="left" vertical="center" wrapText="1" indent="2"/>
    </xf>
    <xf numFmtId="0" fontId="45" fillId="10" borderId="0" xfId="0" applyFont="1" applyFill="1" applyAlignment="1" applyProtection="1">
      <alignment horizontal="justify" wrapText="1"/>
    </xf>
    <xf numFmtId="0" fontId="58" fillId="0" borderId="62" xfId="0" applyFont="1" applyBorder="1" applyAlignment="1" applyProtection="1">
      <alignment horizontal="left" wrapText="1"/>
    </xf>
    <xf numFmtId="0" fontId="58" fillId="0" borderId="63" xfId="0" applyFont="1" applyBorder="1" applyAlignment="1" applyProtection="1">
      <alignment horizontal="left" wrapText="1"/>
    </xf>
    <xf numFmtId="0" fontId="58" fillId="0" borderId="64" xfId="0" applyFont="1" applyBorder="1" applyAlignment="1" applyProtection="1">
      <alignment horizontal="left" wrapText="1"/>
    </xf>
    <xf numFmtId="0" fontId="0" fillId="0" borderId="0" xfId="0" applyBorder="1" applyAlignment="1" applyProtection="1">
      <alignment horizontal="left"/>
    </xf>
    <xf numFmtId="0" fontId="24" fillId="10" borderId="62" xfId="0" applyFont="1" applyFill="1" applyBorder="1" applyAlignment="1" applyProtection="1">
      <alignment horizontal="left" wrapText="1"/>
    </xf>
    <xf numFmtId="0" fontId="24" fillId="10" borderId="63" xfId="0" applyFont="1" applyFill="1" applyBorder="1" applyAlignment="1" applyProtection="1">
      <alignment horizontal="left" wrapText="1"/>
    </xf>
    <xf numFmtId="0" fontId="24" fillId="10" borderId="64" xfId="0" applyFont="1" applyFill="1" applyBorder="1" applyAlignment="1" applyProtection="1">
      <alignment horizontal="left" wrapText="1"/>
    </xf>
    <xf numFmtId="0" fontId="0" fillId="11" borderId="8" xfId="0" applyFill="1" applyBorder="1" applyAlignment="1" applyProtection="1">
      <alignment horizontal="justify" vertical="center" wrapText="1"/>
    </xf>
    <xf numFmtId="0" fontId="0" fillId="11" borderId="32" xfId="0" applyFill="1" applyBorder="1" applyAlignment="1" applyProtection="1">
      <alignment horizontal="justify" vertical="center" wrapText="1"/>
    </xf>
    <xf numFmtId="0" fontId="0" fillId="11" borderId="33" xfId="0" applyFill="1" applyBorder="1" applyAlignment="1" applyProtection="1">
      <alignment horizontal="justify" vertical="center" wrapText="1"/>
    </xf>
    <xf numFmtId="0" fontId="0" fillId="11" borderId="0" xfId="0" applyFill="1" applyBorder="1" applyAlignment="1" applyProtection="1">
      <alignment horizontal="justify" vertical="center" wrapText="1"/>
    </xf>
    <xf numFmtId="0" fontId="0" fillId="11" borderId="34" xfId="0" applyFill="1" applyBorder="1" applyAlignment="1" applyProtection="1">
      <alignment horizontal="justify" vertical="center" wrapText="1"/>
    </xf>
    <xf numFmtId="0" fontId="0" fillId="11" borderId="35" xfId="0" applyFill="1" applyBorder="1" applyAlignment="1" applyProtection="1">
      <alignment horizontal="justify" vertical="center" wrapText="1"/>
    </xf>
    <xf numFmtId="0" fontId="0" fillId="11" borderId="7" xfId="0" applyFill="1" applyBorder="1" applyAlignment="1" applyProtection="1">
      <alignment horizontal="justify" vertical="center" wrapText="1"/>
    </xf>
    <xf numFmtId="0" fontId="0" fillId="11" borderId="36" xfId="0" applyFill="1" applyBorder="1" applyAlignment="1" applyProtection="1">
      <alignment horizontal="justify" vertical="center" wrapText="1"/>
    </xf>
    <xf numFmtId="0" fontId="0" fillId="10" borderId="33" xfId="0" applyFill="1" applyBorder="1" applyAlignment="1" applyProtection="1">
      <alignment horizontal="justify" vertical="center" wrapText="1"/>
    </xf>
    <xf numFmtId="0" fontId="0" fillId="10" borderId="0" xfId="0" applyFill="1" applyBorder="1" applyAlignment="1" applyProtection="1">
      <alignment horizontal="justify" vertical="center" wrapText="1"/>
    </xf>
    <xf numFmtId="0" fontId="0" fillId="10" borderId="34" xfId="0" applyFill="1" applyBorder="1" applyAlignment="1" applyProtection="1">
      <alignment horizontal="justify" vertical="center" wrapText="1"/>
    </xf>
    <xf numFmtId="0" fontId="0" fillId="10" borderId="35" xfId="0" applyFill="1" applyBorder="1" applyAlignment="1" applyProtection="1">
      <alignment horizontal="justify" vertical="center" wrapText="1"/>
    </xf>
    <xf numFmtId="0" fontId="0" fillId="10" borderId="7" xfId="0" applyFill="1" applyBorder="1" applyAlignment="1" applyProtection="1">
      <alignment horizontal="justify" vertical="center" wrapText="1"/>
    </xf>
    <xf numFmtId="0" fontId="0" fillId="10" borderId="36" xfId="0" applyFill="1" applyBorder="1" applyAlignment="1" applyProtection="1">
      <alignment horizontal="justify" vertical="center" wrapText="1"/>
    </xf>
    <xf numFmtId="0" fontId="0" fillId="0" borderId="0" xfId="0" applyAlignment="1" applyProtection="1">
      <alignment horizontal="left" vertical="center" wrapText="1"/>
    </xf>
    <xf numFmtId="0" fontId="50" fillId="11" borderId="31" xfId="0" applyFont="1" applyFill="1" applyBorder="1" applyAlignment="1" applyProtection="1">
      <alignment horizontal="left" wrapText="1"/>
    </xf>
    <xf numFmtId="0" fontId="50" fillId="11" borderId="8" xfId="0" applyFont="1" applyFill="1" applyBorder="1" applyAlignment="1" applyProtection="1">
      <alignment horizontal="left" wrapText="1"/>
    </xf>
    <xf numFmtId="0" fontId="50" fillId="11" borderId="32" xfId="0" applyFont="1" applyFill="1" applyBorder="1" applyAlignment="1" applyProtection="1">
      <alignment horizontal="left" wrapText="1"/>
    </xf>
    <xf numFmtId="0" fontId="0" fillId="0" borderId="0" xfId="0" applyAlignment="1" applyProtection="1">
      <alignment horizontal="left" vertical="center" indent="2"/>
    </xf>
    <xf numFmtId="0" fontId="24" fillId="3" borderId="62" xfId="0" applyFont="1" applyFill="1" applyBorder="1" applyAlignment="1" applyProtection="1">
      <alignment horizontal="left"/>
      <protection locked="0"/>
    </xf>
    <xf numFmtId="0" fontId="24" fillId="3" borderId="63" xfId="0" applyFont="1" applyFill="1" applyBorder="1" applyAlignment="1" applyProtection="1">
      <alignment horizontal="left"/>
      <protection locked="0"/>
    </xf>
    <xf numFmtId="0" fontId="24" fillId="3" borderId="64" xfId="0" applyFont="1" applyFill="1" applyBorder="1" applyAlignment="1" applyProtection="1">
      <alignment horizontal="left"/>
      <protection locked="0"/>
    </xf>
    <xf numFmtId="0" fontId="50" fillId="11" borderId="62" xfId="0" applyFont="1" applyFill="1" applyBorder="1" applyAlignment="1" applyProtection="1">
      <alignment horizontal="left" wrapText="1"/>
    </xf>
    <xf numFmtId="0" fontId="50" fillId="11" borderId="63" xfId="0" applyFont="1" applyFill="1" applyBorder="1" applyAlignment="1" applyProtection="1">
      <alignment horizontal="left" wrapText="1"/>
    </xf>
    <xf numFmtId="0" fontId="50" fillId="11" borderId="64" xfId="0" applyFont="1" applyFill="1" applyBorder="1" applyAlignment="1" applyProtection="1">
      <alignment horizontal="left" wrapText="1"/>
    </xf>
    <xf numFmtId="0" fontId="58" fillId="0" borderId="34" xfId="0" applyFont="1" applyBorder="1" applyAlignment="1" applyProtection="1">
      <alignment horizontal="left" wrapText="1"/>
    </xf>
    <xf numFmtId="0" fontId="45" fillId="3" borderId="63" xfId="0" applyFont="1" applyFill="1" applyBorder="1" applyAlignment="1" applyProtection="1">
      <alignment horizontal="left" vertical="center"/>
      <protection locked="0"/>
    </xf>
    <xf numFmtId="0" fontId="45" fillId="3" borderId="64" xfId="0" applyFont="1" applyFill="1" applyBorder="1" applyAlignment="1" applyProtection="1">
      <alignment horizontal="left" vertical="center"/>
      <protection locked="0"/>
    </xf>
    <xf numFmtId="0" fontId="46" fillId="11" borderId="0" xfId="0" applyFont="1" applyFill="1" applyBorder="1" applyAlignment="1" applyProtection="1">
      <alignment horizontal="left" vertical="center"/>
    </xf>
    <xf numFmtId="0" fontId="45" fillId="0" borderId="8" xfId="0" applyFont="1" applyBorder="1" applyAlignment="1" applyProtection="1">
      <alignment horizontal="left" vertical="center"/>
    </xf>
    <xf numFmtId="0" fontId="45" fillId="0" borderId="0"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46" fillId="11" borderId="62" xfId="0" applyFont="1" applyFill="1" applyBorder="1" applyAlignment="1" applyProtection="1">
      <alignment horizontal="center" vertical="center"/>
    </xf>
    <xf numFmtId="0" fontId="46" fillId="11" borderId="63" xfId="0" applyFont="1" applyFill="1" applyBorder="1" applyAlignment="1" applyProtection="1">
      <alignment horizontal="center" vertical="center"/>
    </xf>
    <xf numFmtId="0" fontId="46" fillId="11" borderId="64" xfId="0" applyFont="1" applyFill="1" applyBorder="1" applyAlignment="1" applyProtection="1">
      <alignment horizontal="center" vertical="center"/>
    </xf>
    <xf numFmtId="0" fontId="45" fillId="0" borderId="62" xfId="0" applyFont="1" applyBorder="1" applyAlignment="1" applyProtection="1">
      <alignment horizontal="left" indent="3"/>
    </xf>
    <xf numFmtId="0" fontId="45" fillId="0" borderId="63" xfId="0" applyFont="1" applyBorder="1" applyAlignment="1" applyProtection="1">
      <alignment horizontal="left" indent="3"/>
    </xf>
    <xf numFmtId="0" fontId="45" fillId="0" borderId="64" xfId="0" applyFont="1" applyBorder="1" applyAlignment="1" applyProtection="1">
      <alignment horizontal="left" indent="3"/>
    </xf>
    <xf numFmtId="44" fontId="49" fillId="11" borderId="66" xfId="3" applyFont="1" applyFill="1" applyBorder="1" applyAlignment="1" applyProtection="1">
      <alignment vertical="center"/>
    </xf>
    <xf numFmtId="44" fontId="49" fillId="11" borderId="67" xfId="3" applyFont="1" applyFill="1" applyBorder="1" applyAlignment="1" applyProtection="1">
      <alignment vertical="center"/>
    </xf>
    <xf numFmtId="44" fontId="49" fillId="11" borderId="68" xfId="3" applyFont="1" applyFill="1" applyBorder="1" applyAlignment="1" applyProtection="1">
      <alignment vertical="center"/>
    </xf>
    <xf numFmtId="0" fontId="45" fillId="0" borderId="31" xfId="0" applyFont="1" applyFill="1" applyBorder="1" applyAlignment="1" applyProtection="1">
      <alignment horizontal="left" vertical="center" wrapText="1"/>
    </xf>
    <xf numFmtId="0" fontId="45" fillId="0" borderId="8" xfId="0" applyFont="1" applyFill="1" applyBorder="1" applyAlignment="1" applyProtection="1">
      <alignment horizontal="left" vertical="center" wrapText="1"/>
    </xf>
    <xf numFmtId="0" fontId="45" fillId="0" borderId="70" xfId="0" applyFont="1" applyFill="1" applyBorder="1" applyAlignment="1" applyProtection="1">
      <alignment horizontal="left" vertical="center" wrapText="1"/>
    </xf>
    <xf numFmtId="0" fontId="45" fillId="0" borderId="35" xfId="0" applyFont="1" applyFill="1" applyBorder="1" applyAlignment="1" applyProtection="1">
      <alignment horizontal="left" vertical="center" wrapText="1"/>
    </xf>
    <xf numFmtId="0" fontId="45" fillId="0" borderId="7" xfId="0" applyFont="1" applyFill="1" applyBorder="1" applyAlignment="1" applyProtection="1">
      <alignment horizontal="left" vertical="center" wrapText="1"/>
    </xf>
    <xf numFmtId="0" fontId="45" fillId="0" borderId="76" xfId="0" applyFont="1" applyFill="1" applyBorder="1" applyAlignment="1" applyProtection="1">
      <alignment horizontal="left" vertical="center" wrapText="1"/>
    </xf>
    <xf numFmtId="0" fontId="46" fillId="10" borderId="62" xfId="0" applyFont="1" applyFill="1" applyBorder="1" applyAlignment="1" applyProtection="1">
      <alignment horizontal="left" vertical="center"/>
    </xf>
    <xf numFmtId="0" fontId="46" fillId="10" borderId="63" xfId="0" applyFont="1" applyFill="1" applyBorder="1" applyAlignment="1" applyProtection="1">
      <alignment horizontal="left" vertical="center"/>
    </xf>
    <xf numFmtId="0" fontId="46" fillId="10" borderId="73" xfId="0" applyFont="1" applyFill="1" applyBorder="1" applyAlignment="1" applyProtection="1">
      <alignment horizontal="left" vertical="center"/>
    </xf>
    <xf numFmtId="164" fontId="0" fillId="3" borderId="16" xfId="1" applyNumberFormat="1" applyFont="1" applyFill="1" applyBorder="1" applyAlignment="1" applyProtection="1">
      <alignment horizontal="right" vertical="center"/>
      <protection locked="0"/>
    </xf>
    <xf numFmtId="164" fontId="0" fillId="3" borderId="17" xfId="1" applyNumberFormat="1" applyFont="1" applyFill="1" applyBorder="1" applyAlignment="1" applyProtection="1">
      <alignment horizontal="right" vertical="center"/>
      <protection locked="0"/>
    </xf>
    <xf numFmtId="0" fontId="45" fillId="0" borderId="63" xfId="0" applyFont="1" applyBorder="1" applyAlignment="1" applyProtection="1">
      <alignment horizontal="left" vertical="center"/>
    </xf>
    <xf numFmtId="0" fontId="45" fillId="0" borderId="73" xfId="0" applyFont="1" applyBorder="1" applyAlignment="1" applyProtection="1">
      <alignment horizontal="left" vertical="center"/>
    </xf>
    <xf numFmtId="0" fontId="45" fillId="11" borderId="72" xfId="0" applyFont="1" applyFill="1" applyBorder="1" applyAlignment="1" applyProtection="1">
      <alignment horizontal="left" vertical="center" wrapText="1"/>
    </xf>
    <xf numFmtId="0" fontId="45" fillId="11" borderId="63" xfId="0" applyFont="1" applyFill="1" applyBorder="1" applyAlignment="1" applyProtection="1">
      <alignment horizontal="left" vertical="center" wrapText="1"/>
    </xf>
    <xf numFmtId="0" fontId="45" fillId="11" borderId="73" xfId="0" applyFont="1" applyFill="1" applyBorder="1" applyAlignment="1" applyProtection="1">
      <alignment horizontal="left" vertical="center" wrapText="1"/>
    </xf>
    <xf numFmtId="0" fontId="45" fillId="11" borderId="8" xfId="0" applyFont="1" applyFill="1" applyBorder="1" applyAlignment="1" applyProtection="1">
      <alignment horizontal="left" vertical="center" wrapText="1"/>
    </xf>
    <xf numFmtId="0" fontId="45" fillId="11" borderId="70" xfId="0" applyFont="1" applyFill="1" applyBorder="1" applyAlignment="1" applyProtection="1">
      <alignment horizontal="left" vertical="center" wrapText="1"/>
    </xf>
    <xf numFmtId="0" fontId="45" fillId="11" borderId="74" xfId="0" applyFont="1" applyFill="1" applyBorder="1" applyAlignment="1" applyProtection="1">
      <alignment horizontal="left" vertical="center" wrapText="1"/>
    </xf>
    <xf numFmtId="0" fontId="45" fillId="11" borderId="13" xfId="0" applyFont="1" applyFill="1" applyBorder="1" applyAlignment="1" applyProtection="1">
      <alignment horizontal="left" vertical="center" wrapText="1"/>
    </xf>
    <xf numFmtId="0" fontId="46" fillId="0" borderId="0" xfId="0" applyFont="1" applyBorder="1" applyAlignment="1" applyProtection="1">
      <alignment horizontal="left" vertical="center"/>
    </xf>
    <xf numFmtId="0" fontId="46" fillId="0" borderId="12" xfId="0" applyFont="1" applyBorder="1" applyAlignment="1" applyProtection="1">
      <alignment horizontal="left" vertical="center"/>
    </xf>
    <xf numFmtId="0" fontId="45" fillId="0" borderId="8" xfId="0" applyFont="1" applyBorder="1" applyAlignment="1" applyProtection="1">
      <alignment horizontal="left" vertical="center" wrapText="1"/>
    </xf>
    <xf numFmtId="0" fontId="45" fillId="0" borderId="70" xfId="0" applyFont="1" applyBorder="1" applyAlignment="1" applyProtection="1">
      <alignment horizontal="left" vertical="center" wrapText="1"/>
    </xf>
    <xf numFmtId="0" fontId="45" fillId="0" borderId="7" xfId="0" applyFont="1" applyBorder="1" applyAlignment="1" applyProtection="1">
      <alignment horizontal="left" vertical="center" wrapText="1"/>
    </xf>
    <xf numFmtId="0" fontId="45" fillId="0" borderId="76" xfId="0" applyFont="1" applyBorder="1" applyAlignment="1" applyProtection="1">
      <alignment horizontal="left" vertical="center" wrapText="1"/>
    </xf>
    <xf numFmtId="0" fontId="45" fillId="11" borderId="69" xfId="0" applyFont="1" applyFill="1" applyBorder="1" applyAlignment="1" applyProtection="1">
      <alignment horizontal="left" vertical="center" wrapText="1"/>
    </xf>
    <xf numFmtId="0" fontId="45" fillId="11" borderId="71" xfId="0" applyFont="1" applyFill="1" applyBorder="1" applyAlignment="1" applyProtection="1">
      <alignment horizontal="left" vertical="center" wrapText="1"/>
    </xf>
    <xf numFmtId="0" fontId="45" fillId="11" borderId="0" xfId="0" applyFont="1" applyFill="1" applyBorder="1" applyAlignment="1" applyProtection="1">
      <alignment horizontal="left" vertical="center" wrapText="1"/>
    </xf>
    <xf numFmtId="0" fontId="45" fillId="11" borderId="12" xfId="0" applyFont="1" applyFill="1" applyBorder="1" applyAlignment="1" applyProtection="1">
      <alignment horizontal="left" vertical="center" wrapText="1"/>
    </xf>
    <xf numFmtId="44" fontId="45" fillId="3" borderId="69" xfId="3" applyFont="1" applyFill="1" applyBorder="1" applyAlignment="1" applyProtection="1">
      <alignment horizontal="center" vertical="center"/>
      <protection locked="0"/>
    </xf>
    <xf numFmtId="44" fontId="45" fillId="3" borderId="8" xfId="3" applyFont="1" applyFill="1" applyBorder="1" applyAlignment="1" applyProtection="1">
      <alignment horizontal="center" vertical="center"/>
      <protection locked="0"/>
    </xf>
    <xf numFmtId="44" fontId="45" fillId="3" borderId="75" xfId="3" applyFont="1" applyFill="1" applyBorder="1" applyAlignment="1" applyProtection="1">
      <alignment horizontal="center" vertical="center"/>
      <protection locked="0"/>
    </xf>
    <xf numFmtId="44" fontId="45" fillId="3" borderId="7" xfId="3" applyFont="1" applyFill="1" applyBorder="1" applyAlignment="1" applyProtection="1">
      <alignment horizontal="center" vertical="center"/>
      <protection locked="0"/>
    </xf>
    <xf numFmtId="44" fontId="46" fillId="0" borderId="69" xfId="3" applyFont="1" applyFill="1" applyBorder="1" applyAlignment="1" applyProtection="1">
      <alignment horizontal="center" vertical="center"/>
    </xf>
    <xf numFmtId="44" fontId="46" fillId="0" borderId="8" xfId="3" applyFont="1" applyFill="1" applyBorder="1" applyAlignment="1" applyProtection="1">
      <alignment horizontal="center" vertical="center"/>
    </xf>
    <xf numFmtId="44" fontId="46" fillId="0" borderId="45" xfId="3" applyFont="1" applyFill="1" applyBorder="1" applyAlignment="1" applyProtection="1">
      <alignment horizontal="center" vertical="center"/>
    </xf>
    <xf numFmtId="44" fontId="46" fillId="0" borderId="74" xfId="3" applyFont="1" applyFill="1" applyBorder="1" applyAlignment="1" applyProtection="1">
      <alignment horizontal="center" vertical="center"/>
    </xf>
    <xf numFmtId="167" fontId="46" fillId="10" borderId="69" xfId="3" applyNumberFormat="1" applyFont="1" applyFill="1" applyBorder="1" applyAlignment="1" applyProtection="1">
      <alignment horizontal="center" vertical="center"/>
    </xf>
    <xf numFmtId="167" fontId="46" fillId="10" borderId="32" xfId="3" applyNumberFormat="1" applyFont="1" applyFill="1" applyBorder="1" applyAlignment="1" applyProtection="1">
      <alignment horizontal="center" vertical="center"/>
    </xf>
    <xf numFmtId="167" fontId="46" fillId="10" borderId="71" xfId="3" applyNumberFormat="1" applyFont="1" applyFill="1" applyBorder="1" applyAlignment="1" applyProtection="1">
      <alignment horizontal="center" vertical="center"/>
    </xf>
    <xf numFmtId="167" fontId="46" fillId="10" borderId="34" xfId="3" applyNumberFormat="1" applyFont="1" applyFill="1" applyBorder="1" applyAlignment="1" applyProtection="1">
      <alignment horizontal="center" vertical="center"/>
    </xf>
    <xf numFmtId="167" fontId="46" fillId="10" borderId="45" xfId="3" applyNumberFormat="1" applyFont="1" applyFill="1" applyBorder="1" applyAlignment="1" applyProtection="1">
      <alignment horizontal="center" vertical="center"/>
    </xf>
    <xf numFmtId="167" fontId="46" fillId="10" borderId="77" xfId="3" applyNumberFormat="1" applyFont="1" applyFill="1" applyBorder="1" applyAlignment="1" applyProtection="1">
      <alignment horizontal="center" vertical="center"/>
    </xf>
    <xf numFmtId="44" fontId="45" fillId="3" borderId="72" xfId="3" applyFont="1" applyFill="1" applyBorder="1" applyAlignment="1" applyProtection="1">
      <alignment horizontal="center" vertical="center"/>
      <protection locked="0"/>
    </xf>
    <xf numFmtId="44" fontId="45" fillId="3" borderId="63" xfId="3" applyFont="1" applyFill="1" applyBorder="1" applyAlignment="1" applyProtection="1">
      <alignment horizontal="center" vertical="center"/>
      <protection locked="0"/>
    </xf>
    <xf numFmtId="44" fontId="46" fillId="0" borderId="69" xfId="3" applyFont="1" applyBorder="1" applyAlignment="1" applyProtection="1">
      <alignment horizontal="center" vertical="center"/>
    </xf>
    <xf numFmtId="44" fontId="46" fillId="0" borderId="8" xfId="3" applyFont="1" applyBorder="1" applyAlignment="1" applyProtection="1">
      <alignment horizontal="center" vertical="center"/>
    </xf>
    <xf numFmtId="44" fontId="46" fillId="0" borderId="45" xfId="3" applyFont="1" applyBorder="1" applyAlignment="1" applyProtection="1">
      <alignment horizontal="center" vertical="center"/>
    </xf>
    <xf numFmtId="44" fontId="46" fillId="0" borderId="74" xfId="3" applyFont="1" applyBorder="1" applyAlignment="1" applyProtection="1">
      <alignment horizontal="center" vertical="center"/>
    </xf>
    <xf numFmtId="0" fontId="45" fillId="10" borderId="8" xfId="0" applyFont="1" applyFill="1" applyBorder="1" applyAlignment="1" applyProtection="1">
      <alignment horizontal="left" vertical="center" wrapText="1"/>
    </xf>
    <xf numFmtId="0" fontId="45" fillId="10" borderId="70" xfId="0" applyFont="1" applyFill="1" applyBorder="1" applyAlignment="1" applyProtection="1">
      <alignment horizontal="left" vertical="center" wrapText="1"/>
    </xf>
    <xf numFmtId="0" fontId="45" fillId="10" borderId="0" xfId="0" applyFont="1" applyFill="1" applyBorder="1" applyAlignment="1" applyProtection="1">
      <alignment horizontal="left" vertical="center" wrapText="1"/>
    </xf>
    <xf numFmtId="0" fontId="45" fillId="10" borderId="12" xfId="0" applyFont="1" applyFill="1" applyBorder="1" applyAlignment="1" applyProtection="1">
      <alignment horizontal="left" vertical="center" wrapText="1"/>
    </xf>
    <xf numFmtId="0" fontId="45" fillId="10" borderId="74" xfId="0" applyFont="1" applyFill="1" applyBorder="1" applyAlignment="1" applyProtection="1">
      <alignment horizontal="left" vertical="center" wrapText="1"/>
    </xf>
    <xf numFmtId="0" fontId="45" fillId="10" borderId="13" xfId="0" applyFont="1" applyFill="1" applyBorder="1" applyAlignment="1" applyProtection="1">
      <alignment horizontal="left" vertical="center" wrapText="1"/>
    </xf>
    <xf numFmtId="0" fontId="46" fillId="0" borderId="8" xfId="0" applyFont="1" applyBorder="1" applyAlignment="1" applyProtection="1">
      <alignment horizontal="left" vertical="center" wrapText="1"/>
    </xf>
    <xf numFmtId="0" fontId="46" fillId="0" borderId="70" xfId="0" applyFont="1" applyBorder="1" applyAlignment="1" applyProtection="1">
      <alignment horizontal="left" vertical="center" wrapText="1"/>
    </xf>
    <xf numFmtId="0" fontId="46" fillId="0" borderId="74" xfId="0" applyFont="1" applyBorder="1" applyAlignment="1" applyProtection="1">
      <alignment horizontal="left" vertical="center" wrapText="1"/>
    </xf>
    <xf numFmtId="0" fontId="46" fillId="0" borderId="13" xfId="0" applyFont="1" applyBorder="1" applyAlignment="1" applyProtection="1">
      <alignment horizontal="left" vertical="center" wrapText="1"/>
    </xf>
    <xf numFmtId="44" fontId="46" fillId="0" borderId="71" xfId="3" applyFont="1" applyBorder="1" applyAlignment="1" applyProtection="1">
      <alignment horizontal="center" vertical="center"/>
    </xf>
    <xf numFmtId="44" fontId="46" fillId="0" borderId="0" xfId="3" applyFont="1" applyBorder="1" applyAlignment="1" applyProtection="1">
      <alignment horizontal="center" vertical="center"/>
    </xf>
    <xf numFmtId="0" fontId="68" fillId="10" borderId="58" xfId="0" applyFont="1" applyFill="1" applyBorder="1" applyAlignment="1" applyProtection="1">
      <alignment horizontal="left" vertical="center"/>
    </xf>
    <xf numFmtId="0" fontId="68" fillId="10" borderId="59" xfId="0" applyFont="1" applyFill="1" applyBorder="1" applyAlignment="1" applyProtection="1">
      <alignment horizontal="left" vertical="center"/>
    </xf>
    <xf numFmtId="0" fontId="68" fillId="10" borderId="56" xfId="0" applyFont="1" applyFill="1" applyBorder="1" applyAlignment="1" applyProtection="1">
      <alignment horizontal="left" vertical="center"/>
    </xf>
    <xf numFmtId="164" fontId="45" fillId="3" borderId="16" xfId="1" applyNumberFormat="1" applyFont="1" applyFill="1" applyBorder="1" applyAlignment="1" applyProtection="1">
      <alignment horizontal="right" vertical="center"/>
      <protection locked="0"/>
    </xf>
    <xf numFmtId="164" fontId="45" fillId="3" borderId="17" xfId="1" applyNumberFormat="1" applyFont="1" applyFill="1" applyBorder="1" applyAlignment="1" applyProtection="1">
      <alignment horizontal="right" vertical="center"/>
      <protection locked="0"/>
    </xf>
    <xf numFmtId="0" fontId="45" fillId="0" borderId="63" xfId="0" applyFont="1" applyBorder="1" applyAlignment="1" applyProtection="1">
      <alignment horizontal="left" vertical="center" wrapText="1"/>
    </xf>
    <xf numFmtId="0" fontId="45" fillId="0" borderId="73" xfId="0" applyFont="1" applyBorder="1" applyAlignment="1" applyProtection="1">
      <alignment horizontal="left" vertical="center" wrapText="1"/>
    </xf>
    <xf numFmtId="167" fontId="24" fillId="10" borderId="72" xfId="3" applyNumberFormat="1" applyFont="1" applyFill="1" applyBorder="1" applyAlignment="1" applyProtection="1">
      <alignment horizontal="center" vertical="center"/>
    </xf>
    <xf numFmtId="167" fontId="24" fillId="10" borderId="64" xfId="3" applyNumberFormat="1" applyFont="1" applyFill="1" applyBorder="1" applyAlignment="1" applyProtection="1">
      <alignment horizontal="center" vertical="center"/>
    </xf>
    <xf numFmtId="44" fontId="45" fillId="0" borderId="62" xfId="3" applyFont="1" applyBorder="1" applyAlignment="1">
      <alignment horizontal="center"/>
    </xf>
    <xf numFmtId="44" fontId="45" fillId="0" borderId="63" xfId="3" applyFont="1" applyBorder="1" applyAlignment="1">
      <alignment horizontal="center"/>
    </xf>
    <xf numFmtId="44" fontId="45" fillId="0" borderId="64" xfId="3" applyFont="1" applyBorder="1" applyAlignment="1">
      <alignment horizontal="center"/>
    </xf>
    <xf numFmtId="0" fontId="49" fillId="11" borderId="16" xfId="0" applyFont="1" applyFill="1" applyBorder="1" applyAlignment="1">
      <alignment horizontal="center" vertical="center" textRotation="255"/>
    </xf>
    <xf numFmtId="0" fontId="49" fillId="11" borderId="65" xfId="0" applyFont="1" applyFill="1" applyBorder="1" applyAlignment="1">
      <alignment horizontal="center" vertical="center" textRotation="255"/>
    </xf>
    <xf numFmtId="0" fontId="49" fillId="11" borderId="17" xfId="0" applyFont="1" applyFill="1" applyBorder="1" applyAlignment="1">
      <alignment horizontal="center" vertical="center" textRotation="255"/>
    </xf>
    <xf numFmtId="44" fontId="46" fillId="10" borderId="62" xfId="3" applyFont="1" applyFill="1" applyBorder="1" applyAlignment="1">
      <alignment horizontal="center"/>
    </xf>
    <xf numFmtId="44" fontId="46" fillId="10" borderId="64" xfId="3" applyFont="1" applyFill="1" applyBorder="1" applyAlignment="1">
      <alignment horizontal="center"/>
    </xf>
    <xf numFmtId="44" fontId="45" fillId="10" borderId="62" xfId="1" applyNumberFormat="1" applyFont="1" applyFill="1" applyBorder="1" applyAlignment="1">
      <alignment horizontal="center"/>
    </xf>
    <xf numFmtId="44" fontId="45" fillId="10" borderId="64" xfId="1" applyNumberFormat="1" applyFont="1" applyFill="1" applyBorder="1" applyAlignment="1">
      <alignment horizontal="center"/>
    </xf>
    <xf numFmtId="0" fontId="46" fillId="10" borderId="31" xfId="0" applyFont="1" applyFill="1" applyBorder="1" applyAlignment="1">
      <alignment horizontal="left"/>
    </xf>
    <xf numFmtId="0" fontId="46" fillId="10" borderId="32" xfId="0" applyFont="1" applyFill="1" applyBorder="1" applyAlignment="1">
      <alignment horizontal="left"/>
    </xf>
    <xf numFmtId="0" fontId="58" fillId="10" borderId="35" xfId="0" applyFont="1" applyFill="1" applyBorder="1" applyAlignment="1">
      <alignment horizontal="right"/>
    </xf>
    <xf numFmtId="0" fontId="58" fillId="10" borderId="36" xfId="0" applyFont="1" applyFill="1" applyBorder="1" applyAlignment="1">
      <alignment horizontal="right"/>
    </xf>
    <xf numFmtId="0" fontId="46" fillId="11" borderId="31" xfId="0" applyFont="1" applyFill="1" applyBorder="1" applyAlignment="1">
      <alignment horizontal="right" vertical="center" wrapText="1"/>
    </xf>
    <xf numFmtId="0" fontId="46" fillId="11" borderId="32" xfId="0" applyFont="1" applyFill="1" applyBorder="1" applyAlignment="1">
      <alignment horizontal="right" vertical="center" wrapText="1"/>
    </xf>
    <xf numFmtId="0" fontId="46" fillId="11" borderId="35" xfId="0" applyFont="1" applyFill="1" applyBorder="1" applyAlignment="1">
      <alignment horizontal="right" vertical="center" wrapText="1"/>
    </xf>
    <xf numFmtId="0" fontId="46" fillId="11" borderId="36" xfId="0" applyFont="1" applyFill="1" applyBorder="1" applyAlignment="1">
      <alignment horizontal="right" vertical="center" wrapText="1"/>
    </xf>
    <xf numFmtId="0" fontId="46" fillId="11" borderId="31" xfId="0" applyFont="1" applyFill="1" applyBorder="1" applyAlignment="1">
      <alignment horizontal="right" wrapText="1"/>
    </xf>
    <xf numFmtId="0" fontId="46" fillId="11" borderId="32" xfId="0" applyFont="1" applyFill="1" applyBorder="1" applyAlignment="1">
      <alignment horizontal="right" wrapText="1"/>
    </xf>
    <xf numFmtId="0" fontId="46" fillId="11" borderId="35" xfId="0" applyFont="1" applyFill="1" applyBorder="1" applyAlignment="1">
      <alignment horizontal="right" wrapText="1"/>
    </xf>
    <xf numFmtId="0" fontId="46" fillId="11" borderId="36" xfId="0" applyFont="1" applyFill="1" applyBorder="1" applyAlignment="1">
      <alignment horizontal="right" wrapText="1"/>
    </xf>
    <xf numFmtId="44" fontId="49" fillId="0" borderId="0" xfId="3" applyFont="1" applyBorder="1" applyAlignment="1">
      <alignment horizontal="center" vertical="center" wrapText="1"/>
    </xf>
    <xf numFmtId="44" fontId="49" fillId="0" borderId="34" xfId="3" applyFont="1" applyBorder="1" applyAlignment="1">
      <alignment horizontal="center" vertical="center" wrapText="1"/>
    </xf>
    <xf numFmtId="0" fontId="46" fillId="11" borderId="7" xfId="0" applyFont="1" applyFill="1" applyBorder="1" applyAlignment="1">
      <alignment horizontal="right" wrapText="1"/>
    </xf>
    <xf numFmtId="0" fontId="63" fillId="0" borderId="0" xfId="0" applyFont="1" applyFill="1" applyBorder="1" applyAlignment="1">
      <alignment horizontal="center"/>
    </xf>
    <xf numFmtId="0" fontId="63" fillId="0" borderId="34" xfId="0" applyFont="1" applyFill="1" applyBorder="1" applyAlignment="1">
      <alignment horizontal="center"/>
    </xf>
    <xf numFmtId="0" fontId="46" fillId="10" borderId="62" xfId="0" applyFont="1" applyFill="1" applyBorder="1" applyAlignment="1">
      <alignment horizontal="left"/>
    </xf>
    <xf numFmtId="0" fontId="46" fillId="10" borderId="63" xfId="0" applyFont="1" applyFill="1" applyBorder="1" applyAlignment="1">
      <alignment horizontal="left"/>
    </xf>
    <xf numFmtId="0" fontId="46" fillId="10" borderId="64" xfId="0" applyFont="1" applyFill="1" applyBorder="1" applyAlignment="1">
      <alignment horizontal="left"/>
    </xf>
    <xf numFmtId="44" fontId="45" fillId="3" borderId="62" xfId="3" applyFont="1" applyFill="1" applyBorder="1" applyAlignment="1">
      <alignment horizontal="center"/>
    </xf>
    <xf numFmtId="44" fontId="45" fillId="3" borderId="64" xfId="3" applyFont="1" applyFill="1" applyBorder="1" applyAlignment="1">
      <alignment horizontal="center"/>
    </xf>
    <xf numFmtId="0" fontId="46" fillId="11" borderId="62" xfId="0" applyFont="1" applyFill="1" applyBorder="1" applyAlignment="1">
      <alignment horizontal="right" wrapText="1"/>
    </xf>
    <xf numFmtId="0" fontId="46" fillId="11" borderId="64" xfId="0" applyFont="1" applyFill="1" applyBorder="1" applyAlignment="1">
      <alignment horizontal="right" wrapText="1"/>
    </xf>
    <xf numFmtId="0" fontId="49" fillId="11" borderId="35" xfId="0" applyFont="1" applyFill="1" applyBorder="1" applyAlignment="1">
      <alignment horizontal="left" wrapText="1"/>
    </xf>
    <xf numFmtId="0" fontId="49" fillId="11" borderId="36" xfId="0" applyFont="1" applyFill="1" applyBorder="1" applyAlignment="1">
      <alignment horizontal="left" wrapText="1"/>
    </xf>
    <xf numFmtId="0" fontId="0" fillId="11" borderId="31" xfId="0" applyFill="1" applyBorder="1" applyAlignment="1">
      <alignment horizontal="center" wrapText="1"/>
    </xf>
    <xf numFmtId="0" fontId="0" fillId="11" borderId="8" xfId="0" applyFill="1" applyBorder="1" applyAlignment="1">
      <alignment horizontal="center" wrapText="1"/>
    </xf>
    <xf numFmtId="0" fontId="0" fillId="11" borderId="32" xfId="0" applyFill="1" applyBorder="1" applyAlignment="1">
      <alignment horizontal="center" wrapText="1"/>
    </xf>
    <xf numFmtId="40" fontId="45" fillId="0" borderId="7" xfId="0" applyNumberFormat="1" applyFont="1" applyBorder="1" applyAlignment="1">
      <alignment horizontal="center"/>
    </xf>
    <xf numFmtId="40" fontId="45" fillId="0" borderId="36" xfId="0" applyNumberFormat="1" applyFont="1" applyBorder="1" applyAlignment="1">
      <alignment horizontal="center"/>
    </xf>
    <xf numFmtId="0" fontId="0" fillId="0" borderId="63" xfId="0" applyBorder="1" applyAlignment="1">
      <alignment horizontal="center"/>
    </xf>
    <xf numFmtId="0" fontId="45" fillId="11" borderId="31" xfId="0" applyFont="1" applyFill="1" applyBorder="1" applyAlignment="1">
      <alignment horizontal="center" wrapText="1"/>
    </xf>
    <xf numFmtId="0" fontId="45" fillId="11" borderId="8" xfId="0" applyFont="1" applyFill="1" applyBorder="1" applyAlignment="1">
      <alignment horizontal="center" wrapText="1"/>
    </xf>
    <xf numFmtId="0" fontId="45" fillId="11" borderId="32" xfId="0" applyFont="1" applyFill="1" applyBorder="1" applyAlignment="1">
      <alignment horizontal="center" wrapText="1"/>
    </xf>
    <xf numFmtId="0" fontId="45" fillId="11" borderId="35" xfId="0" applyFont="1" applyFill="1" applyBorder="1" applyAlignment="1">
      <alignment horizontal="center" wrapText="1"/>
    </xf>
    <xf numFmtId="0" fontId="45" fillId="11" borderId="7" xfId="0" applyFont="1" applyFill="1" applyBorder="1" applyAlignment="1">
      <alignment horizontal="center" wrapText="1"/>
    </xf>
    <xf numFmtId="0" fontId="45" fillId="11" borderId="36" xfId="0" applyFont="1" applyFill="1" applyBorder="1" applyAlignment="1">
      <alignment horizontal="center" wrapText="1"/>
    </xf>
    <xf numFmtId="0" fontId="45" fillId="11" borderId="0" xfId="0" applyFont="1" applyFill="1" applyAlignment="1">
      <alignment horizontal="left"/>
    </xf>
    <xf numFmtId="0" fontId="46" fillId="10" borderId="62" xfId="0" applyFont="1" applyFill="1" applyBorder="1" applyAlignment="1">
      <alignment horizontal="center" vertical="center" wrapText="1"/>
    </xf>
    <xf numFmtId="0" fontId="46" fillId="10" borderId="63" xfId="0" applyFont="1" applyFill="1" applyBorder="1" applyAlignment="1">
      <alignment horizontal="center" vertical="center" wrapText="1"/>
    </xf>
    <xf numFmtId="0" fontId="46" fillId="10" borderId="64" xfId="0" applyFont="1" applyFill="1" applyBorder="1" applyAlignment="1">
      <alignment horizontal="center" vertical="center" wrapText="1"/>
    </xf>
    <xf numFmtId="44" fontId="45" fillId="3" borderId="62" xfId="3" applyNumberFormat="1" applyFont="1"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44" fillId="36" borderId="0" xfId="0" applyFont="1" applyFill="1" applyAlignment="1">
      <alignment horizontal="left"/>
    </xf>
    <xf numFmtId="0" fontId="24" fillId="37" borderId="7" xfId="0" applyFont="1" applyFill="1" applyBorder="1" applyAlignment="1">
      <alignment horizontal="center"/>
    </xf>
    <xf numFmtId="0" fontId="44" fillId="36" borderId="0" xfId="0" applyFont="1" applyFill="1" applyAlignment="1">
      <alignment horizontal="right"/>
    </xf>
  </cellXfs>
  <cellStyles count="2936">
    <cellStyle name="20% - Accent1 10" xfId="79"/>
    <cellStyle name="20% - Accent1 2" xfId="16"/>
    <cellStyle name="20% - Accent1 2 2" xfId="80"/>
    <cellStyle name="20% - Accent1 3" xfId="81"/>
    <cellStyle name="20% - Accent1 4" xfId="82"/>
    <cellStyle name="20% - Accent1 5" xfId="83"/>
    <cellStyle name="20% - Accent1 6" xfId="84"/>
    <cellStyle name="20% - Accent1 7" xfId="85"/>
    <cellStyle name="20% - Accent1 8" xfId="86"/>
    <cellStyle name="20% - Accent1 9" xfId="87"/>
    <cellStyle name="20% - Accent2 10" xfId="88"/>
    <cellStyle name="20% - Accent2 2" xfId="17"/>
    <cellStyle name="20% - Accent2 2 2" xfId="89"/>
    <cellStyle name="20% - Accent2 3" xfId="90"/>
    <cellStyle name="20% - Accent2 4" xfId="91"/>
    <cellStyle name="20% - Accent2 5" xfId="92"/>
    <cellStyle name="20% - Accent2 6" xfId="93"/>
    <cellStyle name="20% - Accent2 7" xfId="94"/>
    <cellStyle name="20% - Accent2 8" xfId="95"/>
    <cellStyle name="20% - Accent2 9" xfId="96"/>
    <cellStyle name="20% - Accent3 10" xfId="97"/>
    <cellStyle name="20% - Accent3 2" xfId="18"/>
    <cellStyle name="20% - Accent3 2 2" xfId="98"/>
    <cellStyle name="20% - Accent3 3" xfId="99"/>
    <cellStyle name="20% - Accent3 4" xfId="100"/>
    <cellStyle name="20% - Accent3 5" xfId="101"/>
    <cellStyle name="20% - Accent3 6" xfId="102"/>
    <cellStyle name="20% - Accent3 7" xfId="103"/>
    <cellStyle name="20% - Accent3 8" xfId="104"/>
    <cellStyle name="20% - Accent3 9" xfId="105"/>
    <cellStyle name="20% - Accent4 10" xfId="106"/>
    <cellStyle name="20% - Accent4 2" xfId="19"/>
    <cellStyle name="20% - Accent4 2 2" xfId="107"/>
    <cellStyle name="20% - Accent4 3" xfId="108"/>
    <cellStyle name="20% - Accent4 4" xfId="109"/>
    <cellStyle name="20% - Accent4 5" xfId="110"/>
    <cellStyle name="20% - Accent4 6" xfId="111"/>
    <cellStyle name="20% - Accent4 7" xfId="112"/>
    <cellStyle name="20% - Accent4 8" xfId="113"/>
    <cellStyle name="20% - Accent4 9" xfId="114"/>
    <cellStyle name="20% - Accent5 10" xfId="115"/>
    <cellStyle name="20% - Accent5 2" xfId="20"/>
    <cellStyle name="20% - Accent5 2 2"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2" xfId="21"/>
    <cellStyle name="20% - Accent6 2 2" xfId="125"/>
    <cellStyle name="20% - Accent6 3" xfId="126"/>
    <cellStyle name="20% - Accent6 4" xfId="127"/>
    <cellStyle name="20% - Accent6 5" xfId="128"/>
    <cellStyle name="20% - Accent6 6" xfId="129"/>
    <cellStyle name="20% - Accent6 7" xfId="130"/>
    <cellStyle name="20% - Accent6 8" xfId="131"/>
    <cellStyle name="20% - Accent6 9" xfId="132"/>
    <cellStyle name="40% - Accent1 10" xfId="133"/>
    <cellStyle name="40% - Accent1 2" xfId="22"/>
    <cellStyle name="40% - Accent1 2 2" xfId="134"/>
    <cellStyle name="40% - Accent1 3" xfId="135"/>
    <cellStyle name="40% - Accent1 4" xfId="136"/>
    <cellStyle name="40% - Accent1 5" xfId="137"/>
    <cellStyle name="40% - Accent1 6" xfId="138"/>
    <cellStyle name="40% - Accent1 7" xfId="139"/>
    <cellStyle name="40% - Accent1 8" xfId="140"/>
    <cellStyle name="40% - Accent1 9" xfId="141"/>
    <cellStyle name="40% - Accent2 10" xfId="142"/>
    <cellStyle name="40% - Accent2 2" xfId="23"/>
    <cellStyle name="40% - Accent2 2 2" xfId="143"/>
    <cellStyle name="40% - Accent2 3" xfId="144"/>
    <cellStyle name="40% - Accent2 4" xfId="145"/>
    <cellStyle name="40% - Accent2 5" xfId="146"/>
    <cellStyle name="40% - Accent2 6" xfId="147"/>
    <cellStyle name="40% - Accent2 7" xfId="148"/>
    <cellStyle name="40% - Accent2 8" xfId="149"/>
    <cellStyle name="40% - Accent2 9" xfId="150"/>
    <cellStyle name="40% - Accent3 10" xfId="151"/>
    <cellStyle name="40% - Accent3 2" xfId="24"/>
    <cellStyle name="40% - Accent3 2 2" xfId="152"/>
    <cellStyle name="40% - Accent3 3" xfId="153"/>
    <cellStyle name="40% - Accent3 4" xfId="154"/>
    <cellStyle name="40% - Accent3 5" xfId="155"/>
    <cellStyle name="40% - Accent3 6" xfId="156"/>
    <cellStyle name="40% - Accent3 7" xfId="157"/>
    <cellStyle name="40% - Accent3 8" xfId="158"/>
    <cellStyle name="40% - Accent3 9" xfId="159"/>
    <cellStyle name="40% - Accent4 10" xfId="160"/>
    <cellStyle name="40% - Accent4 2" xfId="25"/>
    <cellStyle name="40% - Accent4 2 2" xfId="161"/>
    <cellStyle name="40% - Accent4 3" xfId="162"/>
    <cellStyle name="40% - Accent4 4" xfId="163"/>
    <cellStyle name="40% - Accent4 5" xfId="164"/>
    <cellStyle name="40% - Accent4 6" xfId="165"/>
    <cellStyle name="40% - Accent4 7" xfId="166"/>
    <cellStyle name="40% - Accent4 8" xfId="167"/>
    <cellStyle name="40% - Accent4 9" xfId="168"/>
    <cellStyle name="40% - Accent5 10" xfId="169"/>
    <cellStyle name="40% - Accent5 2" xfId="26"/>
    <cellStyle name="40% - Accent5 2 2" xfId="170"/>
    <cellStyle name="40% - Accent5 3" xfId="171"/>
    <cellStyle name="40% - Accent5 4" xfId="172"/>
    <cellStyle name="40% - Accent5 5" xfId="173"/>
    <cellStyle name="40% - Accent5 6" xfId="174"/>
    <cellStyle name="40% - Accent5 7" xfId="175"/>
    <cellStyle name="40% - Accent5 8" xfId="176"/>
    <cellStyle name="40% - Accent5 9" xfId="177"/>
    <cellStyle name="40% - Accent6 10" xfId="178"/>
    <cellStyle name="40% - Accent6 2" xfId="27"/>
    <cellStyle name="40% - Accent6 2 2" xfId="179"/>
    <cellStyle name="40% - Accent6 3" xfId="180"/>
    <cellStyle name="40% - Accent6 4" xfId="181"/>
    <cellStyle name="40% - Accent6 5" xfId="182"/>
    <cellStyle name="40% - Accent6 6" xfId="183"/>
    <cellStyle name="40% - Accent6 7" xfId="184"/>
    <cellStyle name="40% - Accent6 8" xfId="185"/>
    <cellStyle name="40% - Accent6 9" xfId="186"/>
    <cellStyle name="60% - Accent1 10" xfId="187"/>
    <cellStyle name="60% - Accent1 2" xfId="28"/>
    <cellStyle name="60% - Accent1 2 2" xfId="188"/>
    <cellStyle name="60% - Accent1 3" xfId="189"/>
    <cellStyle name="60% - Accent1 4" xfId="190"/>
    <cellStyle name="60% - Accent1 5" xfId="191"/>
    <cellStyle name="60% - Accent1 6" xfId="192"/>
    <cellStyle name="60% - Accent1 7" xfId="193"/>
    <cellStyle name="60% - Accent1 8" xfId="194"/>
    <cellStyle name="60% - Accent1 9" xfId="195"/>
    <cellStyle name="60% - Accent2 10" xfId="196"/>
    <cellStyle name="60% - Accent2 2" xfId="29"/>
    <cellStyle name="60% - Accent2 2 2" xfId="197"/>
    <cellStyle name="60% - Accent2 3" xfId="198"/>
    <cellStyle name="60% - Accent2 4" xfId="199"/>
    <cellStyle name="60% - Accent2 5" xfId="200"/>
    <cellStyle name="60% - Accent2 6" xfId="201"/>
    <cellStyle name="60% - Accent2 7" xfId="202"/>
    <cellStyle name="60% - Accent2 8" xfId="203"/>
    <cellStyle name="60% - Accent2 9" xfId="204"/>
    <cellStyle name="60% - Accent3 10" xfId="205"/>
    <cellStyle name="60% - Accent3 2" xfId="30"/>
    <cellStyle name="60% - Accent3 2 2" xfId="206"/>
    <cellStyle name="60% - Accent3 3" xfId="207"/>
    <cellStyle name="60% - Accent3 4" xfId="208"/>
    <cellStyle name="60% - Accent3 5" xfId="209"/>
    <cellStyle name="60% - Accent3 6" xfId="210"/>
    <cellStyle name="60% - Accent3 7" xfId="211"/>
    <cellStyle name="60% - Accent3 8" xfId="212"/>
    <cellStyle name="60% - Accent3 9" xfId="213"/>
    <cellStyle name="60% - Accent4 10" xfId="214"/>
    <cellStyle name="60% - Accent4 2" xfId="31"/>
    <cellStyle name="60% - Accent4 2 2" xfId="215"/>
    <cellStyle name="60% - Accent4 3" xfId="216"/>
    <cellStyle name="60% - Accent4 4" xfId="217"/>
    <cellStyle name="60% - Accent4 5" xfId="218"/>
    <cellStyle name="60% - Accent4 6" xfId="219"/>
    <cellStyle name="60% - Accent4 7" xfId="220"/>
    <cellStyle name="60% - Accent4 8" xfId="221"/>
    <cellStyle name="60% - Accent4 9" xfId="222"/>
    <cellStyle name="60% - Accent5 10" xfId="223"/>
    <cellStyle name="60% - Accent5 2" xfId="32"/>
    <cellStyle name="60% - Accent5 2 2" xfId="224"/>
    <cellStyle name="60% - Accent5 3" xfId="225"/>
    <cellStyle name="60% - Accent5 4" xfId="226"/>
    <cellStyle name="60% - Accent5 5" xfId="227"/>
    <cellStyle name="60% - Accent5 6" xfId="228"/>
    <cellStyle name="60% - Accent5 7" xfId="229"/>
    <cellStyle name="60% - Accent5 8" xfId="230"/>
    <cellStyle name="60% - Accent5 9" xfId="231"/>
    <cellStyle name="60% - Accent6 10" xfId="232"/>
    <cellStyle name="60% - Accent6 2" xfId="33"/>
    <cellStyle name="60% - Accent6 2 2" xfId="233"/>
    <cellStyle name="60% - Accent6 3" xfId="234"/>
    <cellStyle name="60% - Accent6 4" xfId="235"/>
    <cellStyle name="60% - Accent6 5" xfId="236"/>
    <cellStyle name="60% - Accent6 6" xfId="237"/>
    <cellStyle name="60% - Accent6 7" xfId="238"/>
    <cellStyle name="60% - Accent6 8" xfId="239"/>
    <cellStyle name="60% - Accent6 9" xfId="240"/>
    <cellStyle name="Accent1 10" xfId="241"/>
    <cellStyle name="Accent1 2" xfId="34"/>
    <cellStyle name="Accent1 2 2" xfId="242"/>
    <cellStyle name="Accent1 3" xfId="243"/>
    <cellStyle name="Accent1 4" xfId="244"/>
    <cellStyle name="Accent1 5" xfId="245"/>
    <cellStyle name="Accent1 6" xfId="246"/>
    <cellStyle name="Accent1 7" xfId="247"/>
    <cellStyle name="Accent1 8" xfId="248"/>
    <cellStyle name="Accent1 9" xfId="249"/>
    <cellStyle name="Accent2 10" xfId="250"/>
    <cellStyle name="Accent2 2" xfId="35"/>
    <cellStyle name="Accent2 2 2" xfId="251"/>
    <cellStyle name="Accent2 3" xfId="252"/>
    <cellStyle name="Accent2 4" xfId="253"/>
    <cellStyle name="Accent2 5" xfId="254"/>
    <cellStyle name="Accent2 6" xfId="255"/>
    <cellStyle name="Accent2 7" xfId="256"/>
    <cellStyle name="Accent2 8" xfId="257"/>
    <cellStyle name="Accent2 9" xfId="258"/>
    <cellStyle name="Accent3 10" xfId="259"/>
    <cellStyle name="Accent3 2" xfId="36"/>
    <cellStyle name="Accent3 2 2" xfId="260"/>
    <cellStyle name="Accent3 3" xfId="261"/>
    <cellStyle name="Accent3 4" xfId="262"/>
    <cellStyle name="Accent3 5" xfId="263"/>
    <cellStyle name="Accent3 6" xfId="264"/>
    <cellStyle name="Accent3 7" xfId="265"/>
    <cellStyle name="Accent3 8" xfId="266"/>
    <cellStyle name="Accent3 9" xfId="267"/>
    <cellStyle name="Accent4 10" xfId="268"/>
    <cellStyle name="Accent4 2" xfId="37"/>
    <cellStyle name="Accent4 2 2" xfId="269"/>
    <cellStyle name="Accent4 3" xfId="270"/>
    <cellStyle name="Accent4 4" xfId="271"/>
    <cellStyle name="Accent4 5" xfId="272"/>
    <cellStyle name="Accent4 6" xfId="273"/>
    <cellStyle name="Accent4 7" xfId="274"/>
    <cellStyle name="Accent4 8" xfId="275"/>
    <cellStyle name="Accent4 9" xfId="276"/>
    <cellStyle name="Accent5 10" xfId="277"/>
    <cellStyle name="Accent5 2" xfId="38"/>
    <cellStyle name="Accent5 2 2" xfId="278"/>
    <cellStyle name="Accent5 3" xfId="279"/>
    <cellStyle name="Accent5 4" xfId="280"/>
    <cellStyle name="Accent5 5" xfId="281"/>
    <cellStyle name="Accent5 6" xfId="282"/>
    <cellStyle name="Accent5 7" xfId="283"/>
    <cellStyle name="Accent5 8" xfId="284"/>
    <cellStyle name="Accent5 9" xfId="285"/>
    <cellStyle name="Accent6 10" xfId="286"/>
    <cellStyle name="Accent6 2" xfId="39"/>
    <cellStyle name="Accent6 2 2" xfId="287"/>
    <cellStyle name="Accent6 3" xfId="288"/>
    <cellStyle name="Accent6 4" xfId="289"/>
    <cellStyle name="Accent6 5" xfId="290"/>
    <cellStyle name="Accent6 6" xfId="291"/>
    <cellStyle name="Accent6 7" xfId="292"/>
    <cellStyle name="Accent6 8" xfId="293"/>
    <cellStyle name="Accent6 9" xfId="294"/>
    <cellStyle name="Bad 10" xfId="295"/>
    <cellStyle name="Bad 11" xfId="296"/>
    <cellStyle name="Bad 12" xfId="297"/>
    <cellStyle name="Bad 2" xfId="40"/>
    <cellStyle name="Bad 2 2" xfId="298"/>
    <cellStyle name="Bad 3" xfId="299"/>
    <cellStyle name="Bad 4" xfId="300"/>
    <cellStyle name="Bad 5" xfId="301"/>
    <cellStyle name="Bad 6" xfId="302"/>
    <cellStyle name="Bad 7" xfId="303"/>
    <cellStyle name="Bad 8" xfId="304"/>
    <cellStyle name="Bad 9" xfId="305"/>
    <cellStyle name="Calculation 10" xfId="306"/>
    <cellStyle name="Calculation 2" xfId="76"/>
    <cellStyle name="Calculation 2 10" xfId="308"/>
    <cellStyle name="Calculation 2 11" xfId="309"/>
    <cellStyle name="Calculation 2 12" xfId="310"/>
    <cellStyle name="Calculation 2 13" xfId="311"/>
    <cellStyle name="Calculation 2 14" xfId="312"/>
    <cellStyle name="Calculation 2 15" xfId="313"/>
    <cellStyle name="Calculation 2 16" xfId="307"/>
    <cellStyle name="Calculation 2 2" xfId="314"/>
    <cellStyle name="Calculation 2 3" xfId="315"/>
    <cellStyle name="Calculation 2 4" xfId="316"/>
    <cellStyle name="Calculation 2 5" xfId="317"/>
    <cellStyle name="Calculation 2 6" xfId="318"/>
    <cellStyle name="Calculation 2 7" xfId="319"/>
    <cellStyle name="Calculation 2 8" xfId="320"/>
    <cellStyle name="Calculation 2 9" xfId="321"/>
    <cellStyle name="Calculation 3" xfId="322"/>
    <cellStyle name="Calculation 3 10" xfId="323"/>
    <cellStyle name="Calculation 3 11" xfId="324"/>
    <cellStyle name="Calculation 3 12" xfId="325"/>
    <cellStyle name="Calculation 3 13" xfId="326"/>
    <cellStyle name="Calculation 3 14" xfId="327"/>
    <cellStyle name="Calculation 3 15" xfId="328"/>
    <cellStyle name="Calculation 3 2" xfId="329"/>
    <cellStyle name="Calculation 3 3" xfId="330"/>
    <cellStyle name="Calculation 3 4" xfId="331"/>
    <cellStyle name="Calculation 3 5" xfId="332"/>
    <cellStyle name="Calculation 3 6" xfId="333"/>
    <cellStyle name="Calculation 3 7" xfId="334"/>
    <cellStyle name="Calculation 3 8" xfId="335"/>
    <cellStyle name="Calculation 3 9" xfId="336"/>
    <cellStyle name="Calculation 4" xfId="337"/>
    <cellStyle name="Calculation 4 10" xfId="338"/>
    <cellStyle name="Calculation 4 11" xfId="339"/>
    <cellStyle name="Calculation 4 12" xfId="340"/>
    <cellStyle name="Calculation 4 13" xfId="341"/>
    <cellStyle name="Calculation 4 14" xfId="342"/>
    <cellStyle name="Calculation 4 15" xfId="343"/>
    <cellStyle name="Calculation 4 2" xfId="344"/>
    <cellStyle name="Calculation 4 3" xfId="345"/>
    <cellStyle name="Calculation 4 4" xfId="346"/>
    <cellStyle name="Calculation 4 5" xfId="347"/>
    <cellStyle name="Calculation 4 6" xfId="348"/>
    <cellStyle name="Calculation 4 7" xfId="349"/>
    <cellStyle name="Calculation 4 8" xfId="350"/>
    <cellStyle name="Calculation 4 9" xfId="351"/>
    <cellStyle name="Calculation 5" xfId="352"/>
    <cellStyle name="Calculation 5 10" xfId="353"/>
    <cellStyle name="Calculation 5 11" xfId="354"/>
    <cellStyle name="Calculation 5 12" xfId="355"/>
    <cellStyle name="Calculation 5 13" xfId="356"/>
    <cellStyle name="Calculation 5 14" xfId="357"/>
    <cellStyle name="Calculation 5 15" xfId="358"/>
    <cellStyle name="Calculation 5 2" xfId="359"/>
    <cellStyle name="Calculation 5 3" xfId="360"/>
    <cellStyle name="Calculation 5 4" xfId="361"/>
    <cellStyle name="Calculation 5 5" xfId="362"/>
    <cellStyle name="Calculation 5 6" xfId="363"/>
    <cellStyle name="Calculation 5 7" xfId="364"/>
    <cellStyle name="Calculation 5 8" xfId="365"/>
    <cellStyle name="Calculation 5 9" xfId="366"/>
    <cellStyle name="Calculation 6" xfId="367"/>
    <cellStyle name="Calculation 6 10" xfId="368"/>
    <cellStyle name="Calculation 6 11" xfId="369"/>
    <cellStyle name="Calculation 6 12" xfId="370"/>
    <cellStyle name="Calculation 6 13" xfId="371"/>
    <cellStyle name="Calculation 6 14" xfId="372"/>
    <cellStyle name="Calculation 6 15" xfId="373"/>
    <cellStyle name="Calculation 6 2" xfId="374"/>
    <cellStyle name="Calculation 6 3" xfId="375"/>
    <cellStyle name="Calculation 6 4" xfId="376"/>
    <cellStyle name="Calculation 6 5" xfId="377"/>
    <cellStyle name="Calculation 6 6" xfId="378"/>
    <cellStyle name="Calculation 6 7" xfId="379"/>
    <cellStyle name="Calculation 6 8" xfId="380"/>
    <cellStyle name="Calculation 6 9" xfId="381"/>
    <cellStyle name="Calculation 7" xfId="382"/>
    <cellStyle name="Calculation 7 10" xfId="383"/>
    <cellStyle name="Calculation 7 11" xfId="384"/>
    <cellStyle name="Calculation 7 12" xfId="385"/>
    <cellStyle name="Calculation 7 13" xfId="386"/>
    <cellStyle name="Calculation 7 14" xfId="387"/>
    <cellStyle name="Calculation 7 15" xfId="388"/>
    <cellStyle name="Calculation 7 2" xfId="389"/>
    <cellStyle name="Calculation 7 3" xfId="390"/>
    <cellStyle name="Calculation 7 4" xfId="391"/>
    <cellStyle name="Calculation 7 5" xfId="392"/>
    <cellStyle name="Calculation 7 6" xfId="393"/>
    <cellStyle name="Calculation 7 7" xfId="394"/>
    <cellStyle name="Calculation 7 8" xfId="395"/>
    <cellStyle name="Calculation 7 9" xfId="396"/>
    <cellStyle name="Calculation 8" xfId="397"/>
    <cellStyle name="Calculation 8 10" xfId="398"/>
    <cellStyle name="Calculation 8 11" xfId="399"/>
    <cellStyle name="Calculation 8 12" xfId="400"/>
    <cellStyle name="Calculation 8 13" xfId="401"/>
    <cellStyle name="Calculation 8 14" xfId="402"/>
    <cellStyle name="Calculation 8 15" xfId="403"/>
    <cellStyle name="Calculation 8 2" xfId="404"/>
    <cellStyle name="Calculation 8 3" xfId="405"/>
    <cellStyle name="Calculation 8 4" xfId="406"/>
    <cellStyle name="Calculation 8 5" xfId="407"/>
    <cellStyle name="Calculation 8 6" xfId="408"/>
    <cellStyle name="Calculation 8 7" xfId="409"/>
    <cellStyle name="Calculation 8 8" xfId="410"/>
    <cellStyle name="Calculation 8 9" xfId="411"/>
    <cellStyle name="Calculation 9" xfId="412"/>
    <cellStyle name="Calculation 9 10" xfId="413"/>
    <cellStyle name="Calculation 9 11" xfId="414"/>
    <cellStyle name="Calculation 9 12" xfId="415"/>
    <cellStyle name="Calculation 9 13" xfId="416"/>
    <cellStyle name="Calculation 9 14" xfId="417"/>
    <cellStyle name="Calculation 9 15" xfId="418"/>
    <cellStyle name="Calculation 9 2" xfId="419"/>
    <cellStyle name="Calculation 9 3" xfId="420"/>
    <cellStyle name="Calculation 9 4" xfId="421"/>
    <cellStyle name="Calculation 9 5" xfId="422"/>
    <cellStyle name="Calculation 9 6" xfId="423"/>
    <cellStyle name="Calculation 9 7" xfId="424"/>
    <cellStyle name="Calculation 9 8" xfId="425"/>
    <cellStyle name="Calculation 9 9" xfId="426"/>
    <cellStyle name="Check Cell 10" xfId="427"/>
    <cellStyle name="Check Cell 2" xfId="41"/>
    <cellStyle name="Check Cell 2 2" xfId="428"/>
    <cellStyle name="Check Cell 3" xfId="429"/>
    <cellStyle name="Check Cell 4" xfId="430"/>
    <cellStyle name="Check Cell 5" xfId="431"/>
    <cellStyle name="Check Cell 6" xfId="432"/>
    <cellStyle name="Check Cell 7" xfId="433"/>
    <cellStyle name="Check Cell 8" xfId="434"/>
    <cellStyle name="Check Cell 9" xfId="435"/>
    <cellStyle name="Comma" xfId="1" builtinId="3"/>
    <cellStyle name="Comma [0] 2" xfId="436"/>
    <cellStyle name="Comma 10" xfId="437"/>
    <cellStyle name="Comma 11" xfId="438"/>
    <cellStyle name="Comma 12" xfId="439"/>
    <cellStyle name="Comma 13" xfId="440"/>
    <cellStyle name="Comma 14" xfId="441"/>
    <cellStyle name="Comma 15" xfId="442"/>
    <cellStyle name="Comma 16" xfId="443"/>
    <cellStyle name="Comma 17" xfId="444"/>
    <cellStyle name="Comma 18" xfId="445"/>
    <cellStyle name="Comma 19" xfId="446"/>
    <cellStyle name="Comma 2" xfId="13"/>
    <cellStyle name="Comma 2 2" xfId="57"/>
    <cellStyle name="Comma 20" xfId="447"/>
    <cellStyle name="Comma 21" xfId="448"/>
    <cellStyle name="Comma 22" xfId="449"/>
    <cellStyle name="Comma 23" xfId="450"/>
    <cellStyle name="Comma 24" xfId="451"/>
    <cellStyle name="Comma 25" xfId="452"/>
    <cellStyle name="Comma 26" xfId="453"/>
    <cellStyle name="Comma 27" xfId="454"/>
    <cellStyle name="Comma 28" xfId="455"/>
    <cellStyle name="Comma 29" xfId="456"/>
    <cellStyle name="Comma 3" xfId="70"/>
    <cellStyle name="Comma 3 2" xfId="457"/>
    <cellStyle name="Comma 4" xfId="8"/>
    <cellStyle name="Comma 4 2" xfId="458"/>
    <cellStyle name="Comma 5" xfId="459"/>
    <cellStyle name="Comma 6" xfId="460"/>
    <cellStyle name="Comma 7" xfId="461"/>
    <cellStyle name="Comma 8" xfId="462"/>
    <cellStyle name="Comma 9" xfId="463"/>
    <cellStyle name="Currency" xfId="3" builtinId="4"/>
    <cellStyle name="Currency 2" xfId="69"/>
    <cellStyle name="Currency 2 10" xfId="78"/>
    <cellStyle name="Currency 2 11" xfId="465"/>
    <cellStyle name="Currency 2 12" xfId="466"/>
    <cellStyle name="Currency 2 13" xfId="467"/>
    <cellStyle name="Currency 2 14" xfId="468"/>
    <cellStyle name="Currency 2 15" xfId="469"/>
    <cellStyle name="Currency 2 16" xfId="470"/>
    <cellStyle name="Currency 2 17" xfId="471"/>
    <cellStyle name="Currency 2 18" xfId="472"/>
    <cellStyle name="Currency 2 19" xfId="473"/>
    <cellStyle name="Currency 2 2" xfId="474"/>
    <cellStyle name="Currency 2 20" xfId="475"/>
    <cellStyle name="Currency 2 21" xfId="476"/>
    <cellStyle name="Currency 2 22" xfId="477"/>
    <cellStyle name="Currency 2 23" xfId="478"/>
    <cellStyle name="Currency 2 24" xfId="479"/>
    <cellStyle name="Currency 2 25" xfId="480"/>
    <cellStyle name="Currency 2 26" xfId="481"/>
    <cellStyle name="Currency 2 27" xfId="482"/>
    <cellStyle name="Currency 2 28" xfId="483"/>
    <cellStyle name="Currency 2 29" xfId="484"/>
    <cellStyle name="Currency 2 3" xfId="485"/>
    <cellStyle name="Currency 2 30" xfId="486"/>
    <cellStyle name="Currency 2 31" xfId="487"/>
    <cellStyle name="Currency 2 32" xfId="488"/>
    <cellStyle name="Currency 2 33" xfId="489"/>
    <cellStyle name="Currency 2 34" xfId="490"/>
    <cellStyle name="Currency 2 35" xfId="491"/>
    <cellStyle name="Currency 2 36" xfId="492"/>
    <cellStyle name="Currency 2 37" xfId="493"/>
    <cellStyle name="Currency 2 38" xfId="494"/>
    <cellStyle name="Currency 2 39" xfId="495"/>
    <cellStyle name="Currency 2 4" xfId="496"/>
    <cellStyle name="Currency 2 40" xfId="497"/>
    <cellStyle name="Currency 2 41" xfId="498"/>
    <cellStyle name="Currency 2 42" xfId="499"/>
    <cellStyle name="Currency 2 43" xfId="500"/>
    <cellStyle name="Currency 2 44" xfId="501"/>
    <cellStyle name="Currency 2 45" xfId="502"/>
    <cellStyle name="Currency 2 46" xfId="503"/>
    <cellStyle name="Currency 2 47" xfId="504"/>
    <cellStyle name="Currency 2 48" xfId="505"/>
    <cellStyle name="Currency 2 49" xfId="506"/>
    <cellStyle name="Currency 2 5" xfId="507"/>
    <cellStyle name="Currency 2 50" xfId="508"/>
    <cellStyle name="Currency 2 51" xfId="509"/>
    <cellStyle name="Currency 2 52" xfId="510"/>
    <cellStyle name="Currency 2 53" xfId="511"/>
    <cellStyle name="Currency 2 54" xfId="512"/>
    <cellStyle name="Currency 2 55" xfId="513"/>
    <cellStyle name="Currency 2 56" xfId="514"/>
    <cellStyle name="Currency 2 57" xfId="515"/>
    <cellStyle name="Currency 2 58" xfId="516"/>
    <cellStyle name="Currency 2 59" xfId="517"/>
    <cellStyle name="Currency 2 6" xfId="518"/>
    <cellStyle name="Currency 2 60" xfId="519"/>
    <cellStyle name="Currency 2 61" xfId="520"/>
    <cellStyle name="Currency 2 62" xfId="521"/>
    <cellStyle name="Currency 2 63" xfId="522"/>
    <cellStyle name="Currency 2 64" xfId="523"/>
    <cellStyle name="Currency 2 65" xfId="524"/>
    <cellStyle name="Currency 2 66" xfId="525"/>
    <cellStyle name="Currency 2 67" xfId="526"/>
    <cellStyle name="Currency 2 68" xfId="527"/>
    <cellStyle name="Currency 2 69" xfId="528"/>
    <cellStyle name="Currency 2 7" xfId="529"/>
    <cellStyle name="Currency 2 70" xfId="530"/>
    <cellStyle name="Currency 2 71" xfId="531"/>
    <cellStyle name="Currency 2 72" xfId="532"/>
    <cellStyle name="Currency 2 73" xfId="533"/>
    <cellStyle name="Currency 2 74" xfId="534"/>
    <cellStyle name="Currency 2 75" xfId="535"/>
    <cellStyle name="Currency 2 76" xfId="536"/>
    <cellStyle name="Currency 2 77" xfId="537"/>
    <cellStyle name="Currency 2 78" xfId="538"/>
    <cellStyle name="Currency 2 79" xfId="539"/>
    <cellStyle name="Currency 2 8" xfId="540"/>
    <cellStyle name="Currency 2 80" xfId="541"/>
    <cellStyle name="Currency 2 81" xfId="542"/>
    <cellStyle name="Currency 2 82" xfId="543"/>
    <cellStyle name="Currency 2 83" xfId="544"/>
    <cellStyle name="Currency 2 84" xfId="545"/>
    <cellStyle name="Currency 2 85" xfId="546"/>
    <cellStyle name="Currency 2 86" xfId="464"/>
    <cellStyle name="Currency 2 9" xfId="547"/>
    <cellStyle name="Currency 3" xfId="9"/>
    <cellStyle name="Currency 3 2" xfId="548"/>
    <cellStyle name="Currency 36" xfId="549"/>
    <cellStyle name="Currency 4" xfId="550"/>
    <cellStyle name="Currency 44" xfId="551"/>
    <cellStyle name="Currency 5" xfId="552"/>
    <cellStyle name="Currency 50" xfId="553"/>
    <cellStyle name="Currency 51" xfId="554"/>
    <cellStyle name="Currency 6" xfId="555"/>
    <cellStyle name="Currency 65" xfId="556"/>
    <cellStyle name="Currency 7" xfId="557"/>
    <cellStyle name="Excel Built-in Normal" xfId="558"/>
    <cellStyle name="Excel Built-in Normal 1" xfId="559"/>
    <cellStyle name="Explanatory Text 10" xfId="560"/>
    <cellStyle name="Explanatory Text 2" xfId="42"/>
    <cellStyle name="Explanatory Text 2 2" xfId="561"/>
    <cellStyle name="Explanatory Text 3" xfId="562"/>
    <cellStyle name="Explanatory Text 4" xfId="563"/>
    <cellStyle name="Explanatory Text 5" xfId="564"/>
    <cellStyle name="Explanatory Text 6" xfId="565"/>
    <cellStyle name="Explanatory Text 7" xfId="566"/>
    <cellStyle name="Explanatory Text 8" xfId="567"/>
    <cellStyle name="Explanatory Text 9" xfId="568"/>
    <cellStyle name="Good 10" xfId="569"/>
    <cellStyle name="Good 11" xfId="570"/>
    <cellStyle name="Good 12" xfId="571"/>
    <cellStyle name="Good 2" xfId="43"/>
    <cellStyle name="Good 2 2" xfId="572"/>
    <cellStyle name="Good 3" xfId="573"/>
    <cellStyle name="Good 4" xfId="574"/>
    <cellStyle name="Good 5" xfId="575"/>
    <cellStyle name="Good 6" xfId="576"/>
    <cellStyle name="Good 7" xfId="577"/>
    <cellStyle name="Good 8" xfId="578"/>
    <cellStyle name="Good 9" xfId="579"/>
    <cellStyle name="Heading 1 10" xfId="580"/>
    <cellStyle name="Heading 1 11" xfId="581"/>
    <cellStyle name="Heading 1 12" xfId="582"/>
    <cellStyle name="Heading 1 2" xfId="44"/>
    <cellStyle name="Heading 1 2 2" xfId="583"/>
    <cellStyle name="Heading 1 3" xfId="584"/>
    <cellStyle name="Heading 1 4" xfId="585"/>
    <cellStyle name="Heading 1 5" xfId="586"/>
    <cellStyle name="Heading 1 6" xfId="587"/>
    <cellStyle name="Heading 1 7" xfId="588"/>
    <cellStyle name="Heading 1 8" xfId="589"/>
    <cellStyle name="Heading 1 9" xfId="590"/>
    <cellStyle name="Heading 2 10" xfId="591"/>
    <cellStyle name="Heading 2 11" xfId="592"/>
    <cellStyle name="Heading 2 12" xfId="593"/>
    <cellStyle name="Heading 2 2" xfId="45"/>
    <cellStyle name="Heading 2 2 2" xfId="594"/>
    <cellStyle name="Heading 2 3" xfId="595"/>
    <cellStyle name="Heading 2 4" xfId="596"/>
    <cellStyle name="Heading 2 5" xfId="597"/>
    <cellStyle name="Heading 2 6" xfId="598"/>
    <cellStyle name="Heading 2 7" xfId="599"/>
    <cellStyle name="Heading 2 8" xfId="600"/>
    <cellStyle name="Heading 2 9" xfId="601"/>
    <cellStyle name="Heading 3 10" xfId="602"/>
    <cellStyle name="Heading 3 11" xfId="603"/>
    <cellStyle name="Heading 3 12" xfId="604"/>
    <cellStyle name="Heading 3 2" xfId="46"/>
    <cellStyle name="Heading 3 2 2" xfId="605"/>
    <cellStyle name="Heading 3 3" xfId="606"/>
    <cellStyle name="Heading 3 4" xfId="607"/>
    <cellStyle name="Heading 3 5" xfId="608"/>
    <cellStyle name="Heading 3 6" xfId="609"/>
    <cellStyle name="Heading 3 7" xfId="610"/>
    <cellStyle name="Heading 3 8" xfId="611"/>
    <cellStyle name="Heading 3 9" xfId="612"/>
    <cellStyle name="Heading 4 10" xfId="613"/>
    <cellStyle name="Heading 4 11" xfId="614"/>
    <cellStyle name="Heading 4 12" xfId="615"/>
    <cellStyle name="Heading 4 2" xfId="47"/>
    <cellStyle name="Heading 4 2 2" xfId="616"/>
    <cellStyle name="Heading 4 3" xfId="617"/>
    <cellStyle name="Heading 4 4" xfId="618"/>
    <cellStyle name="Heading 4 5" xfId="619"/>
    <cellStyle name="Heading 4 6" xfId="620"/>
    <cellStyle name="Heading 4 7" xfId="621"/>
    <cellStyle name="Heading 4 8" xfId="622"/>
    <cellStyle name="Heading 4 9" xfId="623"/>
    <cellStyle name="Hyperlink" xfId="2" builtinId="8"/>
    <cellStyle name="Hyperlink 2" xfId="624"/>
    <cellStyle name="Input 10" xfId="625"/>
    <cellStyle name="Input 2" xfId="72"/>
    <cellStyle name="Input 2 10" xfId="627"/>
    <cellStyle name="Input 2 11" xfId="628"/>
    <cellStyle name="Input 2 12" xfId="629"/>
    <cellStyle name="Input 2 13" xfId="630"/>
    <cellStyle name="Input 2 14" xfId="631"/>
    <cellStyle name="Input 2 15" xfId="632"/>
    <cellStyle name="Input 2 16" xfId="626"/>
    <cellStyle name="Input 2 2" xfId="633"/>
    <cellStyle name="Input 2 3" xfId="634"/>
    <cellStyle name="Input 2 4" xfId="635"/>
    <cellStyle name="Input 2 5" xfId="636"/>
    <cellStyle name="Input 2 6" xfId="637"/>
    <cellStyle name="Input 2 7" xfId="638"/>
    <cellStyle name="Input 2 8" xfId="639"/>
    <cellStyle name="Input 2 9" xfId="640"/>
    <cellStyle name="Input 3" xfId="641"/>
    <cellStyle name="Input 3 10" xfId="642"/>
    <cellStyle name="Input 3 11" xfId="643"/>
    <cellStyle name="Input 3 12" xfId="644"/>
    <cellStyle name="Input 3 13" xfId="645"/>
    <cellStyle name="Input 3 14" xfId="646"/>
    <cellStyle name="Input 3 15" xfId="647"/>
    <cellStyle name="Input 3 2" xfId="648"/>
    <cellStyle name="Input 3 3" xfId="649"/>
    <cellStyle name="Input 3 4" xfId="650"/>
    <cellStyle name="Input 3 5" xfId="651"/>
    <cellStyle name="Input 3 6" xfId="652"/>
    <cellStyle name="Input 3 7" xfId="653"/>
    <cellStyle name="Input 3 8" xfId="654"/>
    <cellStyle name="Input 3 9" xfId="655"/>
    <cellStyle name="Input 4" xfId="656"/>
    <cellStyle name="Input 4 10" xfId="657"/>
    <cellStyle name="Input 4 11" xfId="658"/>
    <cellStyle name="Input 4 12" xfId="659"/>
    <cellStyle name="Input 4 13" xfId="660"/>
    <cellStyle name="Input 4 14" xfId="661"/>
    <cellStyle name="Input 4 15" xfId="662"/>
    <cellStyle name="Input 4 2" xfId="663"/>
    <cellStyle name="Input 4 3" xfId="664"/>
    <cellStyle name="Input 4 4" xfId="665"/>
    <cellStyle name="Input 4 5" xfId="666"/>
    <cellStyle name="Input 4 6" xfId="667"/>
    <cellStyle name="Input 4 7" xfId="668"/>
    <cellStyle name="Input 4 8" xfId="669"/>
    <cellStyle name="Input 4 9" xfId="670"/>
    <cellStyle name="Input 5" xfId="671"/>
    <cellStyle name="Input 5 10" xfId="672"/>
    <cellStyle name="Input 5 11" xfId="673"/>
    <cellStyle name="Input 5 12" xfId="674"/>
    <cellStyle name="Input 5 13" xfId="675"/>
    <cellStyle name="Input 5 14" xfId="676"/>
    <cellStyle name="Input 5 15" xfId="677"/>
    <cellStyle name="Input 5 2" xfId="678"/>
    <cellStyle name="Input 5 3" xfId="679"/>
    <cellStyle name="Input 5 4" xfId="680"/>
    <cellStyle name="Input 5 5" xfId="681"/>
    <cellStyle name="Input 5 6" xfId="682"/>
    <cellStyle name="Input 5 7" xfId="683"/>
    <cellStyle name="Input 5 8" xfId="684"/>
    <cellStyle name="Input 5 9" xfId="685"/>
    <cellStyle name="Input 6" xfId="686"/>
    <cellStyle name="Input 6 10" xfId="687"/>
    <cellStyle name="Input 6 11" xfId="688"/>
    <cellStyle name="Input 6 12" xfId="689"/>
    <cellStyle name="Input 6 13" xfId="690"/>
    <cellStyle name="Input 6 14" xfId="691"/>
    <cellStyle name="Input 6 15" xfId="692"/>
    <cellStyle name="Input 6 2" xfId="693"/>
    <cellStyle name="Input 6 3" xfId="694"/>
    <cellStyle name="Input 6 4" xfId="695"/>
    <cellStyle name="Input 6 5" xfId="696"/>
    <cellStyle name="Input 6 6" xfId="697"/>
    <cellStyle name="Input 6 7" xfId="698"/>
    <cellStyle name="Input 6 8" xfId="699"/>
    <cellStyle name="Input 6 9" xfId="700"/>
    <cellStyle name="Input 7" xfId="701"/>
    <cellStyle name="Input 7 10" xfId="702"/>
    <cellStyle name="Input 7 11" xfId="703"/>
    <cellStyle name="Input 7 12" xfId="704"/>
    <cellStyle name="Input 7 13" xfId="705"/>
    <cellStyle name="Input 7 14" xfId="706"/>
    <cellStyle name="Input 7 15" xfId="707"/>
    <cellStyle name="Input 7 2" xfId="708"/>
    <cellStyle name="Input 7 3" xfId="709"/>
    <cellStyle name="Input 7 4" xfId="710"/>
    <cellStyle name="Input 7 5" xfId="711"/>
    <cellStyle name="Input 7 6" xfId="712"/>
    <cellStyle name="Input 7 7" xfId="713"/>
    <cellStyle name="Input 7 8" xfId="714"/>
    <cellStyle name="Input 7 9" xfId="715"/>
    <cellStyle name="Input 8" xfId="716"/>
    <cellStyle name="Input 8 10" xfId="717"/>
    <cellStyle name="Input 8 11" xfId="718"/>
    <cellStyle name="Input 8 12" xfId="719"/>
    <cellStyle name="Input 8 13" xfId="720"/>
    <cellStyle name="Input 8 14" xfId="721"/>
    <cellStyle name="Input 8 15" xfId="722"/>
    <cellStyle name="Input 8 2" xfId="723"/>
    <cellStyle name="Input 8 3" xfId="724"/>
    <cellStyle name="Input 8 4" xfId="725"/>
    <cellStyle name="Input 8 5" xfId="726"/>
    <cellStyle name="Input 8 6" xfId="727"/>
    <cellStyle name="Input 8 7" xfId="728"/>
    <cellStyle name="Input 8 8" xfId="729"/>
    <cellStyle name="Input 8 9" xfId="730"/>
    <cellStyle name="Input 9" xfId="731"/>
    <cellStyle name="Input 9 10" xfId="732"/>
    <cellStyle name="Input 9 11" xfId="733"/>
    <cellStyle name="Input 9 12" xfId="734"/>
    <cellStyle name="Input 9 13" xfId="735"/>
    <cellStyle name="Input 9 14" xfId="736"/>
    <cellStyle name="Input 9 15" xfId="737"/>
    <cellStyle name="Input 9 2" xfId="738"/>
    <cellStyle name="Input 9 3" xfId="739"/>
    <cellStyle name="Input 9 4" xfId="740"/>
    <cellStyle name="Input 9 5" xfId="741"/>
    <cellStyle name="Input 9 6" xfId="742"/>
    <cellStyle name="Input 9 7" xfId="743"/>
    <cellStyle name="Input 9 8" xfId="744"/>
    <cellStyle name="Input 9 9" xfId="745"/>
    <cellStyle name="Linked Cell 10" xfId="746"/>
    <cellStyle name="Linked Cell 2" xfId="48"/>
    <cellStyle name="Linked Cell 2 2" xfId="747"/>
    <cellStyle name="Linked Cell 3" xfId="748"/>
    <cellStyle name="Linked Cell 4" xfId="749"/>
    <cellStyle name="Linked Cell 5" xfId="750"/>
    <cellStyle name="Linked Cell 6" xfId="751"/>
    <cellStyle name="Linked Cell 7" xfId="752"/>
    <cellStyle name="Linked Cell 8" xfId="753"/>
    <cellStyle name="Linked Cell 9" xfId="754"/>
    <cellStyle name="Neutral 10" xfId="755"/>
    <cellStyle name="Neutral 2" xfId="49"/>
    <cellStyle name="Neutral 2 2" xfId="756"/>
    <cellStyle name="Neutral 3" xfId="757"/>
    <cellStyle name="Neutral 4" xfId="758"/>
    <cellStyle name="Neutral 5" xfId="759"/>
    <cellStyle name="Neutral 6" xfId="760"/>
    <cellStyle name="Neutral 7" xfId="761"/>
    <cellStyle name="Neutral 8" xfId="762"/>
    <cellStyle name="Neutral 9" xfId="763"/>
    <cellStyle name="Normal" xfId="0" builtinId="0"/>
    <cellStyle name="Normal 10" xfId="68"/>
    <cellStyle name="Normal 10 10" xfId="765"/>
    <cellStyle name="Normal 10 11" xfId="764"/>
    <cellStyle name="Normal 10 2" xfId="766"/>
    <cellStyle name="Normal 10 3" xfId="767"/>
    <cellStyle name="Normal 10 4" xfId="768"/>
    <cellStyle name="Normal 10 5" xfId="769"/>
    <cellStyle name="Normal 10 6" xfId="770"/>
    <cellStyle name="Normal 10 7" xfId="771"/>
    <cellStyle name="Normal 10 8" xfId="772"/>
    <cellStyle name="Normal 10 9" xfId="773"/>
    <cellStyle name="Normal 11" xfId="71"/>
    <cellStyle name="Normal 12" xfId="7"/>
    <cellStyle name="Normal 12 10" xfId="775"/>
    <cellStyle name="Normal 12 11" xfId="774"/>
    <cellStyle name="Normal 12 2" xfId="776"/>
    <cellStyle name="Normal 12 3" xfId="777"/>
    <cellStyle name="Normal 12 4" xfId="778"/>
    <cellStyle name="Normal 12 5" xfId="779"/>
    <cellStyle name="Normal 12 6" xfId="780"/>
    <cellStyle name="Normal 12 7" xfId="781"/>
    <cellStyle name="Normal 12 8" xfId="782"/>
    <cellStyle name="Normal 12 9" xfId="783"/>
    <cellStyle name="Normal 13" xfId="784"/>
    <cellStyle name="Normal 13 10" xfId="785"/>
    <cellStyle name="Normal 13 2" xfId="786"/>
    <cellStyle name="Normal 13 3" xfId="787"/>
    <cellStyle name="Normal 13 4" xfId="788"/>
    <cellStyle name="Normal 13 5" xfId="789"/>
    <cellStyle name="Normal 13 6" xfId="790"/>
    <cellStyle name="Normal 13 7" xfId="791"/>
    <cellStyle name="Normal 13 8" xfId="792"/>
    <cellStyle name="Normal 13 9" xfId="793"/>
    <cellStyle name="Normal 14" xfId="794"/>
    <cellStyle name="Normal 14 10" xfId="795"/>
    <cellStyle name="Normal 14 2" xfId="796"/>
    <cellStyle name="Normal 14 3" xfId="797"/>
    <cellStyle name="Normal 14 4" xfId="798"/>
    <cellStyle name="Normal 14 5" xfId="799"/>
    <cellStyle name="Normal 14 6" xfId="800"/>
    <cellStyle name="Normal 14 7" xfId="801"/>
    <cellStyle name="Normal 14 8" xfId="802"/>
    <cellStyle name="Normal 14 9" xfId="803"/>
    <cellStyle name="Normal 15" xfId="804"/>
    <cellStyle name="Normal 16" xfId="805"/>
    <cellStyle name="Normal 17" xfId="806"/>
    <cellStyle name="Normal 18" xfId="807"/>
    <cellStyle name="Normal 19" xfId="808"/>
    <cellStyle name="Normal 2" xfId="5"/>
    <cellStyle name="Normal 2 10" xfId="810"/>
    <cellStyle name="Normal 2 100" xfId="811"/>
    <cellStyle name="Normal 2 100 2" xfId="812"/>
    <cellStyle name="Normal 2 101" xfId="813"/>
    <cellStyle name="Normal 2 101 2" xfId="814"/>
    <cellStyle name="Normal 2 102" xfId="815"/>
    <cellStyle name="Normal 2 102 2" xfId="816"/>
    <cellStyle name="Normal 2 103" xfId="817"/>
    <cellStyle name="Normal 2 103 2" xfId="818"/>
    <cellStyle name="Normal 2 104" xfId="819"/>
    <cellStyle name="Normal 2 104 2" xfId="820"/>
    <cellStyle name="Normal 2 105" xfId="821"/>
    <cellStyle name="Normal 2 105 2" xfId="822"/>
    <cellStyle name="Normal 2 106" xfId="823"/>
    <cellStyle name="Normal 2 107" xfId="824"/>
    <cellStyle name="Normal 2 108" xfId="825"/>
    <cellStyle name="Normal 2 109" xfId="826"/>
    <cellStyle name="Normal 2 11" xfId="827"/>
    <cellStyle name="Normal 2 110" xfId="828"/>
    <cellStyle name="Normal 2 111" xfId="829"/>
    <cellStyle name="Normal 2 112" xfId="830"/>
    <cellStyle name="Normal 2 113" xfId="831"/>
    <cellStyle name="Normal 2 114" xfId="832"/>
    <cellStyle name="Normal 2 115" xfId="809"/>
    <cellStyle name="Normal 2 12" xfId="833"/>
    <cellStyle name="Normal 2 13" xfId="834"/>
    <cellStyle name="Normal 2 14" xfId="835"/>
    <cellStyle name="Normal 2 15" xfId="836"/>
    <cellStyle name="Normal 2 16" xfId="837"/>
    <cellStyle name="Normal 2 17" xfId="838"/>
    <cellStyle name="Normal 2 18" xfId="839"/>
    <cellStyle name="Normal 2 19" xfId="840"/>
    <cellStyle name="Normal 2 2" xfId="6"/>
    <cellStyle name="Normal 2 2 10" xfId="841"/>
    <cellStyle name="Normal 2 2 10 10" xfId="842"/>
    <cellStyle name="Normal 2 2 10 11" xfId="843"/>
    <cellStyle name="Normal 2 2 10 12" xfId="844"/>
    <cellStyle name="Normal 2 2 10 13" xfId="845"/>
    <cellStyle name="Normal 2 2 10 14" xfId="846"/>
    <cellStyle name="Normal 2 2 10 15" xfId="847"/>
    <cellStyle name="Normal 2 2 10 16" xfId="848"/>
    <cellStyle name="Normal 2 2 10 17" xfId="849"/>
    <cellStyle name="Normal 2 2 10 18" xfId="850"/>
    <cellStyle name="Normal 2 2 10 19" xfId="851"/>
    <cellStyle name="Normal 2 2 10 2" xfId="852"/>
    <cellStyle name="Normal 2 2 10 2 10" xfId="853"/>
    <cellStyle name="Normal 2 2 10 2 11" xfId="854"/>
    <cellStyle name="Normal 2 2 10 2 12" xfId="855"/>
    <cellStyle name="Normal 2 2 10 2 13" xfId="856"/>
    <cellStyle name="Normal 2 2 10 2 14" xfId="857"/>
    <cellStyle name="Normal 2 2 10 2 15" xfId="858"/>
    <cellStyle name="Normal 2 2 10 2 16" xfId="859"/>
    <cellStyle name="Normal 2 2 10 2 17" xfId="860"/>
    <cellStyle name="Normal 2 2 10 2 18" xfId="861"/>
    <cellStyle name="Normal 2 2 10 2 19" xfId="862"/>
    <cellStyle name="Normal 2 2 10 2 2" xfId="863"/>
    <cellStyle name="Normal 2 2 10 2 2 2" xfId="864"/>
    <cellStyle name="Normal 2 2 10 2 2 3" xfId="865"/>
    <cellStyle name="Normal 2 2 10 2 2 4" xfId="866"/>
    <cellStyle name="Normal 2 2 10 2 2 5" xfId="867"/>
    <cellStyle name="Normal 2 2 10 2 2 6" xfId="868"/>
    <cellStyle name="Normal 2 2 10 2 2 7" xfId="869"/>
    <cellStyle name="Normal 2 2 10 2 2 8" xfId="870"/>
    <cellStyle name="Normal 2 2 10 2 2 9" xfId="871"/>
    <cellStyle name="Normal 2 2 10 2 20" xfId="872"/>
    <cellStyle name="Normal 2 2 10 2 21" xfId="873"/>
    <cellStyle name="Normal 2 2 10 2 22" xfId="874"/>
    <cellStyle name="Normal 2 2 10 2 23" xfId="875"/>
    <cellStyle name="Normal 2 2 10 2 24" xfId="876"/>
    <cellStyle name="Normal 2 2 10 2 3" xfId="877"/>
    <cellStyle name="Normal 2 2 10 2 4" xfId="878"/>
    <cellStyle name="Normal 2 2 10 2 5" xfId="879"/>
    <cellStyle name="Normal 2 2 10 2 6" xfId="880"/>
    <cellStyle name="Normal 2 2 10 2 7" xfId="881"/>
    <cellStyle name="Normal 2 2 10 2 8" xfId="882"/>
    <cellStyle name="Normal 2 2 10 2 9" xfId="883"/>
    <cellStyle name="Normal 2 2 10 20" xfId="884"/>
    <cellStyle name="Normal 2 2 10 21" xfId="885"/>
    <cellStyle name="Normal 2 2 10 22" xfId="886"/>
    <cellStyle name="Normal 2 2 10 23" xfId="887"/>
    <cellStyle name="Normal 2 2 10 24" xfId="888"/>
    <cellStyle name="Normal 2 2 10 3" xfId="889"/>
    <cellStyle name="Normal 2 2 10 3 2" xfId="890"/>
    <cellStyle name="Normal 2 2 10 3 3" xfId="891"/>
    <cellStyle name="Normal 2 2 10 3 4" xfId="892"/>
    <cellStyle name="Normal 2 2 10 3 5" xfId="893"/>
    <cellStyle name="Normal 2 2 10 3 6" xfId="894"/>
    <cellStyle name="Normal 2 2 10 3 7" xfId="895"/>
    <cellStyle name="Normal 2 2 10 3 8" xfId="896"/>
    <cellStyle name="Normal 2 2 10 3 9" xfId="897"/>
    <cellStyle name="Normal 2 2 10 4" xfId="898"/>
    <cellStyle name="Normal 2 2 10 5" xfId="899"/>
    <cellStyle name="Normal 2 2 10 6" xfId="900"/>
    <cellStyle name="Normal 2 2 10 7" xfId="901"/>
    <cellStyle name="Normal 2 2 10 8" xfId="902"/>
    <cellStyle name="Normal 2 2 10 9" xfId="903"/>
    <cellStyle name="Normal 2 2 100" xfId="904"/>
    <cellStyle name="Normal 2 2 100 2" xfId="905"/>
    <cellStyle name="Normal 2 2 101" xfId="906"/>
    <cellStyle name="Normal 2 2 101 2" xfId="907"/>
    <cellStyle name="Normal 2 2 102" xfId="908"/>
    <cellStyle name="Normal 2 2 102 2" xfId="909"/>
    <cellStyle name="Normal 2 2 103" xfId="910"/>
    <cellStyle name="Normal 2 2 103 2" xfId="911"/>
    <cellStyle name="Normal 2 2 104" xfId="912"/>
    <cellStyle name="Normal 2 2 104 2" xfId="913"/>
    <cellStyle name="Normal 2 2 105" xfId="914"/>
    <cellStyle name="Normal 2 2 106" xfId="915"/>
    <cellStyle name="Normal 2 2 107" xfId="916"/>
    <cellStyle name="Normal 2 2 108" xfId="917"/>
    <cellStyle name="Normal 2 2 109" xfId="918"/>
    <cellStyle name="Normal 2 2 11" xfId="919"/>
    <cellStyle name="Normal 2 2 110" xfId="920"/>
    <cellStyle name="Normal 2 2 111" xfId="921"/>
    <cellStyle name="Normal 2 2 112" xfId="922"/>
    <cellStyle name="Normal 2 2 12" xfId="923"/>
    <cellStyle name="Normal 2 2 13" xfId="924"/>
    <cellStyle name="Normal 2 2 14" xfId="925"/>
    <cellStyle name="Normal 2 2 15" xfId="926"/>
    <cellStyle name="Normal 2 2 16" xfId="927"/>
    <cellStyle name="Normal 2 2 17" xfId="928"/>
    <cellStyle name="Normal 2 2 18" xfId="929"/>
    <cellStyle name="Normal 2 2 19" xfId="930"/>
    <cellStyle name="Normal 2 2 2" xfId="67"/>
    <cellStyle name="Normal 2 2 2 10" xfId="931"/>
    <cellStyle name="Normal 2 2 2 100" xfId="932"/>
    <cellStyle name="Normal 2 2 2 101" xfId="933"/>
    <cellStyle name="Normal 2 2 2 102" xfId="934"/>
    <cellStyle name="Normal 2 2 2 103" xfId="935"/>
    <cellStyle name="Normal 2 2 2 104" xfId="936"/>
    <cellStyle name="Normal 2 2 2 105" xfId="937"/>
    <cellStyle name="Normal 2 2 2 11" xfId="938"/>
    <cellStyle name="Normal 2 2 2 12" xfId="939"/>
    <cellStyle name="Normal 2 2 2 13" xfId="940"/>
    <cellStyle name="Normal 2 2 2 13 2" xfId="941"/>
    <cellStyle name="Normal 2 2 2 13 3" xfId="942"/>
    <cellStyle name="Normal 2 2 2 13 4" xfId="943"/>
    <cellStyle name="Normal 2 2 2 13 5" xfId="944"/>
    <cellStyle name="Normal 2 2 2 13 6" xfId="945"/>
    <cellStyle name="Normal 2 2 2 13 7" xfId="946"/>
    <cellStyle name="Normal 2 2 2 13 8" xfId="947"/>
    <cellStyle name="Normal 2 2 2 13 9" xfId="948"/>
    <cellStyle name="Normal 2 2 2 14" xfId="949"/>
    <cellStyle name="Normal 2 2 2 15" xfId="950"/>
    <cellStyle name="Normal 2 2 2 16" xfId="951"/>
    <cellStyle name="Normal 2 2 2 17" xfId="952"/>
    <cellStyle name="Normal 2 2 2 18" xfId="953"/>
    <cellStyle name="Normal 2 2 2 19" xfId="954"/>
    <cellStyle name="Normal 2 2 2 2" xfId="955"/>
    <cellStyle name="Normal 2 2 2 2 10" xfId="956"/>
    <cellStyle name="Normal 2 2 2 2 11" xfId="957"/>
    <cellStyle name="Normal 2 2 2 2 12" xfId="958"/>
    <cellStyle name="Normal 2 2 2 2 13" xfId="959"/>
    <cellStyle name="Normal 2 2 2 2 14" xfId="960"/>
    <cellStyle name="Normal 2 2 2 2 15" xfId="961"/>
    <cellStyle name="Normal 2 2 2 2 16" xfId="962"/>
    <cellStyle name="Normal 2 2 2 2 17" xfId="963"/>
    <cellStyle name="Normal 2 2 2 2 18" xfId="964"/>
    <cellStyle name="Normal 2 2 2 2 19" xfId="965"/>
    <cellStyle name="Normal 2 2 2 2 2" xfId="966"/>
    <cellStyle name="Normal 2 2 2 2 2 10" xfId="967"/>
    <cellStyle name="Normal 2 2 2 2 2 11" xfId="968"/>
    <cellStyle name="Normal 2 2 2 2 2 12" xfId="969"/>
    <cellStyle name="Normal 2 2 2 2 2 13" xfId="970"/>
    <cellStyle name="Normal 2 2 2 2 2 14" xfId="971"/>
    <cellStyle name="Normal 2 2 2 2 2 15" xfId="972"/>
    <cellStyle name="Normal 2 2 2 2 2 16" xfId="973"/>
    <cellStyle name="Normal 2 2 2 2 2 17" xfId="974"/>
    <cellStyle name="Normal 2 2 2 2 2 18" xfId="975"/>
    <cellStyle name="Normal 2 2 2 2 2 19" xfId="976"/>
    <cellStyle name="Normal 2 2 2 2 2 2" xfId="977"/>
    <cellStyle name="Normal 2 2 2 2 2 2 10" xfId="978"/>
    <cellStyle name="Normal 2 2 2 2 2 2 10 2" xfId="979"/>
    <cellStyle name="Normal 2 2 2 2 2 2 11" xfId="980"/>
    <cellStyle name="Normal 2 2 2 2 2 2 11 2" xfId="981"/>
    <cellStyle name="Normal 2 2 2 2 2 2 12" xfId="982"/>
    <cellStyle name="Normal 2 2 2 2 2 2 12 2" xfId="983"/>
    <cellStyle name="Normal 2 2 2 2 2 2 13" xfId="984"/>
    <cellStyle name="Normal 2 2 2 2 2 2 13 2" xfId="985"/>
    <cellStyle name="Normal 2 2 2 2 2 2 14" xfId="986"/>
    <cellStyle name="Normal 2 2 2 2 2 2 14 2" xfId="987"/>
    <cellStyle name="Normal 2 2 2 2 2 2 15" xfId="988"/>
    <cellStyle name="Normal 2 2 2 2 2 2 16" xfId="989"/>
    <cellStyle name="Normal 2 2 2 2 2 2 17" xfId="990"/>
    <cellStyle name="Normal 2 2 2 2 2 2 18" xfId="991"/>
    <cellStyle name="Normal 2 2 2 2 2 2 19" xfId="992"/>
    <cellStyle name="Normal 2 2 2 2 2 2 2" xfId="993"/>
    <cellStyle name="Normal 2 2 2 2 2 2 2 10" xfId="994"/>
    <cellStyle name="Normal 2 2 2 2 2 2 2 11" xfId="995"/>
    <cellStyle name="Normal 2 2 2 2 2 2 2 12" xfId="996"/>
    <cellStyle name="Normal 2 2 2 2 2 2 2 13" xfId="997"/>
    <cellStyle name="Normal 2 2 2 2 2 2 2 14" xfId="998"/>
    <cellStyle name="Normal 2 2 2 2 2 2 2 15" xfId="999"/>
    <cellStyle name="Normal 2 2 2 2 2 2 2 2" xfId="1000"/>
    <cellStyle name="Normal 2 2 2 2 2 2 2 2 2" xfId="1001"/>
    <cellStyle name="Normal 2 2 2 2 2 2 2 2 3" xfId="1002"/>
    <cellStyle name="Normal 2 2 2 2 2 2 2 2 4" xfId="1003"/>
    <cellStyle name="Normal 2 2 2 2 2 2 2 2 5" xfId="1004"/>
    <cellStyle name="Normal 2 2 2 2 2 2 2 2 6" xfId="1005"/>
    <cellStyle name="Normal 2 2 2 2 2 2 2 3" xfId="1006"/>
    <cellStyle name="Normal 2 2 2 2 2 2 2 3 2" xfId="1007"/>
    <cellStyle name="Normal 2 2 2 2 2 2 2 4" xfId="1008"/>
    <cellStyle name="Normal 2 2 2 2 2 2 2 4 2" xfId="1009"/>
    <cellStyle name="Normal 2 2 2 2 2 2 2 5" xfId="1010"/>
    <cellStyle name="Normal 2 2 2 2 2 2 2 5 2" xfId="1011"/>
    <cellStyle name="Normal 2 2 2 2 2 2 2 6" xfId="1012"/>
    <cellStyle name="Normal 2 2 2 2 2 2 2 6 2" xfId="1013"/>
    <cellStyle name="Normal 2 2 2 2 2 2 2 7" xfId="1014"/>
    <cellStyle name="Normal 2 2 2 2 2 2 2 8" xfId="1015"/>
    <cellStyle name="Normal 2 2 2 2 2 2 2 9" xfId="1016"/>
    <cellStyle name="Normal 2 2 2 2 2 2 20" xfId="1017"/>
    <cellStyle name="Normal 2 2 2 2 2 2 21" xfId="1018"/>
    <cellStyle name="Normal 2 2 2 2 2 2 22" xfId="1019"/>
    <cellStyle name="Normal 2 2 2 2 2 2 3" xfId="1020"/>
    <cellStyle name="Normal 2 2 2 2 2 2 4" xfId="1021"/>
    <cellStyle name="Normal 2 2 2 2 2 2 5" xfId="1022"/>
    <cellStyle name="Normal 2 2 2 2 2 2 6" xfId="1023"/>
    <cellStyle name="Normal 2 2 2 2 2 2 7" xfId="1024"/>
    <cellStyle name="Normal 2 2 2 2 2 2 8" xfId="1025"/>
    <cellStyle name="Normal 2 2 2 2 2 2 9" xfId="1026"/>
    <cellStyle name="Normal 2 2 2 2 2 20" xfId="1027"/>
    <cellStyle name="Normal 2 2 2 2 2 21" xfId="1028"/>
    <cellStyle name="Normal 2 2 2 2 2 22" xfId="1029"/>
    <cellStyle name="Normal 2 2 2 2 2 23" xfId="1030"/>
    <cellStyle name="Normal 2 2 2 2 2 24" xfId="1031"/>
    <cellStyle name="Normal 2 2 2 2 2 25" xfId="1032"/>
    <cellStyle name="Normal 2 2 2 2 2 25 2" xfId="1033"/>
    <cellStyle name="Normal 2 2 2 2 2 26" xfId="1034"/>
    <cellStyle name="Normal 2 2 2 2 2 26 2" xfId="1035"/>
    <cellStyle name="Normal 2 2 2 2 2 27" xfId="1036"/>
    <cellStyle name="Normal 2 2 2 2 2 27 2" xfId="1037"/>
    <cellStyle name="Normal 2 2 2 2 2 28" xfId="1038"/>
    <cellStyle name="Normal 2 2 2 2 2 28 2" xfId="1039"/>
    <cellStyle name="Normal 2 2 2 2 2 29" xfId="1040"/>
    <cellStyle name="Normal 2 2 2 2 2 29 2" xfId="1041"/>
    <cellStyle name="Normal 2 2 2 2 2 3" xfId="1042"/>
    <cellStyle name="Normal 2 2 2 2 2 30" xfId="1043"/>
    <cellStyle name="Normal 2 2 2 2 2 31" xfId="1044"/>
    <cellStyle name="Normal 2 2 2 2 2 32" xfId="1045"/>
    <cellStyle name="Normal 2 2 2 2 2 33" xfId="1046"/>
    <cellStyle name="Normal 2 2 2 2 2 34" xfId="1047"/>
    <cellStyle name="Normal 2 2 2 2 2 35" xfId="1048"/>
    <cellStyle name="Normal 2 2 2 2 2 36" xfId="1049"/>
    <cellStyle name="Normal 2 2 2 2 2 37" xfId="1050"/>
    <cellStyle name="Normal 2 2 2 2 2 4" xfId="1051"/>
    <cellStyle name="Normal 2 2 2 2 2 5" xfId="1052"/>
    <cellStyle name="Normal 2 2 2 2 2 6" xfId="1053"/>
    <cellStyle name="Normal 2 2 2 2 2 7" xfId="1054"/>
    <cellStyle name="Normal 2 2 2 2 2 8" xfId="1055"/>
    <cellStyle name="Normal 2 2 2 2 2 9" xfId="1056"/>
    <cellStyle name="Normal 2 2 2 2 20" xfId="1057"/>
    <cellStyle name="Normal 2 2 2 2 21" xfId="1058"/>
    <cellStyle name="Normal 2 2 2 2 22" xfId="1059"/>
    <cellStyle name="Normal 2 2 2 2 23" xfId="1060"/>
    <cellStyle name="Normal 2 2 2 2 24" xfId="1061"/>
    <cellStyle name="Normal 2 2 2 2 25" xfId="1062"/>
    <cellStyle name="Normal 2 2 2 2 25 2" xfId="1063"/>
    <cellStyle name="Normal 2 2 2 2 26" xfId="1064"/>
    <cellStyle name="Normal 2 2 2 2 26 2" xfId="1065"/>
    <cellStyle name="Normal 2 2 2 2 27" xfId="1066"/>
    <cellStyle name="Normal 2 2 2 2 27 2" xfId="1067"/>
    <cellStyle name="Normal 2 2 2 2 28" xfId="1068"/>
    <cellStyle name="Normal 2 2 2 2 28 2" xfId="1069"/>
    <cellStyle name="Normal 2 2 2 2 29" xfId="1070"/>
    <cellStyle name="Normal 2 2 2 2 29 2" xfId="1071"/>
    <cellStyle name="Normal 2 2 2 2 3" xfId="1072"/>
    <cellStyle name="Normal 2 2 2 2 3 2" xfId="1073"/>
    <cellStyle name="Normal 2 2 2 2 3 3" xfId="1074"/>
    <cellStyle name="Normal 2 2 2 2 3 4" xfId="1075"/>
    <cellStyle name="Normal 2 2 2 2 3 5" xfId="1076"/>
    <cellStyle name="Normal 2 2 2 2 3 6" xfId="1077"/>
    <cellStyle name="Normal 2 2 2 2 3 7" xfId="1078"/>
    <cellStyle name="Normal 2 2 2 2 3 8" xfId="1079"/>
    <cellStyle name="Normal 2 2 2 2 3 9" xfId="1080"/>
    <cellStyle name="Normal 2 2 2 2 30" xfId="1081"/>
    <cellStyle name="Normal 2 2 2 2 31" xfId="1082"/>
    <cellStyle name="Normal 2 2 2 2 32" xfId="1083"/>
    <cellStyle name="Normal 2 2 2 2 33" xfId="1084"/>
    <cellStyle name="Normal 2 2 2 2 34" xfId="1085"/>
    <cellStyle name="Normal 2 2 2 2 35" xfId="1086"/>
    <cellStyle name="Normal 2 2 2 2 36" xfId="1087"/>
    <cellStyle name="Normal 2 2 2 2 37" xfId="1088"/>
    <cellStyle name="Normal 2 2 2 2 4" xfId="1089"/>
    <cellStyle name="Normal 2 2 2 2 5" xfId="1090"/>
    <cellStyle name="Normal 2 2 2 2 6" xfId="1091"/>
    <cellStyle name="Normal 2 2 2 2 7" xfId="1092"/>
    <cellStyle name="Normal 2 2 2 2 8" xfId="1093"/>
    <cellStyle name="Normal 2 2 2 2 9" xfId="1094"/>
    <cellStyle name="Normal 2 2 2 20" xfId="1095"/>
    <cellStyle name="Normal 2 2 2 21" xfId="1096"/>
    <cellStyle name="Normal 2 2 2 22" xfId="1097"/>
    <cellStyle name="Normal 2 2 2 23" xfId="1098"/>
    <cellStyle name="Normal 2 2 2 24" xfId="1099"/>
    <cellStyle name="Normal 2 2 2 25" xfId="1100"/>
    <cellStyle name="Normal 2 2 2 26" xfId="1101"/>
    <cellStyle name="Normal 2 2 2 27" xfId="1102"/>
    <cellStyle name="Normal 2 2 2 28" xfId="1103"/>
    <cellStyle name="Normal 2 2 2 29" xfId="1104"/>
    <cellStyle name="Normal 2 2 2 3" xfId="1105"/>
    <cellStyle name="Normal 2 2 2 30" xfId="1106"/>
    <cellStyle name="Normal 2 2 2 31" xfId="1107"/>
    <cellStyle name="Normal 2 2 2 32" xfId="1108"/>
    <cellStyle name="Normal 2 2 2 33" xfId="1109"/>
    <cellStyle name="Normal 2 2 2 34" xfId="1110"/>
    <cellStyle name="Normal 2 2 2 35" xfId="1111"/>
    <cellStyle name="Normal 2 2 2 36" xfId="1112"/>
    <cellStyle name="Normal 2 2 2 37" xfId="1113"/>
    <cellStyle name="Normal 2 2 2 38" xfId="1114"/>
    <cellStyle name="Normal 2 2 2 39" xfId="1115"/>
    <cellStyle name="Normal 2 2 2 4" xfId="1116"/>
    <cellStyle name="Normal 2 2 2 40" xfId="1117"/>
    <cellStyle name="Normal 2 2 2 41" xfId="1118"/>
    <cellStyle name="Normal 2 2 2 42" xfId="1119"/>
    <cellStyle name="Normal 2 2 2 43" xfId="1120"/>
    <cellStyle name="Normal 2 2 2 44" xfId="1121"/>
    <cellStyle name="Normal 2 2 2 45" xfId="1122"/>
    <cellStyle name="Normal 2 2 2 46" xfId="1123"/>
    <cellStyle name="Normal 2 2 2 47" xfId="1124"/>
    <cellStyle name="Normal 2 2 2 48" xfId="1125"/>
    <cellStyle name="Normal 2 2 2 49" xfId="1126"/>
    <cellStyle name="Normal 2 2 2 5" xfId="1127"/>
    <cellStyle name="Normal 2 2 2 50" xfId="1128"/>
    <cellStyle name="Normal 2 2 2 51" xfId="1129"/>
    <cellStyle name="Normal 2 2 2 52" xfId="1130"/>
    <cellStyle name="Normal 2 2 2 53" xfId="1131"/>
    <cellStyle name="Normal 2 2 2 54" xfId="1132"/>
    <cellStyle name="Normal 2 2 2 55" xfId="1133"/>
    <cellStyle name="Normal 2 2 2 56" xfId="1134"/>
    <cellStyle name="Normal 2 2 2 57" xfId="1135"/>
    <cellStyle name="Normal 2 2 2 58" xfId="1136"/>
    <cellStyle name="Normal 2 2 2 59" xfId="1137"/>
    <cellStyle name="Normal 2 2 2 6" xfId="1138"/>
    <cellStyle name="Normal 2 2 2 60" xfId="1139"/>
    <cellStyle name="Normal 2 2 2 61" xfId="1140"/>
    <cellStyle name="Normal 2 2 2 62" xfId="1141"/>
    <cellStyle name="Normal 2 2 2 63" xfId="1142"/>
    <cellStyle name="Normal 2 2 2 64" xfId="1143"/>
    <cellStyle name="Normal 2 2 2 65" xfId="1144"/>
    <cellStyle name="Normal 2 2 2 66" xfId="1145"/>
    <cellStyle name="Normal 2 2 2 67" xfId="1146"/>
    <cellStyle name="Normal 2 2 2 68" xfId="1147"/>
    <cellStyle name="Normal 2 2 2 69" xfId="1148"/>
    <cellStyle name="Normal 2 2 2 7" xfId="1149"/>
    <cellStyle name="Normal 2 2 2 70" xfId="1150"/>
    <cellStyle name="Normal 2 2 2 71" xfId="1151"/>
    <cellStyle name="Normal 2 2 2 72" xfId="1152"/>
    <cellStyle name="Normal 2 2 2 73" xfId="1153"/>
    <cellStyle name="Normal 2 2 2 74" xfId="1154"/>
    <cellStyle name="Normal 2 2 2 75" xfId="1155"/>
    <cellStyle name="Normal 2 2 2 76" xfId="1156"/>
    <cellStyle name="Normal 2 2 2 77" xfId="1157"/>
    <cellStyle name="Normal 2 2 2 78" xfId="1158"/>
    <cellStyle name="Normal 2 2 2 79" xfId="1159"/>
    <cellStyle name="Normal 2 2 2 8" xfId="1160"/>
    <cellStyle name="Normal 2 2 2 80" xfId="1161"/>
    <cellStyle name="Normal 2 2 2 81" xfId="1162"/>
    <cellStyle name="Normal 2 2 2 82" xfId="1163"/>
    <cellStyle name="Normal 2 2 2 83" xfId="1164"/>
    <cellStyle name="Normal 2 2 2 84" xfId="1165"/>
    <cellStyle name="Normal 2 2 2 85" xfId="1166"/>
    <cellStyle name="Normal 2 2 2 86" xfId="1167"/>
    <cellStyle name="Normal 2 2 2 87" xfId="1168"/>
    <cellStyle name="Normal 2 2 2 88" xfId="1169"/>
    <cellStyle name="Normal 2 2 2 89" xfId="1170"/>
    <cellStyle name="Normal 2 2 2 9" xfId="1171"/>
    <cellStyle name="Normal 2 2 2 90" xfId="1172"/>
    <cellStyle name="Normal 2 2 2 91" xfId="1173"/>
    <cellStyle name="Normal 2 2 2 92" xfId="1174"/>
    <cellStyle name="Normal 2 2 2 93" xfId="1175"/>
    <cellStyle name="Normal 2 2 2 93 2" xfId="1176"/>
    <cellStyle name="Normal 2 2 2 94" xfId="1177"/>
    <cellStyle name="Normal 2 2 2 94 2" xfId="1178"/>
    <cellStyle name="Normal 2 2 2 95" xfId="1179"/>
    <cellStyle name="Normal 2 2 2 95 2" xfId="1180"/>
    <cellStyle name="Normal 2 2 2 96" xfId="1181"/>
    <cellStyle name="Normal 2 2 2 96 2" xfId="1182"/>
    <cellStyle name="Normal 2 2 2 97" xfId="1183"/>
    <cellStyle name="Normal 2 2 2 97 2" xfId="1184"/>
    <cellStyle name="Normal 2 2 2 98" xfId="1185"/>
    <cellStyle name="Normal 2 2 2 99" xfId="1186"/>
    <cellStyle name="Normal 2 2 20" xfId="1187"/>
    <cellStyle name="Normal 2 2 20 2" xfId="1188"/>
    <cellStyle name="Normal 2 2 20 3" xfId="1189"/>
    <cellStyle name="Normal 2 2 20 4" xfId="1190"/>
    <cellStyle name="Normal 2 2 20 5" xfId="1191"/>
    <cellStyle name="Normal 2 2 20 6" xfId="1192"/>
    <cellStyle name="Normal 2 2 20 7" xfId="1193"/>
    <cellStyle name="Normal 2 2 20 8" xfId="1194"/>
    <cellStyle name="Normal 2 2 20 9" xfId="1195"/>
    <cellStyle name="Normal 2 2 21" xfId="1196"/>
    <cellStyle name="Normal 2 2 22" xfId="1197"/>
    <cellStyle name="Normal 2 2 23" xfId="1198"/>
    <cellStyle name="Normal 2 2 24" xfId="1199"/>
    <cellStyle name="Normal 2 2 25" xfId="1200"/>
    <cellStyle name="Normal 2 2 26" xfId="1201"/>
    <cellStyle name="Normal 2 2 27" xfId="1202"/>
    <cellStyle name="Normal 2 2 28" xfId="1203"/>
    <cellStyle name="Normal 2 2 29" xfId="1204"/>
    <cellStyle name="Normal 2 2 3" xfId="50"/>
    <cellStyle name="Normal 2 2 3 2" xfId="1205"/>
    <cellStyle name="Normal 2 2 30" xfId="1206"/>
    <cellStyle name="Normal 2 2 31" xfId="1207"/>
    <cellStyle name="Normal 2 2 32" xfId="1208"/>
    <cellStyle name="Normal 2 2 33" xfId="1209"/>
    <cellStyle name="Normal 2 2 34" xfId="1210"/>
    <cellStyle name="Normal 2 2 35" xfId="1211"/>
    <cellStyle name="Normal 2 2 36" xfId="1212"/>
    <cellStyle name="Normal 2 2 37" xfId="1213"/>
    <cellStyle name="Normal 2 2 38" xfId="1214"/>
    <cellStyle name="Normal 2 2 39" xfId="1215"/>
    <cellStyle name="Normal 2 2 4" xfId="1216"/>
    <cellStyle name="Normal 2 2 40" xfId="1217"/>
    <cellStyle name="Normal 2 2 41" xfId="1218"/>
    <cellStyle name="Normal 2 2 42" xfId="1219"/>
    <cellStyle name="Normal 2 2 43" xfId="1220"/>
    <cellStyle name="Normal 2 2 44" xfId="1221"/>
    <cellStyle name="Normal 2 2 45" xfId="1222"/>
    <cellStyle name="Normal 2 2 46" xfId="1223"/>
    <cellStyle name="Normal 2 2 47" xfId="1224"/>
    <cellStyle name="Normal 2 2 48" xfId="1225"/>
    <cellStyle name="Normal 2 2 49" xfId="1226"/>
    <cellStyle name="Normal 2 2 5" xfId="1227"/>
    <cellStyle name="Normal 2 2 50" xfId="1228"/>
    <cellStyle name="Normal 2 2 51" xfId="1229"/>
    <cellStyle name="Normal 2 2 52" xfId="1230"/>
    <cellStyle name="Normal 2 2 53" xfId="1231"/>
    <cellStyle name="Normal 2 2 54" xfId="1232"/>
    <cellStyle name="Normal 2 2 55" xfId="1233"/>
    <cellStyle name="Normal 2 2 56" xfId="1234"/>
    <cellStyle name="Normal 2 2 57" xfId="1235"/>
    <cellStyle name="Normal 2 2 58" xfId="1236"/>
    <cellStyle name="Normal 2 2 59" xfId="1237"/>
    <cellStyle name="Normal 2 2 6" xfId="1238"/>
    <cellStyle name="Normal 2 2 60" xfId="1239"/>
    <cellStyle name="Normal 2 2 61" xfId="1240"/>
    <cellStyle name="Normal 2 2 62" xfId="1241"/>
    <cellStyle name="Normal 2 2 63" xfId="1242"/>
    <cellStyle name="Normal 2 2 64" xfId="1243"/>
    <cellStyle name="Normal 2 2 65" xfId="1244"/>
    <cellStyle name="Normal 2 2 66" xfId="1245"/>
    <cellStyle name="Normal 2 2 67" xfId="1246"/>
    <cellStyle name="Normal 2 2 68" xfId="1247"/>
    <cellStyle name="Normal 2 2 69" xfId="1248"/>
    <cellStyle name="Normal 2 2 7" xfId="1249"/>
    <cellStyle name="Normal 2 2 70" xfId="1250"/>
    <cellStyle name="Normal 2 2 71" xfId="1251"/>
    <cellStyle name="Normal 2 2 72" xfId="1252"/>
    <cellStyle name="Normal 2 2 73" xfId="1253"/>
    <cellStyle name="Normal 2 2 74" xfId="1254"/>
    <cellStyle name="Normal 2 2 75" xfId="1255"/>
    <cellStyle name="Normal 2 2 76" xfId="1256"/>
    <cellStyle name="Normal 2 2 77" xfId="1257"/>
    <cellStyle name="Normal 2 2 78" xfId="1258"/>
    <cellStyle name="Normal 2 2 79" xfId="1259"/>
    <cellStyle name="Normal 2 2 8" xfId="1260"/>
    <cellStyle name="Normal 2 2 80" xfId="1261"/>
    <cellStyle name="Normal 2 2 81" xfId="1262"/>
    <cellStyle name="Normal 2 2 82" xfId="1263"/>
    <cellStyle name="Normal 2 2 83" xfId="1264"/>
    <cellStyle name="Normal 2 2 84" xfId="1265"/>
    <cellStyle name="Normal 2 2 85" xfId="1266"/>
    <cellStyle name="Normal 2 2 86" xfId="1267"/>
    <cellStyle name="Normal 2 2 87" xfId="1268"/>
    <cellStyle name="Normal 2 2 88" xfId="1269"/>
    <cellStyle name="Normal 2 2 89" xfId="1270"/>
    <cellStyle name="Normal 2 2 9" xfId="1271"/>
    <cellStyle name="Normal 2 2 90" xfId="1272"/>
    <cellStyle name="Normal 2 2 91" xfId="1273"/>
    <cellStyle name="Normal 2 2 92" xfId="1274"/>
    <cellStyle name="Normal 2 2 93" xfId="1275"/>
    <cellStyle name="Normal 2 2 94" xfId="1276"/>
    <cellStyle name="Normal 2 2 95" xfId="1277"/>
    <cellStyle name="Normal 2 2 96" xfId="1278"/>
    <cellStyle name="Normal 2 2 97" xfId="1279"/>
    <cellStyle name="Normal 2 2 98" xfId="1280"/>
    <cellStyle name="Normal 2 2 99" xfId="1281"/>
    <cellStyle name="Normal 2 20" xfId="1282"/>
    <cellStyle name="Normal 2 21" xfId="1283"/>
    <cellStyle name="Normal 2 22" xfId="1284"/>
    <cellStyle name="Normal 2 23" xfId="1285"/>
    <cellStyle name="Normal 2 24" xfId="1286"/>
    <cellStyle name="Normal 2 25" xfId="1287"/>
    <cellStyle name="Normal 2 26" xfId="1288"/>
    <cellStyle name="Normal 2 27" xfId="1289"/>
    <cellStyle name="Normal 2 28" xfId="1290"/>
    <cellStyle name="Normal 2 29" xfId="1291"/>
    <cellStyle name="Normal 2 3" xfId="54"/>
    <cellStyle name="Normal 2 3 2" xfId="1292"/>
    <cellStyle name="Normal 2 30" xfId="1293"/>
    <cellStyle name="Normal 2 31" xfId="1294"/>
    <cellStyle name="Normal 2 32" xfId="1295"/>
    <cellStyle name="Normal 2 33" xfId="1296"/>
    <cellStyle name="Normal 2 34" xfId="1297"/>
    <cellStyle name="Normal 2 35" xfId="1298"/>
    <cellStyle name="Normal 2 36" xfId="1299"/>
    <cellStyle name="Normal 2 37" xfId="1300"/>
    <cellStyle name="Normal 2 38" xfId="1301"/>
    <cellStyle name="Normal 2 39" xfId="1302"/>
    <cellStyle name="Normal 2 4" xfId="10"/>
    <cellStyle name="Normal 2 4 2" xfId="1304"/>
    <cellStyle name="Normal 2 4 3" xfId="1303"/>
    <cellStyle name="Normal 2 40" xfId="1305"/>
    <cellStyle name="Normal 2 41" xfId="1306"/>
    <cellStyle name="Normal 2 42" xfId="1307"/>
    <cellStyle name="Normal 2 43" xfId="1308"/>
    <cellStyle name="Normal 2 44" xfId="1309"/>
    <cellStyle name="Normal 2 45" xfId="1310"/>
    <cellStyle name="Normal 2 46" xfId="1311"/>
    <cellStyle name="Normal 2 47" xfId="1312"/>
    <cellStyle name="Normal 2 48" xfId="1313"/>
    <cellStyle name="Normal 2 49" xfId="1314"/>
    <cellStyle name="Normal 2 5" xfId="1315"/>
    <cellStyle name="Normal 2 50" xfId="1316"/>
    <cellStyle name="Normal 2 51" xfId="1317"/>
    <cellStyle name="Normal 2 52" xfId="1318"/>
    <cellStyle name="Normal 2 53" xfId="1319"/>
    <cellStyle name="Normal 2 54" xfId="1320"/>
    <cellStyle name="Normal 2 55" xfId="1321"/>
    <cellStyle name="Normal 2 56" xfId="1322"/>
    <cellStyle name="Normal 2 57" xfId="1323"/>
    <cellStyle name="Normal 2 58" xfId="1324"/>
    <cellStyle name="Normal 2 59" xfId="1325"/>
    <cellStyle name="Normal 2 6" xfId="1326"/>
    <cellStyle name="Normal 2 60" xfId="1327"/>
    <cellStyle name="Normal 2 61" xfId="1328"/>
    <cellStyle name="Normal 2 62" xfId="1329"/>
    <cellStyle name="Normal 2 63" xfId="1330"/>
    <cellStyle name="Normal 2 64" xfId="1331"/>
    <cellStyle name="Normal 2 65" xfId="1332"/>
    <cellStyle name="Normal 2 66" xfId="1333"/>
    <cellStyle name="Normal 2 67" xfId="1334"/>
    <cellStyle name="Normal 2 68" xfId="1335"/>
    <cellStyle name="Normal 2 69" xfId="1336"/>
    <cellStyle name="Normal 2 7" xfId="1337"/>
    <cellStyle name="Normal 2 70" xfId="1338"/>
    <cellStyle name="Normal 2 71" xfId="1339"/>
    <cellStyle name="Normal 2 72" xfId="1340"/>
    <cellStyle name="Normal 2 73" xfId="1341"/>
    <cellStyle name="Normal 2 74" xfId="1342"/>
    <cellStyle name="Normal 2 75" xfId="1343"/>
    <cellStyle name="Normal 2 76" xfId="1344"/>
    <cellStyle name="Normal 2 77" xfId="1345"/>
    <cellStyle name="Normal 2 78" xfId="1346"/>
    <cellStyle name="Normal 2 79" xfId="1347"/>
    <cellStyle name="Normal 2 8" xfId="1348"/>
    <cellStyle name="Normal 2 80" xfId="1349"/>
    <cellStyle name="Normal 2 81" xfId="1350"/>
    <cellStyle name="Normal 2 82" xfId="1351"/>
    <cellStyle name="Normal 2 83" xfId="1352"/>
    <cellStyle name="Normal 2 84" xfId="1353"/>
    <cellStyle name="Normal 2 85" xfId="1354"/>
    <cellStyle name="Normal 2 86" xfId="1355"/>
    <cellStyle name="Normal 2 87" xfId="1356"/>
    <cellStyle name="Normal 2 88" xfId="1357"/>
    <cellStyle name="Normal 2 89" xfId="1358"/>
    <cellStyle name="Normal 2 9" xfId="1359"/>
    <cellStyle name="Normal 2 90" xfId="1360"/>
    <cellStyle name="Normal 2 91" xfId="1361"/>
    <cellStyle name="Normal 2 92" xfId="1362"/>
    <cellStyle name="Normal 2 93" xfId="1363"/>
    <cellStyle name="Normal 2 94" xfId="1364"/>
    <cellStyle name="Normal 2 95" xfId="1365"/>
    <cellStyle name="Normal 2 96" xfId="1366"/>
    <cellStyle name="Normal 2 97" xfId="1367"/>
    <cellStyle name="Normal 2 98" xfId="1368"/>
    <cellStyle name="Normal 2 99" xfId="1369"/>
    <cellStyle name="Normal 20" xfId="1370"/>
    <cellStyle name="Normal 21" xfId="1371"/>
    <cellStyle name="Normal 22" xfId="1372"/>
    <cellStyle name="Normal 22 2" xfId="1373"/>
    <cellStyle name="Normal 23" xfId="1374"/>
    <cellStyle name="Normal 23 2" xfId="1375"/>
    <cellStyle name="Normal 24" xfId="1376"/>
    <cellStyle name="Normal 25" xfId="1377"/>
    <cellStyle name="Normal 26" xfId="1378"/>
    <cellStyle name="Normal 27" xfId="1379"/>
    <cellStyle name="Normal 28" xfId="1380"/>
    <cellStyle name="Normal 29" xfId="1381"/>
    <cellStyle name="Normal 3" xfId="11"/>
    <cellStyle name="Normal 3 2" xfId="53"/>
    <cellStyle name="Normal 3 2 2" xfId="59"/>
    <cellStyle name="Normal 3 2 2 2" xfId="1384"/>
    <cellStyle name="Normal 3 2 3" xfId="65"/>
    <cellStyle name="Normal 3 2 4" xfId="1383"/>
    <cellStyle name="Normal 3 3" xfId="56"/>
    <cellStyle name="Normal 3 3 2" xfId="1386"/>
    <cellStyle name="Normal 3 3 3" xfId="1385"/>
    <cellStyle name="Normal 3 4" xfId="1387"/>
    <cellStyle name="Normal 3 5" xfId="1388"/>
    <cellStyle name="Normal 3 6" xfId="1389"/>
    <cellStyle name="Normal 3 7" xfId="1382"/>
    <cellStyle name="Normal 30" xfId="1390"/>
    <cellStyle name="Normal 30 2" xfId="1391"/>
    <cellStyle name="Normal 31" xfId="1392"/>
    <cellStyle name="Normal 31 2" xfId="1393"/>
    <cellStyle name="Normal 32" xfId="1394"/>
    <cellStyle name="Normal 33" xfId="1395"/>
    <cellStyle name="Normal 33 10" xfId="1396"/>
    <cellStyle name="Normal 33 11" xfId="1397"/>
    <cellStyle name="Normal 33 12" xfId="1398"/>
    <cellStyle name="Normal 33 13" xfId="1399"/>
    <cellStyle name="Normal 33 14" xfId="1400"/>
    <cellStyle name="Normal 33 15" xfId="1401"/>
    <cellStyle name="Normal 33 16" xfId="1402"/>
    <cellStyle name="Normal 33 17" xfId="1403"/>
    <cellStyle name="Normal 33 18" xfId="1404"/>
    <cellStyle name="Normal 33 19" xfId="1405"/>
    <cellStyle name="Normal 33 2" xfId="1406"/>
    <cellStyle name="Normal 33 20" xfId="1407"/>
    <cellStyle name="Normal 33 21" xfId="1408"/>
    <cellStyle name="Normal 33 22" xfId="1409"/>
    <cellStyle name="Normal 33 23" xfId="1410"/>
    <cellStyle name="Normal 33 24" xfId="1411"/>
    <cellStyle name="Normal 33 25" xfId="1412"/>
    <cellStyle name="Normal 33 26" xfId="1413"/>
    <cellStyle name="Normal 33 27" xfId="1414"/>
    <cellStyle name="Normal 33 28" xfId="1415"/>
    <cellStyle name="Normal 33 29" xfId="1416"/>
    <cellStyle name="Normal 33 3" xfId="1417"/>
    <cellStyle name="Normal 33 30" xfId="1418"/>
    <cellStyle name="Normal 33 31" xfId="1419"/>
    <cellStyle name="Normal 33 32" xfId="1420"/>
    <cellStyle name="Normal 33 33" xfId="1421"/>
    <cellStyle name="Normal 33 34" xfId="1422"/>
    <cellStyle name="Normal 33 35" xfId="1423"/>
    <cellStyle name="Normal 33 36" xfId="1424"/>
    <cellStyle name="Normal 33 37" xfId="1425"/>
    <cellStyle name="Normal 33 38" xfId="1426"/>
    <cellStyle name="Normal 33 39" xfId="1427"/>
    <cellStyle name="Normal 33 4" xfId="1428"/>
    <cellStyle name="Normal 33 40" xfId="1429"/>
    <cellStyle name="Normal 33 41" xfId="1430"/>
    <cellStyle name="Normal 33 42" xfId="1431"/>
    <cellStyle name="Normal 33 5" xfId="1432"/>
    <cellStyle name="Normal 33 6" xfId="1433"/>
    <cellStyle name="Normal 33 7" xfId="1434"/>
    <cellStyle name="Normal 33 8" xfId="1435"/>
    <cellStyle name="Normal 33 9" xfId="1436"/>
    <cellStyle name="Normal 34" xfId="1437"/>
    <cellStyle name="Normal 34 10" xfId="1438"/>
    <cellStyle name="Normal 34 11" xfId="1439"/>
    <cellStyle name="Normal 34 12" xfId="1440"/>
    <cellStyle name="Normal 34 13" xfId="1441"/>
    <cellStyle name="Normal 34 14" xfId="1442"/>
    <cellStyle name="Normal 34 15" xfId="1443"/>
    <cellStyle name="Normal 34 16" xfId="1444"/>
    <cellStyle name="Normal 34 17" xfId="1445"/>
    <cellStyle name="Normal 34 18" xfId="1446"/>
    <cellStyle name="Normal 34 19" xfId="1447"/>
    <cellStyle name="Normal 34 2" xfId="1448"/>
    <cellStyle name="Normal 34 20" xfId="1449"/>
    <cellStyle name="Normal 34 21" xfId="1450"/>
    <cellStyle name="Normal 34 22" xfId="1451"/>
    <cellStyle name="Normal 34 23" xfId="1452"/>
    <cellStyle name="Normal 34 24" xfId="1453"/>
    <cellStyle name="Normal 34 25" xfId="1454"/>
    <cellStyle name="Normal 34 26" xfId="1455"/>
    <cellStyle name="Normal 34 27" xfId="1456"/>
    <cellStyle name="Normal 34 28" xfId="1457"/>
    <cellStyle name="Normal 34 29" xfId="1458"/>
    <cellStyle name="Normal 34 3" xfId="1459"/>
    <cellStyle name="Normal 34 30" xfId="1460"/>
    <cellStyle name="Normal 34 31" xfId="1461"/>
    <cellStyle name="Normal 34 32" xfId="1462"/>
    <cellStyle name="Normal 34 33" xfId="1463"/>
    <cellStyle name="Normal 34 34" xfId="1464"/>
    <cellStyle name="Normal 34 35" xfId="1465"/>
    <cellStyle name="Normal 34 36" xfId="1466"/>
    <cellStyle name="Normal 34 37" xfId="1467"/>
    <cellStyle name="Normal 34 38" xfId="1468"/>
    <cellStyle name="Normal 34 39" xfId="1469"/>
    <cellStyle name="Normal 34 4" xfId="1470"/>
    <cellStyle name="Normal 34 40" xfId="1471"/>
    <cellStyle name="Normal 34 41" xfId="1472"/>
    <cellStyle name="Normal 34 42" xfId="1473"/>
    <cellStyle name="Normal 34 5" xfId="1474"/>
    <cellStyle name="Normal 34 6" xfId="1475"/>
    <cellStyle name="Normal 34 7" xfId="1476"/>
    <cellStyle name="Normal 34 8" xfId="1477"/>
    <cellStyle name="Normal 34 9" xfId="1478"/>
    <cellStyle name="Normal 35" xfId="1479"/>
    <cellStyle name="Normal 35 10" xfId="1480"/>
    <cellStyle name="Normal 35 11" xfId="1481"/>
    <cellStyle name="Normal 35 12" xfId="1482"/>
    <cellStyle name="Normal 35 13" xfId="1483"/>
    <cellStyle name="Normal 35 14" xfId="1484"/>
    <cellStyle name="Normal 35 15" xfId="1485"/>
    <cellStyle name="Normal 35 16" xfId="1486"/>
    <cellStyle name="Normal 35 17" xfId="1487"/>
    <cellStyle name="Normal 35 18" xfId="1488"/>
    <cellStyle name="Normal 35 19" xfId="1489"/>
    <cellStyle name="Normal 35 2" xfId="1490"/>
    <cellStyle name="Normal 35 20" xfId="1491"/>
    <cellStyle name="Normal 35 21" xfId="1492"/>
    <cellStyle name="Normal 35 22" xfId="1493"/>
    <cellStyle name="Normal 35 23" xfId="1494"/>
    <cellStyle name="Normal 35 24" xfId="1495"/>
    <cellStyle name="Normal 35 25" xfId="1496"/>
    <cellStyle name="Normal 35 26" xfId="1497"/>
    <cellStyle name="Normal 35 27" xfId="1498"/>
    <cellStyle name="Normal 35 28" xfId="1499"/>
    <cellStyle name="Normal 35 29" xfId="1500"/>
    <cellStyle name="Normal 35 3" xfId="1501"/>
    <cellStyle name="Normal 35 30" xfId="1502"/>
    <cellStyle name="Normal 35 31" xfId="1503"/>
    <cellStyle name="Normal 35 32" xfId="1504"/>
    <cellStyle name="Normal 35 33" xfId="1505"/>
    <cellStyle name="Normal 35 34" xfId="1506"/>
    <cellStyle name="Normal 35 35" xfId="1507"/>
    <cellStyle name="Normal 35 36" xfId="1508"/>
    <cellStyle name="Normal 35 37" xfId="1509"/>
    <cellStyle name="Normal 35 38" xfId="1510"/>
    <cellStyle name="Normal 35 39" xfId="1511"/>
    <cellStyle name="Normal 35 4" xfId="1512"/>
    <cellStyle name="Normal 35 40" xfId="1513"/>
    <cellStyle name="Normal 35 41" xfId="1514"/>
    <cellStyle name="Normal 35 42" xfId="1515"/>
    <cellStyle name="Normal 35 5" xfId="1516"/>
    <cellStyle name="Normal 35 6" xfId="1517"/>
    <cellStyle name="Normal 35 7" xfId="1518"/>
    <cellStyle name="Normal 35 8" xfId="1519"/>
    <cellStyle name="Normal 35 9" xfId="1520"/>
    <cellStyle name="Normal 36" xfId="1521"/>
    <cellStyle name="Normal 36 2" xfId="1522"/>
    <cellStyle name="Normal 36 3" xfId="1523"/>
    <cellStyle name="Normal 36 4" xfId="1524"/>
    <cellStyle name="Normal 36 5" xfId="1525"/>
    <cellStyle name="Normal 36 6" xfId="1526"/>
    <cellStyle name="Normal 36 7" xfId="1527"/>
    <cellStyle name="Normal 36 8" xfId="1528"/>
    <cellStyle name="Normal 36 9" xfId="1529"/>
    <cellStyle name="Normal 37" xfId="1530"/>
    <cellStyle name="Normal 37 2" xfId="1531"/>
    <cellStyle name="Normal 37 3" xfId="1532"/>
    <cellStyle name="Normal 37 4" xfId="1533"/>
    <cellStyle name="Normal 38" xfId="1534"/>
    <cellStyle name="Normal 38 10" xfId="1535"/>
    <cellStyle name="Normal 38 11" xfId="1536"/>
    <cellStyle name="Normal 38 12" xfId="1537"/>
    <cellStyle name="Normal 38 13" xfId="1538"/>
    <cellStyle name="Normal 38 14" xfId="1539"/>
    <cellStyle name="Normal 38 15" xfId="1540"/>
    <cellStyle name="Normal 38 16" xfId="1541"/>
    <cellStyle name="Normal 38 17" xfId="1542"/>
    <cellStyle name="Normal 38 18" xfId="1543"/>
    <cellStyle name="Normal 38 19" xfId="1544"/>
    <cellStyle name="Normal 38 2" xfId="1545"/>
    <cellStyle name="Normal 38 20" xfId="1546"/>
    <cellStyle name="Normal 38 21" xfId="1547"/>
    <cellStyle name="Normal 38 22" xfId="1548"/>
    <cellStyle name="Normal 38 23" xfId="1549"/>
    <cellStyle name="Normal 38 24" xfId="1550"/>
    <cellStyle name="Normal 38 25" xfId="1551"/>
    <cellStyle name="Normal 38 26" xfId="1552"/>
    <cellStyle name="Normal 38 27" xfId="1553"/>
    <cellStyle name="Normal 38 28" xfId="1554"/>
    <cellStyle name="Normal 38 29" xfId="1555"/>
    <cellStyle name="Normal 38 3" xfId="1556"/>
    <cellStyle name="Normal 38 30" xfId="1557"/>
    <cellStyle name="Normal 38 31" xfId="1558"/>
    <cellStyle name="Normal 38 32" xfId="1559"/>
    <cellStyle name="Normal 38 33" xfId="1560"/>
    <cellStyle name="Normal 38 34" xfId="1561"/>
    <cellStyle name="Normal 38 35" xfId="1562"/>
    <cellStyle name="Normal 38 36" xfId="1563"/>
    <cellStyle name="Normal 38 37" xfId="1564"/>
    <cellStyle name="Normal 38 38" xfId="1565"/>
    <cellStyle name="Normal 38 39" xfId="1566"/>
    <cellStyle name="Normal 38 4" xfId="1567"/>
    <cellStyle name="Normal 38 40" xfId="1568"/>
    <cellStyle name="Normal 38 41" xfId="1569"/>
    <cellStyle name="Normal 38 42" xfId="1570"/>
    <cellStyle name="Normal 38 43" xfId="1571"/>
    <cellStyle name="Normal 38 44" xfId="1572"/>
    <cellStyle name="Normal 38 45" xfId="1573"/>
    <cellStyle name="Normal 38 5" xfId="1574"/>
    <cellStyle name="Normal 38 6" xfId="1575"/>
    <cellStyle name="Normal 38 7" xfId="1576"/>
    <cellStyle name="Normal 38 8" xfId="1577"/>
    <cellStyle name="Normal 38 9" xfId="1578"/>
    <cellStyle name="Normal 39" xfId="1579"/>
    <cellStyle name="Normal 39 10" xfId="1580"/>
    <cellStyle name="Normal 39 11" xfId="1581"/>
    <cellStyle name="Normal 39 12" xfId="1582"/>
    <cellStyle name="Normal 39 13" xfId="1583"/>
    <cellStyle name="Normal 39 14" xfId="1584"/>
    <cellStyle name="Normal 39 15" xfId="1585"/>
    <cellStyle name="Normal 39 16" xfId="1586"/>
    <cellStyle name="Normal 39 17" xfId="1587"/>
    <cellStyle name="Normal 39 18" xfId="1588"/>
    <cellStyle name="Normal 39 19" xfId="1589"/>
    <cellStyle name="Normal 39 2" xfId="1590"/>
    <cellStyle name="Normal 39 20" xfId="1591"/>
    <cellStyle name="Normal 39 21" xfId="1592"/>
    <cellStyle name="Normal 39 22" xfId="1593"/>
    <cellStyle name="Normal 39 23" xfId="1594"/>
    <cellStyle name="Normal 39 24" xfId="1595"/>
    <cellStyle name="Normal 39 25" xfId="1596"/>
    <cellStyle name="Normal 39 26" xfId="1597"/>
    <cellStyle name="Normal 39 27" xfId="1598"/>
    <cellStyle name="Normal 39 28" xfId="1599"/>
    <cellStyle name="Normal 39 29" xfId="1600"/>
    <cellStyle name="Normal 39 3" xfId="1601"/>
    <cellStyle name="Normal 39 30" xfId="1602"/>
    <cellStyle name="Normal 39 31" xfId="1603"/>
    <cellStyle name="Normal 39 32" xfId="1604"/>
    <cellStyle name="Normal 39 33" xfId="1605"/>
    <cellStyle name="Normal 39 34" xfId="1606"/>
    <cellStyle name="Normal 39 35" xfId="1607"/>
    <cellStyle name="Normal 39 36" xfId="1608"/>
    <cellStyle name="Normal 39 37" xfId="1609"/>
    <cellStyle name="Normal 39 38" xfId="1610"/>
    <cellStyle name="Normal 39 39" xfId="1611"/>
    <cellStyle name="Normal 39 4" xfId="1612"/>
    <cellStyle name="Normal 39 40" xfId="1613"/>
    <cellStyle name="Normal 39 41" xfId="1614"/>
    <cellStyle name="Normal 39 42" xfId="1615"/>
    <cellStyle name="Normal 39 5" xfId="1616"/>
    <cellStyle name="Normal 39 6" xfId="1617"/>
    <cellStyle name="Normal 39 7" xfId="1618"/>
    <cellStyle name="Normal 39 8" xfId="1619"/>
    <cellStyle name="Normal 39 9" xfId="1620"/>
    <cellStyle name="Normal 4" xfId="15"/>
    <cellStyle name="Normal 4 10" xfId="1622"/>
    <cellStyle name="Normal 4 11" xfId="1623"/>
    <cellStyle name="Normal 4 12" xfId="1624"/>
    <cellStyle name="Normal 4 13" xfId="1621"/>
    <cellStyle name="Normal 4 2" xfId="1625"/>
    <cellStyle name="Normal 4 3" xfId="1626"/>
    <cellStyle name="Normal 4 4" xfId="1627"/>
    <cellStyle name="Normal 4 5" xfId="1628"/>
    <cellStyle name="Normal 4 6" xfId="1629"/>
    <cellStyle name="Normal 4 7" xfId="1630"/>
    <cellStyle name="Normal 4 8" xfId="1631"/>
    <cellStyle name="Normal 4 9" xfId="1632"/>
    <cellStyle name="Normal 40" xfId="1633"/>
    <cellStyle name="Normal 41" xfId="1634"/>
    <cellStyle name="Normal 42" xfId="1635"/>
    <cellStyle name="Normal 43" xfId="1636"/>
    <cellStyle name="Normal 44" xfId="1637"/>
    <cellStyle name="Normal 45" xfId="1638"/>
    <cellStyle name="Normal 46" xfId="1639"/>
    <cellStyle name="Normal 47" xfId="1640"/>
    <cellStyle name="Normal 48" xfId="1641"/>
    <cellStyle name="Normal 49" xfId="1642"/>
    <cellStyle name="Normal 49 2" xfId="1643"/>
    <cellStyle name="Normal 5" xfId="55"/>
    <cellStyle name="Normal 5 10" xfId="1645"/>
    <cellStyle name="Normal 5 11" xfId="1646"/>
    <cellStyle name="Normal 5 12" xfId="1644"/>
    <cellStyle name="Normal 5 2" xfId="60"/>
    <cellStyle name="Normal 5 2 2" xfId="1648"/>
    <cellStyle name="Normal 5 2 3" xfId="1647"/>
    <cellStyle name="Normal 5 3" xfId="66"/>
    <cellStyle name="Normal 5 3 2" xfId="1650"/>
    <cellStyle name="Normal 5 3 3" xfId="1649"/>
    <cellStyle name="Normal 5 4" xfId="1651"/>
    <cellStyle name="Normal 5 5" xfId="1652"/>
    <cellStyle name="Normal 5 6" xfId="1653"/>
    <cellStyle name="Normal 5 7" xfId="1654"/>
    <cellStyle name="Normal 5 8" xfId="1655"/>
    <cellStyle name="Normal 5 9" xfId="1656"/>
    <cellStyle name="Normal 50" xfId="1657"/>
    <cellStyle name="Normal 51" xfId="1658"/>
    <cellStyle name="Normal 51 2" xfId="1659"/>
    <cellStyle name="Normal 52" xfId="1660"/>
    <cellStyle name="Normal 53" xfId="77"/>
    <cellStyle name="Normal 54" xfId="1661"/>
    <cellStyle name="Normal 55" xfId="1662"/>
    <cellStyle name="Normal 6" xfId="4"/>
    <cellStyle name="Normal 6 10" xfId="1664"/>
    <cellStyle name="Normal 6 11" xfId="1663"/>
    <cellStyle name="Normal 6 2" xfId="61"/>
    <cellStyle name="Normal 6 2 2" xfId="1665"/>
    <cellStyle name="Normal 6 3" xfId="1666"/>
    <cellStyle name="Normal 6 4" xfId="1667"/>
    <cellStyle name="Normal 6 5" xfId="1668"/>
    <cellStyle name="Normal 6 6" xfId="1669"/>
    <cellStyle name="Normal 6 7" xfId="1670"/>
    <cellStyle name="Normal 6 8" xfId="1671"/>
    <cellStyle name="Normal 6 9" xfId="1672"/>
    <cellStyle name="Normal 66" xfId="1673"/>
    <cellStyle name="Normal 67" xfId="1674"/>
    <cellStyle name="Normal 69" xfId="1675"/>
    <cellStyle name="Normal 7" xfId="62"/>
    <cellStyle name="Normal 7 10" xfId="1677"/>
    <cellStyle name="Normal 7 11" xfId="1676"/>
    <cellStyle name="Normal 7 2" xfId="1678"/>
    <cellStyle name="Normal 7 3" xfId="1679"/>
    <cellStyle name="Normal 7 4" xfId="1680"/>
    <cellStyle name="Normal 7 5" xfId="1681"/>
    <cellStyle name="Normal 7 6" xfId="1682"/>
    <cellStyle name="Normal 7 7" xfId="1683"/>
    <cellStyle name="Normal 7 8" xfId="1684"/>
    <cellStyle name="Normal 7 9" xfId="1685"/>
    <cellStyle name="Normal 74" xfId="1686"/>
    <cellStyle name="Normal 75" xfId="1687"/>
    <cellStyle name="Normal 77" xfId="1688"/>
    <cellStyle name="Normal 8" xfId="63"/>
    <cellStyle name="Normal 8 10" xfId="1690"/>
    <cellStyle name="Normal 8 11" xfId="1689"/>
    <cellStyle name="Normal 8 2" xfId="1691"/>
    <cellStyle name="Normal 8 3" xfId="1692"/>
    <cellStyle name="Normal 8 4" xfId="1693"/>
    <cellStyle name="Normal 8 5" xfId="1694"/>
    <cellStyle name="Normal 8 6" xfId="1695"/>
    <cellStyle name="Normal 8 7" xfId="1696"/>
    <cellStyle name="Normal 8 8" xfId="1697"/>
    <cellStyle name="Normal 8 9" xfId="1698"/>
    <cellStyle name="Normal 9" xfId="64"/>
    <cellStyle name="Normal 9 10" xfId="1700"/>
    <cellStyle name="Normal 9 11" xfId="1699"/>
    <cellStyle name="Normal 9 2" xfId="1701"/>
    <cellStyle name="Normal 9 3" xfId="1702"/>
    <cellStyle name="Normal 9 4" xfId="1703"/>
    <cellStyle name="Normal 9 5" xfId="1704"/>
    <cellStyle name="Normal 9 6" xfId="1705"/>
    <cellStyle name="Normal 9 7" xfId="1706"/>
    <cellStyle name="Normal 9 8" xfId="1707"/>
    <cellStyle name="Normal 9 9" xfId="1708"/>
    <cellStyle name="Normal 95" xfId="1709"/>
    <cellStyle name="Normal 97" xfId="1710"/>
    <cellStyle name="Note 10" xfId="1711"/>
    <cellStyle name="Note 10 2" xfId="1712"/>
    <cellStyle name="Note 2" xfId="75"/>
    <cellStyle name="Note 2 10" xfId="1714"/>
    <cellStyle name="Note 2 10 2" xfId="1715"/>
    <cellStyle name="Note 2 11" xfId="1716"/>
    <cellStyle name="Note 2 11 2" xfId="1717"/>
    <cellStyle name="Note 2 12" xfId="1718"/>
    <cellStyle name="Note 2 12 2" xfId="1719"/>
    <cellStyle name="Note 2 13" xfId="1720"/>
    <cellStyle name="Note 2 13 2" xfId="1721"/>
    <cellStyle name="Note 2 14" xfId="1722"/>
    <cellStyle name="Note 2 14 2" xfId="1723"/>
    <cellStyle name="Note 2 15" xfId="1724"/>
    <cellStyle name="Note 2 15 2" xfId="1725"/>
    <cellStyle name="Note 2 16" xfId="1726"/>
    <cellStyle name="Note 2 16 2" xfId="1727"/>
    <cellStyle name="Note 2 17" xfId="1728"/>
    <cellStyle name="Note 2 17 2" xfId="1729"/>
    <cellStyle name="Note 2 18" xfId="1730"/>
    <cellStyle name="Note 2 18 2" xfId="1731"/>
    <cellStyle name="Note 2 19" xfId="1732"/>
    <cellStyle name="Note 2 19 2" xfId="1733"/>
    <cellStyle name="Note 2 2" xfId="1734"/>
    <cellStyle name="Note 2 2 2" xfId="1735"/>
    <cellStyle name="Note 2 20" xfId="1736"/>
    <cellStyle name="Note 2 20 2" xfId="1737"/>
    <cellStyle name="Note 2 21" xfId="1738"/>
    <cellStyle name="Note 2 21 2" xfId="1739"/>
    <cellStyle name="Note 2 22" xfId="1740"/>
    <cellStyle name="Note 2 22 2" xfId="1741"/>
    <cellStyle name="Note 2 23" xfId="1742"/>
    <cellStyle name="Note 2 23 2" xfId="1743"/>
    <cellStyle name="Note 2 24" xfId="1744"/>
    <cellStyle name="Note 2 24 2" xfId="1745"/>
    <cellStyle name="Note 2 25" xfId="1746"/>
    <cellStyle name="Note 2 25 2" xfId="1747"/>
    <cellStyle name="Note 2 26" xfId="1748"/>
    <cellStyle name="Note 2 26 2" xfId="1749"/>
    <cellStyle name="Note 2 27" xfId="1750"/>
    <cellStyle name="Note 2 27 2" xfId="1751"/>
    <cellStyle name="Note 2 28" xfId="1752"/>
    <cellStyle name="Note 2 28 2" xfId="1753"/>
    <cellStyle name="Note 2 29" xfId="1754"/>
    <cellStyle name="Note 2 29 2" xfId="1755"/>
    <cellStyle name="Note 2 3" xfId="1756"/>
    <cellStyle name="Note 2 3 2" xfId="1757"/>
    <cellStyle name="Note 2 30" xfId="1758"/>
    <cellStyle name="Note 2 30 2" xfId="1759"/>
    <cellStyle name="Note 2 31" xfId="1760"/>
    <cellStyle name="Note 2 31 2" xfId="1761"/>
    <cellStyle name="Note 2 32" xfId="1762"/>
    <cellStyle name="Note 2 32 2" xfId="1763"/>
    <cellStyle name="Note 2 33" xfId="1764"/>
    <cellStyle name="Note 2 33 2" xfId="1765"/>
    <cellStyle name="Note 2 34" xfId="1766"/>
    <cellStyle name="Note 2 34 2" xfId="1767"/>
    <cellStyle name="Note 2 35" xfId="1768"/>
    <cellStyle name="Note 2 35 2" xfId="1769"/>
    <cellStyle name="Note 2 36" xfId="1770"/>
    <cellStyle name="Note 2 36 2" xfId="1771"/>
    <cellStyle name="Note 2 37" xfId="1772"/>
    <cellStyle name="Note 2 37 2" xfId="1773"/>
    <cellStyle name="Note 2 38" xfId="1774"/>
    <cellStyle name="Note 2 38 2" xfId="1775"/>
    <cellStyle name="Note 2 39" xfId="1776"/>
    <cellStyle name="Note 2 39 2" xfId="1777"/>
    <cellStyle name="Note 2 4" xfId="1778"/>
    <cellStyle name="Note 2 4 2" xfId="1779"/>
    <cellStyle name="Note 2 40" xfId="1780"/>
    <cellStyle name="Note 2 40 2" xfId="1781"/>
    <cellStyle name="Note 2 41" xfId="1782"/>
    <cellStyle name="Note 2 41 2" xfId="1783"/>
    <cellStyle name="Note 2 42" xfId="1784"/>
    <cellStyle name="Note 2 42 2" xfId="1785"/>
    <cellStyle name="Note 2 43" xfId="1786"/>
    <cellStyle name="Note 2 43 2" xfId="1787"/>
    <cellStyle name="Note 2 44" xfId="1788"/>
    <cellStyle name="Note 2 44 2" xfId="1789"/>
    <cellStyle name="Note 2 45" xfId="1790"/>
    <cellStyle name="Note 2 45 2" xfId="1791"/>
    <cellStyle name="Note 2 46" xfId="1792"/>
    <cellStyle name="Note 2 46 2" xfId="1793"/>
    <cellStyle name="Note 2 47" xfId="1794"/>
    <cellStyle name="Note 2 47 2" xfId="1795"/>
    <cellStyle name="Note 2 48" xfId="1796"/>
    <cellStyle name="Note 2 48 2" xfId="1797"/>
    <cellStyle name="Note 2 49" xfId="1798"/>
    <cellStyle name="Note 2 49 2" xfId="1799"/>
    <cellStyle name="Note 2 5" xfId="1800"/>
    <cellStyle name="Note 2 5 2" xfId="1801"/>
    <cellStyle name="Note 2 50" xfId="1802"/>
    <cellStyle name="Note 2 50 2" xfId="1803"/>
    <cellStyle name="Note 2 51" xfId="1804"/>
    <cellStyle name="Note 2 51 2" xfId="1805"/>
    <cellStyle name="Note 2 52" xfId="1806"/>
    <cellStyle name="Note 2 52 2" xfId="1807"/>
    <cellStyle name="Note 2 53" xfId="1808"/>
    <cellStyle name="Note 2 53 2" xfId="1809"/>
    <cellStyle name="Note 2 54" xfId="1810"/>
    <cellStyle name="Note 2 54 2" xfId="1811"/>
    <cellStyle name="Note 2 55" xfId="1812"/>
    <cellStyle name="Note 2 56" xfId="1713"/>
    <cellStyle name="Note 2 6" xfId="1813"/>
    <cellStyle name="Note 2 6 2" xfId="1814"/>
    <cellStyle name="Note 2 7" xfId="1815"/>
    <cellStyle name="Note 2 7 2" xfId="1816"/>
    <cellStyle name="Note 2 8" xfId="1817"/>
    <cellStyle name="Note 2 8 2" xfId="1818"/>
    <cellStyle name="Note 2 9" xfId="1819"/>
    <cellStyle name="Note 2 9 2" xfId="1820"/>
    <cellStyle name="Note 3" xfId="1821"/>
    <cellStyle name="Note 3 10" xfId="1822"/>
    <cellStyle name="Note 3 10 2" xfId="1823"/>
    <cellStyle name="Note 3 11" xfId="1824"/>
    <cellStyle name="Note 3 11 2" xfId="1825"/>
    <cellStyle name="Note 3 12" xfId="1826"/>
    <cellStyle name="Note 3 12 2" xfId="1827"/>
    <cellStyle name="Note 3 13" xfId="1828"/>
    <cellStyle name="Note 3 13 2" xfId="1829"/>
    <cellStyle name="Note 3 14" xfId="1830"/>
    <cellStyle name="Note 3 14 2" xfId="1831"/>
    <cellStyle name="Note 3 15" xfId="1832"/>
    <cellStyle name="Note 3 15 2" xfId="1833"/>
    <cellStyle name="Note 3 16" xfId="1834"/>
    <cellStyle name="Note 3 16 2" xfId="1835"/>
    <cellStyle name="Note 3 17" xfId="1836"/>
    <cellStyle name="Note 3 17 2" xfId="1837"/>
    <cellStyle name="Note 3 18" xfId="1838"/>
    <cellStyle name="Note 3 18 2" xfId="1839"/>
    <cellStyle name="Note 3 19" xfId="1840"/>
    <cellStyle name="Note 3 19 2" xfId="1841"/>
    <cellStyle name="Note 3 2" xfId="1842"/>
    <cellStyle name="Note 3 2 2" xfId="1843"/>
    <cellStyle name="Note 3 20" xfId="1844"/>
    <cellStyle name="Note 3 20 2" xfId="1845"/>
    <cellStyle name="Note 3 21" xfId="1846"/>
    <cellStyle name="Note 3 21 2" xfId="1847"/>
    <cellStyle name="Note 3 22" xfId="1848"/>
    <cellStyle name="Note 3 22 2" xfId="1849"/>
    <cellStyle name="Note 3 23" xfId="1850"/>
    <cellStyle name="Note 3 23 2" xfId="1851"/>
    <cellStyle name="Note 3 24" xfId="1852"/>
    <cellStyle name="Note 3 24 2" xfId="1853"/>
    <cellStyle name="Note 3 25" xfId="1854"/>
    <cellStyle name="Note 3 25 2" xfId="1855"/>
    <cellStyle name="Note 3 26" xfId="1856"/>
    <cellStyle name="Note 3 26 2" xfId="1857"/>
    <cellStyle name="Note 3 27" xfId="1858"/>
    <cellStyle name="Note 3 27 2" xfId="1859"/>
    <cellStyle name="Note 3 28" xfId="1860"/>
    <cellStyle name="Note 3 28 2" xfId="1861"/>
    <cellStyle name="Note 3 29" xfId="1862"/>
    <cellStyle name="Note 3 29 2" xfId="1863"/>
    <cellStyle name="Note 3 3" xfId="1864"/>
    <cellStyle name="Note 3 3 2" xfId="1865"/>
    <cellStyle name="Note 3 30" xfId="1866"/>
    <cellStyle name="Note 3 30 2" xfId="1867"/>
    <cellStyle name="Note 3 31" xfId="1868"/>
    <cellStyle name="Note 3 31 2" xfId="1869"/>
    <cellStyle name="Note 3 32" xfId="1870"/>
    <cellStyle name="Note 3 32 2" xfId="1871"/>
    <cellStyle name="Note 3 33" xfId="1872"/>
    <cellStyle name="Note 3 33 2" xfId="1873"/>
    <cellStyle name="Note 3 34" xfId="1874"/>
    <cellStyle name="Note 3 34 2" xfId="1875"/>
    <cellStyle name="Note 3 35" xfId="1876"/>
    <cellStyle name="Note 3 35 2" xfId="1877"/>
    <cellStyle name="Note 3 36" xfId="1878"/>
    <cellStyle name="Note 3 36 2" xfId="1879"/>
    <cellStyle name="Note 3 37" xfId="1880"/>
    <cellStyle name="Note 3 37 2" xfId="1881"/>
    <cellStyle name="Note 3 38" xfId="1882"/>
    <cellStyle name="Note 3 38 2" xfId="1883"/>
    <cellStyle name="Note 3 39" xfId="1884"/>
    <cellStyle name="Note 3 39 2" xfId="1885"/>
    <cellStyle name="Note 3 4" xfId="1886"/>
    <cellStyle name="Note 3 4 2" xfId="1887"/>
    <cellStyle name="Note 3 40" xfId="1888"/>
    <cellStyle name="Note 3 40 2" xfId="1889"/>
    <cellStyle name="Note 3 41" xfId="1890"/>
    <cellStyle name="Note 3 41 2" xfId="1891"/>
    <cellStyle name="Note 3 42" xfId="1892"/>
    <cellStyle name="Note 3 42 2" xfId="1893"/>
    <cellStyle name="Note 3 43" xfId="1894"/>
    <cellStyle name="Note 3 43 2" xfId="1895"/>
    <cellStyle name="Note 3 44" xfId="1896"/>
    <cellStyle name="Note 3 44 2" xfId="1897"/>
    <cellStyle name="Note 3 45" xfId="1898"/>
    <cellStyle name="Note 3 45 2" xfId="1899"/>
    <cellStyle name="Note 3 46" xfId="1900"/>
    <cellStyle name="Note 3 46 2" xfId="1901"/>
    <cellStyle name="Note 3 47" xfId="1902"/>
    <cellStyle name="Note 3 47 2" xfId="1903"/>
    <cellStyle name="Note 3 48" xfId="1904"/>
    <cellStyle name="Note 3 48 2" xfId="1905"/>
    <cellStyle name="Note 3 49" xfId="1906"/>
    <cellStyle name="Note 3 49 2" xfId="1907"/>
    <cellStyle name="Note 3 5" xfId="1908"/>
    <cellStyle name="Note 3 5 2" xfId="1909"/>
    <cellStyle name="Note 3 50" xfId="1910"/>
    <cellStyle name="Note 3 50 2" xfId="1911"/>
    <cellStyle name="Note 3 51" xfId="1912"/>
    <cellStyle name="Note 3 51 2" xfId="1913"/>
    <cellStyle name="Note 3 52" xfId="1914"/>
    <cellStyle name="Note 3 52 2" xfId="1915"/>
    <cellStyle name="Note 3 53" xfId="1916"/>
    <cellStyle name="Note 3 53 2" xfId="1917"/>
    <cellStyle name="Note 3 54" xfId="1918"/>
    <cellStyle name="Note 3 54 2" xfId="1919"/>
    <cellStyle name="Note 3 55" xfId="1920"/>
    <cellStyle name="Note 3 6" xfId="1921"/>
    <cellStyle name="Note 3 6 2" xfId="1922"/>
    <cellStyle name="Note 3 7" xfId="1923"/>
    <cellStyle name="Note 3 7 2" xfId="1924"/>
    <cellStyle name="Note 3 8" xfId="1925"/>
    <cellStyle name="Note 3 8 2" xfId="1926"/>
    <cellStyle name="Note 3 9" xfId="1927"/>
    <cellStyle name="Note 3 9 2" xfId="1928"/>
    <cellStyle name="Note 4" xfId="1929"/>
    <cellStyle name="Note 4 10" xfId="1930"/>
    <cellStyle name="Note 4 10 2" xfId="1931"/>
    <cellStyle name="Note 4 11" xfId="1932"/>
    <cellStyle name="Note 4 11 2" xfId="1933"/>
    <cellStyle name="Note 4 12" xfId="1934"/>
    <cellStyle name="Note 4 12 2" xfId="1935"/>
    <cellStyle name="Note 4 13" xfId="1936"/>
    <cellStyle name="Note 4 13 2" xfId="1937"/>
    <cellStyle name="Note 4 14" xfId="1938"/>
    <cellStyle name="Note 4 14 2" xfId="1939"/>
    <cellStyle name="Note 4 15" xfId="1940"/>
    <cellStyle name="Note 4 15 2" xfId="1941"/>
    <cellStyle name="Note 4 16" xfId="1942"/>
    <cellStyle name="Note 4 16 2" xfId="1943"/>
    <cellStyle name="Note 4 17" xfId="1944"/>
    <cellStyle name="Note 4 17 2" xfId="1945"/>
    <cellStyle name="Note 4 18" xfId="1946"/>
    <cellStyle name="Note 4 18 2" xfId="1947"/>
    <cellStyle name="Note 4 19" xfId="1948"/>
    <cellStyle name="Note 4 19 2" xfId="1949"/>
    <cellStyle name="Note 4 2" xfId="1950"/>
    <cellStyle name="Note 4 2 2" xfId="1951"/>
    <cellStyle name="Note 4 20" xfId="1952"/>
    <cellStyle name="Note 4 20 2" xfId="1953"/>
    <cellStyle name="Note 4 21" xfId="1954"/>
    <cellStyle name="Note 4 21 2" xfId="1955"/>
    <cellStyle name="Note 4 22" xfId="1956"/>
    <cellStyle name="Note 4 22 2" xfId="1957"/>
    <cellStyle name="Note 4 23" xfId="1958"/>
    <cellStyle name="Note 4 23 2" xfId="1959"/>
    <cellStyle name="Note 4 24" xfId="1960"/>
    <cellStyle name="Note 4 24 2" xfId="1961"/>
    <cellStyle name="Note 4 25" xfId="1962"/>
    <cellStyle name="Note 4 25 2" xfId="1963"/>
    <cellStyle name="Note 4 26" xfId="1964"/>
    <cellStyle name="Note 4 26 2" xfId="1965"/>
    <cellStyle name="Note 4 27" xfId="1966"/>
    <cellStyle name="Note 4 27 2" xfId="1967"/>
    <cellStyle name="Note 4 28" xfId="1968"/>
    <cellStyle name="Note 4 28 2" xfId="1969"/>
    <cellStyle name="Note 4 29" xfId="1970"/>
    <cellStyle name="Note 4 29 2" xfId="1971"/>
    <cellStyle name="Note 4 3" xfId="1972"/>
    <cellStyle name="Note 4 3 2" xfId="1973"/>
    <cellStyle name="Note 4 30" xfId="1974"/>
    <cellStyle name="Note 4 30 2" xfId="1975"/>
    <cellStyle name="Note 4 31" xfId="1976"/>
    <cellStyle name="Note 4 31 2" xfId="1977"/>
    <cellStyle name="Note 4 32" xfId="1978"/>
    <cellStyle name="Note 4 32 2" xfId="1979"/>
    <cellStyle name="Note 4 33" xfId="1980"/>
    <cellStyle name="Note 4 33 2" xfId="1981"/>
    <cellStyle name="Note 4 34" xfId="1982"/>
    <cellStyle name="Note 4 34 2" xfId="1983"/>
    <cellStyle name="Note 4 35" xfId="1984"/>
    <cellStyle name="Note 4 35 2" xfId="1985"/>
    <cellStyle name="Note 4 36" xfId="1986"/>
    <cellStyle name="Note 4 36 2" xfId="1987"/>
    <cellStyle name="Note 4 37" xfId="1988"/>
    <cellStyle name="Note 4 37 2" xfId="1989"/>
    <cellStyle name="Note 4 38" xfId="1990"/>
    <cellStyle name="Note 4 38 2" xfId="1991"/>
    <cellStyle name="Note 4 39" xfId="1992"/>
    <cellStyle name="Note 4 39 2" xfId="1993"/>
    <cellStyle name="Note 4 4" xfId="1994"/>
    <cellStyle name="Note 4 4 2" xfId="1995"/>
    <cellStyle name="Note 4 40" xfId="1996"/>
    <cellStyle name="Note 4 40 2" xfId="1997"/>
    <cellStyle name="Note 4 41" xfId="1998"/>
    <cellStyle name="Note 4 41 2" xfId="1999"/>
    <cellStyle name="Note 4 42" xfId="2000"/>
    <cellStyle name="Note 4 42 2" xfId="2001"/>
    <cellStyle name="Note 4 43" xfId="2002"/>
    <cellStyle name="Note 4 43 2" xfId="2003"/>
    <cellStyle name="Note 4 44" xfId="2004"/>
    <cellStyle name="Note 4 44 2" xfId="2005"/>
    <cellStyle name="Note 4 45" xfId="2006"/>
    <cellStyle name="Note 4 45 2" xfId="2007"/>
    <cellStyle name="Note 4 46" xfId="2008"/>
    <cellStyle name="Note 4 46 2" xfId="2009"/>
    <cellStyle name="Note 4 47" xfId="2010"/>
    <cellStyle name="Note 4 47 2" xfId="2011"/>
    <cellStyle name="Note 4 48" xfId="2012"/>
    <cellStyle name="Note 4 48 2" xfId="2013"/>
    <cellStyle name="Note 4 49" xfId="2014"/>
    <cellStyle name="Note 4 49 2" xfId="2015"/>
    <cellStyle name="Note 4 5" xfId="2016"/>
    <cellStyle name="Note 4 5 2" xfId="2017"/>
    <cellStyle name="Note 4 50" xfId="2018"/>
    <cellStyle name="Note 4 50 2" xfId="2019"/>
    <cellStyle name="Note 4 51" xfId="2020"/>
    <cellStyle name="Note 4 51 2" xfId="2021"/>
    <cellStyle name="Note 4 52" xfId="2022"/>
    <cellStyle name="Note 4 52 2" xfId="2023"/>
    <cellStyle name="Note 4 53" xfId="2024"/>
    <cellStyle name="Note 4 53 2" xfId="2025"/>
    <cellStyle name="Note 4 54" xfId="2026"/>
    <cellStyle name="Note 4 54 2" xfId="2027"/>
    <cellStyle name="Note 4 55" xfId="2028"/>
    <cellStyle name="Note 4 6" xfId="2029"/>
    <cellStyle name="Note 4 6 2" xfId="2030"/>
    <cellStyle name="Note 4 7" xfId="2031"/>
    <cellStyle name="Note 4 7 2" xfId="2032"/>
    <cellStyle name="Note 4 8" xfId="2033"/>
    <cellStyle name="Note 4 8 2" xfId="2034"/>
    <cellStyle name="Note 4 9" xfId="2035"/>
    <cellStyle name="Note 4 9 2" xfId="2036"/>
    <cellStyle name="Note 5" xfId="2037"/>
    <cellStyle name="Note 5 10" xfId="2038"/>
    <cellStyle name="Note 5 10 2" xfId="2039"/>
    <cellStyle name="Note 5 11" xfId="2040"/>
    <cellStyle name="Note 5 11 2" xfId="2041"/>
    <cellStyle name="Note 5 12" xfId="2042"/>
    <cellStyle name="Note 5 12 2" xfId="2043"/>
    <cellStyle name="Note 5 13" xfId="2044"/>
    <cellStyle name="Note 5 13 2" xfId="2045"/>
    <cellStyle name="Note 5 14" xfId="2046"/>
    <cellStyle name="Note 5 14 2" xfId="2047"/>
    <cellStyle name="Note 5 15" xfId="2048"/>
    <cellStyle name="Note 5 15 2" xfId="2049"/>
    <cellStyle name="Note 5 16" xfId="2050"/>
    <cellStyle name="Note 5 16 2" xfId="2051"/>
    <cellStyle name="Note 5 17" xfId="2052"/>
    <cellStyle name="Note 5 17 2" xfId="2053"/>
    <cellStyle name="Note 5 18" xfId="2054"/>
    <cellStyle name="Note 5 18 2" xfId="2055"/>
    <cellStyle name="Note 5 19" xfId="2056"/>
    <cellStyle name="Note 5 19 2" xfId="2057"/>
    <cellStyle name="Note 5 2" xfId="2058"/>
    <cellStyle name="Note 5 2 2" xfId="2059"/>
    <cellStyle name="Note 5 20" xfId="2060"/>
    <cellStyle name="Note 5 20 2" xfId="2061"/>
    <cellStyle name="Note 5 21" xfId="2062"/>
    <cellStyle name="Note 5 21 2" xfId="2063"/>
    <cellStyle name="Note 5 22" xfId="2064"/>
    <cellStyle name="Note 5 22 2" xfId="2065"/>
    <cellStyle name="Note 5 23" xfId="2066"/>
    <cellStyle name="Note 5 23 2" xfId="2067"/>
    <cellStyle name="Note 5 24" xfId="2068"/>
    <cellStyle name="Note 5 24 2" xfId="2069"/>
    <cellStyle name="Note 5 25" xfId="2070"/>
    <cellStyle name="Note 5 25 2" xfId="2071"/>
    <cellStyle name="Note 5 26" xfId="2072"/>
    <cellStyle name="Note 5 26 2" xfId="2073"/>
    <cellStyle name="Note 5 27" xfId="2074"/>
    <cellStyle name="Note 5 27 2" xfId="2075"/>
    <cellStyle name="Note 5 28" xfId="2076"/>
    <cellStyle name="Note 5 28 2" xfId="2077"/>
    <cellStyle name="Note 5 29" xfId="2078"/>
    <cellStyle name="Note 5 29 2" xfId="2079"/>
    <cellStyle name="Note 5 3" xfId="2080"/>
    <cellStyle name="Note 5 3 2" xfId="2081"/>
    <cellStyle name="Note 5 30" xfId="2082"/>
    <cellStyle name="Note 5 30 2" xfId="2083"/>
    <cellStyle name="Note 5 31" xfId="2084"/>
    <cellStyle name="Note 5 31 2" xfId="2085"/>
    <cellStyle name="Note 5 32" xfId="2086"/>
    <cellStyle name="Note 5 32 2" xfId="2087"/>
    <cellStyle name="Note 5 33" xfId="2088"/>
    <cellStyle name="Note 5 33 2" xfId="2089"/>
    <cellStyle name="Note 5 34" xfId="2090"/>
    <cellStyle name="Note 5 34 2" xfId="2091"/>
    <cellStyle name="Note 5 35" xfId="2092"/>
    <cellStyle name="Note 5 35 2" xfId="2093"/>
    <cellStyle name="Note 5 36" xfId="2094"/>
    <cellStyle name="Note 5 36 2" xfId="2095"/>
    <cellStyle name="Note 5 37" xfId="2096"/>
    <cellStyle name="Note 5 37 2" xfId="2097"/>
    <cellStyle name="Note 5 38" xfId="2098"/>
    <cellStyle name="Note 5 38 2" xfId="2099"/>
    <cellStyle name="Note 5 39" xfId="2100"/>
    <cellStyle name="Note 5 39 2" xfId="2101"/>
    <cellStyle name="Note 5 4" xfId="2102"/>
    <cellStyle name="Note 5 4 2" xfId="2103"/>
    <cellStyle name="Note 5 40" xfId="2104"/>
    <cellStyle name="Note 5 40 2" xfId="2105"/>
    <cellStyle name="Note 5 41" xfId="2106"/>
    <cellStyle name="Note 5 41 2" xfId="2107"/>
    <cellStyle name="Note 5 42" xfId="2108"/>
    <cellStyle name="Note 5 42 2" xfId="2109"/>
    <cellStyle name="Note 5 43" xfId="2110"/>
    <cellStyle name="Note 5 43 2" xfId="2111"/>
    <cellStyle name="Note 5 44" xfId="2112"/>
    <cellStyle name="Note 5 44 2" xfId="2113"/>
    <cellStyle name="Note 5 45" xfId="2114"/>
    <cellStyle name="Note 5 45 2" xfId="2115"/>
    <cellStyle name="Note 5 46" xfId="2116"/>
    <cellStyle name="Note 5 46 2" xfId="2117"/>
    <cellStyle name="Note 5 47" xfId="2118"/>
    <cellStyle name="Note 5 47 2" xfId="2119"/>
    <cellStyle name="Note 5 48" xfId="2120"/>
    <cellStyle name="Note 5 48 2" xfId="2121"/>
    <cellStyle name="Note 5 49" xfId="2122"/>
    <cellStyle name="Note 5 49 2" xfId="2123"/>
    <cellStyle name="Note 5 5" xfId="2124"/>
    <cellStyle name="Note 5 5 2" xfId="2125"/>
    <cellStyle name="Note 5 50" xfId="2126"/>
    <cellStyle name="Note 5 50 2" xfId="2127"/>
    <cellStyle name="Note 5 51" xfId="2128"/>
    <cellStyle name="Note 5 51 2" xfId="2129"/>
    <cellStyle name="Note 5 52" xfId="2130"/>
    <cellStyle name="Note 5 52 2" xfId="2131"/>
    <cellStyle name="Note 5 53" xfId="2132"/>
    <cellStyle name="Note 5 53 2" xfId="2133"/>
    <cellStyle name="Note 5 54" xfId="2134"/>
    <cellStyle name="Note 5 54 2" xfId="2135"/>
    <cellStyle name="Note 5 55" xfId="2136"/>
    <cellStyle name="Note 5 6" xfId="2137"/>
    <cellStyle name="Note 5 6 2" xfId="2138"/>
    <cellStyle name="Note 5 7" xfId="2139"/>
    <cellStyle name="Note 5 7 2" xfId="2140"/>
    <cellStyle name="Note 5 8" xfId="2141"/>
    <cellStyle name="Note 5 8 2" xfId="2142"/>
    <cellStyle name="Note 5 9" xfId="2143"/>
    <cellStyle name="Note 5 9 2" xfId="2144"/>
    <cellStyle name="Note 6" xfId="2145"/>
    <cellStyle name="Note 6 10" xfId="2146"/>
    <cellStyle name="Note 6 10 2" xfId="2147"/>
    <cellStyle name="Note 6 11" xfId="2148"/>
    <cellStyle name="Note 6 11 2" xfId="2149"/>
    <cellStyle name="Note 6 12" xfId="2150"/>
    <cellStyle name="Note 6 12 2" xfId="2151"/>
    <cellStyle name="Note 6 13" xfId="2152"/>
    <cellStyle name="Note 6 13 2" xfId="2153"/>
    <cellStyle name="Note 6 14" xfId="2154"/>
    <cellStyle name="Note 6 14 2" xfId="2155"/>
    <cellStyle name="Note 6 15" xfId="2156"/>
    <cellStyle name="Note 6 15 2" xfId="2157"/>
    <cellStyle name="Note 6 16" xfId="2158"/>
    <cellStyle name="Note 6 16 2" xfId="2159"/>
    <cellStyle name="Note 6 17" xfId="2160"/>
    <cellStyle name="Note 6 17 2" xfId="2161"/>
    <cellStyle name="Note 6 18" xfId="2162"/>
    <cellStyle name="Note 6 18 2" xfId="2163"/>
    <cellStyle name="Note 6 19" xfId="2164"/>
    <cellStyle name="Note 6 19 2" xfId="2165"/>
    <cellStyle name="Note 6 2" xfId="2166"/>
    <cellStyle name="Note 6 2 2" xfId="2167"/>
    <cellStyle name="Note 6 20" xfId="2168"/>
    <cellStyle name="Note 6 20 2" xfId="2169"/>
    <cellStyle name="Note 6 21" xfId="2170"/>
    <cellStyle name="Note 6 21 2" xfId="2171"/>
    <cellStyle name="Note 6 22" xfId="2172"/>
    <cellStyle name="Note 6 22 2" xfId="2173"/>
    <cellStyle name="Note 6 23" xfId="2174"/>
    <cellStyle name="Note 6 23 2" xfId="2175"/>
    <cellStyle name="Note 6 24" xfId="2176"/>
    <cellStyle name="Note 6 24 2" xfId="2177"/>
    <cellStyle name="Note 6 25" xfId="2178"/>
    <cellStyle name="Note 6 25 2" xfId="2179"/>
    <cellStyle name="Note 6 26" xfId="2180"/>
    <cellStyle name="Note 6 26 2" xfId="2181"/>
    <cellStyle name="Note 6 27" xfId="2182"/>
    <cellStyle name="Note 6 27 2" xfId="2183"/>
    <cellStyle name="Note 6 28" xfId="2184"/>
    <cellStyle name="Note 6 28 2" xfId="2185"/>
    <cellStyle name="Note 6 29" xfId="2186"/>
    <cellStyle name="Note 6 29 2" xfId="2187"/>
    <cellStyle name="Note 6 3" xfId="2188"/>
    <cellStyle name="Note 6 3 2" xfId="2189"/>
    <cellStyle name="Note 6 30" xfId="2190"/>
    <cellStyle name="Note 6 30 2" xfId="2191"/>
    <cellStyle name="Note 6 31" xfId="2192"/>
    <cellStyle name="Note 6 31 2" xfId="2193"/>
    <cellStyle name="Note 6 32" xfId="2194"/>
    <cellStyle name="Note 6 32 2" xfId="2195"/>
    <cellStyle name="Note 6 33" xfId="2196"/>
    <cellStyle name="Note 6 33 2" xfId="2197"/>
    <cellStyle name="Note 6 34" xfId="2198"/>
    <cellStyle name="Note 6 34 2" xfId="2199"/>
    <cellStyle name="Note 6 35" xfId="2200"/>
    <cellStyle name="Note 6 35 2" xfId="2201"/>
    <cellStyle name="Note 6 36" xfId="2202"/>
    <cellStyle name="Note 6 36 2" xfId="2203"/>
    <cellStyle name="Note 6 37" xfId="2204"/>
    <cellStyle name="Note 6 37 2" xfId="2205"/>
    <cellStyle name="Note 6 38" xfId="2206"/>
    <cellStyle name="Note 6 38 2" xfId="2207"/>
    <cellStyle name="Note 6 39" xfId="2208"/>
    <cellStyle name="Note 6 39 2" xfId="2209"/>
    <cellStyle name="Note 6 4" xfId="2210"/>
    <cellStyle name="Note 6 4 2" xfId="2211"/>
    <cellStyle name="Note 6 40" xfId="2212"/>
    <cellStyle name="Note 6 40 2" xfId="2213"/>
    <cellStyle name="Note 6 41" xfId="2214"/>
    <cellStyle name="Note 6 41 2" xfId="2215"/>
    <cellStyle name="Note 6 42" xfId="2216"/>
    <cellStyle name="Note 6 42 2" xfId="2217"/>
    <cellStyle name="Note 6 43" xfId="2218"/>
    <cellStyle name="Note 6 43 2" xfId="2219"/>
    <cellStyle name="Note 6 44" xfId="2220"/>
    <cellStyle name="Note 6 44 2" xfId="2221"/>
    <cellStyle name="Note 6 45" xfId="2222"/>
    <cellStyle name="Note 6 45 2" xfId="2223"/>
    <cellStyle name="Note 6 46" xfId="2224"/>
    <cellStyle name="Note 6 46 2" xfId="2225"/>
    <cellStyle name="Note 6 47" xfId="2226"/>
    <cellStyle name="Note 6 47 2" xfId="2227"/>
    <cellStyle name="Note 6 48" xfId="2228"/>
    <cellStyle name="Note 6 48 2" xfId="2229"/>
    <cellStyle name="Note 6 49" xfId="2230"/>
    <cellStyle name="Note 6 49 2" xfId="2231"/>
    <cellStyle name="Note 6 5" xfId="2232"/>
    <cellStyle name="Note 6 5 2" xfId="2233"/>
    <cellStyle name="Note 6 50" xfId="2234"/>
    <cellStyle name="Note 6 50 2" xfId="2235"/>
    <cellStyle name="Note 6 51" xfId="2236"/>
    <cellStyle name="Note 6 51 2" xfId="2237"/>
    <cellStyle name="Note 6 52" xfId="2238"/>
    <cellStyle name="Note 6 52 2" xfId="2239"/>
    <cellStyle name="Note 6 53" xfId="2240"/>
    <cellStyle name="Note 6 53 2" xfId="2241"/>
    <cellStyle name="Note 6 54" xfId="2242"/>
    <cellStyle name="Note 6 54 2" xfId="2243"/>
    <cellStyle name="Note 6 55" xfId="2244"/>
    <cellStyle name="Note 6 6" xfId="2245"/>
    <cellStyle name="Note 6 6 2" xfId="2246"/>
    <cellStyle name="Note 6 7" xfId="2247"/>
    <cellStyle name="Note 6 7 2" xfId="2248"/>
    <cellStyle name="Note 6 8" xfId="2249"/>
    <cellStyle name="Note 6 8 2" xfId="2250"/>
    <cellStyle name="Note 6 9" xfId="2251"/>
    <cellStyle name="Note 6 9 2" xfId="2252"/>
    <cellStyle name="Note 7" xfId="2253"/>
    <cellStyle name="Note 7 10" xfId="2254"/>
    <cellStyle name="Note 7 10 2" xfId="2255"/>
    <cellStyle name="Note 7 11" xfId="2256"/>
    <cellStyle name="Note 7 11 2" xfId="2257"/>
    <cellStyle name="Note 7 12" xfId="2258"/>
    <cellStyle name="Note 7 12 2" xfId="2259"/>
    <cellStyle name="Note 7 13" xfId="2260"/>
    <cellStyle name="Note 7 13 2" xfId="2261"/>
    <cellStyle name="Note 7 14" xfId="2262"/>
    <cellStyle name="Note 7 14 2" xfId="2263"/>
    <cellStyle name="Note 7 15" xfId="2264"/>
    <cellStyle name="Note 7 15 2" xfId="2265"/>
    <cellStyle name="Note 7 16" xfId="2266"/>
    <cellStyle name="Note 7 16 2" xfId="2267"/>
    <cellStyle name="Note 7 17" xfId="2268"/>
    <cellStyle name="Note 7 17 2" xfId="2269"/>
    <cellStyle name="Note 7 18" xfId="2270"/>
    <cellStyle name="Note 7 18 2" xfId="2271"/>
    <cellStyle name="Note 7 19" xfId="2272"/>
    <cellStyle name="Note 7 19 2" xfId="2273"/>
    <cellStyle name="Note 7 2" xfId="2274"/>
    <cellStyle name="Note 7 2 2" xfId="2275"/>
    <cellStyle name="Note 7 20" xfId="2276"/>
    <cellStyle name="Note 7 20 2" xfId="2277"/>
    <cellStyle name="Note 7 21" xfId="2278"/>
    <cellStyle name="Note 7 21 2" xfId="2279"/>
    <cellStyle name="Note 7 22" xfId="2280"/>
    <cellStyle name="Note 7 22 2" xfId="2281"/>
    <cellStyle name="Note 7 23" xfId="2282"/>
    <cellStyle name="Note 7 23 2" xfId="2283"/>
    <cellStyle name="Note 7 24" xfId="2284"/>
    <cellStyle name="Note 7 24 2" xfId="2285"/>
    <cellStyle name="Note 7 25" xfId="2286"/>
    <cellStyle name="Note 7 25 2" xfId="2287"/>
    <cellStyle name="Note 7 26" xfId="2288"/>
    <cellStyle name="Note 7 26 2" xfId="2289"/>
    <cellStyle name="Note 7 27" xfId="2290"/>
    <cellStyle name="Note 7 27 2" xfId="2291"/>
    <cellStyle name="Note 7 28" xfId="2292"/>
    <cellStyle name="Note 7 28 2" xfId="2293"/>
    <cellStyle name="Note 7 29" xfId="2294"/>
    <cellStyle name="Note 7 29 2" xfId="2295"/>
    <cellStyle name="Note 7 3" xfId="2296"/>
    <cellStyle name="Note 7 3 2" xfId="2297"/>
    <cellStyle name="Note 7 30" xfId="2298"/>
    <cellStyle name="Note 7 30 2" xfId="2299"/>
    <cellStyle name="Note 7 31" xfId="2300"/>
    <cellStyle name="Note 7 31 2" xfId="2301"/>
    <cellStyle name="Note 7 32" xfId="2302"/>
    <cellStyle name="Note 7 32 2" xfId="2303"/>
    <cellStyle name="Note 7 33" xfId="2304"/>
    <cellStyle name="Note 7 33 2" xfId="2305"/>
    <cellStyle name="Note 7 34" xfId="2306"/>
    <cellStyle name="Note 7 34 2" xfId="2307"/>
    <cellStyle name="Note 7 35" xfId="2308"/>
    <cellStyle name="Note 7 35 2" xfId="2309"/>
    <cellStyle name="Note 7 36" xfId="2310"/>
    <cellStyle name="Note 7 36 2" xfId="2311"/>
    <cellStyle name="Note 7 37" xfId="2312"/>
    <cellStyle name="Note 7 37 2" xfId="2313"/>
    <cellStyle name="Note 7 38" xfId="2314"/>
    <cellStyle name="Note 7 38 2" xfId="2315"/>
    <cellStyle name="Note 7 39" xfId="2316"/>
    <cellStyle name="Note 7 39 2" xfId="2317"/>
    <cellStyle name="Note 7 4" xfId="2318"/>
    <cellStyle name="Note 7 4 2" xfId="2319"/>
    <cellStyle name="Note 7 40" xfId="2320"/>
    <cellStyle name="Note 7 40 2" xfId="2321"/>
    <cellStyle name="Note 7 41" xfId="2322"/>
    <cellStyle name="Note 7 41 2" xfId="2323"/>
    <cellStyle name="Note 7 42" xfId="2324"/>
    <cellStyle name="Note 7 42 2" xfId="2325"/>
    <cellStyle name="Note 7 43" xfId="2326"/>
    <cellStyle name="Note 7 43 2" xfId="2327"/>
    <cellStyle name="Note 7 44" xfId="2328"/>
    <cellStyle name="Note 7 44 2" xfId="2329"/>
    <cellStyle name="Note 7 45" xfId="2330"/>
    <cellStyle name="Note 7 45 2" xfId="2331"/>
    <cellStyle name="Note 7 46" xfId="2332"/>
    <cellStyle name="Note 7 46 2" xfId="2333"/>
    <cellStyle name="Note 7 47" xfId="2334"/>
    <cellStyle name="Note 7 47 2" xfId="2335"/>
    <cellStyle name="Note 7 48" xfId="2336"/>
    <cellStyle name="Note 7 48 2" xfId="2337"/>
    <cellStyle name="Note 7 49" xfId="2338"/>
    <cellStyle name="Note 7 49 2" xfId="2339"/>
    <cellStyle name="Note 7 5" xfId="2340"/>
    <cellStyle name="Note 7 5 2" xfId="2341"/>
    <cellStyle name="Note 7 50" xfId="2342"/>
    <cellStyle name="Note 7 50 2" xfId="2343"/>
    <cellStyle name="Note 7 51" xfId="2344"/>
    <cellStyle name="Note 7 51 2" xfId="2345"/>
    <cellStyle name="Note 7 52" xfId="2346"/>
    <cellStyle name="Note 7 52 2" xfId="2347"/>
    <cellStyle name="Note 7 53" xfId="2348"/>
    <cellStyle name="Note 7 53 2" xfId="2349"/>
    <cellStyle name="Note 7 54" xfId="2350"/>
    <cellStyle name="Note 7 54 2" xfId="2351"/>
    <cellStyle name="Note 7 55" xfId="2352"/>
    <cellStyle name="Note 7 6" xfId="2353"/>
    <cellStyle name="Note 7 6 2" xfId="2354"/>
    <cellStyle name="Note 7 7" xfId="2355"/>
    <cellStyle name="Note 7 7 2" xfId="2356"/>
    <cellStyle name="Note 7 8" xfId="2357"/>
    <cellStyle name="Note 7 8 2" xfId="2358"/>
    <cellStyle name="Note 7 9" xfId="2359"/>
    <cellStyle name="Note 7 9 2" xfId="2360"/>
    <cellStyle name="Note 8" xfId="2361"/>
    <cellStyle name="Note 8 10" xfId="2362"/>
    <cellStyle name="Note 8 10 2" xfId="2363"/>
    <cellStyle name="Note 8 11" xfId="2364"/>
    <cellStyle name="Note 8 11 2" xfId="2365"/>
    <cellStyle name="Note 8 12" xfId="2366"/>
    <cellStyle name="Note 8 12 2" xfId="2367"/>
    <cellStyle name="Note 8 13" xfId="2368"/>
    <cellStyle name="Note 8 13 2" xfId="2369"/>
    <cellStyle name="Note 8 14" xfId="2370"/>
    <cellStyle name="Note 8 14 2" xfId="2371"/>
    <cellStyle name="Note 8 15" xfId="2372"/>
    <cellStyle name="Note 8 15 2" xfId="2373"/>
    <cellStyle name="Note 8 16" xfId="2374"/>
    <cellStyle name="Note 8 16 2" xfId="2375"/>
    <cellStyle name="Note 8 17" xfId="2376"/>
    <cellStyle name="Note 8 17 2" xfId="2377"/>
    <cellStyle name="Note 8 18" xfId="2378"/>
    <cellStyle name="Note 8 18 2" xfId="2379"/>
    <cellStyle name="Note 8 19" xfId="2380"/>
    <cellStyle name="Note 8 19 2" xfId="2381"/>
    <cellStyle name="Note 8 2" xfId="2382"/>
    <cellStyle name="Note 8 2 2" xfId="2383"/>
    <cellStyle name="Note 8 20" xfId="2384"/>
    <cellStyle name="Note 8 20 2" xfId="2385"/>
    <cellStyle name="Note 8 21" xfId="2386"/>
    <cellStyle name="Note 8 21 2" xfId="2387"/>
    <cellStyle name="Note 8 22" xfId="2388"/>
    <cellStyle name="Note 8 22 2" xfId="2389"/>
    <cellStyle name="Note 8 23" xfId="2390"/>
    <cellStyle name="Note 8 23 2" xfId="2391"/>
    <cellStyle name="Note 8 24" xfId="2392"/>
    <cellStyle name="Note 8 24 2" xfId="2393"/>
    <cellStyle name="Note 8 25" xfId="2394"/>
    <cellStyle name="Note 8 25 2" xfId="2395"/>
    <cellStyle name="Note 8 26" xfId="2396"/>
    <cellStyle name="Note 8 26 2" xfId="2397"/>
    <cellStyle name="Note 8 27" xfId="2398"/>
    <cellStyle name="Note 8 27 2" xfId="2399"/>
    <cellStyle name="Note 8 28" xfId="2400"/>
    <cellStyle name="Note 8 28 2" xfId="2401"/>
    <cellStyle name="Note 8 29" xfId="2402"/>
    <cellStyle name="Note 8 29 2" xfId="2403"/>
    <cellStyle name="Note 8 3" xfId="2404"/>
    <cellStyle name="Note 8 3 2" xfId="2405"/>
    <cellStyle name="Note 8 30" xfId="2406"/>
    <cellStyle name="Note 8 30 2" xfId="2407"/>
    <cellStyle name="Note 8 31" xfId="2408"/>
    <cellStyle name="Note 8 31 2" xfId="2409"/>
    <cellStyle name="Note 8 32" xfId="2410"/>
    <cellStyle name="Note 8 32 2" xfId="2411"/>
    <cellStyle name="Note 8 33" xfId="2412"/>
    <cellStyle name="Note 8 33 2" xfId="2413"/>
    <cellStyle name="Note 8 34" xfId="2414"/>
    <cellStyle name="Note 8 34 2" xfId="2415"/>
    <cellStyle name="Note 8 35" xfId="2416"/>
    <cellStyle name="Note 8 35 2" xfId="2417"/>
    <cellStyle name="Note 8 36" xfId="2418"/>
    <cellStyle name="Note 8 36 2" xfId="2419"/>
    <cellStyle name="Note 8 37" xfId="2420"/>
    <cellStyle name="Note 8 37 2" xfId="2421"/>
    <cellStyle name="Note 8 38" xfId="2422"/>
    <cellStyle name="Note 8 38 2" xfId="2423"/>
    <cellStyle name="Note 8 39" xfId="2424"/>
    <cellStyle name="Note 8 39 2" xfId="2425"/>
    <cellStyle name="Note 8 4" xfId="2426"/>
    <cellStyle name="Note 8 4 2" xfId="2427"/>
    <cellStyle name="Note 8 40" xfId="2428"/>
    <cellStyle name="Note 8 40 2" xfId="2429"/>
    <cellStyle name="Note 8 41" xfId="2430"/>
    <cellStyle name="Note 8 41 2" xfId="2431"/>
    <cellStyle name="Note 8 42" xfId="2432"/>
    <cellStyle name="Note 8 42 2" xfId="2433"/>
    <cellStyle name="Note 8 43" xfId="2434"/>
    <cellStyle name="Note 8 43 2" xfId="2435"/>
    <cellStyle name="Note 8 44" xfId="2436"/>
    <cellStyle name="Note 8 44 2" xfId="2437"/>
    <cellStyle name="Note 8 45" xfId="2438"/>
    <cellStyle name="Note 8 45 2" xfId="2439"/>
    <cellStyle name="Note 8 46" xfId="2440"/>
    <cellStyle name="Note 8 46 2" xfId="2441"/>
    <cellStyle name="Note 8 47" xfId="2442"/>
    <cellStyle name="Note 8 47 2" xfId="2443"/>
    <cellStyle name="Note 8 48" xfId="2444"/>
    <cellStyle name="Note 8 48 2" xfId="2445"/>
    <cellStyle name="Note 8 49" xfId="2446"/>
    <cellStyle name="Note 8 49 2" xfId="2447"/>
    <cellStyle name="Note 8 5" xfId="2448"/>
    <cellStyle name="Note 8 5 2" xfId="2449"/>
    <cellStyle name="Note 8 50" xfId="2450"/>
    <cellStyle name="Note 8 50 2" xfId="2451"/>
    <cellStyle name="Note 8 51" xfId="2452"/>
    <cellStyle name="Note 8 51 2" xfId="2453"/>
    <cellStyle name="Note 8 52" xfId="2454"/>
    <cellStyle name="Note 8 52 2" xfId="2455"/>
    <cellStyle name="Note 8 53" xfId="2456"/>
    <cellStyle name="Note 8 53 2" xfId="2457"/>
    <cellStyle name="Note 8 54" xfId="2458"/>
    <cellStyle name="Note 8 54 2" xfId="2459"/>
    <cellStyle name="Note 8 55" xfId="2460"/>
    <cellStyle name="Note 8 6" xfId="2461"/>
    <cellStyle name="Note 8 6 2" xfId="2462"/>
    <cellStyle name="Note 8 7" xfId="2463"/>
    <cellStyle name="Note 8 7 2" xfId="2464"/>
    <cellStyle name="Note 8 8" xfId="2465"/>
    <cellStyle name="Note 8 8 2" xfId="2466"/>
    <cellStyle name="Note 8 9" xfId="2467"/>
    <cellStyle name="Note 8 9 2" xfId="2468"/>
    <cellStyle name="Note 9" xfId="2469"/>
    <cellStyle name="Note 9 10" xfId="2470"/>
    <cellStyle name="Note 9 10 2" xfId="2471"/>
    <cellStyle name="Note 9 11" xfId="2472"/>
    <cellStyle name="Note 9 11 2" xfId="2473"/>
    <cellStyle name="Note 9 12" xfId="2474"/>
    <cellStyle name="Note 9 12 2" xfId="2475"/>
    <cellStyle name="Note 9 13" xfId="2476"/>
    <cellStyle name="Note 9 13 2" xfId="2477"/>
    <cellStyle name="Note 9 14" xfId="2478"/>
    <cellStyle name="Note 9 14 2" xfId="2479"/>
    <cellStyle name="Note 9 15" xfId="2480"/>
    <cellStyle name="Note 9 15 2" xfId="2481"/>
    <cellStyle name="Note 9 16" xfId="2482"/>
    <cellStyle name="Note 9 16 2" xfId="2483"/>
    <cellStyle name="Note 9 17" xfId="2484"/>
    <cellStyle name="Note 9 17 2" xfId="2485"/>
    <cellStyle name="Note 9 18" xfId="2486"/>
    <cellStyle name="Note 9 18 2" xfId="2487"/>
    <cellStyle name="Note 9 19" xfId="2488"/>
    <cellStyle name="Note 9 19 2" xfId="2489"/>
    <cellStyle name="Note 9 2" xfId="2490"/>
    <cellStyle name="Note 9 2 2" xfId="2491"/>
    <cellStyle name="Note 9 20" xfId="2492"/>
    <cellStyle name="Note 9 20 2" xfId="2493"/>
    <cellStyle name="Note 9 21" xfId="2494"/>
    <cellStyle name="Note 9 21 2" xfId="2495"/>
    <cellStyle name="Note 9 22" xfId="2496"/>
    <cellStyle name="Note 9 22 2" xfId="2497"/>
    <cellStyle name="Note 9 23" xfId="2498"/>
    <cellStyle name="Note 9 23 2" xfId="2499"/>
    <cellStyle name="Note 9 24" xfId="2500"/>
    <cellStyle name="Note 9 24 2" xfId="2501"/>
    <cellStyle name="Note 9 25" xfId="2502"/>
    <cellStyle name="Note 9 25 2" xfId="2503"/>
    <cellStyle name="Note 9 26" xfId="2504"/>
    <cellStyle name="Note 9 26 2" xfId="2505"/>
    <cellStyle name="Note 9 27" xfId="2506"/>
    <cellStyle name="Note 9 27 2" xfId="2507"/>
    <cellStyle name="Note 9 28" xfId="2508"/>
    <cellStyle name="Note 9 28 2" xfId="2509"/>
    <cellStyle name="Note 9 29" xfId="2510"/>
    <cellStyle name="Note 9 29 2" xfId="2511"/>
    <cellStyle name="Note 9 3" xfId="2512"/>
    <cellStyle name="Note 9 3 2" xfId="2513"/>
    <cellStyle name="Note 9 30" xfId="2514"/>
    <cellStyle name="Note 9 30 2" xfId="2515"/>
    <cellStyle name="Note 9 31" xfId="2516"/>
    <cellStyle name="Note 9 31 2" xfId="2517"/>
    <cellStyle name="Note 9 32" xfId="2518"/>
    <cellStyle name="Note 9 32 2" xfId="2519"/>
    <cellStyle name="Note 9 33" xfId="2520"/>
    <cellStyle name="Note 9 33 2" xfId="2521"/>
    <cellStyle name="Note 9 34" xfId="2522"/>
    <cellStyle name="Note 9 34 2" xfId="2523"/>
    <cellStyle name="Note 9 35" xfId="2524"/>
    <cellStyle name="Note 9 35 2" xfId="2525"/>
    <cellStyle name="Note 9 36" xfId="2526"/>
    <cellStyle name="Note 9 36 2" xfId="2527"/>
    <cellStyle name="Note 9 37" xfId="2528"/>
    <cellStyle name="Note 9 37 2" xfId="2529"/>
    <cellStyle name="Note 9 38" xfId="2530"/>
    <cellStyle name="Note 9 38 2" xfId="2531"/>
    <cellStyle name="Note 9 39" xfId="2532"/>
    <cellStyle name="Note 9 39 2" xfId="2533"/>
    <cellStyle name="Note 9 4" xfId="2534"/>
    <cellStyle name="Note 9 4 2" xfId="2535"/>
    <cellStyle name="Note 9 40" xfId="2536"/>
    <cellStyle name="Note 9 40 2" xfId="2537"/>
    <cellStyle name="Note 9 41" xfId="2538"/>
    <cellStyle name="Note 9 41 2" xfId="2539"/>
    <cellStyle name="Note 9 42" xfId="2540"/>
    <cellStyle name="Note 9 42 2" xfId="2541"/>
    <cellStyle name="Note 9 43" xfId="2542"/>
    <cellStyle name="Note 9 43 2" xfId="2543"/>
    <cellStyle name="Note 9 44" xfId="2544"/>
    <cellStyle name="Note 9 44 2" xfId="2545"/>
    <cellStyle name="Note 9 45" xfId="2546"/>
    <cellStyle name="Note 9 45 2" xfId="2547"/>
    <cellStyle name="Note 9 46" xfId="2548"/>
    <cellStyle name="Note 9 46 2" xfId="2549"/>
    <cellStyle name="Note 9 47" xfId="2550"/>
    <cellStyle name="Note 9 47 2" xfId="2551"/>
    <cellStyle name="Note 9 48" xfId="2552"/>
    <cellStyle name="Note 9 48 2" xfId="2553"/>
    <cellStyle name="Note 9 49" xfId="2554"/>
    <cellStyle name="Note 9 49 2" xfId="2555"/>
    <cellStyle name="Note 9 5" xfId="2556"/>
    <cellStyle name="Note 9 5 2" xfId="2557"/>
    <cellStyle name="Note 9 50" xfId="2558"/>
    <cellStyle name="Note 9 50 2" xfId="2559"/>
    <cellStyle name="Note 9 51" xfId="2560"/>
    <cellStyle name="Note 9 51 2" xfId="2561"/>
    <cellStyle name="Note 9 52" xfId="2562"/>
    <cellStyle name="Note 9 52 2" xfId="2563"/>
    <cellStyle name="Note 9 53" xfId="2564"/>
    <cellStyle name="Note 9 53 2" xfId="2565"/>
    <cellStyle name="Note 9 54" xfId="2566"/>
    <cellStyle name="Note 9 54 2" xfId="2567"/>
    <cellStyle name="Note 9 55" xfId="2568"/>
    <cellStyle name="Note 9 6" xfId="2569"/>
    <cellStyle name="Note 9 6 2" xfId="2570"/>
    <cellStyle name="Note 9 7" xfId="2571"/>
    <cellStyle name="Note 9 7 2" xfId="2572"/>
    <cellStyle name="Note 9 8" xfId="2573"/>
    <cellStyle name="Note 9 8 2" xfId="2574"/>
    <cellStyle name="Note 9 9" xfId="2575"/>
    <cellStyle name="Note 9 9 2" xfId="2576"/>
    <cellStyle name="Output 10" xfId="2577"/>
    <cellStyle name="Output 2" xfId="74"/>
    <cellStyle name="Output 2 10" xfId="2579"/>
    <cellStyle name="Output 2 11" xfId="2580"/>
    <cellStyle name="Output 2 12" xfId="2581"/>
    <cellStyle name="Output 2 13" xfId="2582"/>
    <cellStyle name="Output 2 14" xfId="2583"/>
    <cellStyle name="Output 2 15" xfId="2584"/>
    <cellStyle name="Output 2 16" xfId="2578"/>
    <cellStyle name="Output 2 2" xfId="2585"/>
    <cellStyle name="Output 2 3" xfId="2586"/>
    <cellStyle name="Output 2 4" xfId="2587"/>
    <cellStyle name="Output 2 5" xfId="2588"/>
    <cellStyle name="Output 2 6" xfId="2589"/>
    <cellStyle name="Output 2 7" xfId="2590"/>
    <cellStyle name="Output 2 8" xfId="2591"/>
    <cellStyle name="Output 2 9" xfId="2592"/>
    <cellStyle name="Output 3" xfId="2593"/>
    <cellStyle name="Output 3 10" xfId="2594"/>
    <cellStyle name="Output 3 11" xfId="2595"/>
    <cellStyle name="Output 3 12" xfId="2596"/>
    <cellStyle name="Output 3 13" xfId="2597"/>
    <cellStyle name="Output 3 14" xfId="2598"/>
    <cellStyle name="Output 3 15" xfId="2599"/>
    <cellStyle name="Output 3 2" xfId="2600"/>
    <cellStyle name="Output 3 3" xfId="2601"/>
    <cellStyle name="Output 3 4" xfId="2602"/>
    <cellStyle name="Output 3 5" xfId="2603"/>
    <cellStyle name="Output 3 6" xfId="2604"/>
    <cellStyle name="Output 3 7" xfId="2605"/>
    <cellStyle name="Output 3 8" xfId="2606"/>
    <cellStyle name="Output 3 9" xfId="2607"/>
    <cellStyle name="Output 4" xfId="2608"/>
    <cellStyle name="Output 4 10" xfId="2609"/>
    <cellStyle name="Output 4 11" xfId="2610"/>
    <cellStyle name="Output 4 12" xfId="2611"/>
    <cellStyle name="Output 4 13" xfId="2612"/>
    <cellStyle name="Output 4 14" xfId="2613"/>
    <cellStyle name="Output 4 15" xfId="2614"/>
    <cellStyle name="Output 4 2" xfId="2615"/>
    <cellStyle name="Output 4 3" xfId="2616"/>
    <cellStyle name="Output 4 4" xfId="2617"/>
    <cellStyle name="Output 4 5" xfId="2618"/>
    <cellStyle name="Output 4 6" xfId="2619"/>
    <cellStyle name="Output 4 7" xfId="2620"/>
    <cellStyle name="Output 4 8" xfId="2621"/>
    <cellStyle name="Output 4 9" xfId="2622"/>
    <cellStyle name="Output 5" xfId="2623"/>
    <cellStyle name="Output 5 10" xfId="2624"/>
    <cellStyle name="Output 5 11" xfId="2625"/>
    <cellStyle name="Output 5 12" xfId="2626"/>
    <cellStyle name="Output 5 13" xfId="2627"/>
    <cellStyle name="Output 5 14" xfId="2628"/>
    <cellStyle name="Output 5 15" xfId="2629"/>
    <cellStyle name="Output 5 2" xfId="2630"/>
    <cellStyle name="Output 5 3" xfId="2631"/>
    <cellStyle name="Output 5 4" xfId="2632"/>
    <cellStyle name="Output 5 5" xfId="2633"/>
    <cellStyle name="Output 5 6" xfId="2634"/>
    <cellStyle name="Output 5 7" xfId="2635"/>
    <cellStyle name="Output 5 8" xfId="2636"/>
    <cellStyle name="Output 5 9" xfId="2637"/>
    <cellStyle name="Output 6" xfId="2638"/>
    <cellStyle name="Output 6 10" xfId="2639"/>
    <cellStyle name="Output 6 11" xfId="2640"/>
    <cellStyle name="Output 6 12" xfId="2641"/>
    <cellStyle name="Output 6 13" xfId="2642"/>
    <cellStyle name="Output 6 14" xfId="2643"/>
    <cellStyle name="Output 6 15" xfId="2644"/>
    <cellStyle name="Output 6 2" xfId="2645"/>
    <cellStyle name="Output 6 3" xfId="2646"/>
    <cellStyle name="Output 6 4" xfId="2647"/>
    <cellStyle name="Output 6 5" xfId="2648"/>
    <cellStyle name="Output 6 6" xfId="2649"/>
    <cellStyle name="Output 6 7" xfId="2650"/>
    <cellStyle name="Output 6 8" xfId="2651"/>
    <cellStyle name="Output 6 9" xfId="2652"/>
    <cellStyle name="Output 7" xfId="2653"/>
    <cellStyle name="Output 7 10" xfId="2654"/>
    <cellStyle name="Output 7 11" xfId="2655"/>
    <cellStyle name="Output 7 12" xfId="2656"/>
    <cellStyle name="Output 7 13" xfId="2657"/>
    <cellStyle name="Output 7 14" xfId="2658"/>
    <cellStyle name="Output 7 15" xfId="2659"/>
    <cellStyle name="Output 7 2" xfId="2660"/>
    <cellStyle name="Output 7 3" xfId="2661"/>
    <cellStyle name="Output 7 4" xfId="2662"/>
    <cellStyle name="Output 7 5" xfId="2663"/>
    <cellStyle name="Output 7 6" xfId="2664"/>
    <cellStyle name="Output 7 7" xfId="2665"/>
    <cellStyle name="Output 7 8" xfId="2666"/>
    <cellStyle name="Output 7 9" xfId="2667"/>
    <cellStyle name="Output 8" xfId="2668"/>
    <cellStyle name="Output 8 10" xfId="2669"/>
    <cellStyle name="Output 8 11" xfId="2670"/>
    <cellStyle name="Output 8 12" xfId="2671"/>
    <cellStyle name="Output 8 13" xfId="2672"/>
    <cellStyle name="Output 8 14" xfId="2673"/>
    <cellStyle name="Output 8 15" xfId="2674"/>
    <cellStyle name="Output 8 2" xfId="2675"/>
    <cellStyle name="Output 8 3" xfId="2676"/>
    <cellStyle name="Output 8 4" xfId="2677"/>
    <cellStyle name="Output 8 5" xfId="2678"/>
    <cellStyle name="Output 8 6" xfId="2679"/>
    <cellStyle name="Output 8 7" xfId="2680"/>
    <cellStyle name="Output 8 8" xfId="2681"/>
    <cellStyle name="Output 8 9" xfId="2682"/>
    <cellStyle name="Output 9" xfId="2683"/>
    <cellStyle name="Output 9 10" xfId="2684"/>
    <cellStyle name="Output 9 11" xfId="2685"/>
    <cellStyle name="Output 9 12" xfId="2686"/>
    <cellStyle name="Output 9 13" xfId="2687"/>
    <cellStyle name="Output 9 14" xfId="2688"/>
    <cellStyle name="Output 9 15" xfId="2689"/>
    <cellStyle name="Output 9 2" xfId="2690"/>
    <cellStyle name="Output 9 3" xfId="2691"/>
    <cellStyle name="Output 9 4" xfId="2692"/>
    <cellStyle name="Output 9 5" xfId="2693"/>
    <cellStyle name="Output 9 6" xfId="2694"/>
    <cellStyle name="Output 9 7" xfId="2695"/>
    <cellStyle name="Output 9 8" xfId="2696"/>
    <cellStyle name="Output 9 9" xfId="2697"/>
    <cellStyle name="Percent 2" xfId="14"/>
    <cellStyle name="Percent 2 10" xfId="2699"/>
    <cellStyle name="Percent 2 11" xfId="2700"/>
    <cellStyle name="Percent 2 12" xfId="2701"/>
    <cellStyle name="Percent 2 13" xfId="2702"/>
    <cellStyle name="Percent 2 14" xfId="2703"/>
    <cellStyle name="Percent 2 15" xfId="2704"/>
    <cellStyle name="Percent 2 16" xfId="2705"/>
    <cellStyle name="Percent 2 17" xfId="2706"/>
    <cellStyle name="Percent 2 18" xfId="2707"/>
    <cellStyle name="Percent 2 19" xfId="2708"/>
    <cellStyle name="Percent 2 2" xfId="58"/>
    <cellStyle name="Percent 2 20" xfId="2709"/>
    <cellStyle name="Percent 2 21" xfId="2710"/>
    <cellStyle name="Percent 2 22" xfId="2711"/>
    <cellStyle name="Percent 2 23" xfId="2712"/>
    <cellStyle name="Percent 2 24" xfId="2713"/>
    <cellStyle name="Percent 2 25" xfId="2714"/>
    <cellStyle name="Percent 2 26" xfId="2715"/>
    <cellStyle name="Percent 2 27" xfId="2716"/>
    <cellStyle name="Percent 2 28" xfId="2717"/>
    <cellStyle name="Percent 2 29" xfId="2718"/>
    <cellStyle name="Percent 2 3" xfId="2719"/>
    <cellStyle name="Percent 2 30" xfId="2720"/>
    <cellStyle name="Percent 2 31" xfId="2721"/>
    <cellStyle name="Percent 2 32" xfId="2722"/>
    <cellStyle name="Percent 2 33" xfId="2723"/>
    <cellStyle name="Percent 2 34" xfId="2724"/>
    <cellStyle name="Percent 2 35" xfId="2725"/>
    <cellStyle name="Percent 2 36" xfId="2726"/>
    <cellStyle name="Percent 2 37" xfId="2727"/>
    <cellStyle name="Percent 2 38" xfId="2728"/>
    <cellStyle name="Percent 2 39" xfId="2729"/>
    <cellStyle name="Percent 2 4" xfId="2730"/>
    <cellStyle name="Percent 2 40" xfId="2731"/>
    <cellStyle name="Percent 2 41" xfId="2732"/>
    <cellStyle name="Percent 2 42" xfId="2733"/>
    <cellStyle name="Percent 2 43" xfId="2734"/>
    <cellStyle name="Percent 2 44" xfId="2735"/>
    <cellStyle name="Percent 2 45" xfId="2736"/>
    <cellStyle name="Percent 2 46" xfId="2737"/>
    <cellStyle name="Percent 2 47" xfId="2738"/>
    <cellStyle name="Percent 2 48" xfId="2739"/>
    <cellStyle name="Percent 2 49" xfId="2740"/>
    <cellStyle name="Percent 2 5" xfId="2741"/>
    <cellStyle name="Percent 2 50" xfId="2742"/>
    <cellStyle name="Percent 2 51" xfId="2743"/>
    <cellStyle name="Percent 2 52" xfId="2744"/>
    <cellStyle name="Percent 2 53" xfId="2745"/>
    <cellStyle name="Percent 2 54" xfId="2746"/>
    <cellStyle name="Percent 2 55" xfId="2747"/>
    <cellStyle name="Percent 2 56" xfId="2748"/>
    <cellStyle name="Percent 2 57" xfId="2749"/>
    <cellStyle name="Percent 2 58" xfId="2750"/>
    <cellStyle name="Percent 2 59" xfId="2751"/>
    <cellStyle name="Percent 2 6" xfId="2752"/>
    <cellStyle name="Percent 2 60" xfId="2753"/>
    <cellStyle name="Percent 2 61" xfId="2754"/>
    <cellStyle name="Percent 2 62" xfId="2755"/>
    <cellStyle name="Percent 2 63" xfId="2756"/>
    <cellStyle name="Percent 2 64" xfId="2757"/>
    <cellStyle name="Percent 2 65" xfId="2758"/>
    <cellStyle name="Percent 2 66" xfId="2759"/>
    <cellStyle name="Percent 2 67" xfId="2760"/>
    <cellStyle name="Percent 2 68" xfId="2761"/>
    <cellStyle name="Percent 2 69" xfId="2762"/>
    <cellStyle name="Percent 2 7" xfId="2763"/>
    <cellStyle name="Percent 2 70" xfId="2764"/>
    <cellStyle name="Percent 2 71" xfId="2765"/>
    <cellStyle name="Percent 2 72" xfId="2766"/>
    <cellStyle name="Percent 2 73" xfId="2767"/>
    <cellStyle name="Percent 2 74" xfId="2768"/>
    <cellStyle name="Percent 2 75" xfId="2769"/>
    <cellStyle name="Percent 2 76" xfId="2770"/>
    <cellStyle name="Percent 2 77" xfId="2771"/>
    <cellStyle name="Percent 2 78" xfId="2772"/>
    <cellStyle name="Percent 2 79" xfId="2773"/>
    <cellStyle name="Percent 2 8" xfId="2774"/>
    <cellStyle name="Percent 2 80" xfId="2775"/>
    <cellStyle name="Percent 2 81" xfId="2776"/>
    <cellStyle name="Percent 2 82" xfId="2777"/>
    <cellStyle name="Percent 2 83" xfId="2778"/>
    <cellStyle name="Percent 2 84" xfId="2779"/>
    <cellStyle name="Percent 2 85" xfId="2780"/>
    <cellStyle name="Percent 2 86" xfId="2698"/>
    <cellStyle name="Percent 2 9" xfId="2781"/>
    <cellStyle name="Percent 3" xfId="12"/>
    <cellStyle name="Percent 32" xfId="2782"/>
    <cellStyle name="Percent 39" xfId="2783"/>
    <cellStyle name="Percent 4" xfId="2784"/>
    <cellStyle name="Percent 41" xfId="2785"/>
    <cellStyle name="Percent 47" xfId="2786"/>
    <cellStyle name="Percent 49" xfId="2787"/>
    <cellStyle name="Percent 63" xfId="2788"/>
    <cellStyle name="Percent 67" xfId="2789"/>
    <cellStyle name="Percent 69" xfId="2790"/>
    <cellStyle name="Percent 77" xfId="2791"/>
    <cellStyle name="Percent 82" xfId="2792"/>
    <cellStyle name="Percent 85" xfId="2793"/>
    <cellStyle name="Title 10" xfId="2794"/>
    <cellStyle name="Title 11" xfId="2795"/>
    <cellStyle name="Title 12" xfId="2796"/>
    <cellStyle name="Title 2" xfId="51"/>
    <cellStyle name="Title 2 2" xfId="2797"/>
    <cellStyle name="Title 3" xfId="2798"/>
    <cellStyle name="Title 4" xfId="2799"/>
    <cellStyle name="Title 5" xfId="2800"/>
    <cellStyle name="Title 6" xfId="2801"/>
    <cellStyle name="Title 7" xfId="2802"/>
    <cellStyle name="Title 8" xfId="2803"/>
    <cellStyle name="Title 9" xfId="2804"/>
    <cellStyle name="Total 10" xfId="2805"/>
    <cellStyle name="Total 2" xfId="73"/>
    <cellStyle name="Total 2 10" xfId="2807"/>
    <cellStyle name="Total 2 11" xfId="2808"/>
    <cellStyle name="Total 2 12" xfId="2809"/>
    <cellStyle name="Total 2 13" xfId="2810"/>
    <cellStyle name="Total 2 14" xfId="2811"/>
    <cellStyle name="Total 2 15" xfId="2812"/>
    <cellStyle name="Total 2 16" xfId="2806"/>
    <cellStyle name="Total 2 2" xfId="2813"/>
    <cellStyle name="Total 2 3" xfId="2814"/>
    <cellStyle name="Total 2 4" xfId="2815"/>
    <cellStyle name="Total 2 5" xfId="2816"/>
    <cellStyle name="Total 2 6" xfId="2817"/>
    <cellStyle name="Total 2 7" xfId="2818"/>
    <cellStyle name="Total 2 8" xfId="2819"/>
    <cellStyle name="Total 2 9" xfId="2820"/>
    <cellStyle name="Total 3" xfId="2821"/>
    <cellStyle name="Total 3 10" xfId="2822"/>
    <cellStyle name="Total 3 11" xfId="2823"/>
    <cellStyle name="Total 3 12" xfId="2824"/>
    <cellStyle name="Total 3 13" xfId="2825"/>
    <cellStyle name="Total 3 14" xfId="2826"/>
    <cellStyle name="Total 3 15" xfId="2827"/>
    <cellStyle name="Total 3 2" xfId="2828"/>
    <cellStyle name="Total 3 3" xfId="2829"/>
    <cellStyle name="Total 3 4" xfId="2830"/>
    <cellStyle name="Total 3 5" xfId="2831"/>
    <cellStyle name="Total 3 6" xfId="2832"/>
    <cellStyle name="Total 3 7" xfId="2833"/>
    <cellStyle name="Total 3 8" xfId="2834"/>
    <cellStyle name="Total 3 9" xfId="2835"/>
    <cellStyle name="Total 4" xfId="2836"/>
    <cellStyle name="Total 4 10" xfId="2837"/>
    <cellStyle name="Total 4 11" xfId="2838"/>
    <cellStyle name="Total 4 12" xfId="2839"/>
    <cellStyle name="Total 4 13" xfId="2840"/>
    <cellStyle name="Total 4 14" xfId="2841"/>
    <cellStyle name="Total 4 15" xfId="2842"/>
    <cellStyle name="Total 4 2" xfId="2843"/>
    <cellStyle name="Total 4 3" xfId="2844"/>
    <cellStyle name="Total 4 4" xfId="2845"/>
    <cellStyle name="Total 4 5" xfId="2846"/>
    <cellStyle name="Total 4 6" xfId="2847"/>
    <cellStyle name="Total 4 7" xfId="2848"/>
    <cellStyle name="Total 4 8" xfId="2849"/>
    <cellStyle name="Total 4 9" xfId="2850"/>
    <cellStyle name="Total 5" xfId="2851"/>
    <cellStyle name="Total 5 10" xfId="2852"/>
    <cellStyle name="Total 5 11" xfId="2853"/>
    <cellStyle name="Total 5 12" xfId="2854"/>
    <cellStyle name="Total 5 13" xfId="2855"/>
    <cellStyle name="Total 5 14" xfId="2856"/>
    <cellStyle name="Total 5 15" xfId="2857"/>
    <cellStyle name="Total 5 2" xfId="2858"/>
    <cellStyle name="Total 5 3" xfId="2859"/>
    <cellStyle name="Total 5 4" xfId="2860"/>
    <cellStyle name="Total 5 5" xfId="2861"/>
    <cellStyle name="Total 5 6" xfId="2862"/>
    <cellStyle name="Total 5 7" xfId="2863"/>
    <cellStyle name="Total 5 8" xfId="2864"/>
    <cellStyle name="Total 5 9" xfId="2865"/>
    <cellStyle name="Total 6" xfId="2866"/>
    <cellStyle name="Total 6 10" xfId="2867"/>
    <cellStyle name="Total 6 11" xfId="2868"/>
    <cellStyle name="Total 6 12" xfId="2869"/>
    <cellStyle name="Total 6 13" xfId="2870"/>
    <cellStyle name="Total 6 14" xfId="2871"/>
    <cellStyle name="Total 6 15" xfId="2872"/>
    <cellStyle name="Total 6 2" xfId="2873"/>
    <cellStyle name="Total 6 3" xfId="2874"/>
    <cellStyle name="Total 6 4" xfId="2875"/>
    <cellStyle name="Total 6 5" xfId="2876"/>
    <cellStyle name="Total 6 6" xfId="2877"/>
    <cellStyle name="Total 6 7" xfId="2878"/>
    <cellStyle name="Total 6 8" xfId="2879"/>
    <cellStyle name="Total 6 9" xfId="2880"/>
    <cellStyle name="Total 7" xfId="2881"/>
    <cellStyle name="Total 7 10" xfId="2882"/>
    <cellStyle name="Total 7 11" xfId="2883"/>
    <cellStyle name="Total 7 12" xfId="2884"/>
    <cellStyle name="Total 7 13" xfId="2885"/>
    <cellStyle name="Total 7 14" xfId="2886"/>
    <cellStyle name="Total 7 15" xfId="2887"/>
    <cellStyle name="Total 7 2" xfId="2888"/>
    <cellStyle name="Total 7 3" xfId="2889"/>
    <cellStyle name="Total 7 4" xfId="2890"/>
    <cellStyle name="Total 7 5" xfId="2891"/>
    <cellStyle name="Total 7 6" xfId="2892"/>
    <cellStyle name="Total 7 7" xfId="2893"/>
    <cellStyle name="Total 7 8" xfId="2894"/>
    <cellStyle name="Total 7 9" xfId="2895"/>
    <cellStyle name="Total 8" xfId="2896"/>
    <cellStyle name="Total 8 10" xfId="2897"/>
    <cellStyle name="Total 8 11" xfId="2898"/>
    <cellStyle name="Total 8 12" xfId="2899"/>
    <cellStyle name="Total 8 13" xfId="2900"/>
    <cellStyle name="Total 8 14" xfId="2901"/>
    <cellStyle name="Total 8 15" xfId="2902"/>
    <cellStyle name="Total 8 2" xfId="2903"/>
    <cellStyle name="Total 8 3" xfId="2904"/>
    <cellStyle name="Total 8 4" xfId="2905"/>
    <cellStyle name="Total 8 5" xfId="2906"/>
    <cellStyle name="Total 8 6" xfId="2907"/>
    <cellStyle name="Total 8 7" xfId="2908"/>
    <cellStyle name="Total 8 8" xfId="2909"/>
    <cellStyle name="Total 8 9" xfId="2910"/>
    <cellStyle name="Total 9" xfId="2911"/>
    <cellStyle name="Total 9 10" xfId="2912"/>
    <cellStyle name="Total 9 11" xfId="2913"/>
    <cellStyle name="Total 9 12" xfId="2914"/>
    <cellStyle name="Total 9 13" xfId="2915"/>
    <cellStyle name="Total 9 14" xfId="2916"/>
    <cellStyle name="Total 9 15" xfId="2917"/>
    <cellStyle name="Total 9 2" xfId="2918"/>
    <cellStyle name="Total 9 3" xfId="2919"/>
    <cellStyle name="Total 9 4" xfId="2920"/>
    <cellStyle name="Total 9 5" xfId="2921"/>
    <cellStyle name="Total 9 6" xfId="2922"/>
    <cellStyle name="Total 9 7" xfId="2923"/>
    <cellStyle name="Total 9 8" xfId="2924"/>
    <cellStyle name="Total 9 9" xfId="2925"/>
    <cellStyle name="Units" xfId="2926"/>
    <cellStyle name="Warning Text 10" xfId="2927"/>
    <cellStyle name="Warning Text 2" xfId="52"/>
    <cellStyle name="Warning Text 2 2" xfId="2928"/>
    <cellStyle name="Warning Text 3" xfId="2929"/>
    <cellStyle name="Warning Text 4" xfId="2930"/>
    <cellStyle name="Warning Text 5" xfId="2931"/>
    <cellStyle name="Warning Text 6" xfId="2932"/>
    <cellStyle name="Warning Text 7" xfId="2933"/>
    <cellStyle name="Warning Text 8" xfId="2934"/>
    <cellStyle name="Warning Text 9" xfId="2935"/>
  </cellStyles>
  <dxfs count="1">
    <dxf>
      <fill>
        <patternFill>
          <bgColor rgb="FFCCECFF"/>
        </patternFill>
      </fill>
    </dxf>
  </dxfs>
  <tableStyles count="1" defaultTableStyle="TableStyleMedium9" defaultPivotStyle="PivotStyleLight16">
    <tableStyle name="Table Style 1" pivot="0" count="1">
      <tableStyleElement type="firstRowStripe" dxfId="0"/>
    </tableStyle>
  </tableStyles>
  <colors>
    <mruColors>
      <color rgb="FFFFFF66"/>
      <color rgb="FFFFFFCC"/>
      <color rgb="FFDDDDDD"/>
      <color rgb="FFCCFFCC"/>
      <color rgb="FF99CCFF"/>
      <color rgb="FF66CCFF"/>
      <color rgb="FFEEB000"/>
      <color rgb="FFC0C0C0"/>
      <color rgb="FF79D2FF"/>
      <color rgb="FFFFC1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hawkins/AppData/Roaming/Microsoft/Excel/IDEA%20B%20Application%20Preliminary%20EXCEL%20format%2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Budget Summary"/>
      <sheetName val="Cover Sheet"/>
      <sheetName val="Objectives 1 &amp; 2 "/>
      <sheetName val="Objective 3"/>
      <sheetName val="Objectives 4 &amp; 5 - CEIS"/>
      <sheetName val="Obj.6 - Dependent Charter(s)"/>
      <sheetName val="Obj. 7 - Private School(s)"/>
      <sheetName val="Obj.8 - Excess Cost "/>
    </sheetNames>
    <sheetDataSet>
      <sheetData sheetId="0">
        <row r="2">
          <cell r="G2" t="str">
            <v>Yes</v>
          </cell>
        </row>
        <row r="3">
          <cell r="B3" t="str">
            <v>Academy of Trades and Technology</v>
          </cell>
          <cell r="K3" t="str">
            <v>Single Applicant</v>
          </cell>
          <cell r="N3" t="str">
            <v>Section II provides documentation of completion of all issues identified in the FFY 2013 conditional approval letter.</v>
          </cell>
        </row>
        <row r="4">
          <cell r="B4" t="str">
            <v>ACE Leadership High School</v>
          </cell>
          <cell r="K4" t="str">
            <v>Voluntary Joint Eligibility</v>
          </cell>
          <cell r="N4" t="str">
            <v>As noted in Section II, the LEA has not completed all issues identified in the FFY 2013 conditional approval letter.</v>
          </cell>
        </row>
        <row r="5">
          <cell r="B5" t="str">
            <v>AIMS @ UNM</v>
          </cell>
          <cell r="K5" t="str">
            <v xml:space="preserve">Mandated Joint Eligiblity </v>
          </cell>
          <cell r="N5" t="str">
            <v>N/A</v>
          </cell>
        </row>
        <row r="6">
          <cell r="B6" t="str">
            <v>Alamogordo Public Schools</v>
          </cell>
          <cell r="H6" t="str">
            <v>Yes</v>
          </cell>
          <cell r="K6" t="str">
            <v>Voluntary Combined Application</v>
          </cell>
        </row>
        <row r="7">
          <cell r="B7" t="str">
            <v>Albuquerque Public Schools</v>
          </cell>
          <cell r="H7" t="str">
            <v xml:space="preserve">No </v>
          </cell>
        </row>
        <row r="8">
          <cell r="B8" t="str">
            <v>Albuquerque School of Excellence</v>
          </cell>
          <cell r="H8" t="str">
            <v>N/A</v>
          </cell>
          <cell r="N8" t="str">
            <v>The LEA previously submitted documentation of completion of all issues identified in the FFY2014 conditional approval letter.</v>
          </cell>
        </row>
        <row r="9">
          <cell r="B9" t="str">
            <v>The Albuquerque Sign Language Academy</v>
          </cell>
          <cell r="N9" t="str">
            <v>The LEA is attaching documentation of completion of all issues identified in the FFY2014 conditional approval letter.  (Attach documentation showing completion of all issues.)</v>
          </cell>
        </row>
        <row r="10">
          <cell r="B10" t="str">
            <v>Aldo Leopold High School</v>
          </cell>
          <cell r="H10" t="str">
            <v>Yes</v>
          </cell>
          <cell r="N10" t="str">
            <v>The LEA has not completed all issues identified in the FFY2014 conditional approval letter.  (Attach documentation showing completion of any issues and a list of items not yet completed.)</v>
          </cell>
        </row>
        <row r="11">
          <cell r="B11" t="str">
            <v>Alma d' arte Charter High School</v>
          </cell>
          <cell r="H11" t="str">
            <v>N/A</v>
          </cell>
          <cell r="N11" t="str">
            <v>N/A</v>
          </cell>
        </row>
        <row r="12">
          <cell r="B12" t="str">
            <v>Amy Biehl Charter High School</v>
          </cell>
        </row>
        <row r="13">
          <cell r="B13" t="str">
            <v>Animas Public Schools</v>
          </cell>
        </row>
        <row r="14">
          <cell r="B14" t="str">
            <v>Anthony Charter School</v>
          </cell>
        </row>
        <row r="15">
          <cell r="B15" t="str">
            <v>Artesia Public Schools</v>
          </cell>
        </row>
        <row r="16">
          <cell r="B16" t="str">
            <v>The ASK Academy</v>
          </cell>
        </row>
        <row r="17">
          <cell r="B17" t="str">
            <v>Aztec Municipal Schools</v>
          </cell>
        </row>
        <row r="18">
          <cell r="B18" t="str">
            <v>Belen Consolidated Schools</v>
          </cell>
        </row>
        <row r="19">
          <cell r="B19" t="str">
            <v>Bernalillo Public Schools</v>
          </cell>
        </row>
        <row r="20">
          <cell r="B20" t="str">
            <v>Bloomfield Schools</v>
          </cell>
        </row>
        <row r="21">
          <cell r="B21" t="str">
            <v>Capitan Municipal Schools</v>
          </cell>
        </row>
        <row r="22">
          <cell r="B22" t="str">
            <v>Carlsbad Municipal Schools</v>
          </cell>
        </row>
        <row r="23">
          <cell r="B23" t="str">
            <v>Carrizozo Municipal Schools</v>
          </cell>
        </row>
        <row r="24">
          <cell r="B24" t="str">
            <v>Central Consolidated Schools</v>
          </cell>
        </row>
        <row r="25">
          <cell r="B25" t="str">
            <v>Cesar Chavez Community School</v>
          </cell>
        </row>
        <row r="26">
          <cell r="B26" t="str">
            <v>Chama Valley Independent School</v>
          </cell>
        </row>
        <row r="27">
          <cell r="B27" t="str">
            <v>Cien Aguas International School</v>
          </cell>
        </row>
        <row r="28">
          <cell r="B28" t="str">
            <v>Cimarron Municipal Schools</v>
          </cell>
        </row>
        <row r="29">
          <cell r="B29" t="str">
            <v>Clayton Municipal Schools</v>
          </cell>
        </row>
        <row r="30">
          <cell r="B30" t="str">
            <v>Cloudcroft Municipal Schools</v>
          </cell>
        </row>
        <row r="31">
          <cell r="B31" t="str">
            <v>Clovis Municipal Schools</v>
          </cell>
        </row>
        <row r="32">
          <cell r="B32" t="str">
            <v>Cobre Consolidated Schools</v>
          </cell>
        </row>
        <row r="33">
          <cell r="B33" t="str">
            <v>Coral Community Charter</v>
          </cell>
        </row>
        <row r="34">
          <cell r="B34" t="str">
            <v>Corona Public Schools</v>
          </cell>
        </row>
        <row r="35">
          <cell r="B35" t="str">
            <v>Cottonwood Classical Preparatory School</v>
          </cell>
        </row>
        <row r="36">
          <cell r="B36" t="str">
            <v>Creative Education Preparatory Institute #1</v>
          </cell>
        </row>
        <row r="37">
          <cell r="B37" t="str">
            <v>Cuba Independent Schools</v>
          </cell>
        </row>
        <row r="38">
          <cell r="B38" t="str">
            <v>Deming Public Schools</v>
          </cell>
        </row>
        <row r="39">
          <cell r="B39" t="str">
            <v>Des Moines Municipal Schools</v>
          </cell>
        </row>
        <row r="40">
          <cell r="B40" t="str">
            <v>Dexter Consolidated Schools</v>
          </cell>
        </row>
        <row r="41">
          <cell r="B41" t="str">
            <v>Dora Consolidated Schools</v>
          </cell>
        </row>
        <row r="42">
          <cell r="B42" t="str">
            <v>Dream Dine’ Charter School</v>
          </cell>
        </row>
        <row r="43">
          <cell r="B43" t="str">
            <v>Dulce Independent Schools</v>
          </cell>
        </row>
        <row r="44">
          <cell r="B44" t="str">
            <v>East Mountain High School</v>
          </cell>
        </row>
        <row r="45">
          <cell r="B45" t="str">
            <v>Elida Municipal Schools</v>
          </cell>
        </row>
        <row r="46">
          <cell r="B46" t="str">
            <v>Española Public Schools</v>
          </cell>
        </row>
        <row r="47">
          <cell r="B47" t="str">
            <v>Estancia Municipal Schools</v>
          </cell>
        </row>
        <row r="48">
          <cell r="B48" t="str">
            <v>Estancia Valley Classical Academy</v>
          </cell>
        </row>
        <row r="49">
          <cell r="B49" t="str">
            <v>Eunice Public Schools</v>
          </cell>
        </row>
        <row r="50">
          <cell r="B50" t="str">
            <v>Explore Academy</v>
          </cell>
        </row>
        <row r="51">
          <cell r="B51" t="str">
            <v>Farmington Municipal Schools</v>
          </cell>
        </row>
        <row r="52">
          <cell r="B52" t="str">
            <v>Floyd Municipal Schools</v>
          </cell>
        </row>
        <row r="53">
          <cell r="B53" t="str">
            <v>Fort Sumner Municipal Schools</v>
          </cell>
        </row>
        <row r="54">
          <cell r="B54" t="str">
            <v>Gadsden Independent Schools</v>
          </cell>
        </row>
        <row r="55">
          <cell r="B55" t="str">
            <v>Gallup-McKinley County Schools</v>
          </cell>
        </row>
        <row r="56">
          <cell r="B56" t="str">
            <v>Gilbert L. Sena Charter High School</v>
          </cell>
        </row>
        <row r="57">
          <cell r="B57" t="str">
            <v>Grady Municipal Schools</v>
          </cell>
        </row>
        <row r="58">
          <cell r="B58" t="str">
            <v>Grants/Cibola County Schools</v>
          </cell>
        </row>
        <row r="59">
          <cell r="B59" t="str">
            <v>Hagerman Municipal Schools</v>
          </cell>
        </row>
        <row r="60">
          <cell r="B60" t="str">
            <v>Hatch Valley Public Schools</v>
          </cell>
        </row>
        <row r="61">
          <cell r="B61" t="str">
            <v>Health Leadership High School</v>
          </cell>
        </row>
        <row r="62">
          <cell r="B62" t="str">
            <v>Health Sciences Academy</v>
          </cell>
        </row>
        <row r="63">
          <cell r="B63" t="str">
            <v>Hobbs Municipal Schools</v>
          </cell>
        </row>
        <row r="64">
          <cell r="B64" t="str">
            <v>Hondo Valley Public Schools</v>
          </cell>
        </row>
        <row r="65">
          <cell r="B65" t="str">
            <v>Horizon Academy West</v>
          </cell>
        </row>
        <row r="66">
          <cell r="B66" t="str">
            <v>House Municipal School</v>
          </cell>
        </row>
        <row r="67">
          <cell r="B67" t="str">
            <v>The International School at Mesa del Sol</v>
          </cell>
        </row>
        <row r="68">
          <cell r="B68" t="str">
            <v>J. Paul Taylor Academy</v>
          </cell>
        </row>
        <row r="69">
          <cell r="B69" t="str">
            <v>Jal Public Schools</v>
          </cell>
        </row>
        <row r="70">
          <cell r="B70" t="str">
            <v>Jemez Mountain Public Schools</v>
          </cell>
        </row>
        <row r="71">
          <cell r="B71" t="str">
            <v>Jemez Valley Public Schools</v>
          </cell>
        </row>
        <row r="72">
          <cell r="B72" t="str">
            <v>Junvenile Justice</v>
          </cell>
        </row>
        <row r="73">
          <cell r="B73" t="str">
            <v xml:space="preserve">La Jicarita Community School </v>
          </cell>
        </row>
        <row r="74">
          <cell r="B74" t="str">
            <v>La Promesa Early Learning Center</v>
          </cell>
        </row>
        <row r="75">
          <cell r="B75" t="str">
            <v>La Resolana Leadership Academy</v>
          </cell>
        </row>
        <row r="76">
          <cell r="B76" t="str">
            <v>La Tierra Montessori School of the Arts and Sciences</v>
          </cell>
        </row>
        <row r="77">
          <cell r="B77" t="str">
            <v>Lake Arthur Municipal Schools</v>
          </cell>
        </row>
        <row r="78">
          <cell r="B78" t="str">
            <v>Las Cruces Public Schools</v>
          </cell>
        </row>
        <row r="79">
          <cell r="B79" t="str">
            <v>Las Vegas City Public Schools</v>
          </cell>
        </row>
        <row r="80">
          <cell r="B80" t="str">
            <v>The Learning Community Charter School</v>
          </cell>
        </row>
        <row r="81">
          <cell r="B81" t="str">
            <v>Logan Municipal Schools</v>
          </cell>
        </row>
        <row r="82">
          <cell r="B82" t="str">
            <v>Lordsburg Municipal Schools</v>
          </cell>
        </row>
        <row r="83">
          <cell r="B83" t="str">
            <v>Los Alamos Public Schools</v>
          </cell>
        </row>
        <row r="84">
          <cell r="B84" t="str">
            <v>Los Lunas Public Schools</v>
          </cell>
        </row>
        <row r="85">
          <cell r="B85" t="str">
            <v>Loving Municipal Schools</v>
          </cell>
        </row>
        <row r="86">
          <cell r="B86" t="str">
            <v>Lovington Municipal Schools</v>
          </cell>
        </row>
        <row r="87">
          <cell r="B87" t="str">
            <v>Magdalena Municipal Schools</v>
          </cell>
        </row>
        <row r="88">
          <cell r="B88" t="str">
            <v>The MASTERS Program</v>
          </cell>
        </row>
        <row r="89">
          <cell r="B89" t="str">
            <v>Maxwell Municipal Schools</v>
          </cell>
        </row>
        <row r="90">
          <cell r="B90" t="str">
            <v>McCurdy Charter School</v>
          </cell>
        </row>
        <row r="91">
          <cell r="B91" t="str">
            <v>Media Arts Collaborative Charter School</v>
          </cell>
        </row>
        <row r="92">
          <cell r="B92" t="str">
            <v>Melrose Municipal Schools</v>
          </cell>
        </row>
        <row r="93">
          <cell r="B93" t="str">
            <v>Mesa Vista Consolidated Schools</v>
          </cell>
        </row>
        <row r="94">
          <cell r="B94" t="str">
            <v>Mission Achievement and Success Charter School</v>
          </cell>
        </row>
        <row r="95">
          <cell r="B95" t="str">
            <v>The Montessori Elementary School</v>
          </cell>
        </row>
        <row r="96">
          <cell r="B96" t="str">
            <v>Mora Independent Schools</v>
          </cell>
        </row>
        <row r="97">
          <cell r="B97" t="str">
            <v>Moriarty Municipal Schools</v>
          </cell>
        </row>
        <row r="98">
          <cell r="B98" t="str">
            <v>Mosquero Municipal Schools</v>
          </cell>
        </row>
        <row r="99">
          <cell r="B99" t="str">
            <v>Mountainair Public Schools</v>
          </cell>
        </row>
        <row r="100">
          <cell r="B100" t="str">
            <v>New America School</v>
          </cell>
        </row>
        <row r="101">
          <cell r="B101" t="str">
            <v>New America School of Las Cruces</v>
          </cell>
        </row>
        <row r="102">
          <cell r="B102" t="str">
            <v>New Mexico Connections Academy</v>
          </cell>
        </row>
        <row r="103">
          <cell r="B103" t="str">
            <v>New Mexico Department of Corrections</v>
          </cell>
        </row>
        <row r="104">
          <cell r="B104" t="str">
            <v>New Mexico International School</v>
          </cell>
        </row>
        <row r="105">
          <cell r="B105" t="str">
            <v>New Mexico School for the Arts</v>
          </cell>
        </row>
        <row r="106">
          <cell r="B106" t="str">
            <v>New Mexico School for the Blind and Visually Impaired</v>
          </cell>
        </row>
        <row r="107">
          <cell r="B107" t="str">
            <v>New Mexico School for the Deaf</v>
          </cell>
        </row>
        <row r="108">
          <cell r="B108" t="str">
            <v>North Valley Academy</v>
          </cell>
        </row>
        <row r="109">
          <cell r="B109" t="str">
            <v>Pecos Independent School District</v>
          </cell>
        </row>
        <row r="110">
          <cell r="B110" t="str">
            <v>Penasco Independent Schools</v>
          </cell>
        </row>
        <row r="111">
          <cell r="B111" t="str">
            <v>Pojoaque Valley Public Schools</v>
          </cell>
        </row>
        <row r="112">
          <cell r="B112" t="str">
            <v>Portales Municipal Schools</v>
          </cell>
        </row>
        <row r="113">
          <cell r="B113" t="str">
            <v>Quemado Independent Schools</v>
          </cell>
        </row>
        <row r="114">
          <cell r="B114" t="str">
            <v>Questa Independent Schools</v>
          </cell>
        </row>
        <row r="115">
          <cell r="B115" t="str">
            <v>Ralph J. Bunche Academy</v>
          </cell>
        </row>
        <row r="116">
          <cell r="B116" t="str">
            <v>Raton Public Schools</v>
          </cell>
        </row>
        <row r="117">
          <cell r="B117" t="str">
            <v>Red River Valley Charter School</v>
          </cell>
        </row>
        <row r="118">
          <cell r="B118" t="str">
            <v>Reserve Independent Schools</v>
          </cell>
        </row>
        <row r="119">
          <cell r="B119" t="str">
            <v>Rio Rancho Public Schools</v>
          </cell>
        </row>
        <row r="120">
          <cell r="B120" t="str">
            <v>Roswell Independent Schools</v>
          </cell>
        </row>
        <row r="121">
          <cell r="B121" t="str">
            <v>Roy Municipal Schools</v>
          </cell>
        </row>
        <row r="122">
          <cell r="B122" t="str">
            <v>Ruidoso Municipal Schools</v>
          </cell>
        </row>
        <row r="123">
          <cell r="B123" t="str">
            <v>Sage Montessori Charter School</v>
          </cell>
        </row>
        <row r="124">
          <cell r="B124" t="str">
            <v>San Jon Schools</v>
          </cell>
        </row>
        <row r="125">
          <cell r="B125" t="str">
            <v>Santa Fe Public Schools</v>
          </cell>
        </row>
        <row r="126">
          <cell r="B126" t="str">
            <v>Santa Rosa Consolidated Schools</v>
          </cell>
        </row>
        <row r="127">
          <cell r="B127" t="str">
            <v>School of Dreams Academy</v>
          </cell>
        </row>
        <row r="128">
          <cell r="B128" t="str">
            <v>Sequoyah Adolescent Treatment Center</v>
          </cell>
        </row>
        <row r="129">
          <cell r="B129" t="str">
            <v>Silver Consolidated School District</v>
          </cell>
        </row>
        <row r="130">
          <cell r="B130" t="str">
            <v>Socorro Consolidated Schools</v>
          </cell>
        </row>
        <row r="131">
          <cell r="B131" t="str">
            <v>South Valley Preparatory School</v>
          </cell>
        </row>
        <row r="132">
          <cell r="B132" t="str">
            <v>Southwest Aeronautics, Mathematics, and Science Academy</v>
          </cell>
        </row>
        <row r="133">
          <cell r="B133" t="str">
            <v>Southwest Intermediate Learning Center</v>
          </cell>
        </row>
        <row r="134">
          <cell r="B134" t="str">
            <v>Southwest Primary Learning Center</v>
          </cell>
        </row>
        <row r="135">
          <cell r="B135" t="str">
            <v>Southwest Secondary Learning Center</v>
          </cell>
        </row>
        <row r="136">
          <cell r="B136" t="str">
            <v>Springer Municipal Schools</v>
          </cell>
        </row>
        <row r="137">
          <cell r="B137" t="str">
            <v>Taos Academy</v>
          </cell>
        </row>
        <row r="138">
          <cell r="B138" t="str">
            <v>Taos Integrated School of the Arts</v>
          </cell>
        </row>
        <row r="139">
          <cell r="B139" t="str">
            <v>Taos Municipal Schools</v>
          </cell>
        </row>
        <row r="140">
          <cell r="B140" t="str">
            <v>Tatum Municipal Schools</v>
          </cell>
        </row>
        <row r="141">
          <cell r="B141" t="str">
            <v>Texico Municipal Schools</v>
          </cell>
        </row>
        <row r="142">
          <cell r="B142" t="str">
            <v>The GREAT Academy</v>
          </cell>
        </row>
        <row r="143">
          <cell r="B143" t="str">
            <v>Tierra Adentro</v>
          </cell>
        </row>
        <row r="144">
          <cell r="B144" t="str">
            <v>Truth or Consequences Municipal Schools</v>
          </cell>
        </row>
        <row r="145">
          <cell r="B145" t="str">
            <v>Tucumcari Municipal Schools</v>
          </cell>
        </row>
        <row r="146">
          <cell r="B146" t="str">
            <v>Tularosa Municipal Schools</v>
          </cell>
        </row>
        <row r="147">
          <cell r="B147" t="str">
            <v>UNM Mimbres School</v>
          </cell>
        </row>
        <row r="148">
          <cell r="B148" t="str">
            <v>Uplift Community School</v>
          </cell>
        </row>
        <row r="149">
          <cell r="B149" t="str">
            <v>Vaughn Municipal Schools</v>
          </cell>
        </row>
        <row r="150">
          <cell r="B150" t="str">
            <v>Wagon Mound Public Schools</v>
          </cell>
        </row>
        <row r="151">
          <cell r="B151" t="str">
            <v>Walatowa High Charter School</v>
          </cell>
        </row>
        <row r="152">
          <cell r="B152" t="str">
            <v>West Las Vegas Public Schools</v>
          </cell>
        </row>
        <row r="153">
          <cell r="B153" t="str">
            <v>William W. &amp; Josephine Dorn Charter Community School</v>
          </cell>
        </row>
        <row r="154">
          <cell r="B154" t="str">
            <v>Zuni Public School District</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ed.state.nm.us/SEB/fiscal/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
  <sheetViews>
    <sheetView topLeftCell="A13" workbookViewId="0">
      <selection activeCell="G31" sqref="G31"/>
    </sheetView>
  </sheetViews>
  <sheetFormatPr defaultColWidth="8.90625" defaultRowHeight="14.5"/>
  <cols>
    <col min="1" max="1" width="8.90625" style="103"/>
    <col min="2" max="2" width="53" style="103" customWidth="1"/>
    <col min="3" max="16384" width="8.90625" style="103"/>
  </cols>
  <sheetData>
    <row r="1" spans="1:3">
      <c r="A1" s="95" t="s">
        <v>369</v>
      </c>
      <c r="B1" s="103" t="s">
        <v>701</v>
      </c>
      <c r="C1" s="94"/>
    </row>
    <row r="2" spans="1:3">
      <c r="A2" s="90"/>
      <c r="C2" s="94"/>
    </row>
    <row r="3" spans="1:3">
      <c r="A3" s="97" t="s">
        <v>369</v>
      </c>
      <c r="B3" s="103" t="s">
        <v>702</v>
      </c>
      <c r="C3" s="94"/>
    </row>
    <row r="4" spans="1:3">
      <c r="A4" s="98" t="s">
        <v>489</v>
      </c>
    </row>
    <row r="5" spans="1:3">
      <c r="A5" s="90"/>
      <c r="B5" s="90"/>
    </row>
    <row r="6" spans="1:3">
      <c r="A6" s="96" t="s">
        <v>0</v>
      </c>
      <c r="B6" s="103" t="s">
        <v>705</v>
      </c>
    </row>
    <row r="7" spans="1:3">
      <c r="A7" s="96" t="s">
        <v>1</v>
      </c>
      <c r="B7" s="90"/>
    </row>
    <row r="8" spans="1:3">
      <c r="A8" s="96" t="s">
        <v>485</v>
      </c>
      <c r="B8" s="90"/>
    </row>
    <row r="9" spans="1:3">
      <c r="A9" s="99" t="s">
        <v>2</v>
      </c>
      <c r="B9" s="90"/>
      <c r="C9" s="90"/>
    </row>
    <row r="10" spans="1:3">
      <c r="A10" s="90"/>
      <c r="B10" s="90"/>
      <c r="C10" s="94"/>
    </row>
    <row r="11" spans="1:3">
      <c r="A11" s="97" t="s">
        <v>369</v>
      </c>
      <c r="C11" s="94"/>
    </row>
    <row r="12" spans="1:3">
      <c r="A12" s="98" t="s">
        <v>489</v>
      </c>
    </row>
    <row r="13" spans="1:3">
      <c r="A13" s="90"/>
    </row>
    <row r="14" spans="1:3">
      <c r="A14" s="100" t="s">
        <v>532</v>
      </c>
      <c r="B14" s="101"/>
    </row>
    <row r="15" spans="1:3">
      <c r="A15" s="99" t="s">
        <v>531</v>
      </c>
    </row>
    <row r="16" spans="1:3">
      <c r="A16" s="90"/>
      <c r="C16" s="94"/>
    </row>
    <row r="17" spans="1:2">
      <c r="A17" s="100" t="s">
        <v>535</v>
      </c>
    </row>
    <row r="18" spans="1:2">
      <c r="A18" s="96" t="s">
        <v>531</v>
      </c>
    </row>
    <row r="19" spans="1:2">
      <c r="A19" s="99" t="s">
        <v>489</v>
      </c>
    </row>
    <row r="20" spans="1:2">
      <c r="A20" s="90"/>
    </row>
    <row r="21" spans="1:2">
      <c r="A21" s="96" t="s">
        <v>1055</v>
      </c>
      <c r="B21" s="100" t="s">
        <v>534</v>
      </c>
    </row>
    <row r="22" spans="1:2">
      <c r="A22" s="96" t="s">
        <v>1051</v>
      </c>
    </row>
    <row r="23" spans="1:2">
      <c r="A23" s="99" t="s">
        <v>489</v>
      </c>
    </row>
    <row r="26" spans="1:2">
      <c r="A26" s="96" t="s">
        <v>1052</v>
      </c>
      <c r="B26" s="102" t="s">
        <v>533</v>
      </c>
    </row>
    <row r="27" spans="1:2">
      <c r="A27" s="96" t="s">
        <v>1053</v>
      </c>
    </row>
    <row r="28" spans="1:2">
      <c r="A28" s="96" t="s">
        <v>1054</v>
      </c>
    </row>
    <row r="29" spans="1:2" s="401" customFormat="1">
      <c r="A29" s="96" t="s">
        <v>1056</v>
      </c>
    </row>
    <row r="30" spans="1:2">
      <c r="A30" s="99" t="s">
        <v>489</v>
      </c>
    </row>
    <row r="34" spans="2:2">
      <c r="B34" s="127" t="s">
        <v>706</v>
      </c>
    </row>
    <row r="35" spans="2:2">
      <c r="B35" s="91" t="s">
        <v>236</v>
      </c>
    </row>
    <row r="36" spans="2:2">
      <c r="B36" s="91" t="s">
        <v>237</v>
      </c>
    </row>
    <row r="37" spans="2:2">
      <c r="B37" s="91" t="s">
        <v>238</v>
      </c>
    </row>
    <row r="38" spans="2:2">
      <c r="B38" s="91" t="s">
        <v>239</v>
      </c>
    </row>
    <row r="39" spans="2:2">
      <c r="B39" s="91" t="s">
        <v>240</v>
      </c>
    </row>
    <row r="40" spans="2:2">
      <c r="B40" s="91" t="s">
        <v>490</v>
      </c>
    </row>
    <row r="41" spans="2:2">
      <c r="B41" s="91" t="s">
        <v>580</v>
      </c>
    </row>
    <row r="42" spans="2:2">
      <c r="B42" s="91" t="s">
        <v>241</v>
      </c>
    </row>
    <row r="43" spans="2:2">
      <c r="B43" s="91" t="s">
        <v>242</v>
      </c>
    </row>
    <row r="44" spans="2:2">
      <c r="B44" s="91" t="s">
        <v>243</v>
      </c>
    </row>
    <row r="45" spans="2:2">
      <c r="B45" s="91" t="s">
        <v>244</v>
      </c>
    </row>
    <row r="46" spans="2:2">
      <c r="B46" s="91" t="s">
        <v>245</v>
      </c>
    </row>
    <row r="47" spans="2:2">
      <c r="B47" s="91" t="s">
        <v>246</v>
      </c>
    </row>
    <row r="48" spans="2:2">
      <c r="B48" s="91" t="s">
        <v>581</v>
      </c>
    </row>
    <row r="49" spans="2:2">
      <c r="B49" s="91" t="s">
        <v>247</v>
      </c>
    </row>
    <row r="50" spans="2:2">
      <c r="B50" s="91" t="s">
        <v>248</v>
      </c>
    </row>
    <row r="51" spans="2:2">
      <c r="B51" s="91" t="s">
        <v>249</v>
      </c>
    </row>
    <row r="52" spans="2:2">
      <c r="B52" s="91" t="s">
        <v>250</v>
      </c>
    </row>
    <row r="53" spans="2:2">
      <c r="B53" s="91" t="s">
        <v>251</v>
      </c>
    </row>
    <row r="54" spans="2:2">
      <c r="B54" s="91" t="s">
        <v>252</v>
      </c>
    </row>
    <row r="55" spans="2:2">
      <c r="B55" s="91" t="s">
        <v>253</v>
      </c>
    </row>
    <row r="56" spans="2:2">
      <c r="B56" s="91" t="s">
        <v>254</v>
      </c>
    </row>
    <row r="57" spans="2:2">
      <c r="B57" s="91" t="s">
        <v>255</v>
      </c>
    </row>
    <row r="58" spans="2:2">
      <c r="B58" s="91" t="s">
        <v>582</v>
      </c>
    </row>
    <row r="59" spans="2:2">
      <c r="B59" s="91" t="s">
        <v>256</v>
      </c>
    </row>
    <row r="60" spans="2:2">
      <c r="B60" s="91" t="s">
        <v>257</v>
      </c>
    </row>
    <row r="61" spans="2:2">
      <c r="B61" s="91" t="s">
        <v>258</v>
      </c>
    </row>
    <row r="62" spans="2:2">
      <c r="B62" s="91" t="s">
        <v>259</v>
      </c>
    </row>
    <row r="63" spans="2:2">
      <c r="B63" s="91" t="s">
        <v>260</v>
      </c>
    </row>
    <row r="64" spans="2:2">
      <c r="B64" s="91" t="s">
        <v>261</v>
      </c>
    </row>
    <row r="65" spans="2:2">
      <c r="B65" s="91" t="s">
        <v>262</v>
      </c>
    </row>
    <row r="66" spans="2:2">
      <c r="B66" s="91" t="s">
        <v>263</v>
      </c>
    </row>
    <row r="67" spans="2:2">
      <c r="B67" s="91" t="s">
        <v>264</v>
      </c>
    </row>
    <row r="68" spans="2:2">
      <c r="B68" s="91" t="s">
        <v>265</v>
      </c>
    </row>
    <row r="69" spans="2:2">
      <c r="B69" s="91" t="s">
        <v>266</v>
      </c>
    </row>
    <row r="70" spans="2:2">
      <c r="B70" s="91" t="s">
        <v>583</v>
      </c>
    </row>
    <row r="71" spans="2:2">
      <c r="B71" s="91" t="s">
        <v>267</v>
      </c>
    </row>
    <row r="72" spans="2:2">
      <c r="B72" s="91" t="s">
        <v>268</v>
      </c>
    </row>
    <row r="73" spans="2:2">
      <c r="B73" s="91" t="s">
        <v>269</v>
      </c>
    </row>
    <row r="74" spans="2:2">
      <c r="B74" s="91" t="s">
        <v>270</v>
      </c>
    </row>
    <row r="75" spans="2:2">
      <c r="B75" s="91" t="s">
        <v>584</v>
      </c>
    </row>
    <row r="76" spans="2:2">
      <c r="B76" s="91" t="s">
        <v>271</v>
      </c>
    </row>
    <row r="77" spans="2:2">
      <c r="B77" s="91" t="s">
        <v>272</v>
      </c>
    </row>
    <row r="78" spans="2:2">
      <c r="B78" s="91" t="s">
        <v>585</v>
      </c>
    </row>
    <row r="79" spans="2:2">
      <c r="B79" s="91" t="s">
        <v>273</v>
      </c>
    </row>
    <row r="80" spans="2:2">
      <c r="B80" s="91" t="s">
        <v>274</v>
      </c>
    </row>
    <row r="81" spans="2:2">
      <c r="B81" s="91" t="s">
        <v>275</v>
      </c>
    </row>
    <row r="82" spans="2:2">
      <c r="B82" s="91" t="s">
        <v>367</v>
      </c>
    </row>
    <row r="83" spans="2:2">
      <c r="B83" s="91" t="s">
        <v>276</v>
      </c>
    </row>
    <row r="84" spans="2:2">
      <c r="B84" s="91" t="s">
        <v>277</v>
      </c>
    </row>
    <row r="85" spans="2:2">
      <c r="B85" s="91" t="s">
        <v>278</v>
      </c>
    </row>
    <row r="86" spans="2:2">
      <c r="B86" s="91" t="s">
        <v>279</v>
      </c>
    </row>
    <row r="87" spans="2:2">
      <c r="B87" s="91" t="s">
        <v>280</v>
      </c>
    </row>
    <row r="88" spans="2:2">
      <c r="B88" s="91" t="s">
        <v>281</v>
      </c>
    </row>
    <row r="89" spans="2:2">
      <c r="B89" s="91" t="s">
        <v>282</v>
      </c>
    </row>
    <row r="90" spans="2:2">
      <c r="B90" s="91" t="s">
        <v>283</v>
      </c>
    </row>
    <row r="91" spans="2:2">
      <c r="B91" s="91" t="s">
        <v>586</v>
      </c>
    </row>
    <row r="92" spans="2:2">
      <c r="B92" s="91" t="s">
        <v>284</v>
      </c>
    </row>
    <row r="93" spans="2:2">
      <c r="B93" s="91" t="s">
        <v>285</v>
      </c>
    </row>
    <row r="94" spans="2:2">
      <c r="B94" s="91" t="s">
        <v>286</v>
      </c>
    </row>
    <row r="95" spans="2:2">
      <c r="B95" s="91" t="s">
        <v>368</v>
      </c>
    </row>
    <row r="96" spans="2:2">
      <c r="B96" s="91" t="s">
        <v>287</v>
      </c>
    </row>
    <row r="97" spans="2:2">
      <c r="B97" s="91" t="s">
        <v>288</v>
      </c>
    </row>
    <row r="98" spans="2:2">
      <c r="B98" s="91" t="s">
        <v>289</v>
      </c>
    </row>
    <row r="99" spans="2:2">
      <c r="B99" s="91" t="s">
        <v>587</v>
      </c>
    </row>
    <row r="100" spans="2:2">
      <c r="B100" s="91" t="s">
        <v>588</v>
      </c>
    </row>
    <row r="101" spans="2:2">
      <c r="B101" s="91" t="s">
        <v>290</v>
      </c>
    </row>
    <row r="102" spans="2:2">
      <c r="B102" s="91" t="s">
        <v>291</v>
      </c>
    </row>
    <row r="103" spans="2:2">
      <c r="B103" s="91" t="s">
        <v>292</v>
      </c>
    </row>
    <row r="104" spans="2:2">
      <c r="B104" s="91" t="s">
        <v>293</v>
      </c>
    </row>
    <row r="105" spans="2:2">
      <c r="B105" s="91" t="s">
        <v>589</v>
      </c>
    </row>
    <row r="106" spans="2:2">
      <c r="B106" s="91" t="s">
        <v>529</v>
      </c>
    </row>
    <row r="107" spans="2:2">
      <c r="B107" s="91" t="s">
        <v>294</v>
      </c>
    </row>
    <row r="108" spans="2:2">
      <c r="B108" s="91" t="s">
        <v>295</v>
      </c>
    </row>
    <row r="109" spans="2:2">
      <c r="B109" s="91" t="s">
        <v>296</v>
      </c>
    </row>
    <row r="110" spans="2:2">
      <c r="B110" s="91" t="s">
        <v>297</v>
      </c>
    </row>
    <row r="111" spans="2:2">
      <c r="B111" s="91" t="s">
        <v>298</v>
      </c>
    </row>
    <row r="112" spans="2:2">
      <c r="B112" s="91" t="s">
        <v>299</v>
      </c>
    </row>
    <row r="113" spans="2:2">
      <c r="B113" s="91" t="s">
        <v>590</v>
      </c>
    </row>
    <row r="114" spans="2:2">
      <c r="B114" s="91" t="s">
        <v>300</v>
      </c>
    </row>
    <row r="115" spans="2:2">
      <c r="B115" s="91" t="s">
        <v>301</v>
      </c>
    </row>
    <row r="116" spans="2:2">
      <c r="B116" s="91" t="s">
        <v>302</v>
      </c>
    </row>
    <row r="117" spans="2:2">
      <c r="B117" s="91" t="s">
        <v>303</v>
      </c>
    </row>
    <row r="118" spans="2:2">
      <c r="B118" s="91" t="s">
        <v>304</v>
      </c>
    </row>
    <row r="119" spans="2:2">
      <c r="B119" s="91" t="s">
        <v>305</v>
      </c>
    </row>
    <row r="120" spans="2:2">
      <c r="B120" s="91" t="s">
        <v>306</v>
      </c>
    </row>
    <row r="121" spans="2:2">
      <c r="B121" s="91" t="s">
        <v>307</v>
      </c>
    </row>
    <row r="122" spans="2:2">
      <c r="B122" s="91" t="s">
        <v>591</v>
      </c>
    </row>
    <row r="123" spans="2:2">
      <c r="B123" s="91" t="s">
        <v>308</v>
      </c>
    </row>
    <row r="124" spans="2:2">
      <c r="B124" s="91" t="s">
        <v>309</v>
      </c>
    </row>
    <row r="125" spans="2:2">
      <c r="B125" s="91" t="s">
        <v>310</v>
      </c>
    </row>
    <row r="126" spans="2:2">
      <c r="B126" s="91" t="s">
        <v>311</v>
      </c>
    </row>
    <row r="127" spans="2:2">
      <c r="B127" s="91" t="s">
        <v>312</v>
      </c>
    </row>
    <row r="128" spans="2:2">
      <c r="B128" s="91" t="s">
        <v>313</v>
      </c>
    </row>
    <row r="129" spans="2:2">
      <c r="B129" s="91" t="s">
        <v>592</v>
      </c>
    </row>
    <row r="130" spans="2:2">
      <c r="B130" s="91" t="s">
        <v>593</v>
      </c>
    </row>
    <row r="131" spans="2:2">
      <c r="B131" s="91" t="s">
        <v>314</v>
      </c>
    </row>
    <row r="132" spans="2:2">
      <c r="B132" s="91" t="s">
        <v>594</v>
      </c>
    </row>
    <row r="133" spans="2:2">
      <c r="B133" s="91" t="s">
        <v>315</v>
      </c>
    </row>
    <row r="134" spans="2:2">
      <c r="B134" s="91" t="s">
        <v>316</v>
      </c>
    </row>
    <row r="135" spans="2:2">
      <c r="B135" s="91" t="s">
        <v>317</v>
      </c>
    </row>
    <row r="136" spans="2:2">
      <c r="B136" s="91" t="s">
        <v>318</v>
      </c>
    </row>
    <row r="137" spans="2:2">
      <c r="B137" s="91" t="s">
        <v>319</v>
      </c>
    </row>
    <row r="138" spans="2:2">
      <c r="B138" s="91" t="s">
        <v>320</v>
      </c>
    </row>
    <row r="139" spans="2:2">
      <c r="B139" s="91" t="s">
        <v>321</v>
      </c>
    </row>
    <row r="140" spans="2:2">
      <c r="B140" s="91" t="s">
        <v>322</v>
      </c>
    </row>
    <row r="141" spans="2:2">
      <c r="B141" s="91" t="s">
        <v>323</v>
      </c>
    </row>
    <row r="142" spans="2:2">
      <c r="B142" s="91" t="s">
        <v>324</v>
      </c>
    </row>
    <row r="143" spans="2:2">
      <c r="B143" s="91" t="s">
        <v>325</v>
      </c>
    </row>
    <row r="144" spans="2:2">
      <c r="B144" s="91" t="s">
        <v>326</v>
      </c>
    </row>
    <row r="145" spans="2:2">
      <c r="B145" s="91" t="s">
        <v>595</v>
      </c>
    </row>
    <row r="146" spans="2:2">
      <c r="B146" s="91" t="s">
        <v>327</v>
      </c>
    </row>
    <row r="147" spans="2:2">
      <c r="B147" s="91" t="s">
        <v>328</v>
      </c>
    </row>
    <row r="148" spans="2:2">
      <c r="B148" s="91" t="s">
        <v>329</v>
      </c>
    </row>
    <row r="149" spans="2:2">
      <c r="B149" s="91" t="s">
        <v>330</v>
      </c>
    </row>
    <row r="150" spans="2:2">
      <c r="B150" s="91" t="s">
        <v>331</v>
      </c>
    </row>
    <row r="151" spans="2:2">
      <c r="B151" s="91" t="s">
        <v>332</v>
      </c>
    </row>
    <row r="152" spans="2:2">
      <c r="B152" s="91" t="s">
        <v>333</v>
      </c>
    </row>
    <row r="153" spans="2:2">
      <c r="B153" s="91" t="s">
        <v>334</v>
      </c>
    </row>
    <row r="154" spans="2:2">
      <c r="B154" s="91" t="s">
        <v>335</v>
      </c>
    </row>
    <row r="155" spans="2:2">
      <c r="B155" s="91" t="s">
        <v>336</v>
      </c>
    </row>
    <row r="156" spans="2:2">
      <c r="B156" s="91" t="s">
        <v>337</v>
      </c>
    </row>
    <row r="157" spans="2:2">
      <c r="B157" s="91" t="s">
        <v>596</v>
      </c>
    </row>
    <row r="158" spans="2:2">
      <c r="B158" s="91" t="s">
        <v>338</v>
      </c>
    </row>
    <row r="159" spans="2:2">
      <c r="B159" s="91" t="s">
        <v>812</v>
      </c>
    </row>
    <row r="160" spans="2:2">
      <c r="B160" s="91" t="s">
        <v>339</v>
      </c>
    </row>
    <row r="161" spans="2:2">
      <c r="B161" s="91" t="s">
        <v>340</v>
      </c>
    </row>
    <row r="162" spans="2:2">
      <c r="B162" s="91" t="s">
        <v>341</v>
      </c>
    </row>
    <row r="163" spans="2:2">
      <c r="B163" s="91" t="s">
        <v>342</v>
      </c>
    </row>
    <row r="164" spans="2:2">
      <c r="B164" s="91" t="s">
        <v>343</v>
      </c>
    </row>
    <row r="165" spans="2:2">
      <c r="B165" s="91" t="s">
        <v>344</v>
      </c>
    </row>
    <row r="166" spans="2:2">
      <c r="B166" s="91" t="s">
        <v>345</v>
      </c>
    </row>
    <row r="167" spans="2:2">
      <c r="B167" s="91" t="s">
        <v>346</v>
      </c>
    </row>
    <row r="168" spans="2:2">
      <c r="B168" s="91" t="s">
        <v>347</v>
      </c>
    </row>
    <row r="169" spans="2:2">
      <c r="B169" s="91" t="s">
        <v>348</v>
      </c>
    </row>
    <row r="170" spans="2:2">
      <c r="B170" s="91" t="s">
        <v>349</v>
      </c>
    </row>
    <row r="171" spans="2:2">
      <c r="B171" s="91" t="s">
        <v>350</v>
      </c>
    </row>
    <row r="172" spans="2:2">
      <c r="B172" s="91" t="s">
        <v>351</v>
      </c>
    </row>
    <row r="173" spans="2:2">
      <c r="B173" s="91" t="s">
        <v>352</v>
      </c>
    </row>
    <row r="174" spans="2:2">
      <c r="B174" s="91" t="s">
        <v>597</v>
      </c>
    </row>
    <row r="175" spans="2:2">
      <c r="B175" s="91" t="s">
        <v>353</v>
      </c>
    </row>
    <row r="176" spans="2:2">
      <c r="B176" s="91" t="s">
        <v>354</v>
      </c>
    </row>
    <row r="177" spans="2:2">
      <c r="B177" s="91" t="s">
        <v>598</v>
      </c>
    </row>
    <row r="178" spans="2:2">
      <c r="B178" s="91" t="s">
        <v>355</v>
      </c>
    </row>
    <row r="179" spans="2:2">
      <c r="B179" s="91" t="s">
        <v>356</v>
      </c>
    </row>
    <row r="180" spans="2:2">
      <c r="B180" s="91" t="s">
        <v>599</v>
      </c>
    </row>
    <row r="181" spans="2:2">
      <c r="B181" s="91" t="s">
        <v>357</v>
      </c>
    </row>
    <row r="182" spans="2:2">
      <c r="B182" s="91" t="s">
        <v>600</v>
      </c>
    </row>
    <row r="183" spans="2:2">
      <c r="B183" s="91" t="s">
        <v>358</v>
      </c>
    </row>
    <row r="184" spans="2:2">
      <c r="B184" s="91" t="s">
        <v>601</v>
      </c>
    </row>
    <row r="185" spans="2:2">
      <c r="B185" s="91" t="s">
        <v>359</v>
      </c>
    </row>
    <row r="186" spans="2:2">
      <c r="B186" s="91" t="s">
        <v>360</v>
      </c>
    </row>
    <row r="187" spans="2:2">
      <c r="B187" s="91" t="s">
        <v>361</v>
      </c>
    </row>
    <row r="188" spans="2:2">
      <c r="B188" s="91" t="s">
        <v>362</v>
      </c>
    </row>
    <row r="189" spans="2:2">
      <c r="B189" s="91" t="s">
        <v>363</v>
      </c>
    </row>
    <row r="190" spans="2:2">
      <c r="B190" s="91" t="s">
        <v>364</v>
      </c>
    </row>
    <row r="191" spans="2:2">
      <c r="B191" s="91" t="s">
        <v>365</v>
      </c>
    </row>
    <row r="192" spans="2:2">
      <c r="B192" s="91" t="s">
        <v>366</v>
      </c>
    </row>
    <row r="193" spans="2:2">
      <c r="B193" s="126"/>
    </row>
    <row r="220" spans="2:3">
      <c r="B220" s="221" t="s">
        <v>656</v>
      </c>
      <c r="C220" s="103" t="s">
        <v>712</v>
      </c>
    </row>
    <row r="221" spans="2:3">
      <c r="B221" s="92" t="s">
        <v>633</v>
      </c>
    </row>
    <row r="222" spans="2:3">
      <c r="B222" s="92" t="s">
        <v>617</v>
      </c>
    </row>
    <row r="223" spans="2:3">
      <c r="B223" s="92" t="s">
        <v>604</v>
      </c>
    </row>
    <row r="224" spans="2:3">
      <c r="B224" s="92" t="s">
        <v>620</v>
      </c>
    </row>
    <row r="225" spans="2:2">
      <c r="B225" s="93" t="s">
        <v>636</v>
      </c>
    </row>
    <row r="226" spans="2:2">
      <c r="B226" s="92" t="s">
        <v>603</v>
      </c>
    </row>
    <row r="227" spans="2:2">
      <c r="B227" s="92" t="s">
        <v>627</v>
      </c>
    </row>
    <row r="228" spans="2:2">
      <c r="B228" s="92" t="s">
        <v>621</v>
      </c>
    </row>
    <row r="229" spans="2:2">
      <c r="B229" s="92" t="s">
        <v>609</v>
      </c>
    </row>
    <row r="230" spans="2:2">
      <c r="B230" s="93" t="s">
        <v>634</v>
      </c>
    </row>
    <row r="231" spans="2:2">
      <c r="B231" s="92" t="s">
        <v>625</v>
      </c>
    </row>
    <row r="232" spans="2:2">
      <c r="B232" s="92" t="s">
        <v>615</v>
      </c>
    </row>
    <row r="233" spans="2:2">
      <c r="B233" s="93" t="s">
        <v>606</v>
      </c>
    </row>
    <row r="234" spans="2:2">
      <c r="B234" s="92" t="s">
        <v>616</v>
      </c>
    </row>
    <row r="235" spans="2:2">
      <c r="B235" s="92" t="s">
        <v>610</v>
      </c>
    </row>
    <row r="236" spans="2:2">
      <c r="B236" s="93" t="s">
        <v>624</v>
      </c>
    </row>
    <row r="237" spans="2:2">
      <c r="B237" s="92" t="s">
        <v>614</v>
      </c>
    </row>
    <row r="238" spans="2:2">
      <c r="B238" s="92" t="s">
        <v>628</v>
      </c>
    </row>
    <row r="239" spans="2:2">
      <c r="B239" s="92" t="s">
        <v>605</v>
      </c>
    </row>
    <row r="240" spans="2:2">
      <c r="B240" s="93" t="s">
        <v>626</v>
      </c>
    </row>
    <row r="241" spans="2:2">
      <c r="B241" s="92" t="s">
        <v>618</v>
      </c>
    </row>
    <row r="242" spans="2:2">
      <c r="B242" s="92" t="s">
        <v>623</v>
      </c>
    </row>
    <row r="243" spans="2:2">
      <c r="B243" s="92" t="s">
        <v>630</v>
      </c>
    </row>
    <row r="244" spans="2:2">
      <c r="B244" s="92" t="s">
        <v>619</v>
      </c>
    </row>
    <row r="245" spans="2:2">
      <c r="B245" s="92" t="s">
        <v>602</v>
      </c>
    </row>
    <row r="246" spans="2:2">
      <c r="B246" s="92" t="s">
        <v>631</v>
      </c>
    </row>
    <row r="247" spans="2:2">
      <c r="B247" s="93" t="s">
        <v>611</v>
      </c>
    </row>
    <row r="248" spans="2:2">
      <c r="B248" s="93" t="s">
        <v>612</v>
      </c>
    </row>
    <row r="249" spans="2:2">
      <c r="B249" s="92" t="s">
        <v>632</v>
      </c>
    </row>
    <row r="250" spans="2:2">
      <c r="B250" s="93" t="s">
        <v>613</v>
      </c>
    </row>
    <row r="251" spans="2:2">
      <c r="B251" s="93" t="s">
        <v>638</v>
      </c>
    </row>
    <row r="252" spans="2:2">
      <c r="B252" s="93" t="s">
        <v>629</v>
      </c>
    </row>
    <row r="253" spans="2:2">
      <c r="B253" s="93" t="s">
        <v>622</v>
      </c>
    </row>
    <row r="254" spans="2:2">
      <c r="B254" s="93" t="s">
        <v>607</v>
      </c>
    </row>
    <row r="255" spans="2:2">
      <c r="B255" s="93" t="s">
        <v>635</v>
      </c>
    </row>
    <row r="256" spans="2:2">
      <c r="B256" s="93" t="s">
        <v>608</v>
      </c>
    </row>
    <row r="257" spans="1:2">
      <c r="B257" s="92" t="s">
        <v>637</v>
      </c>
    </row>
    <row r="258" spans="1:2">
      <c r="B258" s="107"/>
    </row>
    <row r="262" spans="1:2">
      <c r="A262" s="103" t="s">
        <v>531</v>
      </c>
    </row>
  </sheetData>
  <sheetProtection selectLockedCells="1"/>
  <sortState ref="B205:B241">
    <sortCondition ref="B205"/>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323"/>
  <sheetViews>
    <sheetView zoomScaleNormal="100" zoomScaleSheetLayoutView="100" workbookViewId="0">
      <selection activeCell="H20" sqref="H20"/>
    </sheetView>
  </sheetViews>
  <sheetFormatPr defaultColWidth="8.90625" defaultRowHeight="14.5"/>
  <cols>
    <col min="1" max="1" width="7.6328125" style="9" bestFit="1" customWidth="1"/>
    <col min="2" max="2" width="18.54296875" style="9" customWidth="1"/>
    <col min="3" max="3" width="8.54296875" style="9" customWidth="1"/>
    <col min="4" max="4" width="51.6328125" style="9" customWidth="1"/>
    <col min="5" max="5" width="16.6328125" style="9" customWidth="1"/>
    <col min="6" max="6" width="16.453125" style="9" customWidth="1"/>
    <col min="7" max="7" width="18.08984375" style="9" customWidth="1"/>
    <col min="8" max="16384" width="8.90625" style="9"/>
  </cols>
  <sheetData>
    <row r="1" spans="1:7" customFormat="1" ht="15.5">
      <c r="A1" s="121" t="e">
        <f>'Cover Sheet'!E7</f>
        <v>#N/A</v>
      </c>
      <c r="B1" s="206">
        <f>'Cover Sheet'!E5</f>
        <v>0</v>
      </c>
      <c r="C1" s="206"/>
      <c r="D1" s="122"/>
      <c r="E1" s="122"/>
      <c r="F1" s="122"/>
      <c r="G1" s="122"/>
    </row>
    <row r="2" spans="1:7" customFormat="1" ht="5" customHeight="1">
      <c r="A2" s="122"/>
      <c r="B2" s="122"/>
      <c r="C2" s="192"/>
      <c r="D2" s="122"/>
      <c r="E2" s="122"/>
      <c r="F2" s="122"/>
      <c r="G2" s="122"/>
    </row>
    <row r="3" spans="1:7" customFormat="1" ht="18" customHeight="1">
      <c r="A3" s="122"/>
      <c r="B3" s="737" t="s">
        <v>422</v>
      </c>
      <c r="C3" s="739" t="s">
        <v>477</v>
      </c>
      <c r="D3" s="740"/>
      <c r="E3" s="740"/>
      <c r="F3" s="740"/>
      <c r="G3" s="741"/>
    </row>
    <row r="4" spans="1:7" customFormat="1" ht="15.65" customHeight="1">
      <c r="A4" s="122"/>
      <c r="B4" s="845"/>
      <c r="C4" s="742"/>
      <c r="D4" s="743"/>
      <c r="E4" s="743"/>
      <c r="F4" s="743"/>
      <c r="G4" s="744"/>
    </row>
    <row r="5" spans="1:7" customFormat="1" ht="5" customHeight="1">
      <c r="A5" s="122"/>
      <c r="B5" s="122"/>
      <c r="C5" s="192"/>
      <c r="D5" s="122"/>
      <c r="E5" s="122"/>
      <c r="F5" s="122"/>
      <c r="G5" s="122"/>
    </row>
    <row r="6" spans="1:7" customFormat="1" ht="15.5">
      <c r="A6" s="122"/>
      <c r="B6" s="513" t="s">
        <v>927</v>
      </c>
      <c r="C6" s="514"/>
      <c r="D6" s="514"/>
      <c r="E6" s="514"/>
      <c r="F6" s="514"/>
      <c r="G6" s="515"/>
    </row>
    <row r="7" spans="1:7" customFormat="1" ht="6" customHeight="1">
      <c r="A7" s="122"/>
      <c r="B7" s="122"/>
      <c r="C7" s="192"/>
      <c r="D7" s="122"/>
      <c r="E7" s="122"/>
      <c r="F7" s="122"/>
      <c r="G7" s="122"/>
    </row>
    <row r="8" spans="1:7" customFormat="1" ht="14.4" customHeight="1">
      <c r="A8" s="122"/>
      <c r="B8" s="813" t="s">
        <v>29</v>
      </c>
      <c r="C8" s="813"/>
      <c r="D8" s="813"/>
      <c r="E8" s="813"/>
      <c r="F8" s="813"/>
      <c r="G8" s="813"/>
    </row>
    <row r="9" spans="1:7" customFormat="1" ht="14.4" customHeight="1">
      <c r="A9" s="122"/>
      <c r="B9" s="813"/>
      <c r="C9" s="813"/>
      <c r="D9" s="813"/>
      <c r="E9" s="813"/>
      <c r="F9" s="813"/>
      <c r="G9" s="813"/>
    </row>
    <row r="10" spans="1:7" customFormat="1">
      <c r="A10" s="122"/>
      <c r="B10" s="813"/>
      <c r="C10" s="813"/>
      <c r="D10" s="813"/>
      <c r="E10" s="813"/>
      <c r="F10" s="813"/>
      <c r="G10" s="813"/>
    </row>
    <row r="11" spans="1:7">
      <c r="A11" s="202"/>
      <c r="B11" s="813"/>
      <c r="C11" s="813"/>
      <c r="D11" s="813"/>
      <c r="E11" s="813"/>
      <c r="F11" s="813"/>
      <c r="G11" s="813"/>
    </row>
    <row r="12" spans="1:7" ht="14.4" customHeight="1">
      <c r="A12" s="202"/>
      <c r="B12" s="852" t="s">
        <v>423</v>
      </c>
      <c r="C12" s="852"/>
      <c r="D12" s="852"/>
      <c r="E12" s="852"/>
      <c r="F12" s="852"/>
      <c r="G12" s="852"/>
    </row>
    <row r="13" spans="1:7" ht="14.4" customHeight="1">
      <c r="A13" s="202"/>
      <c r="B13" s="852"/>
      <c r="C13" s="852"/>
      <c r="D13" s="852"/>
      <c r="E13" s="852"/>
      <c r="F13" s="852"/>
      <c r="G13" s="852"/>
    </row>
    <row r="14" spans="1:7" ht="14.4" customHeight="1">
      <c r="A14" s="202"/>
      <c r="B14" s="852" t="s">
        <v>424</v>
      </c>
      <c r="C14" s="852"/>
      <c r="D14" s="852"/>
      <c r="E14" s="852"/>
      <c r="F14" s="852"/>
      <c r="G14" s="852"/>
    </row>
    <row r="15" spans="1:7" ht="14.4" customHeight="1">
      <c r="A15" s="202"/>
      <c r="B15" s="853" t="s">
        <v>431</v>
      </c>
      <c r="C15" s="853"/>
      <c r="D15" s="853"/>
      <c r="E15" s="853"/>
      <c r="F15" s="853"/>
      <c r="G15" s="853"/>
    </row>
    <row r="16" spans="1:7">
      <c r="A16" s="202"/>
      <c r="B16" s="853"/>
      <c r="C16" s="853"/>
      <c r="D16" s="853"/>
      <c r="E16" s="853"/>
      <c r="F16" s="853"/>
      <c r="G16" s="853"/>
    </row>
    <row r="17" spans="1:7" ht="6" customHeight="1">
      <c r="A17" s="202"/>
      <c r="B17" s="203"/>
      <c r="C17" s="203"/>
      <c r="D17" s="203"/>
      <c r="E17" s="202"/>
      <c r="F17" s="202"/>
      <c r="G17" s="202"/>
    </row>
    <row r="18" spans="1:7" ht="14.4" customHeight="1">
      <c r="A18" s="202"/>
      <c r="B18" s="813" t="s">
        <v>1043</v>
      </c>
      <c r="C18" s="813"/>
      <c r="D18" s="813"/>
      <c r="E18" s="813"/>
      <c r="F18" s="813"/>
      <c r="G18" s="813"/>
    </row>
    <row r="19" spans="1:7" ht="10.25" customHeight="1">
      <c r="A19" s="202"/>
      <c r="B19" s="813"/>
      <c r="C19" s="813"/>
      <c r="D19" s="813"/>
      <c r="E19" s="813"/>
      <c r="F19" s="813"/>
      <c r="G19" s="813"/>
    </row>
    <row r="20" spans="1:7">
      <c r="A20" s="202"/>
      <c r="B20" s="813"/>
      <c r="C20" s="813"/>
      <c r="D20" s="813"/>
      <c r="E20" s="813"/>
      <c r="F20" s="813"/>
      <c r="G20" s="813"/>
    </row>
    <row r="21" spans="1:7" ht="11.4" customHeight="1">
      <c r="A21" s="202"/>
      <c r="B21" s="813"/>
      <c r="C21" s="813"/>
      <c r="D21" s="813"/>
      <c r="E21" s="813"/>
      <c r="F21" s="813"/>
      <c r="G21" s="813"/>
    </row>
    <row r="22" spans="1:7" ht="13.25" customHeight="1">
      <c r="A22" s="202"/>
      <c r="B22" s="813"/>
      <c r="C22" s="813"/>
      <c r="D22" s="813"/>
      <c r="E22" s="813"/>
      <c r="F22" s="813"/>
      <c r="G22" s="813"/>
    </row>
    <row r="23" spans="1:7" ht="13.25" customHeight="1">
      <c r="A23" s="202"/>
      <c r="B23" s="813"/>
      <c r="C23" s="813"/>
      <c r="D23" s="813"/>
      <c r="E23" s="813"/>
      <c r="F23" s="813"/>
      <c r="G23" s="813"/>
    </row>
    <row r="24" spans="1:7" ht="13.25" customHeight="1">
      <c r="A24" s="202"/>
      <c r="B24" s="813"/>
      <c r="C24" s="813"/>
      <c r="D24" s="813"/>
      <c r="E24" s="813"/>
      <c r="F24" s="813"/>
      <c r="G24" s="813"/>
    </row>
    <row r="25" spans="1:7" ht="12.65" customHeight="1">
      <c r="A25" s="202"/>
      <c r="B25" s="813"/>
      <c r="C25" s="813"/>
      <c r="D25" s="813"/>
      <c r="E25" s="813"/>
      <c r="F25" s="813"/>
      <c r="G25" s="813"/>
    </row>
    <row r="26" spans="1:7">
      <c r="A26" s="202"/>
      <c r="B26" s="813"/>
      <c r="C26" s="813"/>
      <c r="D26" s="813"/>
      <c r="E26" s="813"/>
      <c r="F26" s="813"/>
      <c r="G26" s="813"/>
    </row>
    <row r="27" spans="1:7" ht="18" customHeight="1">
      <c r="A27" s="202"/>
      <c r="B27" s="813"/>
      <c r="C27" s="813"/>
      <c r="D27" s="813"/>
      <c r="E27" s="813"/>
      <c r="F27" s="813"/>
      <c r="G27" s="813"/>
    </row>
    <row r="28" spans="1:7" ht="6" customHeight="1">
      <c r="A28" s="202"/>
      <c r="B28" s="204"/>
      <c r="C28" s="202"/>
      <c r="D28" s="202"/>
      <c r="E28" s="202"/>
      <c r="F28" s="202"/>
      <c r="G28" s="202"/>
    </row>
    <row r="29" spans="1:7" ht="14.4" customHeight="1">
      <c r="A29" s="202"/>
      <c r="B29" s="716" t="s">
        <v>433</v>
      </c>
      <c r="C29" s="717"/>
      <c r="D29" s="717"/>
      <c r="E29" s="717"/>
      <c r="F29" s="717"/>
      <c r="G29" s="718"/>
    </row>
    <row r="30" spans="1:7" ht="18" customHeight="1">
      <c r="A30" s="202"/>
      <c r="B30" s="846"/>
      <c r="C30" s="847"/>
      <c r="D30" s="847"/>
      <c r="E30" s="847"/>
      <c r="F30" s="847"/>
      <c r="G30" s="848"/>
    </row>
    <row r="31" spans="1:7" ht="14.4" customHeight="1">
      <c r="A31" s="202"/>
      <c r="B31" s="810"/>
      <c r="C31" s="849" t="s">
        <v>429</v>
      </c>
      <c r="D31" s="500" t="s">
        <v>425</v>
      </c>
      <c r="E31" s="501"/>
      <c r="F31" s="501"/>
      <c r="G31" s="502"/>
    </row>
    <row r="32" spans="1:7">
      <c r="A32" s="202"/>
      <c r="B32" s="812"/>
      <c r="C32" s="850"/>
      <c r="D32" s="584"/>
      <c r="E32" s="585"/>
      <c r="F32" s="585"/>
      <c r="G32" s="586"/>
    </row>
    <row r="33" spans="1:7" ht="14.4" customHeight="1">
      <c r="A33" s="202"/>
      <c r="B33" s="810"/>
      <c r="C33" s="849" t="s">
        <v>430</v>
      </c>
      <c r="D33" s="500" t="s">
        <v>426</v>
      </c>
      <c r="E33" s="501"/>
      <c r="F33" s="501"/>
      <c r="G33" s="502"/>
    </row>
    <row r="34" spans="1:7">
      <c r="A34" s="202"/>
      <c r="B34" s="812"/>
      <c r="C34" s="850"/>
      <c r="D34" s="584"/>
      <c r="E34" s="585"/>
      <c r="F34" s="585"/>
      <c r="G34" s="586"/>
    </row>
    <row r="35" spans="1:7" ht="14.4" customHeight="1">
      <c r="A35" s="202"/>
      <c r="B35" s="810"/>
      <c r="C35" s="849" t="s">
        <v>428</v>
      </c>
      <c r="D35" s="500" t="s">
        <v>427</v>
      </c>
      <c r="E35" s="501"/>
      <c r="F35" s="501"/>
      <c r="G35" s="502"/>
    </row>
    <row r="36" spans="1:7" ht="14.4" customHeight="1">
      <c r="A36" s="202"/>
      <c r="B36" s="811"/>
      <c r="C36" s="851"/>
      <c r="D36" s="503"/>
      <c r="E36" s="504"/>
      <c r="F36" s="504"/>
      <c r="G36" s="505"/>
    </row>
    <row r="37" spans="1:7" ht="14.4" customHeight="1">
      <c r="A37" s="202"/>
      <c r="B37" s="811"/>
      <c r="C37" s="851"/>
      <c r="D37" s="503"/>
      <c r="E37" s="504"/>
      <c r="F37" s="504"/>
      <c r="G37" s="505"/>
    </row>
    <row r="38" spans="1:7" ht="29">
      <c r="A38" s="202"/>
      <c r="B38" s="812"/>
      <c r="C38" s="850"/>
      <c r="D38" s="322" t="s">
        <v>913</v>
      </c>
      <c r="E38" s="123"/>
      <c r="F38" s="123"/>
      <c r="G38" s="205"/>
    </row>
    <row r="39" spans="1:7" customFormat="1" ht="15.5">
      <c r="A39" s="122"/>
      <c r="B39" s="140"/>
      <c r="C39" s="206"/>
      <c r="D39" s="202"/>
      <c r="E39" s="122"/>
      <c r="F39" s="122"/>
      <c r="G39" s="202"/>
    </row>
    <row r="40" spans="1:7" customFormat="1" ht="15.5">
      <c r="A40" s="146"/>
      <c r="B40" s="207"/>
      <c r="C40" s="208"/>
      <c r="D40" s="209"/>
      <c r="E40" s="146"/>
      <c r="F40" s="146"/>
      <c r="G40" s="209"/>
    </row>
    <row r="41" spans="1:7" customFormat="1" ht="24" customHeight="1">
      <c r="A41" s="202"/>
      <c r="B41" s="840" t="s">
        <v>750</v>
      </c>
      <c r="C41" s="841"/>
      <c r="D41" s="841"/>
      <c r="E41" s="841"/>
      <c r="F41" s="841"/>
      <c r="G41" s="842"/>
    </row>
    <row r="42" spans="1:7" customFormat="1">
      <c r="A42" s="210" t="s">
        <v>131</v>
      </c>
      <c r="B42" s="349"/>
      <c r="C42" s="844" t="s">
        <v>640</v>
      </c>
      <c r="D42" s="844"/>
      <c r="E42" s="844"/>
      <c r="F42" s="844"/>
      <c r="G42" s="209"/>
    </row>
    <row r="43" spans="1:7" customFormat="1">
      <c r="A43" s="210" t="s">
        <v>133</v>
      </c>
      <c r="B43" s="349"/>
      <c r="C43" s="844" t="s">
        <v>641</v>
      </c>
      <c r="D43" s="844"/>
      <c r="E43" s="844"/>
      <c r="F43" s="844"/>
      <c r="G43" s="209"/>
    </row>
    <row r="44" spans="1:7" customFormat="1">
      <c r="A44" s="210" t="s">
        <v>135</v>
      </c>
      <c r="B44" s="351">
        <f>IFERROR(B43/B42,0)</f>
        <v>0</v>
      </c>
      <c r="C44" s="843" t="s">
        <v>572</v>
      </c>
      <c r="D44" s="843"/>
      <c r="E44" s="843"/>
      <c r="F44" s="213"/>
      <c r="G44" s="209"/>
    </row>
    <row r="45" spans="1:7" customFormat="1" ht="10.25" customHeight="1">
      <c r="A45" s="210"/>
      <c r="B45" s="210"/>
      <c r="C45" s="212"/>
      <c r="D45" s="212"/>
      <c r="E45" s="212"/>
      <c r="F45" s="213"/>
      <c r="G45" s="209"/>
    </row>
    <row r="46" spans="1:7" customFormat="1">
      <c r="A46" s="210" t="s">
        <v>137</v>
      </c>
      <c r="B46" s="345" t="e">
        <f>'Budget Summary'!C2</f>
        <v>#N/A</v>
      </c>
      <c r="C46" s="843" t="s">
        <v>570</v>
      </c>
      <c r="D46" s="843"/>
      <c r="E46" s="843"/>
      <c r="F46" s="213"/>
      <c r="G46" s="209"/>
    </row>
    <row r="47" spans="1:7" customFormat="1">
      <c r="A47" s="210"/>
      <c r="B47" s="213"/>
      <c r="C47" s="844" t="s">
        <v>571</v>
      </c>
      <c r="D47" s="844"/>
      <c r="E47" s="844"/>
      <c r="F47" s="844"/>
      <c r="G47" s="209"/>
    </row>
    <row r="48" spans="1:7" customFormat="1" ht="10.25" customHeight="1">
      <c r="A48" s="210"/>
      <c r="B48" s="214"/>
      <c r="C48" s="212"/>
      <c r="D48" s="212"/>
      <c r="E48" s="212"/>
      <c r="F48" s="213"/>
      <c r="G48" s="209"/>
    </row>
    <row r="49" spans="1:11" customFormat="1">
      <c r="A49" s="210" t="s">
        <v>139</v>
      </c>
      <c r="B49" s="345">
        <f>IFERROR(B46/B42,0)</f>
        <v>0</v>
      </c>
      <c r="C49" s="843" t="s">
        <v>670</v>
      </c>
      <c r="D49" s="843"/>
      <c r="E49" s="843"/>
      <c r="F49" s="213"/>
      <c r="G49" s="209"/>
    </row>
    <row r="50" spans="1:11" customFormat="1">
      <c r="A50" s="210"/>
      <c r="B50" s="346">
        <f>B49*B43</f>
        <v>0</v>
      </c>
      <c r="C50" s="292" t="s">
        <v>745</v>
      </c>
      <c r="D50" s="292"/>
      <c r="E50" s="292"/>
      <c r="F50" s="213"/>
      <c r="G50" s="209"/>
    </row>
    <row r="51" spans="1:11" customFormat="1" ht="10.25" customHeight="1">
      <c r="A51" s="210"/>
      <c r="B51" s="215"/>
      <c r="C51" s="215"/>
      <c r="D51" s="216"/>
      <c r="E51" s="209"/>
      <c r="F51" s="209"/>
      <c r="G51" s="209"/>
    </row>
    <row r="52" spans="1:11" ht="16.25" customHeight="1">
      <c r="A52" s="273">
        <v>1</v>
      </c>
      <c r="B52" s="217"/>
      <c r="C52" s="218" t="s">
        <v>432</v>
      </c>
      <c r="D52" s="828" t="s">
        <v>656</v>
      </c>
      <c r="E52" s="829"/>
      <c r="F52" s="829"/>
      <c r="G52" s="830"/>
      <c r="J52" s="106"/>
      <c r="K52" s="106"/>
    </row>
    <row r="53" spans="1:11" ht="16.25" customHeight="1">
      <c r="A53" s="274"/>
      <c r="B53" s="219" t="s">
        <v>1002</v>
      </c>
      <c r="C53" s="286"/>
      <c r="D53" s="513" t="s">
        <v>658</v>
      </c>
      <c r="E53" s="514"/>
      <c r="F53" s="514"/>
      <c r="G53" s="515"/>
    </row>
    <row r="54" spans="1:11" ht="16.25" customHeight="1">
      <c r="A54" s="273"/>
      <c r="B54" s="826">
        <f>$B$49*$C53</f>
        <v>0</v>
      </c>
      <c r="C54" s="827"/>
      <c r="D54" s="220" t="s">
        <v>657</v>
      </c>
      <c r="E54" s="293"/>
      <c r="F54" s="293"/>
      <c r="G54" s="294"/>
    </row>
    <row r="55" spans="1:11" ht="15.65" customHeight="1">
      <c r="A55" s="273"/>
      <c r="B55" s="535" t="s">
        <v>659</v>
      </c>
      <c r="C55" s="536"/>
      <c r="D55" s="536"/>
      <c r="E55" s="536"/>
      <c r="F55" s="536"/>
      <c r="G55" s="537"/>
    </row>
    <row r="56" spans="1:11" ht="15.65" customHeight="1">
      <c r="A56" s="202"/>
      <c r="B56" s="538"/>
      <c r="C56" s="539"/>
      <c r="D56" s="539"/>
      <c r="E56" s="539"/>
      <c r="F56" s="539"/>
      <c r="G56" s="540"/>
    </row>
    <row r="57" spans="1:11" ht="18.5">
      <c r="A57" s="202"/>
      <c r="B57" s="291"/>
      <c r="C57" s="820" t="s">
        <v>1033</v>
      </c>
      <c r="D57" s="821"/>
      <c r="E57" s="821"/>
      <c r="F57" s="821"/>
      <c r="G57" s="822"/>
    </row>
    <row r="58" spans="1:11" ht="28.75" customHeight="1">
      <c r="A58" s="202"/>
      <c r="B58" s="279"/>
      <c r="C58" s="823" t="s">
        <v>1034</v>
      </c>
      <c r="D58" s="824"/>
      <c r="E58" s="824"/>
      <c r="F58" s="824"/>
      <c r="G58" s="825"/>
    </row>
    <row r="59" spans="1:11" ht="30.65" customHeight="1">
      <c r="A59" s="202"/>
      <c r="B59" s="281"/>
      <c r="C59" s="823" t="s">
        <v>1035</v>
      </c>
      <c r="D59" s="824"/>
      <c r="E59" s="824"/>
      <c r="F59" s="824"/>
      <c r="G59" s="825"/>
    </row>
    <row r="60" spans="1:11" ht="14.4" customHeight="1">
      <c r="A60" s="202"/>
      <c r="B60" s="810"/>
      <c r="C60" s="831" t="s">
        <v>1036</v>
      </c>
      <c r="D60" s="832"/>
      <c r="E60" s="832"/>
      <c r="F60" s="832"/>
      <c r="G60" s="833"/>
    </row>
    <row r="61" spans="1:11" ht="15.65" customHeight="1">
      <c r="A61" s="202"/>
      <c r="B61" s="811"/>
      <c r="C61" s="834"/>
      <c r="D61" s="835"/>
      <c r="E61" s="835"/>
      <c r="F61" s="835"/>
      <c r="G61" s="836"/>
    </row>
    <row r="62" spans="1:11" ht="15.65" customHeight="1">
      <c r="A62" s="202"/>
      <c r="B62" s="811"/>
      <c r="C62" s="834"/>
      <c r="D62" s="835"/>
      <c r="E62" s="835"/>
      <c r="F62" s="835"/>
      <c r="G62" s="836"/>
    </row>
    <row r="63" spans="1:11" customFormat="1" ht="25.75" customHeight="1">
      <c r="A63" s="122"/>
      <c r="B63" s="812"/>
      <c r="C63" s="837"/>
      <c r="D63" s="838"/>
      <c r="E63" s="838"/>
      <c r="F63" s="838"/>
      <c r="G63" s="839"/>
    </row>
    <row r="64" spans="1:11" customFormat="1" ht="5.4" customHeight="1">
      <c r="A64" s="210"/>
      <c r="B64" s="122"/>
      <c r="C64" s="122"/>
      <c r="D64" s="122"/>
      <c r="E64" s="122"/>
      <c r="F64" s="122"/>
      <c r="G64" s="122"/>
    </row>
    <row r="65" spans="1:11" ht="16.25" customHeight="1">
      <c r="A65" s="273">
        <v>2</v>
      </c>
      <c r="B65" s="217"/>
      <c r="C65" s="218" t="s">
        <v>432</v>
      </c>
      <c r="D65" s="828" t="s">
        <v>656</v>
      </c>
      <c r="E65" s="829"/>
      <c r="F65" s="829"/>
      <c r="G65" s="830"/>
      <c r="J65" s="106"/>
      <c r="K65" s="106"/>
    </row>
    <row r="66" spans="1:11" ht="16.25" customHeight="1">
      <c r="A66" s="274"/>
      <c r="B66" s="219" t="s">
        <v>1002</v>
      </c>
      <c r="C66" s="286">
        <v>0</v>
      </c>
      <c r="D66" s="513" t="s">
        <v>658</v>
      </c>
      <c r="E66" s="514"/>
      <c r="F66" s="514"/>
      <c r="G66" s="515"/>
    </row>
    <row r="67" spans="1:11" ht="16.25" customHeight="1">
      <c r="A67" s="273"/>
      <c r="B67" s="826">
        <f>$B$49*$C66</f>
        <v>0</v>
      </c>
      <c r="C67" s="827"/>
      <c r="D67" s="220" t="s">
        <v>657</v>
      </c>
      <c r="E67" s="293"/>
      <c r="F67" s="293"/>
      <c r="G67" s="294"/>
    </row>
    <row r="68" spans="1:11" ht="15.65" customHeight="1">
      <c r="A68" s="273"/>
      <c r="B68" s="535" t="s">
        <v>659</v>
      </c>
      <c r="C68" s="536"/>
      <c r="D68" s="536"/>
      <c r="E68" s="536"/>
      <c r="F68" s="536"/>
      <c r="G68" s="537"/>
    </row>
    <row r="69" spans="1:11">
      <c r="A69" s="202"/>
      <c r="B69" s="538"/>
      <c r="C69" s="539"/>
      <c r="D69" s="539"/>
      <c r="E69" s="539"/>
      <c r="F69" s="539"/>
      <c r="G69" s="540"/>
    </row>
    <row r="70" spans="1:11" ht="16.25" customHeight="1">
      <c r="A70" s="202"/>
      <c r="B70" s="324"/>
      <c r="C70" s="820" t="s">
        <v>1029</v>
      </c>
      <c r="D70" s="821"/>
      <c r="E70" s="821"/>
      <c r="F70" s="821"/>
      <c r="G70" s="822"/>
    </row>
    <row r="71" spans="1:11" ht="31.75" customHeight="1">
      <c r="A71" s="202"/>
      <c r="B71" s="279"/>
      <c r="C71" s="823" t="s">
        <v>1030</v>
      </c>
      <c r="D71" s="824"/>
      <c r="E71" s="824"/>
      <c r="F71" s="824"/>
      <c r="G71" s="825"/>
    </row>
    <row r="72" spans="1:11" ht="27" customHeight="1">
      <c r="A72" s="202"/>
      <c r="B72" s="323"/>
      <c r="C72" s="823" t="s">
        <v>1031</v>
      </c>
      <c r="D72" s="824"/>
      <c r="E72" s="824"/>
      <c r="F72" s="824"/>
      <c r="G72" s="825"/>
    </row>
    <row r="73" spans="1:11" ht="14.4" customHeight="1">
      <c r="A73" s="202"/>
      <c r="B73" s="810"/>
      <c r="C73" s="831" t="s">
        <v>1032</v>
      </c>
      <c r="D73" s="832"/>
      <c r="E73" s="832"/>
      <c r="F73" s="832"/>
      <c r="G73" s="833"/>
    </row>
    <row r="74" spans="1:11" ht="14.4" customHeight="1">
      <c r="A74" s="202"/>
      <c r="B74" s="811"/>
      <c r="C74" s="834"/>
      <c r="D74" s="835"/>
      <c r="E74" s="835"/>
      <c r="F74" s="835"/>
      <c r="G74" s="836"/>
    </row>
    <row r="75" spans="1:11" ht="14.4" customHeight="1">
      <c r="A75" s="202"/>
      <c r="B75" s="811"/>
      <c r="C75" s="834"/>
      <c r="D75" s="835"/>
      <c r="E75" s="835"/>
      <c r="F75" s="835"/>
      <c r="G75" s="836"/>
    </row>
    <row r="76" spans="1:11" ht="26.4" customHeight="1">
      <c r="A76" s="122"/>
      <c r="B76" s="812"/>
      <c r="C76" s="837"/>
      <c r="D76" s="838"/>
      <c r="E76" s="838"/>
      <c r="F76" s="838"/>
      <c r="G76" s="839"/>
    </row>
    <row r="77" spans="1:11">
      <c r="A77" s="210"/>
      <c r="B77" s="122"/>
      <c r="C77" s="122"/>
      <c r="D77" s="122"/>
      <c r="E77" s="122"/>
      <c r="F77" s="122"/>
      <c r="G77" s="122"/>
    </row>
    <row r="78" spans="1:11" ht="15.5">
      <c r="A78" s="273">
        <v>3</v>
      </c>
      <c r="B78" s="217"/>
      <c r="C78" s="218" t="s">
        <v>432</v>
      </c>
      <c r="D78" s="828" t="s">
        <v>656</v>
      </c>
      <c r="E78" s="829"/>
      <c r="F78" s="829"/>
      <c r="G78" s="830"/>
    </row>
    <row r="79" spans="1:11" ht="15.5">
      <c r="A79" s="274"/>
      <c r="B79" s="219" t="s">
        <v>1002</v>
      </c>
      <c r="C79" s="286">
        <v>0</v>
      </c>
      <c r="D79" s="513" t="s">
        <v>658</v>
      </c>
      <c r="E79" s="514"/>
      <c r="F79" s="514"/>
      <c r="G79" s="515"/>
    </row>
    <row r="80" spans="1:11" ht="15.5">
      <c r="A80" s="273"/>
      <c r="B80" s="826">
        <f>$B$49*$C79</f>
        <v>0</v>
      </c>
      <c r="C80" s="827"/>
      <c r="D80" s="220" t="s">
        <v>657</v>
      </c>
      <c r="E80" s="293"/>
      <c r="F80" s="293"/>
      <c r="G80" s="294"/>
    </row>
    <row r="81" spans="1:7">
      <c r="A81" s="273"/>
      <c r="B81" s="535" t="s">
        <v>659</v>
      </c>
      <c r="C81" s="536"/>
      <c r="D81" s="536"/>
      <c r="E81" s="536"/>
      <c r="F81" s="536"/>
      <c r="G81" s="537"/>
    </row>
    <row r="82" spans="1:7">
      <c r="A82" s="202"/>
      <c r="B82" s="538"/>
      <c r="C82" s="539"/>
      <c r="D82" s="539"/>
      <c r="E82" s="539"/>
      <c r="F82" s="539"/>
      <c r="G82" s="540"/>
    </row>
    <row r="83" spans="1:7" ht="18.5">
      <c r="A83" s="202"/>
      <c r="B83" s="324"/>
      <c r="C83" s="820" t="s">
        <v>1029</v>
      </c>
      <c r="D83" s="821"/>
      <c r="E83" s="821"/>
      <c r="F83" s="821"/>
      <c r="G83" s="822"/>
    </row>
    <row r="84" spans="1:7" ht="28.75" customHeight="1">
      <c r="A84" s="202"/>
      <c r="B84" s="279"/>
      <c r="C84" s="823" t="s">
        <v>1030</v>
      </c>
      <c r="D84" s="824"/>
      <c r="E84" s="824"/>
      <c r="F84" s="824"/>
      <c r="G84" s="825"/>
    </row>
    <row r="85" spans="1:7" ht="27" customHeight="1">
      <c r="A85" s="202"/>
      <c r="B85" s="323"/>
      <c r="C85" s="823" t="s">
        <v>1031</v>
      </c>
      <c r="D85" s="824"/>
      <c r="E85" s="824"/>
      <c r="F85" s="824"/>
      <c r="G85" s="825"/>
    </row>
    <row r="86" spans="1:7" ht="14.4" customHeight="1">
      <c r="A86" s="202"/>
      <c r="B86" s="810"/>
      <c r="C86" s="831" t="s">
        <v>1032</v>
      </c>
      <c r="D86" s="832"/>
      <c r="E86" s="832"/>
      <c r="F86" s="832"/>
      <c r="G86" s="833"/>
    </row>
    <row r="87" spans="1:7">
      <c r="A87" s="202"/>
      <c r="B87" s="811"/>
      <c r="C87" s="834"/>
      <c r="D87" s="835"/>
      <c r="E87" s="835"/>
      <c r="F87" s="835"/>
      <c r="G87" s="836"/>
    </row>
    <row r="88" spans="1:7">
      <c r="A88" s="202"/>
      <c r="B88" s="811"/>
      <c r="C88" s="834"/>
      <c r="D88" s="835"/>
      <c r="E88" s="835"/>
      <c r="F88" s="835"/>
      <c r="G88" s="836"/>
    </row>
    <row r="89" spans="1:7" ht="25.25" customHeight="1">
      <c r="A89" s="122"/>
      <c r="B89" s="812"/>
      <c r="C89" s="837"/>
      <c r="D89" s="838"/>
      <c r="E89" s="838"/>
      <c r="F89" s="838"/>
      <c r="G89" s="839"/>
    </row>
    <row r="90" spans="1:7">
      <c r="A90" s="210"/>
      <c r="B90" s="122"/>
      <c r="C90" s="122"/>
      <c r="D90" s="122"/>
      <c r="E90" s="122"/>
      <c r="F90" s="122"/>
      <c r="G90" s="122"/>
    </row>
    <row r="91" spans="1:7" ht="15.5">
      <c r="A91" s="273">
        <v>4</v>
      </c>
      <c r="B91" s="217"/>
      <c r="C91" s="218" t="s">
        <v>432</v>
      </c>
      <c r="D91" s="828" t="s">
        <v>656</v>
      </c>
      <c r="E91" s="829"/>
      <c r="F91" s="829"/>
      <c r="G91" s="830"/>
    </row>
    <row r="92" spans="1:7" ht="15.5">
      <c r="A92" s="274"/>
      <c r="B92" s="219" t="s">
        <v>1002</v>
      </c>
      <c r="C92" s="286">
        <v>0</v>
      </c>
      <c r="D92" s="513" t="s">
        <v>658</v>
      </c>
      <c r="E92" s="514"/>
      <c r="F92" s="514"/>
      <c r="G92" s="515"/>
    </row>
    <row r="93" spans="1:7" ht="15.5">
      <c r="A93" s="273"/>
      <c r="B93" s="826">
        <f>$B$49*$C92</f>
        <v>0</v>
      </c>
      <c r="C93" s="827"/>
      <c r="D93" s="220" t="s">
        <v>657</v>
      </c>
      <c r="E93" s="293"/>
      <c r="F93" s="293"/>
      <c r="G93" s="294"/>
    </row>
    <row r="94" spans="1:7">
      <c r="A94" s="273"/>
      <c r="B94" s="535" t="s">
        <v>659</v>
      </c>
      <c r="C94" s="536"/>
      <c r="D94" s="536"/>
      <c r="E94" s="536"/>
      <c r="F94" s="536"/>
      <c r="G94" s="537"/>
    </row>
    <row r="95" spans="1:7">
      <c r="A95" s="202"/>
      <c r="B95" s="538"/>
      <c r="C95" s="539"/>
      <c r="D95" s="539"/>
      <c r="E95" s="539"/>
      <c r="F95" s="539"/>
      <c r="G95" s="540"/>
    </row>
    <row r="96" spans="1:7" ht="18.5">
      <c r="A96" s="202"/>
      <c r="B96" s="324"/>
      <c r="C96" s="820" t="s">
        <v>1029</v>
      </c>
      <c r="D96" s="821"/>
      <c r="E96" s="821"/>
      <c r="F96" s="821"/>
      <c r="G96" s="822"/>
    </row>
    <row r="97" spans="1:7" ht="28.75" customHeight="1">
      <c r="A97" s="202"/>
      <c r="B97" s="279"/>
      <c r="C97" s="823" t="s">
        <v>1030</v>
      </c>
      <c r="D97" s="824"/>
      <c r="E97" s="824"/>
      <c r="F97" s="824"/>
      <c r="G97" s="825"/>
    </row>
    <row r="98" spans="1:7" ht="27" customHeight="1">
      <c r="A98" s="202"/>
      <c r="B98" s="323"/>
      <c r="C98" s="823" t="s">
        <v>1031</v>
      </c>
      <c r="D98" s="824"/>
      <c r="E98" s="824"/>
      <c r="F98" s="824"/>
      <c r="G98" s="825"/>
    </row>
    <row r="99" spans="1:7" ht="14.4" customHeight="1">
      <c r="A99" s="202"/>
      <c r="B99" s="810"/>
      <c r="C99" s="831" t="s">
        <v>1032</v>
      </c>
      <c r="D99" s="832"/>
      <c r="E99" s="832"/>
      <c r="F99" s="832"/>
      <c r="G99" s="833"/>
    </row>
    <row r="100" spans="1:7">
      <c r="A100" s="202"/>
      <c r="B100" s="811"/>
      <c r="C100" s="834"/>
      <c r="D100" s="835"/>
      <c r="E100" s="835"/>
      <c r="F100" s="835"/>
      <c r="G100" s="836"/>
    </row>
    <row r="101" spans="1:7">
      <c r="A101" s="202"/>
      <c r="B101" s="811"/>
      <c r="C101" s="834"/>
      <c r="D101" s="835"/>
      <c r="E101" s="835"/>
      <c r="F101" s="835"/>
      <c r="G101" s="836"/>
    </row>
    <row r="102" spans="1:7" ht="25.25" customHeight="1">
      <c r="A102" s="122"/>
      <c r="B102" s="812"/>
      <c r="C102" s="837"/>
      <c r="D102" s="838"/>
      <c r="E102" s="838"/>
      <c r="F102" s="838"/>
      <c r="G102" s="839"/>
    </row>
    <row r="103" spans="1:7">
      <c r="A103" s="210"/>
      <c r="B103" s="122"/>
      <c r="C103" s="122"/>
      <c r="D103" s="122"/>
      <c r="E103" s="122"/>
      <c r="F103" s="122"/>
      <c r="G103" s="122"/>
    </row>
    <row r="104" spans="1:7" ht="15.5">
      <c r="A104" s="273">
        <v>5</v>
      </c>
      <c r="B104" s="217"/>
      <c r="C104" s="218" t="s">
        <v>432</v>
      </c>
      <c r="D104" s="828" t="s">
        <v>656</v>
      </c>
      <c r="E104" s="829"/>
      <c r="F104" s="829"/>
      <c r="G104" s="830"/>
    </row>
    <row r="105" spans="1:7" ht="15.5">
      <c r="A105" s="274"/>
      <c r="B105" s="219" t="s">
        <v>1002</v>
      </c>
      <c r="C105" s="286">
        <v>0</v>
      </c>
      <c r="D105" s="513" t="s">
        <v>658</v>
      </c>
      <c r="E105" s="514"/>
      <c r="F105" s="514"/>
      <c r="G105" s="515"/>
    </row>
    <row r="106" spans="1:7" ht="15.5">
      <c r="A106" s="273"/>
      <c r="B106" s="826">
        <f>$B$49*$C105</f>
        <v>0</v>
      </c>
      <c r="C106" s="827"/>
      <c r="D106" s="220" t="s">
        <v>657</v>
      </c>
      <c r="E106" s="293"/>
      <c r="F106" s="293"/>
      <c r="G106" s="294"/>
    </row>
    <row r="107" spans="1:7">
      <c r="A107" s="273"/>
      <c r="B107" s="535" t="s">
        <v>659</v>
      </c>
      <c r="C107" s="536"/>
      <c r="D107" s="536"/>
      <c r="E107" s="536"/>
      <c r="F107" s="536"/>
      <c r="G107" s="537"/>
    </row>
    <row r="108" spans="1:7">
      <c r="A108" s="202"/>
      <c r="B108" s="538"/>
      <c r="C108" s="539"/>
      <c r="D108" s="539"/>
      <c r="E108" s="539"/>
      <c r="F108" s="539"/>
      <c r="G108" s="540"/>
    </row>
    <row r="109" spans="1:7" ht="18.5">
      <c r="A109" s="202"/>
      <c r="B109" s="324"/>
      <c r="C109" s="820" t="s">
        <v>1029</v>
      </c>
      <c r="D109" s="821"/>
      <c r="E109" s="821"/>
      <c r="F109" s="821"/>
      <c r="G109" s="822"/>
    </row>
    <row r="110" spans="1:7" ht="27.65" customHeight="1">
      <c r="A110" s="202"/>
      <c r="B110" s="279"/>
      <c r="C110" s="823" t="s">
        <v>1030</v>
      </c>
      <c r="D110" s="824"/>
      <c r="E110" s="824"/>
      <c r="F110" s="824"/>
      <c r="G110" s="825"/>
    </row>
    <row r="111" spans="1:7" ht="28.75" customHeight="1">
      <c r="A111" s="202"/>
      <c r="B111" s="323"/>
      <c r="C111" s="823" t="s">
        <v>1031</v>
      </c>
      <c r="D111" s="824"/>
      <c r="E111" s="824"/>
      <c r="F111" s="824"/>
      <c r="G111" s="825"/>
    </row>
    <row r="112" spans="1:7" ht="14.4" customHeight="1">
      <c r="A112" s="202"/>
      <c r="B112" s="810"/>
      <c r="C112" s="831" t="s">
        <v>1032</v>
      </c>
      <c r="D112" s="832"/>
      <c r="E112" s="832"/>
      <c r="F112" s="832"/>
      <c r="G112" s="833"/>
    </row>
    <row r="113" spans="1:7">
      <c r="A113" s="202"/>
      <c r="B113" s="811"/>
      <c r="C113" s="834"/>
      <c r="D113" s="835"/>
      <c r="E113" s="835"/>
      <c r="F113" s="835"/>
      <c r="G113" s="836"/>
    </row>
    <row r="114" spans="1:7">
      <c r="A114" s="202"/>
      <c r="B114" s="811"/>
      <c r="C114" s="834"/>
      <c r="D114" s="835"/>
      <c r="E114" s="835"/>
      <c r="F114" s="835"/>
      <c r="G114" s="836"/>
    </row>
    <row r="115" spans="1:7" ht="27.65" customHeight="1">
      <c r="A115" s="122"/>
      <c r="B115" s="812"/>
      <c r="C115" s="837"/>
      <c r="D115" s="838"/>
      <c r="E115" s="838"/>
      <c r="F115" s="838"/>
      <c r="G115" s="839"/>
    </row>
    <row r="116" spans="1:7">
      <c r="A116" s="210"/>
      <c r="B116" s="122"/>
      <c r="C116" s="122"/>
      <c r="D116" s="122"/>
      <c r="E116" s="122"/>
      <c r="F116" s="122"/>
      <c r="G116" s="122"/>
    </row>
    <row r="117" spans="1:7" ht="15.5">
      <c r="A117" s="273">
        <v>6</v>
      </c>
      <c r="B117" s="217"/>
      <c r="C117" s="218" t="s">
        <v>432</v>
      </c>
      <c r="D117" s="828" t="s">
        <v>656</v>
      </c>
      <c r="E117" s="829"/>
      <c r="F117" s="829"/>
      <c r="G117" s="830"/>
    </row>
    <row r="118" spans="1:7" ht="15.5">
      <c r="A118" s="274"/>
      <c r="B118" s="219" t="s">
        <v>1002</v>
      </c>
      <c r="C118" s="286">
        <v>0</v>
      </c>
      <c r="D118" s="513" t="s">
        <v>658</v>
      </c>
      <c r="E118" s="514"/>
      <c r="F118" s="514"/>
      <c r="G118" s="515"/>
    </row>
    <row r="119" spans="1:7" ht="15.5">
      <c r="A119" s="273"/>
      <c r="B119" s="826">
        <f>$B$49*$C118</f>
        <v>0</v>
      </c>
      <c r="C119" s="827"/>
      <c r="D119" s="220" t="s">
        <v>657</v>
      </c>
      <c r="E119" s="293"/>
      <c r="F119" s="293"/>
      <c r="G119" s="294"/>
    </row>
    <row r="120" spans="1:7">
      <c r="A120" s="273"/>
      <c r="B120" s="535" t="s">
        <v>659</v>
      </c>
      <c r="C120" s="536"/>
      <c r="D120" s="536"/>
      <c r="E120" s="536"/>
      <c r="F120" s="536"/>
      <c r="G120" s="537"/>
    </row>
    <row r="121" spans="1:7">
      <c r="A121" s="202"/>
      <c r="B121" s="538"/>
      <c r="C121" s="539"/>
      <c r="D121" s="539"/>
      <c r="E121" s="539"/>
      <c r="F121" s="539"/>
      <c r="G121" s="540"/>
    </row>
    <row r="122" spans="1:7" ht="18.5">
      <c r="A122" s="202"/>
      <c r="B122" s="324"/>
      <c r="C122" s="820" t="s">
        <v>1029</v>
      </c>
      <c r="D122" s="821"/>
      <c r="E122" s="821"/>
      <c r="F122" s="821"/>
      <c r="G122" s="822"/>
    </row>
    <row r="123" spans="1:7" ht="27.65" customHeight="1">
      <c r="A123" s="202"/>
      <c r="B123" s="279"/>
      <c r="C123" s="823" t="s">
        <v>1030</v>
      </c>
      <c r="D123" s="824"/>
      <c r="E123" s="824"/>
      <c r="F123" s="824"/>
      <c r="G123" s="825"/>
    </row>
    <row r="124" spans="1:7" ht="27.65" customHeight="1">
      <c r="A124" s="202"/>
      <c r="B124" s="323"/>
      <c r="C124" s="823" t="s">
        <v>1031</v>
      </c>
      <c r="D124" s="824"/>
      <c r="E124" s="824"/>
      <c r="F124" s="824"/>
      <c r="G124" s="825"/>
    </row>
    <row r="125" spans="1:7" ht="14.4" customHeight="1">
      <c r="A125" s="202"/>
      <c r="B125" s="810"/>
      <c r="C125" s="831" t="s">
        <v>1032</v>
      </c>
      <c r="D125" s="832"/>
      <c r="E125" s="832"/>
      <c r="F125" s="832"/>
      <c r="G125" s="833"/>
    </row>
    <row r="126" spans="1:7">
      <c r="A126" s="202"/>
      <c r="B126" s="811"/>
      <c r="C126" s="834"/>
      <c r="D126" s="835"/>
      <c r="E126" s="835"/>
      <c r="F126" s="835"/>
      <c r="G126" s="836"/>
    </row>
    <row r="127" spans="1:7">
      <c r="A127" s="202"/>
      <c r="B127" s="811"/>
      <c r="C127" s="834"/>
      <c r="D127" s="835"/>
      <c r="E127" s="835"/>
      <c r="F127" s="835"/>
      <c r="G127" s="836"/>
    </row>
    <row r="128" spans="1:7" ht="25.75" customHeight="1">
      <c r="A128" s="122"/>
      <c r="B128" s="812"/>
      <c r="C128" s="837"/>
      <c r="D128" s="838"/>
      <c r="E128" s="838"/>
      <c r="F128" s="838"/>
      <c r="G128" s="839"/>
    </row>
    <row r="129" spans="1:7">
      <c r="A129" s="210"/>
      <c r="B129" s="122"/>
      <c r="C129" s="122"/>
      <c r="D129" s="122"/>
      <c r="E129" s="122"/>
      <c r="F129" s="122"/>
      <c r="G129" s="122"/>
    </row>
    <row r="130" spans="1:7" ht="15.5">
      <c r="A130" s="273">
        <v>7</v>
      </c>
      <c r="B130" s="217"/>
      <c r="C130" s="218" t="s">
        <v>432</v>
      </c>
      <c r="D130" s="828" t="s">
        <v>656</v>
      </c>
      <c r="E130" s="829"/>
      <c r="F130" s="829"/>
      <c r="G130" s="830"/>
    </row>
    <row r="131" spans="1:7" ht="15.5">
      <c r="A131" s="274"/>
      <c r="B131" s="219" t="s">
        <v>1002</v>
      </c>
      <c r="C131" s="286">
        <v>0</v>
      </c>
      <c r="D131" s="513" t="s">
        <v>658</v>
      </c>
      <c r="E131" s="514"/>
      <c r="F131" s="514"/>
      <c r="G131" s="515"/>
    </row>
    <row r="132" spans="1:7" ht="15.5">
      <c r="A132" s="273"/>
      <c r="B132" s="826">
        <f>$B$49*$C131</f>
        <v>0</v>
      </c>
      <c r="C132" s="827"/>
      <c r="D132" s="220" t="s">
        <v>657</v>
      </c>
      <c r="E132" s="293"/>
      <c r="F132" s="293"/>
      <c r="G132" s="294"/>
    </row>
    <row r="133" spans="1:7">
      <c r="A133" s="273"/>
      <c r="B133" s="535" t="s">
        <v>659</v>
      </c>
      <c r="C133" s="536"/>
      <c r="D133" s="536"/>
      <c r="E133" s="536"/>
      <c r="F133" s="536"/>
      <c r="G133" s="537"/>
    </row>
    <row r="134" spans="1:7">
      <c r="A134" s="202"/>
      <c r="B134" s="538"/>
      <c r="C134" s="539"/>
      <c r="D134" s="539"/>
      <c r="E134" s="539"/>
      <c r="F134" s="539"/>
      <c r="G134" s="540"/>
    </row>
    <row r="135" spans="1:7" ht="18.5">
      <c r="A135" s="202"/>
      <c r="B135" s="324"/>
      <c r="C135" s="820" t="s">
        <v>1029</v>
      </c>
      <c r="D135" s="821"/>
      <c r="E135" s="821"/>
      <c r="F135" s="821"/>
      <c r="G135" s="822"/>
    </row>
    <row r="136" spans="1:7" ht="26.4" customHeight="1">
      <c r="A136" s="202"/>
      <c r="B136" s="279"/>
      <c r="C136" s="823" t="s">
        <v>1030</v>
      </c>
      <c r="D136" s="824"/>
      <c r="E136" s="824"/>
      <c r="F136" s="824"/>
      <c r="G136" s="825"/>
    </row>
    <row r="137" spans="1:7" ht="30" customHeight="1">
      <c r="A137" s="202"/>
      <c r="B137" s="323"/>
      <c r="C137" s="823" t="s">
        <v>1031</v>
      </c>
      <c r="D137" s="824"/>
      <c r="E137" s="824"/>
      <c r="F137" s="824"/>
      <c r="G137" s="825"/>
    </row>
    <row r="138" spans="1:7" ht="14.4" customHeight="1">
      <c r="A138" s="202"/>
      <c r="B138" s="810"/>
      <c r="C138" s="831" t="s">
        <v>1032</v>
      </c>
      <c r="D138" s="832"/>
      <c r="E138" s="832"/>
      <c r="F138" s="832"/>
      <c r="G138" s="833"/>
    </row>
    <row r="139" spans="1:7">
      <c r="A139" s="202"/>
      <c r="B139" s="811"/>
      <c r="C139" s="834"/>
      <c r="D139" s="835"/>
      <c r="E139" s="835"/>
      <c r="F139" s="835"/>
      <c r="G139" s="836"/>
    </row>
    <row r="140" spans="1:7">
      <c r="A140" s="202"/>
      <c r="B140" s="811"/>
      <c r="C140" s="834"/>
      <c r="D140" s="835"/>
      <c r="E140" s="835"/>
      <c r="F140" s="835"/>
      <c r="G140" s="836"/>
    </row>
    <row r="141" spans="1:7" ht="26.4" customHeight="1">
      <c r="A141" s="122"/>
      <c r="B141" s="812"/>
      <c r="C141" s="837"/>
      <c r="D141" s="838"/>
      <c r="E141" s="838"/>
      <c r="F141" s="838"/>
      <c r="G141" s="839"/>
    </row>
    <row r="142" spans="1:7">
      <c r="A142" s="210"/>
      <c r="B142" s="122"/>
      <c r="C142" s="122"/>
      <c r="D142" s="122"/>
      <c r="E142" s="122"/>
      <c r="F142" s="122"/>
      <c r="G142" s="122"/>
    </row>
    <row r="143" spans="1:7" ht="15.5">
      <c r="A143" s="273">
        <v>8</v>
      </c>
      <c r="B143" s="217"/>
      <c r="C143" s="218" t="s">
        <v>432</v>
      </c>
      <c r="D143" s="828" t="s">
        <v>656</v>
      </c>
      <c r="E143" s="829"/>
      <c r="F143" s="829"/>
      <c r="G143" s="830"/>
    </row>
    <row r="144" spans="1:7" ht="15.5">
      <c r="A144" s="274"/>
      <c r="B144" s="219" t="s">
        <v>1002</v>
      </c>
      <c r="C144" s="286">
        <v>0</v>
      </c>
      <c r="D144" s="513" t="s">
        <v>658</v>
      </c>
      <c r="E144" s="514"/>
      <c r="F144" s="514"/>
      <c r="G144" s="515"/>
    </row>
    <row r="145" spans="1:7" ht="15.5">
      <c r="A145" s="273"/>
      <c r="B145" s="826">
        <f>$B$49*$C144</f>
        <v>0</v>
      </c>
      <c r="C145" s="827"/>
      <c r="D145" s="220" t="s">
        <v>657</v>
      </c>
      <c r="E145" s="293"/>
      <c r="F145" s="293"/>
      <c r="G145" s="294"/>
    </row>
    <row r="146" spans="1:7">
      <c r="A146" s="273"/>
      <c r="B146" s="535" t="s">
        <v>659</v>
      </c>
      <c r="C146" s="536"/>
      <c r="D146" s="536"/>
      <c r="E146" s="536"/>
      <c r="F146" s="536"/>
      <c r="G146" s="537"/>
    </row>
    <row r="147" spans="1:7">
      <c r="A147" s="202"/>
      <c r="B147" s="538"/>
      <c r="C147" s="539"/>
      <c r="D147" s="539"/>
      <c r="E147" s="539"/>
      <c r="F147" s="539"/>
      <c r="G147" s="540"/>
    </row>
    <row r="148" spans="1:7" ht="18.5">
      <c r="A148" s="202"/>
      <c r="B148" s="324"/>
      <c r="C148" s="820" t="s">
        <v>1029</v>
      </c>
      <c r="D148" s="821"/>
      <c r="E148" s="821"/>
      <c r="F148" s="821"/>
      <c r="G148" s="822"/>
    </row>
    <row r="149" spans="1:7" ht="29.4" customHeight="1">
      <c r="A149" s="202"/>
      <c r="B149" s="279"/>
      <c r="C149" s="823" t="s">
        <v>1030</v>
      </c>
      <c r="D149" s="824"/>
      <c r="E149" s="824"/>
      <c r="F149" s="824"/>
      <c r="G149" s="825"/>
    </row>
    <row r="150" spans="1:7" ht="30" customHeight="1">
      <c r="A150" s="202"/>
      <c r="B150" s="323"/>
      <c r="C150" s="823" t="s">
        <v>1031</v>
      </c>
      <c r="D150" s="824"/>
      <c r="E150" s="824"/>
      <c r="F150" s="824"/>
      <c r="G150" s="825"/>
    </row>
    <row r="151" spans="1:7" ht="14.4" customHeight="1">
      <c r="A151" s="202"/>
      <c r="B151" s="810"/>
      <c r="C151" s="831" t="s">
        <v>1032</v>
      </c>
      <c r="D151" s="832"/>
      <c r="E151" s="832"/>
      <c r="F151" s="832"/>
      <c r="G151" s="833"/>
    </row>
    <row r="152" spans="1:7">
      <c r="A152" s="202"/>
      <c r="B152" s="811"/>
      <c r="C152" s="834"/>
      <c r="D152" s="835"/>
      <c r="E152" s="835"/>
      <c r="F152" s="835"/>
      <c r="G152" s="836"/>
    </row>
    <row r="153" spans="1:7">
      <c r="A153" s="202"/>
      <c r="B153" s="811"/>
      <c r="C153" s="834"/>
      <c r="D153" s="835"/>
      <c r="E153" s="835"/>
      <c r="F153" s="835"/>
      <c r="G153" s="836"/>
    </row>
    <row r="154" spans="1:7" ht="26.4" customHeight="1">
      <c r="A154" s="122"/>
      <c r="B154" s="812"/>
      <c r="C154" s="837"/>
      <c r="D154" s="838"/>
      <c r="E154" s="838"/>
      <c r="F154" s="838"/>
      <c r="G154" s="839"/>
    </row>
    <row r="155" spans="1:7">
      <c r="A155" s="210"/>
      <c r="B155" s="122"/>
      <c r="C155" s="122"/>
      <c r="D155" s="122"/>
      <c r="E155" s="122"/>
      <c r="F155" s="122"/>
      <c r="G155" s="122"/>
    </row>
    <row r="156" spans="1:7" ht="15.5">
      <c r="A156" s="273">
        <v>9</v>
      </c>
      <c r="B156" s="217"/>
      <c r="C156" s="218" t="s">
        <v>432</v>
      </c>
      <c r="D156" s="828" t="s">
        <v>656</v>
      </c>
      <c r="E156" s="829"/>
      <c r="F156" s="829"/>
      <c r="G156" s="830"/>
    </row>
    <row r="157" spans="1:7" ht="15.5">
      <c r="A157" s="274"/>
      <c r="B157" s="219" t="s">
        <v>1002</v>
      </c>
      <c r="C157" s="286">
        <v>0</v>
      </c>
      <c r="D157" s="513" t="s">
        <v>658</v>
      </c>
      <c r="E157" s="514"/>
      <c r="F157" s="514"/>
      <c r="G157" s="515"/>
    </row>
    <row r="158" spans="1:7" ht="15.5">
      <c r="A158" s="273"/>
      <c r="B158" s="854">
        <f>$B$49*$C157</f>
        <v>0</v>
      </c>
      <c r="C158" s="855"/>
      <c r="D158" s="220" t="s">
        <v>657</v>
      </c>
      <c r="E158" s="293"/>
      <c r="F158" s="293"/>
      <c r="G158" s="294"/>
    </row>
    <row r="159" spans="1:7">
      <c r="A159" s="273"/>
      <c r="B159" s="535" t="s">
        <v>659</v>
      </c>
      <c r="C159" s="536"/>
      <c r="D159" s="536"/>
      <c r="E159" s="536"/>
      <c r="F159" s="536"/>
      <c r="G159" s="537"/>
    </row>
    <row r="160" spans="1:7">
      <c r="A160" s="202"/>
      <c r="B160" s="538"/>
      <c r="C160" s="539"/>
      <c r="D160" s="539"/>
      <c r="E160" s="539"/>
      <c r="F160" s="539"/>
      <c r="G160" s="540"/>
    </row>
    <row r="161" spans="1:7" ht="18.5">
      <c r="A161" s="202"/>
      <c r="B161" s="324"/>
      <c r="C161" s="820" t="s">
        <v>1029</v>
      </c>
      <c r="D161" s="821"/>
      <c r="E161" s="821"/>
      <c r="F161" s="821"/>
      <c r="G161" s="822"/>
    </row>
    <row r="162" spans="1:7" ht="28.25" customHeight="1">
      <c r="A162" s="202"/>
      <c r="B162" s="279"/>
      <c r="C162" s="823" t="s">
        <v>1030</v>
      </c>
      <c r="D162" s="824"/>
      <c r="E162" s="824"/>
      <c r="F162" s="824"/>
      <c r="G162" s="825"/>
    </row>
    <row r="163" spans="1:7" ht="25.75" customHeight="1">
      <c r="A163" s="202"/>
      <c r="B163" s="323"/>
      <c r="C163" s="823" t="s">
        <v>1031</v>
      </c>
      <c r="D163" s="824"/>
      <c r="E163" s="824"/>
      <c r="F163" s="824"/>
      <c r="G163" s="825"/>
    </row>
    <row r="164" spans="1:7" ht="14.4" customHeight="1">
      <c r="A164" s="202"/>
      <c r="B164" s="810"/>
      <c r="C164" s="831" t="s">
        <v>1032</v>
      </c>
      <c r="D164" s="832"/>
      <c r="E164" s="832"/>
      <c r="F164" s="832"/>
      <c r="G164" s="833"/>
    </row>
    <row r="165" spans="1:7">
      <c r="A165" s="202"/>
      <c r="B165" s="811"/>
      <c r="C165" s="834"/>
      <c r="D165" s="835"/>
      <c r="E165" s="835"/>
      <c r="F165" s="835"/>
      <c r="G165" s="836"/>
    </row>
    <row r="166" spans="1:7">
      <c r="A166" s="202"/>
      <c r="B166" s="811"/>
      <c r="C166" s="834"/>
      <c r="D166" s="835"/>
      <c r="E166" s="835"/>
      <c r="F166" s="835"/>
      <c r="G166" s="836"/>
    </row>
    <row r="167" spans="1:7" ht="26.4" customHeight="1">
      <c r="A167" s="122"/>
      <c r="B167" s="812"/>
      <c r="C167" s="837"/>
      <c r="D167" s="838"/>
      <c r="E167" s="838"/>
      <c r="F167" s="838"/>
      <c r="G167" s="839"/>
    </row>
    <row r="168" spans="1:7">
      <c r="A168" s="210"/>
      <c r="B168" s="122"/>
      <c r="C168" s="122"/>
      <c r="D168" s="122"/>
      <c r="E168" s="122"/>
      <c r="F168" s="122"/>
      <c r="G168" s="122"/>
    </row>
    <row r="169" spans="1:7" ht="15.5">
      <c r="A169" s="273">
        <v>10</v>
      </c>
      <c r="B169" s="217"/>
      <c r="C169" s="218" t="s">
        <v>432</v>
      </c>
      <c r="D169" s="828" t="s">
        <v>656</v>
      </c>
      <c r="E169" s="829"/>
      <c r="F169" s="829"/>
      <c r="G169" s="830"/>
    </row>
    <row r="170" spans="1:7" ht="15.5">
      <c r="A170" s="274"/>
      <c r="B170" s="219" t="s">
        <v>1002</v>
      </c>
      <c r="C170" s="286">
        <v>0</v>
      </c>
      <c r="D170" s="513" t="s">
        <v>658</v>
      </c>
      <c r="E170" s="514"/>
      <c r="F170" s="514"/>
      <c r="G170" s="515"/>
    </row>
    <row r="171" spans="1:7" ht="15.5">
      <c r="A171" s="273"/>
      <c r="B171" s="854">
        <f>$B$49*$C170</f>
        <v>0</v>
      </c>
      <c r="C171" s="855"/>
      <c r="D171" s="220" t="s">
        <v>657</v>
      </c>
      <c r="E171" s="293"/>
      <c r="F171" s="293"/>
      <c r="G171" s="294"/>
    </row>
    <row r="172" spans="1:7">
      <c r="A172" s="273"/>
      <c r="B172" s="535" t="s">
        <v>659</v>
      </c>
      <c r="C172" s="536"/>
      <c r="D172" s="536"/>
      <c r="E172" s="536"/>
      <c r="F172" s="536"/>
      <c r="G172" s="537"/>
    </row>
    <row r="173" spans="1:7">
      <c r="A173" s="202"/>
      <c r="B173" s="538"/>
      <c r="C173" s="539"/>
      <c r="D173" s="539"/>
      <c r="E173" s="539"/>
      <c r="F173" s="539"/>
      <c r="G173" s="540"/>
    </row>
    <row r="174" spans="1:7" ht="18.5">
      <c r="A174" s="202"/>
      <c r="B174" s="324"/>
      <c r="C174" s="820" t="s">
        <v>1029</v>
      </c>
      <c r="D174" s="821"/>
      <c r="E174" s="821"/>
      <c r="F174" s="821"/>
      <c r="G174" s="822"/>
    </row>
    <row r="175" spans="1:7" ht="27" customHeight="1">
      <c r="A175" s="202"/>
      <c r="B175" s="279"/>
      <c r="C175" s="823" t="s">
        <v>1030</v>
      </c>
      <c r="D175" s="824"/>
      <c r="E175" s="824"/>
      <c r="F175" s="824"/>
      <c r="G175" s="825"/>
    </row>
    <row r="176" spans="1:7" ht="27.65" customHeight="1">
      <c r="A176" s="202"/>
      <c r="B176" s="323"/>
      <c r="C176" s="823" t="s">
        <v>1031</v>
      </c>
      <c r="D176" s="824"/>
      <c r="E176" s="824"/>
      <c r="F176" s="824"/>
      <c r="G176" s="825"/>
    </row>
    <row r="177" spans="1:7" ht="14.4" customHeight="1">
      <c r="A177" s="202"/>
      <c r="B177" s="810"/>
      <c r="C177" s="831" t="s">
        <v>1032</v>
      </c>
      <c r="D177" s="832"/>
      <c r="E177" s="832"/>
      <c r="F177" s="832"/>
      <c r="G177" s="833"/>
    </row>
    <row r="178" spans="1:7">
      <c r="A178" s="202"/>
      <c r="B178" s="811"/>
      <c r="C178" s="834"/>
      <c r="D178" s="835"/>
      <c r="E178" s="835"/>
      <c r="F178" s="835"/>
      <c r="G178" s="836"/>
    </row>
    <row r="179" spans="1:7">
      <c r="A179" s="202"/>
      <c r="B179" s="811"/>
      <c r="C179" s="834"/>
      <c r="D179" s="835"/>
      <c r="E179" s="835"/>
      <c r="F179" s="835"/>
      <c r="G179" s="836"/>
    </row>
    <row r="180" spans="1:7" ht="28.25" customHeight="1">
      <c r="A180" s="122"/>
      <c r="B180" s="812"/>
      <c r="C180" s="837"/>
      <c r="D180" s="838"/>
      <c r="E180" s="838"/>
      <c r="F180" s="838"/>
      <c r="G180" s="839"/>
    </row>
    <row r="181" spans="1:7">
      <c r="A181" s="210"/>
      <c r="B181" s="122"/>
      <c r="C181" s="122"/>
      <c r="D181" s="122"/>
      <c r="E181" s="122"/>
      <c r="F181" s="122"/>
      <c r="G181" s="122"/>
    </row>
    <row r="182" spans="1:7" ht="15.5">
      <c r="A182" s="273">
        <v>11</v>
      </c>
      <c r="B182" s="217"/>
      <c r="C182" s="218" t="s">
        <v>432</v>
      </c>
      <c r="D182" s="828" t="s">
        <v>656</v>
      </c>
      <c r="E182" s="829"/>
      <c r="F182" s="829"/>
      <c r="G182" s="830"/>
    </row>
    <row r="183" spans="1:7" ht="15.5">
      <c r="A183" s="274"/>
      <c r="B183" s="219" t="s">
        <v>1002</v>
      </c>
      <c r="C183" s="286">
        <v>0</v>
      </c>
      <c r="D183" s="513" t="s">
        <v>658</v>
      </c>
      <c r="E183" s="514"/>
      <c r="F183" s="514"/>
      <c r="G183" s="515"/>
    </row>
    <row r="184" spans="1:7" ht="15.5">
      <c r="A184" s="273"/>
      <c r="B184" s="854">
        <f>$B$49*$C183</f>
        <v>0</v>
      </c>
      <c r="C184" s="855"/>
      <c r="D184" s="220" t="s">
        <v>657</v>
      </c>
      <c r="E184" s="293"/>
      <c r="F184" s="293"/>
      <c r="G184" s="294"/>
    </row>
    <row r="185" spans="1:7">
      <c r="A185" s="273"/>
      <c r="B185" s="535" t="s">
        <v>659</v>
      </c>
      <c r="C185" s="536"/>
      <c r="D185" s="536"/>
      <c r="E185" s="536"/>
      <c r="F185" s="536"/>
      <c r="G185" s="537"/>
    </row>
    <row r="186" spans="1:7">
      <c r="A186" s="202"/>
      <c r="B186" s="538"/>
      <c r="C186" s="539"/>
      <c r="D186" s="539"/>
      <c r="E186" s="539"/>
      <c r="F186" s="539"/>
      <c r="G186" s="540"/>
    </row>
    <row r="187" spans="1:7" ht="18.5">
      <c r="A187" s="202"/>
      <c r="B187" s="324"/>
      <c r="C187" s="820" t="s">
        <v>1029</v>
      </c>
      <c r="D187" s="821"/>
      <c r="E187" s="821"/>
      <c r="F187" s="821"/>
      <c r="G187" s="822"/>
    </row>
    <row r="188" spans="1:7" ht="27.65" customHeight="1">
      <c r="A188" s="202"/>
      <c r="B188" s="279"/>
      <c r="C188" s="823" t="s">
        <v>1030</v>
      </c>
      <c r="D188" s="824"/>
      <c r="E188" s="824"/>
      <c r="F188" s="824"/>
      <c r="G188" s="825"/>
    </row>
    <row r="189" spans="1:7" ht="30" customHeight="1">
      <c r="A189" s="202"/>
      <c r="B189" s="323"/>
      <c r="C189" s="823" t="s">
        <v>1031</v>
      </c>
      <c r="D189" s="824"/>
      <c r="E189" s="824"/>
      <c r="F189" s="824"/>
      <c r="G189" s="825"/>
    </row>
    <row r="190" spans="1:7" ht="14.4" customHeight="1">
      <c r="A190" s="202"/>
      <c r="B190" s="810"/>
      <c r="C190" s="831" t="s">
        <v>1032</v>
      </c>
      <c r="D190" s="832"/>
      <c r="E190" s="832"/>
      <c r="F190" s="832"/>
      <c r="G190" s="833"/>
    </row>
    <row r="191" spans="1:7">
      <c r="A191" s="202"/>
      <c r="B191" s="811"/>
      <c r="C191" s="834"/>
      <c r="D191" s="835"/>
      <c r="E191" s="835"/>
      <c r="F191" s="835"/>
      <c r="G191" s="836"/>
    </row>
    <row r="192" spans="1:7">
      <c r="A192" s="202"/>
      <c r="B192" s="811"/>
      <c r="C192" s="834"/>
      <c r="D192" s="835"/>
      <c r="E192" s="835"/>
      <c r="F192" s="835"/>
      <c r="G192" s="836"/>
    </row>
    <row r="193" spans="1:7" ht="27.65" customHeight="1">
      <c r="A193" s="122"/>
      <c r="B193" s="812"/>
      <c r="C193" s="837"/>
      <c r="D193" s="838"/>
      <c r="E193" s="838"/>
      <c r="F193" s="838"/>
      <c r="G193" s="839"/>
    </row>
    <row r="194" spans="1:7">
      <c r="A194" s="210"/>
      <c r="B194" s="122"/>
      <c r="C194" s="122"/>
      <c r="D194" s="122"/>
      <c r="E194" s="122"/>
      <c r="F194" s="122"/>
      <c r="G194" s="122"/>
    </row>
    <row r="195" spans="1:7" ht="15.5">
      <c r="A195" s="273">
        <v>12</v>
      </c>
      <c r="B195" s="217"/>
      <c r="C195" s="218" t="s">
        <v>432</v>
      </c>
      <c r="D195" s="828" t="s">
        <v>656</v>
      </c>
      <c r="E195" s="829"/>
      <c r="F195" s="829"/>
      <c r="G195" s="830"/>
    </row>
    <row r="196" spans="1:7" ht="15.5">
      <c r="A196" s="274"/>
      <c r="B196" s="219" t="s">
        <v>1002</v>
      </c>
      <c r="C196" s="286">
        <v>0</v>
      </c>
      <c r="D196" s="513" t="s">
        <v>658</v>
      </c>
      <c r="E196" s="514"/>
      <c r="F196" s="514"/>
      <c r="G196" s="515"/>
    </row>
    <row r="197" spans="1:7" ht="15.5">
      <c r="A197" s="273"/>
      <c r="B197" s="854">
        <f>$B$49*$C196</f>
        <v>0</v>
      </c>
      <c r="C197" s="855"/>
      <c r="D197" s="220" t="s">
        <v>657</v>
      </c>
      <c r="E197" s="293"/>
      <c r="F197" s="293"/>
      <c r="G197" s="294"/>
    </row>
    <row r="198" spans="1:7">
      <c r="A198" s="273"/>
      <c r="B198" s="535" t="s">
        <v>659</v>
      </c>
      <c r="C198" s="536"/>
      <c r="D198" s="536"/>
      <c r="E198" s="536"/>
      <c r="F198" s="536"/>
      <c r="G198" s="537"/>
    </row>
    <row r="199" spans="1:7">
      <c r="A199" s="202"/>
      <c r="B199" s="538"/>
      <c r="C199" s="539"/>
      <c r="D199" s="539"/>
      <c r="E199" s="539"/>
      <c r="F199" s="539"/>
      <c r="G199" s="540"/>
    </row>
    <row r="200" spans="1:7" ht="18.5">
      <c r="A200" s="202"/>
      <c r="B200" s="324"/>
      <c r="C200" s="820" t="s">
        <v>1029</v>
      </c>
      <c r="D200" s="821"/>
      <c r="E200" s="821"/>
      <c r="F200" s="821"/>
      <c r="G200" s="822"/>
    </row>
    <row r="201" spans="1:7" ht="27" customHeight="1">
      <c r="A201" s="202"/>
      <c r="B201" s="279"/>
      <c r="C201" s="823" t="s">
        <v>1030</v>
      </c>
      <c r="D201" s="824"/>
      <c r="E201" s="824"/>
      <c r="F201" s="824"/>
      <c r="G201" s="825"/>
    </row>
    <row r="202" spans="1:7" ht="27.65" customHeight="1">
      <c r="A202" s="202"/>
      <c r="B202" s="323"/>
      <c r="C202" s="823" t="s">
        <v>1031</v>
      </c>
      <c r="D202" s="824"/>
      <c r="E202" s="824"/>
      <c r="F202" s="824"/>
      <c r="G202" s="825"/>
    </row>
    <row r="203" spans="1:7" ht="14.4" customHeight="1">
      <c r="A203" s="202"/>
      <c r="B203" s="810"/>
      <c r="C203" s="831" t="s">
        <v>1032</v>
      </c>
      <c r="D203" s="832"/>
      <c r="E203" s="832"/>
      <c r="F203" s="832"/>
      <c r="G203" s="833"/>
    </row>
    <row r="204" spans="1:7">
      <c r="A204" s="202"/>
      <c r="B204" s="811"/>
      <c r="C204" s="834"/>
      <c r="D204" s="835"/>
      <c r="E204" s="835"/>
      <c r="F204" s="835"/>
      <c r="G204" s="836"/>
    </row>
    <row r="205" spans="1:7">
      <c r="A205" s="202"/>
      <c r="B205" s="811"/>
      <c r="C205" s="834"/>
      <c r="D205" s="835"/>
      <c r="E205" s="835"/>
      <c r="F205" s="835"/>
      <c r="G205" s="836"/>
    </row>
    <row r="206" spans="1:7" ht="28.75" customHeight="1">
      <c r="A206" s="122"/>
      <c r="B206" s="812"/>
      <c r="C206" s="837"/>
      <c r="D206" s="838"/>
      <c r="E206" s="838"/>
      <c r="F206" s="838"/>
      <c r="G206" s="839"/>
    </row>
    <row r="207" spans="1:7">
      <c r="A207" s="210"/>
      <c r="B207" s="122"/>
      <c r="C207" s="122"/>
      <c r="D207" s="122"/>
      <c r="E207" s="122"/>
      <c r="F207" s="122"/>
      <c r="G207" s="122"/>
    </row>
    <row r="208" spans="1:7" ht="15.5">
      <c r="A208" s="273">
        <v>13</v>
      </c>
      <c r="B208" s="217"/>
      <c r="C208" s="218" t="s">
        <v>432</v>
      </c>
      <c r="D208" s="828" t="s">
        <v>656</v>
      </c>
      <c r="E208" s="829"/>
      <c r="F208" s="829"/>
      <c r="G208" s="830"/>
    </row>
    <row r="209" spans="1:7" ht="15.5">
      <c r="A209" s="274"/>
      <c r="B209" s="219" t="s">
        <v>1002</v>
      </c>
      <c r="C209" s="286">
        <v>0</v>
      </c>
      <c r="D209" s="513" t="s">
        <v>658</v>
      </c>
      <c r="E209" s="514"/>
      <c r="F209" s="514"/>
      <c r="G209" s="515"/>
    </row>
    <row r="210" spans="1:7" ht="15.5">
      <c r="A210" s="273"/>
      <c r="B210" s="854">
        <f>$B$49*$C209</f>
        <v>0</v>
      </c>
      <c r="C210" s="855"/>
      <c r="D210" s="220" t="s">
        <v>657</v>
      </c>
      <c r="E210" s="293"/>
      <c r="F210" s="293"/>
      <c r="G210" s="294"/>
    </row>
    <row r="211" spans="1:7">
      <c r="A211" s="273"/>
      <c r="B211" s="535" t="s">
        <v>659</v>
      </c>
      <c r="C211" s="536"/>
      <c r="D211" s="536"/>
      <c r="E211" s="536"/>
      <c r="F211" s="536"/>
      <c r="G211" s="537"/>
    </row>
    <row r="212" spans="1:7">
      <c r="A212" s="202"/>
      <c r="B212" s="538"/>
      <c r="C212" s="539"/>
      <c r="D212" s="539"/>
      <c r="E212" s="539"/>
      <c r="F212" s="539"/>
      <c r="G212" s="540"/>
    </row>
    <row r="213" spans="1:7" ht="18.5">
      <c r="A213" s="202"/>
      <c r="B213" s="324"/>
      <c r="C213" s="820" t="s">
        <v>1029</v>
      </c>
      <c r="D213" s="821"/>
      <c r="E213" s="821"/>
      <c r="F213" s="821"/>
      <c r="G213" s="822"/>
    </row>
    <row r="214" spans="1:7" ht="27.65" customHeight="1">
      <c r="A214" s="202"/>
      <c r="B214" s="279"/>
      <c r="C214" s="823" t="s">
        <v>1030</v>
      </c>
      <c r="D214" s="824"/>
      <c r="E214" s="824"/>
      <c r="F214" s="824"/>
      <c r="G214" s="825"/>
    </row>
    <row r="215" spans="1:7" ht="30" customHeight="1">
      <c r="A215" s="202"/>
      <c r="B215" s="323"/>
      <c r="C215" s="823" t="s">
        <v>1031</v>
      </c>
      <c r="D215" s="824"/>
      <c r="E215" s="824"/>
      <c r="F215" s="824"/>
      <c r="G215" s="825"/>
    </row>
    <row r="216" spans="1:7" ht="14.4" customHeight="1">
      <c r="A216" s="202"/>
      <c r="B216" s="810"/>
      <c r="C216" s="831" t="s">
        <v>1032</v>
      </c>
      <c r="D216" s="832"/>
      <c r="E216" s="832"/>
      <c r="F216" s="832"/>
      <c r="G216" s="833"/>
    </row>
    <row r="217" spans="1:7">
      <c r="A217" s="202"/>
      <c r="B217" s="811"/>
      <c r="C217" s="834"/>
      <c r="D217" s="835"/>
      <c r="E217" s="835"/>
      <c r="F217" s="835"/>
      <c r="G217" s="836"/>
    </row>
    <row r="218" spans="1:7">
      <c r="A218" s="202"/>
      <c r="B218" s="811"/>
      <c r="C218" s="834"/>
      <c r="D218" s="835"/>
      <c r="E218" s="835"/>
      <c r="F218" s="835"/>
      <c r="G218" s="836"/>
    </row>
    <row r="219" spans="1:7" ht="27" customHeight="1">
      <c r="A219" s="122"/>
      <c r="B219" s="812"/>
      <c r="C219" s="837"/>
      <c r="D219" s="838"/>
      <c r="E219" s="838"/>
      <c r="F219" s="838"/>
      <c r="G219" s="839"/>
    </row>
    <row r="220" spans="1:7">
      <c r="A220" s="210"/>
      <c r="B220" s="122"/>
      <c r="C220" s="122"/>
      <c r="D220" s="122"/>
      <c r="E220" s="122"/>
      <c r="F220" s="122"/>
      <c r="G220" s="122"/>
    </row>
    <row r="221" spans="1:7" ht="15.5">
      <c r="A221" s="273">
        <v>14</v>
      </c>
      <c r="B221" s="217"/>
      <c r="C221" s="218" t="s">
        <v>432</v>
      </c>
      <c r="D221" s="828" t="s">
        <v>656</v>
      </c>
      <c r="E221" s="829"/>
      <c r="F221" s="829"/>
      <c r="G221" s="830"/>
    </row>
    <row r="222" spans="1:7" ht="15.5">
      <c r="A222" s="274"/>
      <c r="B222" s="219" t="s">
        <v>1002</v>
      </c>
      <c r="C222" s="286">
        <v>0</v>
      </c>
      <c r="D222" s="513" t="s">
        <v>658</v>
      </c>
      <c r="E222" s="514"/>
      <c r="F222" s="514"/>
      <c r="G222" s="515"/>
    </row>
    <row r="223" spans="1:7" ht="15.5">
      <c r="A223" s="273"/>
      <c r="B223" s="854">
        <f>$B$49*$C222</f>
        <v>0</v>
      </c>
      <c r="C223" s="855"/>
      <c r="D223" s="220" t="s">
        <v>657</v>
      </c>
      <c r="E223" s="293"/>
      <c r="F223" s="293"/>
      <c r="G223" s="294"/>
    </row>
    <row r="224" spans="1:7">
      <c r="A224" s="273"/>
      <c r="B224" s="535" t="s">
        <v>659</v>
      </c>
      <c r="C224" s="536"/>
      <c r="D224" s="536"/>
      <c r="E224" s="536"/>
      <c r="F224" s="536"/>
      <c r="G224" s="537"/>
    </row>
    <row r="225" spans="1:7">
      <c r="A225" s="202"/>
      <c r="B225" s="538"/>
      <c r="C225" s="539"/>
      <c r="D225" s="539"/>
      <c r="E225" s="539"/>
      <c r="F225" s="539"/>
      <c r="G225" s="540"/>
    </row>
    <row r="226" spans="1:7" ht="18.5">
      <c r="A226" s="202"/>
      <c r="B226" s="324"/>
      <c r="C226" s="820" t="s">
        <v>1029</v>
      </c>
      <c r="D226" s="821"/>
      <c r="E226" s="821"/>
      <c r="F226" s="821"/>
      <c r="G226" s="822"/>
    </row>
    <row r="227" spans="1:7" ht="28.25" customHeight="1">
      <c r="A227" s="202"/>
      <c r="B227" s="279"/>
      <c r="C227" s="823" t="s">
        <v>1030</v>
      </c>
      <c r="D227" s="824"/>
      <c r="E227" s="824"/>
      <c r="F227" s="824"/>
      <c r="G227" s="825"/>
    </row>
    <row r="228" spans="1:7" ht="28.25" customHeight="1">
      <c r="A228" s="202"/>
      <c r="B228" s="323"/>
      <c r="C228" s="823" t="s">
        <v>1031</v>
      </c>
      <c r="D228" s="824"/>
      <c r="E228" s="824"/>
      <c r="F228" s="824"/>
      <c r="G228" s="825"/>
    </row>
    <row r="229" spans="1:7" ht="14.4" customHeight="1">
      <c r="A229" s="202"/>
      <c r="B229" s="810"/>
      <c r="C229" s="831" t="s">
        <v>1032</v>
      </c>
      <c r="D229" s="832"/>
      <c r="E229" s="832"/>
      <c r="F229" s="832"/>
      <c r="G229" s="833"/>
    </row>
    <row r="230" spans="1:7">
      <c r="A230" s="202"/>
      <c r="B230" s="811"/>
      <c r="C230" s="834"/>
      <c r="D230" s="835"/>
      <c r="E230" s="835"/>
      <c r="F230" s="835"/>
      <c r="G230" s="836"/>
    </row>
    <row r="231" spans="1:7">
      <c r="A231" s="202"/>
      <c r="B231" s="811"/>
      <c r="C231" s="834"/>
      <c r="D231" s="835"/>
      <c r="E231" s="835"/>
      <c r="F231" s="835"/>
      <c r="G231" s="836"/>
    </row>
    <row r="232" spans="1:7">
      <c r="A232" s="122"/>
      <c r="B232" s="812"/>
      <c r="C232" s="837"/>
      <c r="D232" s="838"/>
      <c r="E232" s="838"/>
      <c r="F232" s="838"/>
      <c r="G232" s="839"/>
    </row>
    <row r="233" spans="1:7">
      <c r="A233" s="210"/>
      <c r="B233" s="122"/>
      <c r="C233" s="122"/>
      <c r="D233" s="122"/>
      <c r="E233" s="122"/>
      <c r="F233" s="122"/>
      <c r="G233" s="122"/>
    </row>
    <row r="234" spans="1:7" ht="15.5">
      <c r="A234" s="273">
        <v>15</v>
      </c>
      <c r="B234" s="217"/>
      <c r="C234" s="218" t="s">
        <v>432</v>
      </c>
      <c r="D234" s="828" t="s">
        <v>656</v>
      </c>
      <c r="E234" s="829"/>
      <c r="F234" s="829"/>
      <c r="G234" s="830"/>
    </row>
    <row r="235" spans="1:7" ht="15.5">
      <c r="A235" s="274"/>
      <c r="B235" s="219" t="s">
        <v>1002</v>
      </c>
      <c r="C235" s="286">
        <v>0</v>
      </c>
      <c r="D235" s="513" t="s">
        <v>658</v>
      </c>
      <c r="E235" s="514"/>
      <c r="F235" s="514"/>
      <c r="G235" s="515"/>
    </row>
    <row r="236" spans="1:7" ht="15.5">
      <c r="A236" s="273"/>
      <c r="B236" s="854">
        <f>$B$49*$C235</f>
        <v>0</v>
      </c>
      <c r="C236" s="855"/>
      <c r="D236" s="220" t="s">
        <v>657</v>
      </c>
      <c r="E236" s="293"/>
      <c r="F236" s="293"/>
      <c r="G236" s="294"/>
    </row>
    <row r="237" spans="1:7">
      <c r="A237" s="273"/>
      <c r="B237" s="535" t="s">
        <v>659</v>
      </c>
      <c r="C237" s="536"/>
      <c r="D237" s="536"/>
      <c r="E237" s="536"/>
      <c r="F237" s="536"/>
      <c r="G237" s="537"/>
    </row>
    <row r="238" spans="1:7">
      <c r="A238" s="202"/>
      <c r="B238" s="538"/>
      <c r="C238" s="539"/>
      <c r="D238" s="539"/>
      <c r="E238" s="539"/>
      <c r="F238" s="539"/>
      <c r="G238" s="540"/>
    </row>
    <row r="239" spans="1:7" ht="18.5">
      <c r="A239" s="202"/>
      <c r="B239" s="324"/>
      <c r="C239" s="820" t="s">
        <v>1029</v>
      </c>
      <c r="D239" s="821"/>
      <c r="E239" s="821"/>
      <c r="F239" s="821"/>
      <c r="G239" s="822"/>
    </row>
    <row r="240" spans="1:7" ht="30" customHeight="1">
      <c r="A240" s="202"/>
      <c r="B240" s="279"/>
      <c r="C240" s="823" t="s">
        <v>1030</v>
      </c>
      <c r="D240" s="824"/>
      <c r="E240" s="824"/>
      <c r="F240" s="824"/>
      <c r="G240" s="825"/>
    </row>
    <row r="241" spans="1:7" ht="27.65" customHeight="1">
      <c r="A241" s="202"/>
      <c r="B241" s="323"/>
      <c r="C241" s="823" t="s">
        <v>1031</v>
      </c>
      <c r="D241" s="824"/>
      <c r="E241" s="824"/>
      <c r="F241" s="824"/>
      <c r="G241" s="825"/>
    </row>
    <row r="242" spans="1:7" ht="14.4" customHeight="1">
      <c r="A242" s="202"/>
      <c r="B242" s="810"/>
      <c r="C242" s="831" t="s">
        <v>1032</v>
      </c>
      <c r="D242" s="832"/>
      <c r="E242" s="832"/>
      <c r="F242" s="832"/>
      <c r="G242" s="833"/>
    </row>
    <row r="243" spans="1:7">
      <c r="A243" s="202"/>
      <c r="B243" s="811"/>
      <c r="C243" s="834"/>
      <c r="D243" s="835"/>
      <c r="E243" s="835"/>
      <c r="F243" s="835"/>
      <c r="G243" s="836"/>
    </row>
    <row r="244" spans="1:7">
      <c r="A244" s="202"/>
      <c r="B244" s="811"/>
      <c r="C244" s="834"/>
      <c r="D244" s="835"/>
      <c r="E244" s="835"/>
      <c r="F244" s="835"/>
      <c r="G244" s="836"/>
    </row>
    <row r="245" spans="1:7" ht="26.4" customHeight="1">
      <c r="A245" s="122"/>
      <c r="B245" s="812"/>
      <c r="C245" s="837"/>
      <c r="D245" s="838"/>
      <c r="E245" s="838"/>
      <c r="F245" s="838"/>
      <c r="G245" s="839"/>
    </row>
    <row r="246" spans="1:7">
      <c r="A246" s="210"/>
      <c r="B246" s="122"/>
      <c r="C246" s="122"/>
      <c r="D246" s="122"/>
      <c r="E246" s="122"/>
      <c r="F246" s="122"/>
      <c r="G246" s="122"/>
    </row>
    <row r="247" spans="1:7" ht="15.5">
      <c r="A247" s="273">
        <v>16</v>
      </c>
      <c r="B247" s="217"/>
      <c r="C247" s="218" t="s">
        <v>432</v>
      </c>
      <c r="D247" s="828" t="s">
        <v>656</v>
      </c>
      <c r="E247" s="829"/>
      <c r="F247" s="829"/>
      <c r="G247" s="830"/>
    </row>
    <row r="248" spans="1:7" ht="15.5">
      <c r="A248" s="274"/>
      <c r="B248" s="219" t="s">
        <v>1002</v>
      </c>
      <c r="C248" s="286">
        <v>0</v>
      </c>
      <c r="D248" s="513" t="s">
        <v>658</v>
      </c>
      <c r="E248" s="514"/>
      <c r="F248" s="514"/>
      <c r="G248" s="515"/>
    </row>
    <row r="249" spans="1:7" ht="15.5">
      <c r="A249" s="273"/>
      <c r="B249" s="854">
        <f>$B$49*$C248</f>
        <v>0</v>
      </c>
      <c r="C249" s="855"/>
      <c r="D249" s="220" t="s">
        <v>657</v>
      </c>
      <c r="E249" s="293"/>
      <c r="F249" s="293"/>
      <c r="G249" s="294"/>
    </row>
    <row r="250" spans="1:7">
      <c r="A250" s="273"/>
      <c r="B250" s="535" t="s">
        <v>659</v>
      </c>
      <c r="C250" s="536"/>
      <c r="D250" s="536"/>
      <c r="E250" s="536"/>
      <c r="F250" s="536"/>
      <c r="G250" s="537"/>
    </row>
    <row r="251" spans="1:7">
      <c r="A251" s="202"/>
      <c r="B251" s="538"/>
      <c r="C251" s="539"/>
      <c r="D251" s="539"/>
      <c r="E251" s="539"/>
      <c r="F251" s="539"/>
      <c r="G251" s="540"/>
    </row>
    <row r="252" spans="1:7" ht="18.5">
      <c r="A252" s="202"/>
      <c r="B252" s="324"/>
      <c r="C252" s="820" t="s">
        <v>1029</v>
      </c>
      <c r="D252" s="821"/>
      <c r="E252" s="821"/>
      <c r="F252" s="821"/>
      <c r="G252" s="822"/>
    </row>
    <row r="253" spans="1:7" ht="31.25" customHeight="1">
      <c r="A253" s="202"/>
      <c r="B253" s="279"/>
      <c r="C253" s="823" t="s">
        <v>1030</v>
      </c>
      <c r="D253" s="824"/>
      <c r="E253" s="824"/>
      <c r="F253" s="824"/>
      <c r="G253" s="825"/>
    </row>
    <row r="254" spans="1:7" ht="28.75" customHeight="1">
      <c r="A254" s="202"/>
      <c r="B254" s="323"/>
      <c r="C254" s="823" t="s">
        <v>1031</v>
      </c>
      <c r="D254" s="824"/>
      <c r="E254" s="824"/>
      <c r="F254" s="824"/>
      <c r="G254" s="825"/>
    </row>
    <row r="255" spans="1:7" ht="14.4" customHeight="1">
      <c r="A255" s="202"/>
      <c r="B255" s="810"/>
      <c r="C255" s="831" t="s">
        <v>1032</v>
      </c>
      <c r="D255" s="832"/>
      <c r="E255" s="832"/>
      <c r="F255" s="832"/>
      <c r="G255" s="833"/>
    </row>
    <row r="256" spans="1:7">
      <c r="A256" s="202"/>
      <c r="B256" s="811"/>
      <c r="C256" s="834"/>
      <c r="D256" s="835"/>
      <c r="E256" s="835"/>
      <c r="F256" s="835"/>
      <c r="G256" s="836"/>
    </row>
    <row r="257" spans="1:7">
      <c r="A257" s="202"/>
      <c r="B257" s="811"/>
      <c r="C257" s="834"/>
      <c r="D257" s="835"/>
      <c r="E257" s="835"/>
      <c r="F257" s="835"/>
      <c r="G257" s="836"/>
    </row>
    <row r="258" spans="1:7">
      <c r="A258" s="122"/>
      <c r="B258" s="812"/>
      <c r="C258" s="837"/>
      <c r="D258" s="838"/>
      <c r="E258" s="838"/>
      <c r="F258" s="838"/>
      <c r="G258" s="839"/>
    </row>
    <row r="259" spans="1:7">
      <c r="A259" s="210"/>
      <c r="B259" s="122"/>
      <c r="C259" s="122"/>
      <c r="D259" s="122"/>
      <c r="E259" s="122"/>
      <c r="F259" s="122"/>
      <c r="G259" s="122"/>
    </row>
    <row r="260" spans="1:7" ht="15.5">
      <c r="A260" s="273">
        <v>17</v>
      </c>
      <c r="B260" s="217"/>
      <c r="C260" s="218" t="s">
        <v>432</v>
      </c>
      <c r="D260" s="828" t="s">
        <v>656</v>
      </c>
      <c r="E260" s="829"/>
      <c r="F260" s="829"/>
      <c r="G260" s="830"/>
    </row>
    <row r="261" spans="1:7" ht="15.5">
      <c r="A261" s="274"/>
      <c r="B261" s="219" t="s">
        <v>1002</v>
      </c>
      <c r="C261" s="286">
        <v>0</v>
      </c>
      <c r="D261" s="513" t="s">
        <v>658</v>
      </c>
      <c r="E261" s="514"/>
      <c r="F261" s="514"/>
      <c r="G261" s="515"/>
    </row>
    <row r="262" spans="1:7" ht="15.5">
      <c r="A262" s="273"/>
      <c r="B262" s="854">
        <f>$B$49*$C261</f>
        <v>0</v>
      </c>
      <c r="C262" s="855"/>
      <c r="D262" s="220" t="s">
        <v>657</v>
      </c>
      <c r="E262" s="293"/>
      <c r="F262" s="293"/>
      <c r="G262" s="294"/>
    </row>
    <row r="263" spans="1:7">
      <c r="A263" s="273"/>
      <c r="B263" s="535" t="s">
        <v>659</v>
      </c>
      <c r="C263" s="536"/>
      <c r="D263" s="536"/>
      <c r="E263" s="536"/>
      <c r="F263" s="536"/>
      <c r="G263" s="537"/>
    </row>
    <row r="264" spans="1:7">
      <c r="A264" s="202"/>
      <c r="B264" s="538"/>
      <c r="C264" s="539"/>
      <c r="D264" s="539"/>
      <c r="E264" s="539"/>
      <c r="F264" s="539"/>
      <c r="G264" s="540"/>
    </row>
    <row r="265" spans="1:7" ht="18.5">
      <c r="A265" s="202"/>
      <c r="B265" s="324"/>
      <c r="C265" s="820" t="s">
        <v>1029</v>
      </c>
      <c r="D265" s="821"/>
      <c r="E265" s="821"/>
      <c r="F265" s="821"/>
      <c r="G265" s="822"/>
    </row>
    <row r="266" spans="1:7" ht="30" customHeight="1">
      <c r="A266" s="202"/>
      <c r="B266" s="279"/>
      <c r="C266" s="823" t="s">
        <v>1030</v>
      </c>
      <c r="D266" s="824"/>
      <c r="E266" s="824"/>
      <c r="F266" s="824"/>
      <c r="G266" s="825"/>
    </row>
    <row r="267" spans="1:7" ht="30" customHeight="1">
      <c r="A267" s="202"/>
      <c r="B267" s="323"/>
      <c r="C267" s="823" t="s">
        <v>1031</v>
      </c>
      <c r="D267" s="824"/>
      <c r="E267" s="824"/>
      <c r="F267" s="824"/>
      <c r="G267" s="825"/>
    </row>
    <row r="268" spans="1:7" ht="14.4" customHeight="1">
      <c r="A268" s="202"/>
      <c r="B268" s="810"/>
      <c r="C268" s="831" t="s">
        <v>1032</v>
      </c>
      <c r="D268" s="832"/>
      <c r="E268" s="832"/>
      <c r="F268" s="832"/>
      <c r="G268" s="833"/>
    </row>
    <row r="269" spans="1:7">
      <c r="A269" s="202"/>
      <c r="B269" s="811"/>
      <c r="C269" s="834"/>
      <c r="D269" s="835"/>
      <c r="E269" s="835"/>
      <c r="F269" s="835"/>
      <c r="G269" s="836"/>
    </row>
    <row r="270" spans="1:7">
      <c r="A270" s="202"/>
      <c r="B270" s="811"/>
      <c r="C270" s="834"/>
      <c r="D270" s="835"/>
      <c r="E270" s="835"/>
      <c r="F270" s="835"/>
      <c r="G270" s="836"/>
    </row>
    <row r="271" spans="1:7" ht="28.75" customHeight="1">
      <c r="A271" s="122"/>
      <c r="B271" s="812"/>
      <c r="C271" s="837"/>
      <c r="D271" s="838"/>
      <c r="E271" s="838"/>
      <c r="F271" s="838"/>
      <c r="G271" s="839"/>
    </row>
    <row r="272" spans="1:7">
      <c r="A272" s="210"/>
      <c r="B272" s="122"/>
      <c r="C272" s="122"/>
      <c r="D272" s="122"/>
      <c r="E272" s="122"/>
      <c r="F272" s="122"/>
      <c r="G272" s="122"/>
    </row>
    <row r="273" spans="1:7" ht="15.5">
      <c r="A273" s="273">
        <v>18</v>
      </c>
      <c r="B273" s="217"/>
      <c r="C273" s="218" t="s">
        <v>432</v>
      </c>
      <c r="D273" s="828" t="s">
        <v>656</v>
      </c>
      <c r="E273" s="829"/>
      <c r="F273" s="829"/>
      <c r="G273" s="830"/>
    </row>
    <row r="274" spans="1:7" ht="15.5">
      <c r="A274" s="274"/>
      <c r="B274" s="219" t="s">
        <v>1002</v>
      </c>
      <c r="C274" s="286">
        <v>0</v>
      </c>
      <c r="D274" s="513" t="s">
        <v>658</v>
      </c>
      <c r="E274" s="514"/>
      <c r="F274" s="514"/>
      <c r="G274" s="515"/>
    </row>
    <row r="275" spans="1:7" ht="15.5">
      <c r="A275" s="273"/>
      <c r="B275" s="854">
        <f>$B$49*$C274</f>
        <v>0</v>
      </c>
      <c r="C275" s="855"/>
      <c r="D275" s="220" t="s">
        <v>657</v>
      </c>
      <c r="E275" s="293"/>
      <c r="F275" s="293"/>
      <c r="G275" s="294"/>
    </row>
    <row r="276" spans="1:7">
      <c r="A276" s="273"/>
      <c r="B276" s="535" t="s">
        <v>659</v>
      </c>
      <c r="C276" s="536"/>
      <c r="D276" s="536"/>
      <c r="E276" s="536"/>
      <c r="F276" s="536"/>
      <c r="G276" s="537"/>
    </row>
    <row r="277" spans="1:7">
      <c r="A277" s="202"/>
      <c r="B277" s="538"/>
      <c r="C277" s="539"/>
      <c r="D277" s="539"/>
      <c r="E277" s="539"/>
      <c r="F277" s="539"/>
      <c r="G277" s="540"/>
    </row>
    <row r="278" spans="1:7" ht="18.5">
      <c r="A278" s="202"/>
      <c r="B278" s="324"/>
      <c r="C278" s="820" t="s">
        <v>1029</v>
      </c>
      <c r="D278" s="821"/>
      <c r="E278" s="821"/>
      <c r="F278" s="821"/>
      <c r="G278" s="822"/>
    </row>
    <row r="279" spans="1:7" ht="28.75" customHeight="1">
      <c r="A279" s="202"/>
      <c r="B279" s="279"/>
      <c r="C279" s="823" t="s">
        <v>1030</v>
      </c>
      <c r="D279" s="824"/>
      <c r="E279" s="824"/>
      <c r="F279" s="824"/>
      <c r="G279" s="825"/>
    </row>
    <row r="280" spans="1:7" ht="30.65" customHeight="1">
      <c r="A280" s="202"/>
      <c r="B280" s="323"/>
      <c r="C280" s="823" t="s">
        <v>1031</v>
      </c>
      <c r="D280" s="824"/>
      <c r="E280" s="824"/>
      <c r="F280" s="824"/>
      <c r="G280" s="825"/>
    </row>
    <row r="281" spans="1:7" ht="14.4" customHeight="1">
      <c r="A281" s="202"/>
      <c r="B281" s="810"/>
      <c r="C281" s="831" t="s">
        <v>1032</v>
      </c>
      <c r="D281" s="832"/>
      <c r="E281" s="832"/>
      <c r="F281" s="832"/>
      <c r="G281" s="833"/>
    </row>
    <row r="282" spans="1:7">
      <c r="A282" s="202"/>
      <c r="B282" s="811"/>
      <c r="C282" s="834"/>
      <c r="D282" s="835"/>
      <c r="E282" s="835"/>
      <c r="F282" s="835"/>
      <c r="G282" s="836"/>
    </row>
    <row r="283" spans="1:7">
      <c r="A283" s="202"/>
      <c r="B283" s="811"/>
      <c r="C283" s="834"/>
      <c r="D283" s="835"/>
      <c r="E283" s="835"/>
      <c r="F283" s="835"/>
      <c r="G283" s="836"/>
    </row>
    <row r="284" spans="1:7" ht="25.75" customHeight="1">
      <c r="A284" s="122"/>
      <c r="B284" s="812"/>
      <c r="C284" s="837"/>
      <c r="D284" s="838"/>
      <c r="E284" s="838"/>
      <c r="F284" s="838"/>
      <c r="G284" s="839"/>
    </row>
    <row r="285" spans="1:7">
      <c r="A285" s="210"/>
      <c r="B285" s="122"/>
      <c r="C285" s="122"/>
      <c r="D285" s="122"/>
      <c r="E285" s="122"/>
      <c r="F285" s="122"/>
      <c r="G285" s="122"/>
    </row>
    <row r="286" spans="1:7" ht="15.5">
      <c r="A286" s="273">
        <v>19</v>
      </c>
      <c r="B286" s="217"/>
      <c r="C286" s="218" t="s">
        <v>432</v>
      </c>
      <c r="D286" s="828" t="s">
        <v>656</v>
      </c>
      <c r="E286" s="829"/>
      <c r="F286" s="829"/>
      <c r="G286" s="830"/>
    </row>
    <row r="287" spans="1:7" ht="15.5">
      <c r="A287" s="274"/>
      <c r="B287" s="219" t="s">
        <v>1002</v>
      </c>
      <c r="C287" s="286">
        <v>0</v>
      </c>
      <c r="D287" s="513" t="s">
        <v>658</v>
      </c>
      <c r="E287" s="514"/>
      <c r="F287" s="514"/>
      <c r="G287" s="515"/>
    </row>
    <row r="288" spans="1:7" ht="15.5">
      <c r="A288" s="273"/>
      <c r="B288" s="854">
        <f>$B$49*$C287</f>
        <v>0</v>
      </c>
      <c r="C288" s="855"/>
      <c r="D288" s="220" t="s">
        <v>657</v>
      </c>
      <c r="E288" s="293"/>
      <c r="F288" s="293"/>
      <c r="G288" s="294"/>
    </row>
    <row r="289" spans="1:7">
      <c r="A289" s="273"/>
      <c r="B289" s="535" t="s">
        <v>659</v>
      </c>
      <c r="C289" s="536"/>
      <c r="D289" s="536"/>
      <c r="E289" s="536"/>
      <c r="F289" s="536"/>
      <c r="G289" s="537"/>
    </row>
    <row r="290" spans="1:7">
      <c r="A290" s="202"/>
      <c r="B290" s="538"/>
      <c r="C290" s="539"/>
      <c r="D290" s="539"/>
      <c r="E290" s="539"/>
      <c r="F290" s="539"/>
      <c r="G290" s="540"/>
    </row>
    <row r="291" spans="1:7" ht="18.5">
      <c r="A291" s="202"/>
      <c r="B291" s="324"/>
      <c r="C291" s="820" t="s">
        <v>1029</v>
      </c>
      <c r="D291" s="821"/>
      <c r="E291" s="821"/>
      <c r="F291" s="821"/>
      <c r="G291" s="822"/>
    </row>
    <row r="292" spans="1:7" ht="28.25" customHeight="1">
      <c r="A292" s="202"/>
      <c r="B292" s="279"/>
      <c r="C292" s="823" t="s">
        <v>1030</v>
      </c>
      <c r="D292" s="824"/>
      <c r="E292" s="824"/>
      <c r="F292" s="824"/>
      <c r="G292" s="825"/>
    </row>
    <row r="293" spans="1:7" ht="27.65" customHeight="1">
      <c r="A293" s="202"/>
      <c r="B293" s="323"/>
      <c r="C293" s="823" t="s">
        <v>1031</v>
      </c>
      <c r="D293" s="824"/>
      <c r="E293" s="824"/>
      <c r="F293" s="824"/>
      <c r="G293" s="825"/>
    </row>
    <row r="294" spans="1:7" ht="14.4" customHeight="1">
      <c r="A294" s="202"/>
      <c r="B294" s="810"/>
      <c r="C294" s="831" t="s">
        <v>1032</v>
      </c>
      <c r="D294" s="832"/>
      <c r="E294" s="832"/>
      <c r="F294" s="832"/>
      <c r="G294" s="833"/>
    </row>
    <row r="295" spans="1:7">
      <c r="A295" s="202"/>
      <c r="B295" s="811"/>
      <c r="C295" s="834"/>
      <c r="D295" s="835"/>
      <c r="E295" s="835"/>
      <c r="F295" s="835"/>
      <c r="G295" s="836"/>
    </row>
    <row r="296" spans="1:7">
      <c r="A296" s="202"/>
      <c r="B296" s="811"/>
      <c r="C296" s="834"/>
      <c r="D296" s="835"/>
      <c r="E296" s="835"/>
      <c r="F296" s="835"/>
      <c r="G296" s="836"/>
    </row>
    <row r="297" spans="1:7" ht="27" customHeight="1">
      <c r="A297" s="122"/>
      <c r="B297" s="812"/>
      <c r="C297" s="837"/>
      <c r="D297" s="838"/>
      <c r="E297" s="838"/>
      <c r="F297" s="838"/>
      <c r="G297" s="839"/>
    </row>
    <row r="298" spans="1:7">
      <c r="A298" s="210"/>
      <c r="B298" s="122"/>
      <c r="C298" s="122"/>
      <c r="D298" s="122"/>
      <c r="E298" s="122"/>
      <c r="F298" s="122"/>
      <c r="G298" s="122"/>
    </row>
    <row r="299" spans="1:7" ht="15.5">
      <c r="A299" s="273">
        <v>20</v>
      </c>
      <c r="B299" s="217"/>
      <c r="C299" s="218" t="s">
        <v>432</v>
      </c>
      <c r="D299" s="828" t="s">
        <v>656</v>
      </c>
      <c r="E299" s="829"/>
      <c r="F299" s="829"/>
      <c r="G299" s="830"/>
    </row>
    <row r="300" spans="1:7" ht="15.5">
      <c r="A300" s="274"/>
      <c r="B300" s="219" t="s">
        <v>1003</v>
      </c>
      <c r="C300" s="286">
        <v>0</v>
      </c>
      <c r="D300" s="513" t="s">
        <v>658</v>
      </c>
      <c r="E300" s="514"/>
      <c r="F300" s="514"/>
      <c r="G300" s="515"/>
    </row>
    <row r="301" spans="1:7" ht="15.5">
      <c r="A301" s="273"/>
      <c r="B301" s="854">
        <f>$B$49*$C300</f>
        <v>0</v>
      </c>
      <c r="C301" s="855"/>
      <c r="D301" s="220" t="s">
        <v>657</v>
      </c>
      <c r="E301" s="293"/>
      <c r="F301" s="293"/>
      <c r="G301" s="294"/>
    </row>
    <row r="302" spans="1:7">
      <c r="A302" s="273"/>
      <c r="B302" s="535" t="s">
        <v>659</v>
      </c>
      <c r="C302" s="536"/>
      <c r="D302" s="536"/>
      <c r="E302" s="536"/>
      <c r="F302" s="536"/>
      <c r="G302" s="537"/>
    </row>
    <row r="303" spans="1:7">
      <c r="A303" s="202"/>
      <c r="B303" s="538"/>
      <c r="C303" s="539"/>
      <c r="D303" s="539"/>
      <c r="E303" s="539"/>
      <c r="F303" s="539"/>
      <c r="G303" s="540"/>
    </row>
    <row r="304" spans="1:7" ht="18.5">
      <c r="A304" s="202"/>
      <c r="B304" s="324"/>
      <c r="C304" s="820" t="s">
        <v>1029</v>
      </c>
      <c r="D304" s="821"/>
      <c r="E304" s="821"/>
      <c r="F304" s="821"/>
      <c r="G304" s="822"/>
    </row>
    <row r="305" spans="1:7" ht="27.65" customHeight="1">
      <c r="A305" s="202"/>
      <c r="B305" s="279"/>
      <c r="C305" s="823" t="s">
        <v>1030</v>
      </c>
      <c r="D305" s="824"/>
      <c r="E305" s="824"/>
      <c r="F305" s="824"/>
      <c r="G305" s="825"/>
    </row>
    <row r="306" spans="1:7" ht="27.65" customHeight="1">
      <c r="A306" s="202"/>
      <c r="B306" s="323"/>
      <c r="C306" s="823" t="s">
        <v>1031</v>
      </c>
      <c r="D306" s="824"/>
      <c r="E306" s="824"/>
      <c r="F306" s="824"/>
      <c r="G306" s="825"/>
    </row>
    <row r="307" spans="1:7" ht="14.4" customHeight="1">
      <c r="A307" s="202"/>
      <c r="B307" s="810"/>
      <c r="C307" s="831" t="s">
        <v>1032</v>
      </c>
      <c r="D307" s="832"/>
      <c r="E307" s="832"/>
      <c r="F307" s="832"/>
      <c r="G307" s="833"/>
    </row>
    <row r="308" spans="1:7">
      <c r="A308" s="202"/>
      <c r="B308" s="811"/>
      <c r="C308" s="834"/>
      <c r="D308" s="835"/>
      <c r="E308" s="835"/>
      <c r="F308" s="835"/>
      <c r="G308" s="836"/>
    </row>
    <row r="309" spans="1:7">
      <c r="A309" s="202"/>
      <c r="B309" s="811"/>
      <c r="C309" s="834"/>
      <c r="D309" s="835"/>
      <c r="E309" s="835"/>
      <c r="F309" s="835"/>
      <c r="G309" s="836"/>
    </row>
    <row r="310" spans="1:7" ht="25.75" customHeight="1">
      <c r="A310" s="122"/>
      <c r="B310" s="812"/>
      <c r="C310" s="837"/>
      <c r="D310" s="838"/>
      <c r="E310" s="838"/>
      <c r="F310" s="838"/>
      <c r="G310" s="839"/>
    </row>
    <row r="311" spans="1:7">
      <c r="A311" s="210"/>
      <c r="B311" s="122"/>
      <c r="C311" s="122"/>
      <c r="D311" s="122"/>
      <c r="E311" s="122"/>
      <c r="F311" s="122"/>
      <c r="G311" s="122"/>
    </row>
    <row r="312" spans="1:7" ht="15.5">
      <c r="A312" s="273">
        <v>21</v>
      </c>
      <c r="B312" s="217"/>
      <c r="C312" s="218" t="s">
        <v>432</v>
      </c>
      <c r="D312" s="828" t="s">
        <v>656</v>
      </c>
      <c r="E312" s="829"/>
      <c r="F312" s="829"/>
      <c r="G312" s="830"/>
    </row>
    <row r="313" spans="1:7" ht="15.5">
      <c r="A313" s="274"/>
      <c r="B313" s="219" t="s">
        <v>1002</v>
      </c>
      <c r="C313" s="286">
        <v>0</v>
      </c>
      <c r="D313" s="513" t="s">
        <v>658</v>
      </c>
      <c r="E313" s="514"/>
      <c r="F313" s="514"/>
      <c r="G313" s="515"/>
    </row>
    <row r="314" spans="1:7" ht="15.5">
      <c r="A314" s="273"/>
      <c r="B314" s="854">
        <f>$B$49*$C313</f>
        <v>0</v>
      </c>
      <c r="C314" s="855"/>
      <c r="D314" s="220" t="s">
        <v>657</v>
      </c>
      <c r="E314" s="293"/>
      <c r="F314" s="293"/>
      <c r="G314" s="294"/>
    </row>
    <row r="315" spans="1:7">
      <c r="A315" s="273"/>
      <c r="B315" s="535" t="s">
        <v>659</v>
      </c>
      <c r="C315" s="536"/>
      <c r="D315" s="536"/>
      <c r="E315" s="536"/>
      <c r="F315" s="536"/>
      <c r="G315" s="537"/>
    </row>
    <row r="316" spans="1:7">
      <c r="A316" s="202"/>
      <c r="B316" s="538"/>
      <c r="C316" s="539"/>
      <c r="D316" s="539"/>
      <c r="E316" s="539"/>
      <c r="F316" s="539"/>
      <c r="G316" s="540"/>
    </row>
    <row r="317" spans="1:7" ht="18.5">
      <c r="A317" s="202"/>
      <c r="B317" s="324"/>
      <c r="C317" s="820" t="s">
        <v>1029</v>
      </c>
      <c r="D317" s="821"/>
      <c r="E317" s="821"/>
      <c r="F317" s="821"/>
      <c r="G317" s="822"/>
    </row>
    <row r="318" spans="1:7" ht="29.4" customHeight="1">
      <c r="A318" s="202"/>
      <c r="B318" s="279"/>
      <c r="C318" s="823" t="s">
        <v>1030</v>
      </c>
      <c r="D318" s="824"/>
      <c r="E318" s="824"/>
      <c r="F318" s="824"/>
      <c r="G318" s="825"/>
    </row>
    <row r="319" spans="1:7" ht="27" customHeight="1">
      <c r="A319" s="202"/>
      <c r="B319" s="323"/>
      <c r="C319" s="823" t="s">
        <v>1031</v>
      </c>
      <c r="D319" s="824"/>
      <c r="E319" s="824"/>
      <c r="F319" s="824"/>
      <c r="G319" s="825"/>
    </row>
    <row r="320" spans="1:7" ht="14.4" customHeight="1">
      <c r="A320" s="202"/>
      <c r="B320" s="810"/>
      <c r="C320" s="831" t="s">
        <v>1032</v>
      </c>
      <c r="D320" s="832"/>
      <c r="E320" s="832"/>
      <c r="F320" s="832"/>
      <c r="G320" s="833"/>
    </row>
    <row r="321" spans="1:7">
      <c r="A321" s="202"/>
      <c r="B321" s="811"/>
      <c r="C321" s="834"/>
      <c r="D321" s="835"/>
      <c r="E321" s="835"/>
      <c r="F321" s="835"/>
      <c r="G321" s="836"/>
    </row>
    <row r="322" spans="1:7">
      <c r="A322" s="202"/>
      <c r="B322" s="811"/>
      <c r="C322" s="834"/>
      <c r="D322" s="835"/>
      <c r="E322" s="835"/>
      <c r="F322" s="835"/>
      <c r="G322" s="836"/>
    </row>
    <row r="323" spans="1:7" ht="25.75" customHeight="1">
      <c r="A323" s="122"/>
      <c r="B323" s="812"/>
      <c r="C323" s="837"/>
      <c r="D323" s="838"/>
      <c r="E323" s="838"/>
      <c r="F323" s="838"/>
      <c r="G323" s="839"/>
    </row>
  </sheetData>
  <sheetProtection formatRows="0" selectLockedCells="1"/>
  <mergeCells count="214">
    <mergeCell ref="C318:G318"/>
    <mergeCell ref="C319:G319"/>
    <mergeCell ref="B320:B323"/>
    <mergeCell ref="C320:G323"/>
    <mergeCell ref="D312:G312"/>
    <mergeCell ref="D313:G313"/>
    <mergeCell ref="B314:C314"/>
    <mergeCell ref="B315:G316"/>
    <mergeCell ref="C317:G317"/>
    <mergeCell ref="B302:G303"/>
    <mergeCell ref="C304:G304"/>
    <mergeCell ref="C305:G305"/>
    <mergeCell ref="C306:G306"/>
    <mergeCell ref="B307:B310"/>
    <mergeCell ref="C307:G310"/>
    <mergeCell ref="B294:B297"/>
    <mergeCell ref="C294:G297"/>
    <mergeCell ref="D299:G299"/>
    <mergeCell ref="D300:G300"/>
    <mergeCell ref="B301:C301"/>
    <mergeCell ref="B288:C288"/>
    <mergeCell ref="B289:G290"/>
    <mergeCell ref="C291:G291"/>
    <mergeCell ref="C292:G292"/>
    <mergeCell ref="C293:G293"/>
    <mergeCell ref="C280:G280"/>
    <mergeCell ref="B281:B284"/>
    <mergeCell ref="C281:G284"/>
    <mergeCell ref="D286:G286"/>
    <mergeCell ref="D287:G287"/>
    <mergeCell ref="D274:G274"/>
    <mergeCell ref="B275:C275"/>
    <mergeCell ref="B276:G277"/>
    <mergeCell ref="C278:G278"/>
    <mergeCell ref="C279:G279"/>
    <mergeCell ref="C266:G266"/>
    <mergeCell ref="C267:G267"/>
    <mergeCell ref="B268:B271"/>
    <mergeCell ref="C268:G271"/>
    <mergeCell ref="D273:G273"/>
    <mergeCell ref="D260:G260"/>
    <mergeCell ref="D261:G261"/>
    <mergeCell ref="B262:C262"/>
    <mergeCell ref="B263:G264"/>
    <mergeCell ref="C265:G265"/>
    <mergeCell ref="B250:G251"/>
    <mergeCell ref="C252:G252"/>
    <mergeCell ref="C253:G253"/>
    <mergeCell ref="C254:G254"/>
    <mergeCell ref="B255:B258"/>
    <mergeCell ref="C255:G258"/>
    <mergeCell ref="B242:B245"/>
    <mergeCell ref="C242:G245"/>
    <mergeCell ref="D247:G247"/>
    <mergeCell ref="D248:G248"/>
    <mergeCell ref="B249:C249"/>
    <mergeCell ref="B236:C236"/>
    <mergeCell ref="B237:G238"/>
    <mergeCell ref="C239:G239"/>
    <mergeCell ref="C240:G240"/>
    <mergeCell ref="C241:G241"/>
    <mergeCell ref="C228:G228"/>
    <mergeCell ref="B229:B232"/>
    <mergeCell ref="C229:G232"/>
    <mergeCell ref="D234:G234"/>
    <mergeCell ref="D235:G235"/>
    <mergeCell ref="D222:G222"/>
    <mergeCell ref="B223:C223"/>
    <mergeCell ref="B224:G225"/>
    <mergeCell ref="C226:G226"/>
    <mergeCell ref="C227:G227"/>
    <mergeCell ref="C214:G214"/>
    <mergeCell ref="C215:G215"/>
    <mergeCell ref="B216:B219"/>
    <mergeCell ref="C216:G219"/>
    <mergeCell ref="D221:G221"/>
    <mergeCell ref="D208:G208"/>
    <mergeCell ref="D209:G209"/>
    <mergeCell ref="B210:C210"/>
    <mergeCell ref="B211:G212"/>
    <mergeCell ref="C213:G213"/>
    <mergeCell ref="B198:G199"/>
    <mergeCell ref="C200:G200"/>
    <mergeCell ref="C201:G201"/>
    <mergeCell ref="C202:G202"/>
    <mergeCell ref="B203:B206"/>
    <mergeCell ref="C203:G206"/>
    <mergeCell ref="B190:B193"/>
    <mergeCell ref="C190:G193"/>
    <mergeCell ref="D195:G195"/>
    <mergeCell ref="D196:G196"/>
    <mergeCell ref="B197:C197"/>
    <mergeCell ref="B184:C184"/>
    <mergeCell ref="B185:G186"/>
    <mergeCell ref="C187:G187"/>
    <mergeCell ref="C188:G188"/>
    <mergeCell ref="C189:G189"/>
    <mergeCell ref="C176:G176"/>
    <mergeCell ref="B177:B180"/>
    <mergeCell ref="C177:G180"/>
    <mergeCell ref="D182:G182"/>
    <mergeCell ref="D183:G183"/>
    <mergeCell ref="D170:G170"/>
    <mergeCell ref="B171:C171"/>
    <mergeCell ref="B172:G173"/>
    <mergeCell ref="C174:G174"/>
    <mergeCell ref="C175:G175"/>
    <mergeCell ref="C162:G162"/>
    <mergeCell ref="C163:G163"/>
    <mergeCell ref="B164:B167"/>
    <mergeCell ref="C164:G167"/>
    <mergeCell ref="D169:G169"/>
    <mergeCell ref="D156:G156"/>
    <mergeCell ref="D157:G157"/>
    <mergeCell ref="B158:C158"/>
    <mergeCell ref="B159:G160"/>
    <mergeCell ref="C161:G161"/>
    <mergeCell ref="B146:G147"/>
    <mergeCell ref="C148:G148"/>
    <mergeCell ref="C149:G149"/>
    <mergeCell ref="C150:G150"/>
    <mergeCell ref="B151:B154"/>
    <mergeCell ref="C151:G154"/>
    <mergeCell ref="B138:B141"/>
    <mergeCell ref="C138:G141"/>
    <mergeCell ref="D143:G143"/>
    <mergeCell ref="D144:G144"/>
    <mergeCell ref="B145:C145"/>
    <mergeCell ref="B132:C132"/>
    <mergeCell ref="B133:G134"/>
    <mergeCell ref="C135:G135"/>
    <mergeCell ref="C136:G136"/>
    <mergeCell ref="C137:G137"/>
    <mergeCell ref="C124:G124"/>
    <mergeCell ref="B125:B128"/>
    <mergeCell ref="C125:G128"/>
    <mergeCell ref="D130:G130"/>
    <mergeCell ref="D131:G131"/>
    <mergeCell ref="D118:G118"/>
    <mergeCell ref="B119:C119"/>
    <mergeCell ref="B120:G121"/>
    <mergeCell ref="C122:G122"/>
    <mergeCell ref="C123:G123"/>
    <mergeCell ref="C110:G110"/>
    <mergeCell ref="C111:G111"/>
    <mergeCell ref="B112:B115"/>
    <mergeCell ref="C112:G115"/>
    <mergeCell ref="D117:G117"/>
    <mergeCell ref="D104:G104"/>
    <mergeCell ref="D105:G105"/>
    <mergeCell ref="B106:C106"/>
    <mergeCell ref="B107:G108"/>
    <mergeCell ref="C109:G109"/>
    <mergeCell ref="B94:G95"/>
    <mergeCell ref="C96:G96"/>
    <mergeCell ref="C97:G97"/>
    <mergeCell ref="C98:G98"/>
    <mergeCell ref="B99:B102"/>
    <mergeCell ref="C99:G102"/>
    <mergeCell ref="B86:B89"/>
    <mergeCell ref="C86:G89"/>
    <mergeCell ref="D91:G91"/>
    <mergeCell ref="D92:G92"/>
    <mergeCell ref="B93:C93"/>
    <mergeCell ref="B80:C80"/>
    <mergeCell ref="B81:G82"/>
    <mergeCell ref="C83:G83"/>
    <mergeCell ref="C84:G84"/>
    <mergeCell ref="C85:G85"/>
    <mergeCell ref="C72:G72"/>
    <mergeCell ref="B73:B76"/>
    <mergeCell ref="C73:G76"/>
    <mergeCell ref="D78:G78"/>
    <mergeCell ref="D79:G79"/>
    <mergeCell ref="C3:G4"/>
    <mergeCell ref="B3:B4"/>
    <mergeCell ref="B29:G30"/>
    <mergeCell ref="D31:G32"/>
    <mergeCell ref="D33:G34"/>
    <mergeCell ref="C31:C32"/>
    <mergeCell ref="C33:C34"/>
    <mergeCell ref="B35:B38"/>
    <mergeCell ref="C35:C38"/>
    <mergeCell ref="D35:G37"/>
    <mergeCell ref="B12:G13"/>
    <mergeCell ref="B31:B32"/>
    <mergeCell ref="B33:B34"/>
    <mergeCell ref="B6:G6"/>
    <mergeCell ref="B8:G11"/>
    <mergeCell ref="B14:G14"/>
    <mergeCell ref="B15:G16"/>
    <mergeCell ref="B18:G27"/>
    <mergeCell ref="D53:G53"/>
    <mergeCell ref="B41:G41"/>
    <mergeCell ref="D52:G52"/>
    <mergeCell ref="C46:E46"/>
    <mergeCell ref="C47:F47"/>
    <mergeCell ref="C49:E49"/>
    <mergeCell ref="C42:F42"/>
    <mergeCell ref="C43:F43"/>
    <mergeCell ref="C44:E44"/>
    <mergeCell ref="C70:G70"/>
    <mergeCell ref="C71:G71"/>
    <mergeCell ref="B54:C54"/>
    <mergeCell ref="D65:G65"/>
    <mergeCell ref="D66:G66"/>
    <mergeCell ref="B67:C67"/>
    <mergeCell ref="C60:G63"/>
    <mergeCell ref="B60:B63"/>
    <mergeCell ref="C59:G59"/>
    <mergeCell ref="C58:G58"/>
    <mergeCell ref="C57:G57"/>
    <mergeCell ref="B68:G69"/>
    <mergeCell ref="B55:G56"/>
  </mergeCells>
  <dataValidations count="21">
    <dataValidation type="list" allowBlank="1" showInputMessage="1" showErrorMessage="1" sqref="B148:B151 B135:B138 B122:B125 B109:B112 B96:B99 B83:B86 B70:B73 B31:B35 B57:B60 B161:B164 B174:B177 B187:B190 B200:B203 B213:B216 B226:B229 B239:B242 B252:B255 B265:B268 B278:B281 B291:B294 B304:B307 B317:B320">
      <formula1>Yesonly</formula1>
    </dataValidation>
    <dataValidation type="list" allowBlank="1" showInputMessage="1" showErrorMessage="1" sqref="D299">
      <formula1>$B$164:$B$201</formula1>
    </dataValidation>
    <dataValidation type="list" allowBlank="1" showInputMessage="1" showErrorMessage="1" sqref="D65">
      <formula1>$B$164:$B$201</formula1>
    </dataValidation>
    <dataValidation type="list" allowBlank="1" showInputMessage="1" showErrorMessage="1" sqref="D78">
      <formula1>$B$164:$B$201</formula1>
    </dataValidation>
    <dataValidation type="list" allowBlank="1" showInputMessage="1" showErrorMessage="1" sqref="D91">
      <formula1>$B$164:$B$201</formula1>
    </dataValidation>
    <dataValidation type="list" allowBlank="1" showInputMessage="1" showErrorMessage="1" sqref="D104">
      <formula1>$B$164:$B$201</formula1>
    </dataValidation>
    <dataValidation type="list" allowBlank="1" showInputMessage="1" showErrorMessage="1" sqref="D117">
      <formula1>$B$164:$B$201</formula1>
    </dataValidation>
    <dataValidation type="list" allowBlank="1" showInputMessage="1" showErrorMessage="1" sqref="D130">
      <formula1>$B$164:$B$201</formula1>
    </dataValidation>
    <dataValidation type="list" allowBlank="1" showInputMessage="1" showErrorMessage="1" sqref="D143">
      <formula1>$B$164:$B$201</formula1>
    </dataValidation>
    <dataValidation type="list" allowBlank="1" showInputMessage="1" showErrorMessage="1" sqref="D156">
      <formula1>$B$164:$B$201</formula1>
    </dataValidation>
    <dataValidation type="list" allowBlank="1" showInputMessage="1" showErrorMessage="1" sqref="D169">
      <formula1>$B$164:$B$201</formula1>
    </dataValidation>
    <dataValidation type="list" allowBlank="1" showInputMessage="1" showErrorMessage="1" sqref="D182">
      <formula1>$B$164:$B$201</formula1>
    </dataValidation>
    <dataValidation type="list" allowBlank="1" showInputMessage="1" showErrorMessage="1" sqref="D195">
      <formula1>$B$164:$B$201</formula1>
    </dataValidation>
    <dataValidation type="list" allowBlank="1" showInputMessage="1" showErrorMessage="1" sqref="D208">
      <formula1>$B$164:$B$201</formula1>
    </dataValidation>
    <dataValidation type="list" allowBlank="1" showInputMessage="1" showErrorMessage="1" sqref="D221">
      <formula1>$B$164:$B$201</formula1>
    </dataValidation>
    <dataValidation type="list" allowBlank="1" showInputMessage="1" showErrorMessage="1" sqref="D234">
      <formula1>$B$164:$B$201</formula1>
    </dataValidation>
    <dataValidation type="list" allowBlank="1" showInputMessage="1" showErrorMessage="1" sqref="D247">
      <formula1>$B$164:$B$201</formula1>
    </dataValidation>
    <dataValidation type="list" allowBlank="1" showInputMessage="1" showErrorMessage="1" sqref="D260">
      <formula1>$B$164:$B$201</formula1>
    </dataValidation>
    <dataValidation type="list" allowBlank="1" showInputMessage="1" showErrorMessage="1" sqref="D273">
      <formula1>$B$164:$B$201</formula1>
    </dataValidation>
    <dataValidation type="list" allowBlank="1" showInputMessage="1" showErrorMessage="1" sqref="D286">
      <formula1>$B$164:$B$201</formula1>
    </dataValidation>
    <dataValidation type="list" allowBlank="1" showInputMessage="1" showErrorMessage="1" sqref="D312">
      <formula1>$B$164:$B$201</formula1>
    </dataValidation>
  </dataValidations>
  <printOptions horizontalCentered="1"/>
  <pageMargins left="0.15" right="0.16" top="0.53" bottom="0.49" header="0.13" footer="0.13"/>
  <pageSetup scale="99" fitToHeight="0" orientation="landscape" r:id="rId1"/>
  <headerFooter>
    <oddHeader>&amp;R&amp;10New Mexico Public Education Department
Special Education Bureau</oddHeader>
    <oddFooter>&amp;L&amp;10 2017-2018 IDEA B Application&amp;R&amp;10&amp;A Page &amp;P of &amp;N</oddFooter>
  </headerFooter>
  <rowBreaks count="1" manualBreakCount="1">
    <brk id="39" max="6" man="1"/>
  </rowBreaks>
  <ignoredErrors>
    <ignoredError sqref="C31:C3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List2!$B$155:$B$196</xm:f>
          </x14:formula1>
          <xm:sqref>D52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26"/>
  <sheetViews>
    <sheetView view="pageLayout" zoomScaleNormal="100" zoomScaleSheetLayoutView="100" workbookViewId="0">
      <selection activeCell="B167" sqref="B167"/>
    </sheetView>
  </sheetViews>
  <sheetFormatPr defaultColWidth="8.90625" defaultRowHeight="14.5"/>
  <cols>
    <col min="1" max="1" width="4.54296875" style="11" customWidth="1"/>
    <col min="2" max="2" width="20.36328125" style="11" customWidth="1"/>
    <col min="3" max="3" width="18.453125" style="11" customWidth="1"/>
    <col min="4" max="4" width="33.36328125" style="11" customWidth="1"/>
    <col min="5" max="5" width="13.36328125" style="11" customWidth="1"/>
    <col min="6" max="6" width="20.36328125" style="105" customWidth="1"/>
    <col min="7" max="7" width="23.36328125" style="11" customWidth="1"/>
    <col min="8" max="8" width="28.6328125" style="11" hidden="1" customWidth="1"/>
    <col min="9" max="16384" width="8.90625" style="11"/>
  </cols>
  <sheetData>
    <row r="1" spans="1:7" ht="15.5">
      <c r="A1" s="316" t="e">
        <f>'Cover Sheet'!E7</f>
        <v>#N/A</v>
      </c>
      <c r="B1" s="880">
        <f>'Cover Sheet'!E5</f>
        <v>0</v>
      </c>
      <c r="C1" s="880"/>
      <c r="D1" s="160"/>
      <c r="E1" s="160"/>
      <c r="F1" s="160"/>
      <c r="G1" s="160"/>
    </row>
    <row r="2" spans="1:7" ht="5" customHeight="1">
      <c r="A2" s="317"/>
      <c r="B2" s="160"/>
      <c r="C2" s="192"/>
      <c r="D2" s="160"/>
      <c r="E2" s="160"/>
      <c r="F2" s="160"/>
      <c r="G2" s="160"/>
    </row>
    <row r="3" spans="1:7" ht="12" customHeight="1">
      <c r="A3" s="317"/>
      <c r="B3" s="881" t="s">
        <v>434</v>
      </c>
      <c r="C3" s="739" t="s">
        <v>478</v>
      </c>
      <c r="D3" s="740"/>
      <c r="E3" s="740"/>
      <c r="F3" s="740"/>
      <c r="G3" s="741"/>
    </row>
    <row r="4" spans="1:7" ht="13.25" customHeight="1">
      <c r="A4" s="317"/>
      <c r="B4" s="882"/>
      <c r="C4" s="742"/>
      <c r="D4" s="743"/>
      <c r="E4" s="743"/>
      <c r="F4" s="743"/>
      <c r="G4" s="744"/>
    </row>
    <row r="5" spans="1:7" ht="5" customHeight="1">
      <c r="A5" s="317"/>
      <c r="B5" s="160"/>
      <c r="C5" s="192"/>
      <c r="D5" s="160"/>
      <c r="E5" s="160"/>
      <c r="F5" s="160"/>
      <c r="G5" s="160"/>
    </row>
    <row r="6" spans="1:7" ht="15.5">
      <c r="A6" s="317"/>
      <c r="B6" s="513" t="s">
        <v>475</v>
      </c>
      <c r="C6" s="514"/>
      <c r="D6" s="514"/>
      <c r="E6" s="514"/>
      <c r="F6" s="514"/>
      <c r="G6" s="515"/>
    </row>
    <row r="7" spans="1:7" ht="6" customHeight="1">
      <c r="A7" s="317"/>
      <c r="B7" s="160"/>
      <c r="C7" s="192"/>
      <c r="D7" s="160"/>
      <c r="E7" s="160"/>
      <c r="F7" s="160"/>
      <c r="G7" s="160"/>
    </row>
    <row r="8" spans="1:7" ht="15" customHeight="1">
      <c r="A8" s="317" t="s">
        <v>437</v>
      </c>
      <c r="B8" s="874" t="s">
        <v>435</v>
      </c>
      <c r="C8" s="874"/>
      <c r="D8" s="874"/>
      <c r="E8" s="874"/>
      <c r="F8" s="874"/>
      <c r="G8" s="874"/>
    </row>
    <row r="9" spans="1:7" ht="15" customHeight="1">
      <c r="A9" s="317"/>
      <c r="B9" s="757" t="s">
        <v>671</v>
      </c>
      <c r="C9" s="757"/>
      <c r="D9" s="757"/>
      <c r="E9" s="757"/>
      <c r="F9" s="757"/>
      <c r="G9" s="757"/>
    </row>
    <row r="10" spans="1:7" ht="15" customHeight="1">
      <c r="A10" s="317"/>
      <c r="B10" s="757"/>
      <c r="C10" s="757"/>
      <c r="D10" s="757"/>
      <c r="E10" s="757"/>
      <c r="F10" s="757"/>
      <c r="G10" s="757"/>
    </row>
    <row r="11" spans="1:7" ht="15" customHeight="1">
      <c r="A11" s="317"/>
      <c r="B11" s="757"/>
      <c r="C11" s="757"/>
      <c r="D11" s="757"/>
      <c r="E11" s="757"/>
      <c r="F11" s="757"/>
      <c r="G11" s="757"/>
    </row>
    <row r="12" spans="1:7" ht="15" customHeight="1">
      <c r="A12" s="317"/>
      <c r="B12" s="757"/>
      <c r="C12" s="757"/>
      <c r="D12" s="757"/>
      <c r="E12" s="757"/>
      <c r="F12" s="757"/>
      <c r="G12" s="757"/>
    </row>
    <row r="13" spans="1:7" ht="15" customHeight="1">
      <c r="A13" s="317"/>
      <c r="B13" s="757"/>
      <c r="C13" s="757"/>
      <c r="D13" s="757"/>
      <c r="E13" s="757"/>
      <c r="F13" s="757"/>
      <c r="G13" s="757"/>
    </row>
    <row r="14" spans="1:7" ht="15" customHeight="1">
      <c r="A14" s="317"/>
      <c r="B14" s="757"/>
      <c r="C14" s="757"/>
      <c r="D14" s="757"/>
      <c r="E14" s="757"/>
      <c r="F14" s="757"/>
      <c r="G14" s="757"/>
    </row>
    <row r="15" spans="1:7" ht="15" customHeight="1">
      <c r="A15" s="317"/>
      <c r="B15" s="757"/>
      <c r="C15" s="757"/>
      <c r="D15" s="757"/>
      <c r="E15" s="757"/>
      <c r="F15" s="757"/>
      <c r="G15" s="757"/>
    </row>
    <row r="16" spans="1:7" ht="15" customHeight="1">
      <c r="A16" s="317"/>
      <c r="B16" s="757"/>
      <c r="C16" s="757"/>
      <c r="D16" s="757"/>
      <c r="E16" s="757"/>
      <c r="F16" s="757"/>
      <c r="G16" s="757"/>
    </row>
    <row r="17" spans="1:7" ht="15" customHeight="1">
      <c r="A17" s="317"/>
      <c r="B17" s="757"/>
      <c r="C17" s="757"/>
      <c r="D17" s="757"/>
      <c r="E17" s="757"/>
      <c r="F17" s="757"/>
      <c r="G17" s="757"/>
    </row>
    <row r="18" spans="1:7" ht="6" customHeight="1">
      <c r="A18" s="317"/>
      <c r="B18" s="160"/>
      <c r="C18" s="160"/>
      <c r="D18" s="160"/>
      <c r="E18" s="160"/>
      <c r="F18" s="160"/>
      <c r="G18" s="160"/>
    </row>
    <row r="19" spans="1:7" ht="15" customHeight="1">
      <c r="A19" s="317"/>
      <c r="B19" s="757" t="s">
        <v>672</v>
      </c>
      <c r="C19" s="757"/>
      <c r="D19" s="757"/>
      <c r="E19" s="757"/>
      <c r="F19" s="757"/>
      <c r="G19" s="757"/>
    </row>
    <row r="20" spans="1:7" ht="15" customHeight="1">
      <c r="A20" s="317"/>
      <c r="B20" s="757"/>
      <c r="C20" s="757"/>
      <c r="D20" s="757"/>
      <c r="E20" s="757"/>
      <c r="F20" s="757"/>
      <c r="G20" s="757"/>
    </row>
    <row r="21" spans="1:7" ht="15" customHeight="1">
      <c r="A21" s="317"/>
      <c r="B21" s="757"/>
      <c r="C21" s="757"/>
      <c r="D21" s="757"/>
      <c r="E21" s="757"/>
      <c r="F21" s="757"/>
      <c r="G21" s="757"/>
    </row>
    <row r="22" spans="1:7" ht="15" customHeight="1">
      <c r="A22" s="317"/>
      <c r="B22" s="816" t="s">
        <v>673</v>
      </c>
      <c r="C22" s="816"/>
      <c r="D22" s="816"/>
      <c r="E22" s="816"/>
      <c r="F22" s="816"/>
      <c r="G22" s="816"/>
    </row>
    <row r="23" spans="1:7" ht="15" customHeight="1">
      <c r="A23" s="317"/>
      <c r="B23" s="883" t="s">
        <v>438</v>
      </c>
      <c r="C23" s="883"/>
      <c r="D23" s="883"/>
      <c r="E23" s="883"/>
      <c r="F23" s="883"/>
      <c r="G23" s="883"/>
    </row>
    <row r="24" spans="1:7" ht="15" customHeight="1">
      <c r="A24" s="317"/>
      <c r="B24" s="883"/>
      <c r="C24" s="883"/>
      <c r="D24" s="883"/>
      <c r="E24" s="883"/>
      <c r="F24" s="883"/>
      <c r="G24" s="883"/>
    </row>
    <row r="25" spans="1:7" ht="15" customHeight="1">
      <c r="A25" s="317"/>
      <c r="B25" s="883"/>
      <c r="C25" s="883"/>
      <c r="D25" s="883"/>
      <c r="E25" s="883"/>
      <c r="F25" s="883"/>
      <c r="G25" s="883"/>
    </row>
    <row r="26" spans="1:7" ht="15" customHeight="1">
      <c r="A26" s="317"/>
      <c r="B26" s="884" t="s">
        <v>557</v>
      </c>
      <c r="C26" s="884"/>
      <c r="D26" s="884"/>
      <c r="E26" s="884"/>
      <c r="F26" s="884"/>
      <c r="G26" s="884"/>
    </row>
    <row r="27" spans="1:7" ht="15" customHeight="1">
      <c r="A27" s="317"/>
      <c r="B27" s="884"/>
      <c r="C27" s="884"/>
      <c r="D27" s="884"/>
      <c r="E27" s="884"/>
      <c r="F27" s="884"/>
      <c r="G27" s="884"/>
    </row>
    <row r="28" spans="1:7" ht="6" customHeight="1">
      <c r="A28" s="317"/>
      <c r="B28" s="161"/>
      <c r="C28" s="161"/>
      <c r="D28" s="161"/>
      <c r="E28" s="161"/>
      <c r="F28" s="161"/>
      <c r="G28" s="161"/>
    </row>
    <row r="29" spans="1:7" ht="15" customHeight="1">
      <c r="A29" s="317"/>
      <c r="B29" s="813" t="s">
        <v>1014</v>
      </c>
      <c r="C29" s="813"/>
      <c r="D29" s="813"/>
      <c r="E29" s="813"/>
      <c r="F29" s="813"/>
      <c r="G29" s="813"/>
    </row>
    <row r="30" spans="1:7" ht="15" customHeight="1">
      <c r="A30" s="317"/>
      <c r="B30" s="813"/>
      <c r="C30" s="813"/>
      <c r="D30" s="813"/>
      <c r="E30" s="813"/>
      <c r="F30" s="813"/>
      <c r="G30" s="813"/>
    </row>
    <row r="31" spans="1:7" ht="6" customHeight="1">
      <c r="A31" s="317"/>
      <c r="B31" s="160"/>
      <c r="C31" s="226"/>
      <c r="D31" s="226"/>
      <c r="E31" s="226"/>
      <c r="F31" s="226"/>
      <c r="G31" s="226"/>
    </row>
    <row r="32" spans="1:7" ht="17.399999999999999" customHeight="1">
      <c r="A32" s="317"/>
      <c r="B32" s="885" t="s">
        <v>749</v>
      </c>
      <c r="C32" s="885"/>
      <c r="D32" s="885"/>
      <c r="E32" s="885"/>
      <c r="F32" s="885"/>
      <c r="G32" s="885"/>
    </row>
    <row r="33" spans="1:7" s="105" customFormat="1">
      <c r="A33" s="317"/>
      <c r="B33" s="885"/>
      <c r="C33" s="885"/>
      <c r="D33" s="885"/>
      <c r="E33" s="885"/>
      <c r="F33" s="885"/>
      <c r="G33" s="885"/>
    </row>
    <row r="34" spans="1:7">
      <c r="A34" s="317"/>
      <c r="B34" s="885"/>
      <c r="C34" s="885"/>
      <c r="D34" s="885"/>
      <c r="E34" s="885"/>
      <c r="F34" s="885"/>
      <c r="G34" s="885"/>
    </row>
    <row r="35" spans="1:7" ht="6" customHeight="1">
      <c r="A35" s="317"/>
      <c r="B35" s="227"/>
      <c r="C35" s="227"/>
      <c r="D35" s="227"/>
      <c r="E35" s="227"/>
      <c r="F35" s="227"/>
      <c r="G35" s="227"/>
    </row>
    <row r="36" spans="1:7" ht="15" customHeight="1">
      <c r="A36" s="317" t="s">
        <v>439</v>
      </c>
      <c r="B36" s="874" t="s">
        <v>436</v>
      </c>
      <c r="C36" s="874"/>
      <c r="D36" s="874"/>
      <c r="E36" s="874"/>
      <c r="F36" s="874"/>
      <c r="G36" s="874"/>
    </row>
    <row r="37" spans="1:7" ht="15" customHeight="1">
      <c r="A37" s="317"/>
      <c r="B37" s="757" t="s">
        <v>663</v>
      </c>
      <c r="C37" s="757"/>
      <c r="D37" s="757"/>
      <c r="E37" s="757"/>
      <c r="F37" s="757"/>
      <c r="G37" s="757"/>
    </row>
    <row r="38" spans="1:7" ht="15" customHeight="1">
      <c r="A38" s="317"/>
      <c r="B38" s="757"/>
      <c r="C38" s="757"/>
      <c r="D38" s="757"/>
      <c r="E38" s="757"/>
      <c r="F38" s="757"/>
      <c r="G38" s="757"/>
    </row>
    <row r="39" spans="1:7" ht="15" customHeight="1">
      <c r="A39" s="317"/>
      <c r="B39" s="757"/>
      <c r="C39" s="757"/>
      <c r="D39" s="757"/>
      <c r="E39" s="757"/>
      <c r="F39" s="757"/>
      <c r="G39" s="757"/>
    </row>
    <row r="40" spans="1:7" ht="15" customHeight="1">
      <c r="A40" s="317"/>
      <c r="B40" s="757"/>
      <c r="C40" s="757"/>
      <c r="D40" s="757"/>
      <c r="E40" s="757"/>
      <c r="F40" s="757"/>
      <c r="G40" s="757"/>
    </row>
    <row r="41" spans="1:7" ht="15" customHeight="1">
      <c r="A41" s="317"/>
      <c r="B41" s="757"/>
      <c r="C41" s="757"/>
      <c r="D41" s="757"/>
      <c r="E41" s="757"/>
      <c r="F41" s="757"/>
      <c r="G41" s="757"/>
    </row>
    <row r="42" spans="1:7" ht="15" customHeight="1">
      <c r="A42" s="317"/>
      <c r="B42" s="757"/>
      <c r="C42" s="757"/>
      <c r="D42" s="757"/>
      <c r="E42" s="757"/>
      <c r="F42" s="757"/>
      <c r="G42" s="757"/>
    </row>
    <row r="43" spans="1:7" ht="15" customHeight="1">
      <c r="A43" s="317"/>
      <c r="B43" s="757"/>
      <c r="C43" s="757"/>
      <c r="D43" s="757"/>
      <c r="E43" s="757"/>
      <c r="F43" s="757"/>
      <c r="G43" s="757"/>
    </row>
    <row r="44" spans="1:7" ht="15" customHeight="1">
      <c r="A44" s="317" t="s">
        <v>441</v>
      </c>
      <c r="B44" s="874" t="s">
        <v>440</v>
      </c>
      <c r="C44" s="874"/>
      <c r="D44" s="874"/>
      <c r="E44" s="874"/>
      <c r="F44" s="874"/>
      <c r="G44" s="874"/>
    </row>
    <row r="45" spans="1:7" ht="15" customHeight="1">
      <c r="A45" s="317"/>
      <c r="B45" s="813" t="s">
        <v>76</v>
      </c>
      <c r="C45" s="813"/>
      <c r="D45" s="813"/>
      <c r="E45" s="813"/>
      <c r="F45" s="813"/>
      <c r="G45" s="813"/>
    </row>
    <row r="46" spans="1:7" ht="15" customHeight="1">
      <c r="A46" s="317"/>
      <c r="B46" s="813"/>
      <c r="C46" s="813"/>
      <c r="D46" s="813"/>
      <c r="E46" s="813"/>
      <c r="F46" s="813"/>
      <c r="G46" s="813"/>
    </row>
    <row r="47" spans="1:7" ht="15" customHeight="1">
      <c r="A47" s="317"/>
      <c r="B47" s="817" t="s">
        <v>442</v>
      </c>
      <c r="C47" s="817"/>
      <c r="D47" s="817"/>
      <c r="E47" s="817"/>
      <c r="F47" s="817"/>
      <c r="G47" s="817"/>
    </row>
    <row r="48" spans="1:7" ht="15" customHeight="1">
      <c r="A48" s="317"/>
      <c r="B48" s="817" t="s">
        <v>443</v>
      </c>
      <c r="C48" s="817"/>
      <c r="D48" s="817"/>
      <c r="E48" s="817"/>
      <c r="F48" s="817"/>
      <c r="G48" s="817"/>
    </row>
    <row r="49" spans="1:7" ht="6" customHeight="1">
      <c r="A49" s="317"/>
      <c r="B49" s="160"/>
      <c r="C49" s="227"/>
      <c r="D49" s="227"/>
      <c r="E49" s="227"/>
      <c r="F49" s="227"/>
      <c r="G49" s="227"/>
    </row>
    <row r="50" spans="1:7" ht="15" customHeight="1">
      <c r="A50" s="317"/>
      <c r="B50" s="813" t="s">
        <v>445</v>
      </c>
      <c r="C50" s="813"/>
      <c r="D50" s="813"/>
      <c r="E50" s="813"/>
      <c r="F50" s="813"/>
      <c r="G50" s="813"/>
    </row>
    <row r="51" spans="1:7" ht="15" customHeight="1">
      <c r="A51" s="317"/>
      <c r="B51" s="813"/>
      <c r="C51" s="813"/>
      <c r="D51" s="813"/>
      <c r="E51" s="813"/>
      <c r="F51" s="813"/>
      <c r="G51" s="813"/>
    </row>
    <row r="52" spans="1:7" ht="15" customHeight="1">
      <c r="A52" s="317"/>
      <c r="B52" s="813"/>
      <c r="C52" s="813"/>
      <c r="D52" s="813"/>
      <c r="E52" s="813"/>
      <c r="F52" s="813"/>
      <c r="G52" s="813"/>
    </row>
    <row r="53" spans="1:7" ht="15" customHeight="1">
      <c r="A53" s="317"/>
      <c r="B53" s="817" t="s">
        <v>444</v>
      </c>
      <c r="C53" s="817"/>
      <c r="D53" s="817"/>
      <c r="E53" s="817"/>
      <c r="F53" s="817"/>
      <c r="G53" s="817"/>
    </row>
    <row r="54" spans="1:7" ht="15" customHeight="1">
      <c r="A54" s="317"/>
      <c r="B54" s="817" t="s">
        <v>462</v>
      </c>
      <c r="C54" s="817"/>
      <c r="D54" s="817"/>
      <c r="E54" s="817"/>
      <c r="F54" s="817"/>
      <c r="G54" s="817"/>
    </row>
    <row r="55" spans="1:7" ht="15" customHeight="1">
      <c r="A55" s="317"/>
      <c r="B55" s="817"/>
      <c r="C55" s="817"/>
      <c r="D55" s="817"/>
      <c r="E55" s="817"/>
      <c r="F55" s="817"/>
      <c r="G55" s="817"/>
    </row>
    <row r="56" spans="1:7" ht="15" customHeight="1">
      <c r="A56" s="317"/>
      <c r="B56" s="817"/>
      <c r="C56" s="817"/>
      <c r="D56" s="817"/>
      <c r="E56" s="817"/>
      <c r="F56" s="817"/>
      <c r="G56" s="817"/>
    </row>
    <row r="57" spans="1:7" ht="15" customHeight="1">
      <c r="A57" s="317"/>
      <c r="B57" s="817"/>
      <c r="C57" s="817"/>
      <c r="D57" s="817"/>
      <c r="E57" s="817"/>
      <c r="F57" s="817"/>
      <c r="G57" s="817"/>
    </row>
    <row r="58" spans="1:7" ht="15" customHeight="1">
      <c r="A58" s="317"/>
      <c r="B58" s="200" t="s">
        <v>463</v>
      </c>
      <c r="C58" s="161"/>
      <c r="D58" s="161"/>
      <c r="E58" s="161"/>
      <c r="F58" s="161"/>
      <c r="G58" s="161"/>
    </row>
    <row r="59" spans="1:7" ht="6" customHeight="1">
      <c r="A59" s="317"/>
      <c r="B59" s="161"/>
      <c r="C59" s="161"/>
      <c r="D59" s="161"/>
      <c r="E59" s="161"/>
      <c r="F59" s="161"/>
      <c r="G59" s="161"/>
    </row>
    <row r="60" spans="1:7" ht="15" customHeight="1">
      <c r="A60" s="317"/>
      <c r="B60" s="813" t="s">
        <v>83</v>
      </c>
      <c r="C60" s="813"/>
      <c r="D60" s="813"/>
      <c r="E60" s="813"/>
      <c r="F60" s="813"/>
      <c r="G60" s="813"/>
    </row>
    <row r="61" spans="1:7" ht="15" customHeight="1">
      <c r="A61" s="317"/>
      <c r="B61" s="813"/>
      <c r="C61" s="813"/>
      <c r="D61" s="813"/>
      <c r="E61" s="813"/>
      <c r="F61" s="813"/>
      <c r="G61" s="813"/>
    </row>
    <row r="62" spans="1:7" ht="15" customHeight="1">
      <c r="A62" s="317"/>
      <c r="B62" s="863" t="s">
        <v>446</v>
      </c>
      <c r="C62" s="863"/>
      <c r="D62" s="863"/>
      <c r="E62" s="863"/>
      <c r="F62" s="863"/>
      <c r="G62" s="863"/>
    </row>
    <row r="63" spans="1:7" ht="15" customHeight="1">
      <c r="A63" s="317"/>
      <c r="B63" s="863"/>
      <c r="C63" s="863"/>
      <c r="D63" s="863"/>
      <c r="E63" s="863"/>
      <c r="F63" s="863"/>
      <c r="G63" s="863"/>
    </row>
    <row r="64" spans="1:7" ht="15" customHeight="1">
      <c r="A64" s="317"/>
      <c r="B64" s="863" t="s">
        <v>447</v>
      </c>
      <c r="C64" s="863"/>
      <c r="D64" s="863"/>
      <c r="E64" s="863"/>
      <c r="F64" s="863"/>
      <c r="G64" s="863"/>
    </row>
    <row r="65" spans="1:7" ht="6" customHeight="1">
      <c r="A65" s="317"/>
      <c r="B65" s="228"/>
      <c r="C65" s="228"/>
      <c r="D65" s="228"/>
      <c r="E65" s="228"/>
      <c r="F65" s="228"/>
      <c r="G65" s="228"/>
    </row>
    <row r="66" spans="1:7" ht="15" customHeight="1">
      <c r="A66" s="317"/>
      <c r="B66" s="818" t="s">
        <v>88</v>
      </c>
      <c r="C66" s="818"/>
      <c r="D66" s="818"/>
      <c r="E66" s="818"/>
      <c r="F66" s="818"/>
      <c r="G66" s="818"/>
    </row>
    <row r="67" spans="1:7" ht="15" customHeight="1">
      <c r="A67" s="317"/>
      <c r="B67" s="818"/>
      <c r="C67" s="818"/>
      <c r="D67" s="818"/>
      <c r="E67" s="818"/>
      <c r="F67" s="818"/>
      <c r="G67" s="818"/>
    </row>
    <row r="68" spans="1:7" ht="15" customHeight="1">
      <c r="A68" s="317"/>
      <c r="B68" s="818"/>
      <c r="C68" s="818"/>
      <c r="D68" s="818"/>
      <c r="E68" s="818"/>
      <c r="F68" s="818"/>
      <c r="G68" s="818"/>
    </row>
    <row r="69" spans="1:7" ht="6" customHeight="1">
      <c r="A69" s="317"/>
      <c r="B69" s="161"/>
      <c r="C69" s="161"/>
      <c r="D69" s="161"/>
      <c r="E69" s="161"/>
      <c r="F69" s="161"/>
      <c r="G69" s="161"/>
    </row>
    <row r="70" spans="1:7" ht="15" customHeight="1">
      <c r="A70" s="317"/>
      <c r="B70" s="813" t="s">
        <v>664</v>
      </c>
      <c r="C70" s="813"/>
      <c r="D70" s="813"/>
      <c r="E70" s="813"/>
      <c r="F70" s="813"/>
      <c r="G70" s="813"/>
    </row>
    <row r="71" spans="1:7" ht="15" customHeight="1">
      <c r="A71" s="317"/>
      <c r="B71" s="813"/>
      <c r="C71" s="813"/>
      <c r="D71" s="813"/>
      <c r="E71" s="813"/>
      <c r="F71" s="813"/>
      <c r="G71" s="813"/>
    </row>
    <row r="72" spans="1:7" ht="15" customHeight="1">
      <c r="A72" s="317"/>
      <c r="B72" s="813"/>
      <c r="C72" s="813"/>
      <c r="D72" s="813"/>
      <c r="E72" s="813"/>
      <c r="F72" s="813"/>
      <c r="G72" s="813"/>
    </row>
    <row r="73" spans="1:7" ht="15" customHeight="1">
      <c r="A73" s="317"/>
      <c r="B73" s="813"/>
      <c r="C73" s="813"/>
      <c r="D73" s="813"/>
      <c r="E73" s="813"/>
      <c r="F73" s="813"/>
      <c r="G73" s="813"/>
    </row>
    <row r="74" spans="1:7" ht="15" customHeight="1">
      <c r="A74" s="317"/>
      <c r="B74" s="817" t="s">
        <v>90</v>
      </c>
      <c r="C74" s="817"/>
      <c r="D74" s="817"/>
      <c r="E74" s="817"/>
      <c r="F74" s="817"/>
      <c r="G74" s="817"/>
    </row>
    <row r="75" spans="1:7" ht="15" customHeight="1">
      <c r="A75" s="317"/>
      <c r="B75" s="817" t="s">
        <v>448</v>
      </c>
      <c r="C75" s="817"/>
      <c r="D75" s="817"/>
      <c r="E75" s="817"/>
      <c r="F75" s="817"/>
      <c r="G75" s="817"/>
    </row>
    <row r="76" spans="1:7" ht="6" customHeight="1">
      <c r="A76" s="317"/>
      <c r="B76" s="160"/>
      <c r="C76" s="161"/>
      <c r="D76" s="161"/>
      <c r="E76" s="161"/>
      <c r="F76" s="161"/>
      <c r="G76" s="161"/>
    </row>
    <row r="77" spans="1:7" ht="15" customHeight="1">
      <c r="A77" s="317"/>
      <c r="B77" s="869" t="s">
        <v>558</v>
      </c>
      <c r="C77" s="869"/>
      <c r="D77" s="869"/>
      <c r="E77" s="869"/>
      <c r="F77" s="869"/>
      <c r="G77" s="869"/>
    </row>
    <row r="78" spans="1:7" ht="15" customHeight="1">
      <c r="A78" s="317"/>
      <c r="B78" s="869"/>
      <c r="C78" s="869"/>
      <c r="D78" s="869"/>
      <c r="E78" s="869"/>
      <c r="F78" s="869"/>
      <c r="G78" s="869"/>
    </row>
    <row r="79" spans="1:7" ht="15" customHeight="1">
      <c r="A79" s="317"/>
      <c r="B79" s="869"/>
      <c r="C79" s="869"/>
      <c r="D79" s="869"/>
      <c r="E79" s="869"/>
      <c r="F79" s="869"/>
      <c r="G79" s="869"/>
    </row>
    <row r="80" spans="1:7" ht="6" customHeight="1">
      <c r="A80" s="317"/>
      <c r="B80" s="161"/>
      <c r="C80" s="161"/>
      <c r="D80" s="161"/>
      <c r="E80" s="161"/>
      <c r="F80" s="161"/>
      <c r="G80" s="161"/>
    </row>
    <row r="81" spans="1:7" ht="15" customHeight="1">
      <c r="A81" s="317"/>
      <c r="B81" s="870" t="s">
        <v>93</v>
      </c>
      <c r="C81" s="870"/>
      <c r="D81" s="870"/>
      <c r="E81" s="870"/>
      <c r="F81" s="870"/>
      <c r="G81" s="870"/>
    </row>
    <row r="82" spans="1:7" ht="15" customHeight="1">
      <c r="A82" s="317"/>
      <c r="B82" s="817" t="s">
        <v>94</v>
      </c>
      <c r="C82" s="817"/>
      <c r="D82" s="817"/>
      <c r="E82" s="817"/>
      <c r="F82" s="817"/>
      <c r="G82" s="817"/>
    </row>
    <row r="83" spans="1:7">
      <c r="A83" s="317"/>
      <c r="B83" s="817" t="s">
        <v>449</v>
      </c>
      <c r="C83" s="817"/>
      <c r="D83" s="817"/>
      <c r="E83" s="817"/>
      <c r="F83" s="817"/>
      <c r="G83" s="817"/>
    </row>
    <row r="84" spans="1:7" ht="6" customHeight="1">
      <c r="A84" s="317"/>
      <c r="B84" s="161"/>
      <c r="C84" s="161"/>
      <c r="D84" s="161"/>
      <c r="E84" s="161"/>
      <c r="F84" s="161"/>
      <c r="G84" s="161"/>
    </row>
    <row r="85" spans="1:7" ht="15" customHeight="1">
      <c r="A85" s="317"/>
      <c r="B85" s="813" t="s">
        <v>665</v>
      </c>
      <c r="C85" s="813"/>
      <c r="D85" s="813"/>
      <c r="E85" s="813"/>
      <c r="F85" s="813"/>
      <c r="G85" s="813"/>
    </row>
    <row r="86" spans="1:7" ht="15" customHeight="1">
      <c r="A86" s="317"/>
      <c r="B86" s="813"/>
      <c r="C86" s="813"/>
      <c r="D86" s="813"/>
      <c r="E86" s="813"/>
      <c r="F86" s="813"/>
      <c r="G86" s="813"/>
    </row>
    <row r="87" spans="1:7" ht="15" customHeight="1">
      <c r="A87" s="317"/>
      <c r="B87" s="813"/>
      <c r="C87" s="813"/>
      <c r="D87" s="813"/>
      <c r="E87" s="813"/>
      <c r="F87" s="813"/>
      <c r="G87" s="813"/>
    </row>
    <row r="88" spans="1:7" ht="15" customHeight="1">
      <c r="A88" s="317"/>
      <c r="B88" s="816" t="s">
        <v>97</v>
      </c>
      <c r="C88" s="816"/>
      <c r="D88" s="816"/>
      <c r="E88" s="816"/>
      <c r="F88" s="816"/>
      <c r="G88" s="816"/>
    </row>
    <row r="89" spans="1:7" ht="15" customHeight="1">
      <c r="A89" s="317"/>
      <c r="B89" s="816" t="s">
        <v>450</v>
      </c>
      <c r="C89" s="816"/>
      <c r="D89" s="816"/>
      <c r="E89" s="816"/>
      <c r="F89" s="816"/>
      <c r="G89" s="816"/>
    </row>
    <row r="90" spans="1:7" ht="15" customHeight="1">
      <c r="A90" s="317"/>
      <c r="B90" s="230" t="s">
        <v>99</v>
      </c>
      <c r="C90" s="161"/>
      <c r="D90" s="161"/>
      <c r="E90" s="161"/>
      <c r="F90" s="161"/>
      <c r="G90" s="161"/>
    </row>
    <row r="91" spans="1:7" ht="15" customHeight="1">
      <c r="A91" s="856" t="s">
        <v>733</v>
      </c>
      <c r="B91" s="746"/>
      <c r="C91" s="746"/>
      <c r="D91" s="746"/>
      <c r="E91" s="746"/>
      <c r="F91" s="746"/>
      <c r="G91" s="747"/>
    </row>
    <row r="92" spans="1:7" ht="15" customHeight="1">
      <c r="A92" s="748"/>
      <c r="B92" s="749"/>
      <c r="C92" s="749"/>
      <c r="D92" s="749"/>
      <c r="E92" s="749"/>
      <c r="F92" s="749"/>
      <c r="G92" s="750"/>
    </row>
    <row r="93" spans="1:7" ht="15" customHeight="1">
      <c r="A93" s="857"/>
      <c r="B93" s="858"/>
      <c r="C93" s="798" t="s">
        <v>101</v>
      </c>
      <c r="D93" s="799"/>
      <c r="E93" s="799"/>
      <c r="F93" s="799"/>
      <c r="G93" s="800"/>
    </row>
    <row r="94" spans="1:7" ht="15" customHeight="1">
      <c r="A94" s="859"/>
      <c r="B94" s="860"/>
      <c r="C94" s="801"/>
      <c r="D94" s="802"/>
      <c r="E94" s="802"/>
      <c r="F94" s="802"/>
      <c r="G94" s="803"/>
    </row>
    <row r="95" spans="1:7" ht="15" customHeight="1">
      <c r="A95" s="857"/>
      <c r="B95" s="858"/>
      <c r="C95" s="798" t="s">
        <v>102</v>
      </c>
      <c r="D95" s="799"/>
      <c r="E95" s="799"/>
      <c r="F95" s="799"/>
      <c r="G95" s="800"/>
    </row>
    <row r="96" spans="1:7" ht="15" customHeight="1">
      <c r="A96" s="861"/>
      <c r="B96" s="862"/>
      <c r="C96" s="804"/>
      <c r="D96" s="805"/>
      <c r="E96" s="805"/>
      <c r="F96" s="805"/>
      <c r="G96" s="806"/>
    </row>
    <row r="97" spans="1:7" ht="5" customHeight="1">
      <c r="A97" s="317"/>
      <c r="B97" s="161"/>
      <c r="C97" s="161"/>
      <c r="D97" s="161"/>
      <c r="E97" s="161"/>
      <c r="F97" s="161"/>
      <c r="G97" s="161"/>
    </row>
    <row r="98" spans="1:7" ht="15" customHeight="1">
      <c r="A98" s="317"/>
      <c r="B98" s="864" t="s">
        <v>661</v>
      </c>
      <c r="C98" s="865"/>
      <c r="D98" s="231"/>
      <c r="E98" s="231"/>
      <c r="F98" s="231"/>
      <c r="G98" s="232"/>
    </row>
    <row r="99" spans="1:7" ht="15" customHeight="1">
      <c r="A99" s="317"/>
      <c r="B99" s="871" t="s">
        <v>451</v>
      </c>
      <c r="C99" s="872"/>
      <c r="D99" s="872"/>
      <c r="E99" s="872"/>
      <c r="F99" s="872"/>
      <c r="G99" s="873"/>
    </row>
    <row r="100" spans="1:7" ht="15" customHeight="1">
      <c r="A100" s="317"/>
      <c r="B100" s="901" t="s">
        <v>1037</v>
      </c>
      <c r="C100" s="902"/>
      <c r="D100" s="902"/>
      <c r="E100" s="902"/>
      <c r="F100" s="902"/>
      <c r="G100" s="903"/>
    </row>
    <row r="101" spans="1:7" ht="15" customHeight="1">
      <c r="A101" s="317"/>
      <c r="B101" s="904"/>
      <c r="C101" s="905"/>
      <c r="D101" s="905"/>
      <c r="E101" s="905"/>
      <c r="F101" s="905"/>
      <c r="G101" s="906"/>
    </row>
    <row r="102" spans="1:7" ht="5" customHeight="1">
      <c r="A102" s="317"/>
      <c r="B102" s="161"/>
      <c r="C102" s="161"/>
      <c r="D102" s="161"/>
      <c r="E102" s="161"/>
      <c r="F102" s="161"/>
      <c r="G102" s="161"/>
    </row>
    <row r="103" spans="1:7" ht="15" customHeight="1">
      <c r="A103" s="317"/>
      <c r="B103" s="813" t="s">
        <v>666</v>
      </c>
      <c r="C103" s="813"/>
      <c r="D103" s="813"/>
      <c r="E103" s="813"/>
      <c r="F103" s="813"/>
      <c r="G103" s="813"/>
    </row>
    <row r="104" spans="1:7" ht="15" customHeight="1">
      <c r="A104" s="317"/>
      <c r="B104" s="813"/>
      <c r="C104" s="813"/>
      <c r="D104" s="813"/>
      <c r="E104" s="813"/>
      <c r="F104" s="813"/>
      <c r="G104" s="813"/>
    </row>
    <row r="105" spans="1:7" ht="15" customHeight="1">
      <c r="A105" s="317"/>
      <c r="B105" s="813"/>
      <c r="C105" s="813"/>
      <c r="D105" s="813"/>
      <c r="E105" s="813"/>
      <c r="F105" s="813"/>
      <c r="G105" s="813"/>
    </row>
    <row r="106" spans="1:7" ht="15" customHeight="1">
      <c r="A106" s="317"/>
      <c r="B106" s="813"/>
      <c r="C106" s="813"/>
      <c r="D106" s="813"/>
      <c r="E106" s="813"/>
      <c r="F106" s="813"/>
      <c r="G106" s="813"/>
    </row>
    <row r="107" spans="1:7" ht="15" customHeight="1">
      <c r="A107" s="317"/>
      <c r="B107" s="816" t="s">
        <v>110</v>
      </c>
      <c r="C107" s="816"/>
      <c r="D107" s="816"/>
      <c r="E107" s="816"/>
      <c r="F107" s="816"/>
      <c r="G107" s="816"/>
    </row>
    <row r="108" spans="1:7" ht="15" customHeight="1">
      <c r="A108" s="317"/>
      <c r="B108" s="816" t="s">
        <v>452</v>
      </c>
      <c r="C108" s="816"/>
      <c r="D108" s="816"/>
      <c r="E108" s="816"/>
      <c r="F108" s="816"/>
      <c r="G108" s="816"/>
    </row>
    <row r="109" spans="1:7" ht="5" customHeight="1">
      <c r="A109" s="317"/>
      <c r="B109" s="160"/>
      <c r="C109" s="161"/>
      <c r="D109" s="161"/>
      <c r="E109" s="161"/>
      <c r="F109" s="161"/>
      <c r="G109" s="161"/>
    </row>
    <row r="110" spans="1:7" ht="15" customHeight="1">
      <c r="A110" s="317"/>
      <c r="B110" s="870" t="s">
        <v>112</v>
      </c>
      <c r="C110" s="870"/>
      <c r="D110" s="870"/>
      <c r="E110" s="870"/>
      <c r="F110" s="870"/>
      <c r="G110" s="870"/>
    </row>
    <row r="111" spans="1:7" ht="15" customHeight="1">
      <c r="A111" s="317"/>
      <c r="B111" s="816" t="s">
        <v>113</v>
      </c>
      <c r="C111" s="816"/>
      <c r="D111" s="816"/>
      <c r="E111" s="816"/>
      <c r="F111" s="816"/>
      <c r="G111" s="816"/>
    </row>
    <row r="112" spans="1:7" ht="15" customHeight="1">
      <c r="A112" s="317"/>
      <c r="B112" s="817" t="s">
        <v>453</v>
      </c>
      <c r="C112" s="817"/>
      <c r="D112" s="817"/>
      <c r="E112" s="817"/>
      <c r="F112" s="817"/>
      <c r="G112" s="817"/>
    </row>
    <row r="113" spans="1:7" ht="5" customHeight="1">
      <c r="A113" s="317"/>
      <c r="B113" s="160"/>
      <c r="C113" s="161"/>
      <c r="D113" s="161"/>
      <c r="E113" s="161"/>
      <c r="F113" s="161"/>
      <c r="G113" s="161"/>
    </row>
    <row r="114" spans="1:7" ht="15" customHeight="1">
      <c r="A114" s="317"/>
      <c r="B114" s="907" t="s">
        <v>464</v>
      </c>
      <c r="C114" s="907"/>
      <c r="D114" s="907"/>
      <c r="E114" s="907"/>
      <c r="F114" s="907"/>
      <c r="G114" s="907"/>
    </row>
    <row r="115" spans="1:7" ht="15" customHeight="1">
      <c r="A115" s="317"/>
      <c r="B115" s="234" t="s">
        <v>465</v>
      </c>
      <c r="C115" s="161"/>
      <c r="D115" s="161"/>
      <c r="E115" s="161"/>
      <c r="F115" s="161"/>
      <c r="G115" s="161"/>
    </row>
    <row r="116" spans="1:7" ht="4.25" customHeight="1">
      <c r="A116" s="317"/>
      <c r="B116" s="161"/>
      <c r="C116" s="161"/>
      <c r="D116" s="161"/>
      <c r="E116" s="161"/>
      <c r="F116" s="161"/>
      <c r="G116" s="161"/>
    </row>
    <row r="117" spans="1:7" ht="15.5">
      <c r="A117" s="317" t="s">
        <v>454</v>
      </c>
      <c r="B117" s="142" t="s">
        <v>985</v>
      </c>
      <c r="C117" s="142"/>
      <c r="D117" s="142"/>
      <c r="E117" s="160"/>
      <c r="F117" s="160"/>
      <c r="G117" s="160"/>
    </row>
    <row r="118" spans="1:7" ht="14.4" customHeight="1">
      <c r="A118" s="317"/>
      <c r="B118" s="818" t="s">
        <v>667</v>
      </c>
      <c r="C118" s="818"/>
      <c r="D118" s="818"/>
      <c r="E118" s="818"/>
      <c r="F118" s="818"/>
      <c r="G118" s="818"/>
    </row>
    <row r="119" spans="1:7">
      <c r="A119" s="317"/>
      <c r="B119" s="818"/>
      <c r="C119" s="818"/>
      <c r="D119" s="818"/>
      <c r="E119" s="818"/>
      <c r="F119" s="818"/>
      <c r="G119" s="818"/>
    </row>
    <row r="120" spans="1:7">
      <c r="A120" s="317"/>
      <c r="B120" s="235" t="s">
        <v>472</v>
      </c>
      <c r="C120" s="160"/>
      <c r="D120" s="160"/>
      <c r="E120" s="160"/>
      <c r="F120" s="160"/>
      <c r="G120" s="160"/>
    </row>
    <row r="121" spans="1:7">
      <c r="A121" s="317"/>
      <c r="B121" s="235" t="s">
        <v>473</v>
      </c>
      <c r="C121" s="160"/>
      <c r="D121" s="160"/>
      <c r="E121" s="160"/>
      <c r="F121" s="160"/>
      <c r="G121" s="160"/>
    </row>
    <row r="122" spans="1:7">
      <c r="A122" s="317"/>
      <c r="B122" s="235" t="s">
        <v>474</v>
      </c>
      <c r="C122" s="160"/>
      <c r="D122" s="160"/>
      <c r="E122" s="160"/>
      <c r="F122" s="160"/>
      <c r="G122" s="160"/>
    </row>
    <row r="123" spans="1:7">
      <c r="A123" s="317"/>
      <c r="B123" s="236" t="s">
        <v>144</v>
      </c>
      <c r="C123" s="160"/>
      <c r="D123" s="160"/>
      <c r="E123" s="160"/>
      <c r="F123" s="160"/>
      <c r="G123" s="160"/>
    </row>
    <row r="124" spans="1:7" ht="3" customHeight="1">
      <c r="A124" s="160"/>
      <c r="B124" s="160"/>
      <c r="C124" s="160"/>
      <c r="D124" s="160"/>
      <c r="E124" s="160"/>
      <c r="F124" s="160"/>
      <c r="G124" s="160"/>
    </row>
    <row r="125" spans="1:7" ht="15.65" customHeight="1">
      <c r="A125" s="908" t="s">
        <v>986</v>
      </c>
      <c r="B125" s="909"/>
      <c r="C125" s="909"/>
      <c r="D125" s="909"/>
      <c r="E125" s="909"/>
      <c r="F125" s="909"/>
      <c r="G125" s="910"/>
    </row>
    <row r="126" spans="1:7" ht="18.5">
      <c r="A126" s="878"/>
      <c r="B126" s="879"/>
      <c r="C126" s="866" t="s">
        <v>987</v>
      </c>
      <c r="D126" s="867"/>
      <c r="E126" s="867"/>
      <c r="F126" s="867"/>
      <c r="G126" s="868"/>
    </row>
    <row r="127" spans="1:7" ht="18.5">
      <c r="A127" s="878"/>
      <c r="B127" s="879"/>
      <c r="C127" s="866" t="s">
        <v>988</v>
      </c>
      <c r="D127" s="867"/>
      <c r="E127" s="867"/>
      <c r="F127" s="867"/>
      <c r="G127" s="868"/>
    </row>
    <row r="128" spans="1:7" ht="18.5">
      <c r="A128" s="878"/>
      <c r="B128" s="879"/>
      <c r="C128" s="866" t="s">
        <v>989</v>
      </c>
      <c r="D128" s="867"/>
      <c r="E128" s="867"/>
      <c r="F128" s="867"/>
      <c r="G128" s="868"/>
    </row>
    <row r="129" spans="1:7" ht="27" customHeight="1">
      <c r="A129" s="317"/>
      <c r="B129" s="287"/>
      <c r="C129" s="875" t="s">
        <v>660</v>
      </c>
      <c r="D129" s="876"/>
      <c r="E129" s="876"/>
      <c r="F129" s="876"/>
      <c r="G129" s="877"/>
    </row>
    <row r="130" spans="1:7" ht="11.4" customHeight="1">
      <c r="A130" s="318"/>
      <c r="B130" s="237"/>
      <c r="C130" s="207"/>
      <c r="D130" s="207"/>
      <c r="E130" s="207"/>
      <c r="F130" s="207"/>
      <c r="G130" s="207"/>
    </row>
    <row r="131" spans="1:7" ht="15" customHeight="1">
      <c r="A131" s="317" t="s">
        <v>662</v>
      </c>
      <c r="B131" s="874" t="s">
        <v>455</v>
      </c>
      <c r="C131" s="874"/>
      <c r="D131" s="874"/>
      <c r="E131" s="874"/>
      <c r="F131" s="874"/>
      <c r="G131" s="874"/>
    </row>
    <row r="132" spans="1:7" ht="15" customHeight="1">
      <c r="A132" s="317"/>
      <c r="B132" s="813" t="s">
        <v>668</v>
      </c>
      <c r="C132" s="813"/>
      <c r="D132" s="813"/>
      <c r="E132" s="813"/>
      <c r="F132" s="813"/>
      <c r="G132" s="813"/>
    </row>
    <row r="133" spans="1:7" ht="15" customHeight="1">
      <c r="A133" s="317"/>
      <c r="B133" s="813"/>
      <c r="C133" s="813"/>
      <c r="D133" s="813"/>
      <c r="E133" s="813"/>
      <c r="F133" s="813"/>
      <c r="G133" s="813"/>
    </row>
    <row r="134" spans="1:7" ht="15" customHeight="1">
      <c r="A134" s="317"/>
      <c r="B134" s="817" t="s">
        <v>458</v>
      </c>
      <c r="C134" s="817"/>
      <c r="D134" s="817"/>
      <c r="E134" s="817"/>
      <c r="F134" s="817"/>
      <c r="G134" s="817"/>
    </row>
    <row r="135" spans="1:7" ht="15" customHeight="1">
      <c r="A135" s="317"/>
      <c r="B135" s="817"/>
      <c r="C135" s="817"/>
      <c r="D135" s="817"/>
      <c r="E135" s="817"/>
      <c r="F135" s="817"/>
      <c r="G135" s="817"/>
    </row>
    <row r="136" spans="1:7" ht="15" customHeight="1">
      <c r="A136" s="317"/>
      <c r="B136" s="817" t="s">
        <v>456</v>
      </c>
      <c r="C136" s="817"/>
      <c r="D136" s="817"/>
      <c r="E136" s="817"/>
      <c r="F136" s="817"/>
      <c r="G136" s="817"/>
    </row>
    <row r="137" spans="1:7" ht="15" customHeight="1">
      <c r="A137" s="317"/>
      <c r="B137" s="817"/>
      <c r="C137" s="817"/>
      <c r="D137" s="817"/>
      <c r="E137" s="817"/>
      <c r="F137" s="817"/>
      <c r="G137" s="817"/>
    </row>
    <row r="138" spans="1:7" ht="15" customHeight="1">
      <c r="A138" s="317"/>
      <c r="B138" s="817" t="s">
        <v>457</v>
      </c>
      <c r="C138" s="817"/>
      <c r="D138" s="817"/>
      <c r="E138" s="817"/>
      <c r="F138" s="817"/>
      <c r="G138" s="817"/>
    </row>
    <row r="139" spans="1:7" ht="15" customHeight="1">
      <c r="A139" s="317"/>
      <c r="B139" s="817"/>
      <c r="C139" s="817"/>
      <c r="D139" s="817"/>
      <c r="E139" s="817"/>
      <c r="F139" s="817"/>
      <c r="G139" s="817"/>
    </row>
    <row r="140" spans="1:7" ht="15" customHeight="1">
      <c r="A140" s="317"/>
      <c r="B140" s="816" t="s">
        <v>669</v>
      </c>
      <c r="C140" s="816"/>
      <c r="D140" s="816"/>
      <c r="E140" s="816"/>
      <c r="F140" s="816"/>
      <c r="G140" s="816"/>
    </row>
    <row r="141" spans="1:7" ht="15" customHeight="1">
      <c r="A141" s="317"/>
      <c r="B141" s="911" t="s">
        <v>460</v>
      </c>
      <c r="C141" s="911"/>
      <c r="D141" s="911"/>
      <c r="E141" s="911"/>
      <c r="F141" s="911"/>
      <c r="G141" s="911"/>
    </row>
    <row r="142" spans="1:7" ht="15" customHeight="1">
      <c r="A142" s="317"/>
      <c r="B142" s="884" t="s">
        <v>459</v>
      </c>
      <c r="C142" s="884"/>
      <c r="D142" s="884"/>
      <c r="E142" s="884"/>
      <c r="F142" s="884"/>
      <c r="G142" s="884"/>
    </row>
    <row r="143" spans="1:7" ht="15" customHeight="1">
      <c r="A143" s="317"/>
      <c r="B143" s="884"/>
      <c r="C143" s="884"/>
      <c r="D143" s="884"/>
      <c r="E143" s="884"/>
      <c r="F143" s="884"/>
      <c r="G143" s="884"/>
    </row>
    <row r="144" spans="1:7" ht="15" customHeight="1">
      <c r="A144" s="317"/>
      <c r="B144" s="817" t="s">
        <v>560</v>
      </c>
      <c r="C144" s="817"/>
      <c r="D144" s="817"/>
      <c r="E144" s="817"/>
      <c r="F144" s="817"/>
      <c r="G144" s="817"/>
    </row>
    <row r="145" spans="1:11" ht="15" customHeight="1">
      <c r="A145" s="317"/>
      <c r="B145" s="817"/>
      <c r="C145" s="817"/>
      <c r="D145" s="817"/>
      <c r="E145" s="817"/>
      <c r="F145" s="817"/>
      <c r="G145" s="817"/>
    </row>
    <row r="146" spans="1:11" ht="15" customHeight="1">
      <c r="A146" s="317"/>
      <c r="B146" s="234" t="s">
        <v>461</v>
      </c>
      <c r="C146" s="238"/>
      <c r="D146" s="238"/>
      <c r="E146" s="238"/>
      <c r="F146" s="238"/>
      <c r="G146" s="238"/>
    </row>
    <row r="147" spans="1:11" ht="11" customHeight="1">
      <c r="A147" s="317"/>
      <c r="B147" s="161"/>
      <c r="C147" s="161"/>
      <c r="D147" s="161"/>
      <c r="E147" s="161"/>
      <c r="F147" s="161"/>
      <c r="G147" s="161"/>
    </row>
    <row r="148" spans="1:11" ht="15" customHeight="1">
      <c r="A148" s="317"/>
      <c r="B148" s="856" t="s">
        <v>1015</v>
      </c>
      <c r="C148" s="893"/>
      <c r="D148" s="893"/>
      <c r="E148" s="893"/>
      <c r="F148" s="893"/>
      <c r="G148" s="894"/>
    </row>
    <row r="149" spans="1:11" s="105" customFormat="1" ht="15" customHeight="1">
      <c r="A149" s="317"/>
      <c r="B149" s="895"/>
      <c r="C149" s="896"/>
      <c r="D149" s="896"/>
      <c r="E149" s="896"/>
      <c r="F149" s="896"/>
      <c r="G149" s="897"/>
    </row>
    <row r="150" spans="1:11" ht="15" customHeight="1">
      <c r="A150" s="317"/>
      <c r="B150" s="898"/>
      <c r="C150" s="899"/>
      <c r="D150" s="899"/>
      <c r="E150" s="899"/>
      <c r="F150" s="899"/>
      <c r="G150" s="900"/>
      <c r="K150" s="105"/>
    </row>
    <row r="151" spans="1:11" ht="15" customHeight="1">
      <c r="A151" s="318"/>
      <c r="B151" s="160"/>
      <c r="C151" s="160"/>
      <c r="D151" s="160"/>
      <c r="E151" s="160"/>
      <c r="F151" s="160"/>
      <c r="G151" s="160"/>
    </row>
    <row r="152" spans="1:11" ht="23" customHeight="1">
      <c r="A152" s="431" t="s">
        <v>677</v>
      </c>
      <c r="B152" s="432"/>
      <c r="C152" s="432"/>
      <c r="D152" s="432"/>
      <c r="E152" s="432"/>
      <c r="F152" s="432"/>
      <c r="G152" s="433"/>
      <c r="H152" s="89">
        <f>C152</f>
        <v>0</v>
      </c>
    </row>
    <row r="153" spans="1:11" ht="14.4" customHeight="1">
      <c r="A153" s="239" t="s">
        <v>131</v>
      </c>
      <c r="B153" s="350"/>
      <c r="C153" s="886" t="s">
        <v>470</v>
      </c>
      <c r="D153" s="887"/>
      <c r="E153" s="887"/>
      <c r="F153" s="887"/>
      <c r="G153" s="888"/>
    </row>
    <row r="154" spans="1:11">
      <c r="A154" s="239" t="s">
        <v>133</v>
      </c>
      <c r="B154" s="350"/>
      <c r="C154" s="886" t="s">
        <v>676</v>
      </c>
      <c r="D154" s="887"/>
      <c r="E154" s="887"/>
      <c r="F154" s="887"/>
      <c r="G154" s="888"/>
    </row>
    <row r="155" spans="1:11">
      <c r="A155" s="239" t="s">
        <v>135</v>
      </c>
      <c r="B155" s="325">
        <f>SUM(B153:B154)</f>
        <v>0</v>
      </c>
      <c r="C155" s="843" t="s">
        <v>564</v>
      </c>
      <c r="D155" s="843"/>
      <c r="E155" s="843"/>
      <c r="F155" s="242"/>
      <c r="G155" s="211"/>
    </row>
    <row r="156" spans="1:11" ht="5" customHeight="1">
      <c r="A156" s="239"/>
      <c r="B156" s="210"/>
      <c r="C156" s="212"/>
      <c r="D156" s="212"/>
      <c r="E156" s="212"/>
      <c r="F156" s="212"/>
      <c r="G156" s="211"/>
    </row>
    <row r="157" spans="1:11">
      <c r="A157" s="239" t="s">
        <v>137</v>
      </c>
      <c r="B157" s="240" t="e">
        <f>'Budget Summary'!$C$2</f>
        <v>#N/A</v>
      </c>
      <c r="C157" s="843" t="s">
        <v>675</v>
      </c>
      <c r="D157" s="843"/>
      <c r="E157" s="843"/>
      <c r="F157" s="242"/>
      <c r="G157" s="211"/>
    </row>
    <row r="158" spans="1:11" ht="5" customHeight="1">
      <c r="A158" s="239"/>
      <c r="B158" s="243"/>
      <c r="C158" s="212"/>
      <c r="D158" s="212"/>
      <c r="E158" s="212"/>
      <c r="F158" s="212"/>
      <c r="G158" s="211"/>
    </row>
    <row r="159" spans="1:11">
      <c r="A159" s="239" t="s">
        <v>139</v>
      </c>
      <c r="B159" s="240">
        <f>IFERROR(B157/B155,0)</f>
        <v>0</v>
      </c>
      <c r="C159" s="843" t="s">
        <v>565</v>
      </c>
      <c r="D159" s="843"/>
      <c r="E159" s="843"/>
      <c r="F159" s="242"/>
      <c r="G159" s="211"/>
    </row>
    <row r="160" spans="1:11" ht="14.4" customHeight="1">
      <c r="A160" s="239"/>
      <c r="B160" s="213"/>
      <c r="C160" s="844" t="s">
        <v>468</v>
      </c>
      <c r="D160" s="844"/>
      <c r="E160" s="844"/>
      <c r="F160" s="844"/>
      <c r="G160" s="918"/>
    </row>
    <row r="161" spans="1:8" s="105" customFormat="1" ht="14.4" customHeight="1">
      <c r="A161" s="298" t="s">
        <v>141</v>
      </c>
      <c r="B161" s="247">
        <f>B159*B154</f>
        <v>0</v>
      </c>
      <c r="C161" s="259" t="s">
        <v>714</v>
      </c>
      <c r="D161" s="260"/>
      <c r="E161" s="257"/>
      <c r="F161" s="257"/>
      <c r="G161" s="258"/>
    </row>
    <row r="162" spans="1:8" s="105" customFormat="1" ht="7.25" customHeight="1">
      <c r="A162" s="249"/>
      <c r="B162" s="249"/>
      <c r="C162" s="250"/>
      <c r="D162" s="250"/>
      <c r="E162" s="250"/>
      <c r="F162" s="250"/>
      <c r="G162" s="250"/>
    </row>
    <row r="163" spans="1:8" ht="38.4" customHeight="1">
      <c r="A163" s="915" t="s">
        <v>998</v>
      </c>
      <c r="B163" s="916"/>
      <c r="C163" s="916"/>
      <c r="D163" s="916"/>
      <c r="E163" s="916"/>
      <c r="F163" s="916"/>
      <c r="G163" s="917"/>
    </row>
    <row r="164" spans="1:8" s="105" customFormat="1" ht="5" customHeight="1">
      <c r="A164" s="249"/>
      <c r="B164" s="249"/>
      <c r="C164" s="250"/>
      <c r="D164" s="250"/>
      <c r="E164" s="250"/>
      <c r="F164" s="250"/>
      <c r="G164" s="250"/>
    </row>
    <row r="165" spans="1:8" ht="14.4" customHeight="1">
      <c r="A165" s="245">
        <v>1</v>
      </c>
      <c r="B165" s="246" t="s">
        <v>130</v>
      </c>
      <c r="C165" s="912" t="s">
        <v>559</v>
      </c>
      <c r="D165" s="913"/>
      <c r="E165" s="913"/>
      <c r="F165" s="913"/>
      <c r="G165" s="914"/>
    </row>
    <row r="166" spans="1:8" s="105" customFormat="1" ht="6" customHeight="1">
      <c r="A166" s="239"/>
      <c r="B166" s="241"/>
      <c r="C166" s="889"/>
      <c r="D166" s="843"/>
      <c r="E166" s="843"/>
      <c r="F166" s="242"/>
      <c r="G166" s="211"/>
    </row>
    <row r="167" spans="1:8">
      <c r="A167" s="299" t="s">
        <v>479</v>
      </c>
      <c r="B167" s="407">
        <v>0</v>
      </c>
      <c r="C167" s="886" t="s">
        <v>569</v>
      </c>
      <c r="D167" s="887"/>
      <c r="E167" s="887"/>
      <c r="F167" s="887"/>
      <c r="G167" s="888"/>
      <c r="H167" s="11" t="str">
        <f>C165</f>
        <v>Enter Private School Name HERE</v>
      </c>
    </row>
    <row r="168" spans="1:8" ht="6" customHeight="1">
      <c r="A168" s="239"/>
      <c r="B168" s="241"/>
      <c r="C168" s="889"/>
      <c r="D168" s="843"/>
      <c r="E168" s="843"/>
      <c r="F168" s="242"/>
      <c r="G168" s="211"/>
    </row>
    <row r="169" spans="1:8" ht="14.4" customHeight="1">
      <c r="A169" s="299" t="s">
        <v>480</v>
      </c>
      <c r="B169" s="240">
        <f>$B$159</f>
        <v>0</v>
      </c>
      <c r="C169" s="843" t="s">
        <v>674</v>
      </c>
      <c r="D169" s="843"/>
      <c r="E169" s="843"/>
      <c r="F169" s="242"/>
      <c r="G169" s="211"/>
    </row>
    <row r="170" spans="1:8" s="105" customFormat="1" ht="6" customHeight="1">
      <c r="A170" s="239"/>
      <c r="B170" s="241"/>
      <c r="C170" s="889"/>
      <c r="D170" s="843"/>
      <c r="E170" s="843"/>
      <c r="F170" s="242"/>
      <c r="G170" s="211"/>
    </row>
    <row r="171" spans="1:8">
      <c r="A171" s="299" t="s">
        <v>747</v>
      </c>
      <c r="B171" s="247">
        <f>ROUNDUP(B167*B169,2)</f>
        <v>0</v>
      </c>
      <c r="C171" s="890" t="s">
        <v>748</v>
      </c>
      <c r="D171" s="891"/>
      <c r="E171" s="891"/>
      <c r="F171" s="891"/>
      <c r="G171" s="892"/>
    </row>
    <row r="172" spans="1:8" ht="13.5" customHeight="1">
      <c r="A172" s="248"/>
      <c r="B172" s="244"/>
      <c r="C172" s="887" t="s">
        <v>469</v>
      </c>
      <c r="D172" s="887"/>
      <c r="E172" s="887"/>
      <c r="F172" s="887"/>
      <c r="G172" s="888"/>
    </row>
    <row r="173" spans="1:8" ht="5" customHeight="1">
      <c r="A173" s="249"/>
      <c r="B173" s="249"/>
      <c r="C173" s="250"/>
      <c r="D173" s="250"/>
      <c r="E173" s="250"/>
      <c r="F173" s="250"/>
      <c r="G173" s="250"/>
    </row>
    <row r="174" spans="1:8" s="105" customFormat="1" ht="14.4" customHeight="1">
      <c r="A174" s="245">
        <f>A165+1</f>
        <v>2</v>
      </c>
      <c r="B174" s="246" t="s">
        <v>130</v>
      </c>
      <c r="C174" s="912" t="s">
        <v>559</v>
      </c>
      <c r="D174" s="913"/>
      <c r="E174" s="913"/>
      <c r="F174" s="913"/>
      <c r="G174" s="914"/>
    </row>
    <row r="175" spans="1:8" s="105" customFormat="1" ht="6" customHeight="1">
      <c r="A175" s="239"/>
      <c r="B175" s="241"/>
      <c r="C175" s="889"/>
      <c r="D175" s="843"/>
      <c r="E175" s="843"/>
      <c r="F175" s="242"/>
      <c r="G175" s="211"/>
    </row>
    <row r="176" spans="1:8" s="105" customFormat="1" ht="14.4" customHeight="1">
      <c r="A176" s="299" t="s">
        <v>479</v>
      </c>
      <c r="B176" s="222">
        <v>0</v>
      </c>
      <c r="C176" s="886" t="s">
        <v>569</v>
      </c>
      <c r="D176" s="887"/>
      <c r="E176" s="887"/>
      <c r="F176" s="887"/>
      <c r="G176" s="888"/>
      <c r="H176" s="105" t="str">
        <f>C174</f>
        <v>Enter Private School Name HERE</v>
      </c>
    </row>
    <row r="177" spans="1:8" s="105" customFormat="1" ht="6" customHeight="1">
      <c r="A177" s="239"/>
      <c r="B177" s="241"/>
      <c r="C177" s="889"/>
      <c r="D177" s="843"/>
      <c r="E177" s="843"/>
      <c r="F177" s="242"/>
      <c r="G177" s="211"/>
    </row>
    <row r="178" spans="1:8" s="105" customFormat="1" ht="14.4" customHeight="1">
      <c r="A178" s="299" t="s">
        <v>480</v>
      </c>
      <c r="B178" s="240">
        <f>$B$159</f>
        <v>0</v>
      </c>
      <c r="C178" s="843" t="s">
        <v>674</v>
      </c>
      <c r="D178" s="843"/>
      <c r="E178" s="843"/>
      <c r="F178" s="242"/>
      <c r="G178" s="211"/>
    </row>
    <row r="179" spans="1:8" s="105" customFormat="1" ht="6" customHeight="1">
      <c r="A179" s="239"/>
      <c r="B179" s="241"/>
      <c r="C179" s="889"/>
      <c r="D179" s="843"/>
      <c r="E179" s="843"/>
      <c r="F179" s="242"/>
      <c r="G179" s="211"/>
    </row>
    <row r="180" spans="1:8" s="105" customFormat="1" ht="14.4" customHeight="1">
      <c r="A180" s="299" t="s">
        <v>747</v>
      </c>
      <c r="B180" s="247">
        <f>B176*B178</f>
        <v>0</v>
      </c>
      <c r="C180" s="890" t="s">
        <v>748</v>
      </c>
      <c r="D180" s="891"/>
      <c r="E180" s="891"/>
      <c r="F180" s="891"/>
      <c r="G180" s="892"/>
    </row>
    <row r="181" spans="1:8" s="105" customFormat="1" ht="13.5" customHeight="1">
      <c r="A181" s="248"/>
      <c r="B181" s="244"/>
      <c r="C181" s="887" t="s">
        <v>469</v>
      </c>
      <c r="D181" s="887"/>
      <c r="E181" s="887"/>
      <c r="F181" s="887"/>
      <c r="G181" s="888"/>
    </row>
    <row r="182" spans="1:8" s="105" customFormat="1" ht="5" customHeight="1">
      <c r="A182" s="249"/>
      <c r="B182" s="249"/>
      <c r="C182" s="250"/>
      <c r="D182" s="250"/>
      <c r="E182" s="250"/>
      <c r="F182" s="250"/>
      <c r="G182" s="250"/>
    </row>
    <row r="183" spans="1:8" s="105" customFormat="1" ht="14.4" customHeight="1">
      <c r="A183" s="245">
        <f>A174+1</f>
        <v>3</v>
      </c>
      <c r="B183" s="246" t="s">
        <v>130</v>
      </c>
      <c r="C183" s="912" t="s">
        <v>559</v>
      </c>
      <c r="D183" s="913"/>
      <c r="E183" s="913"/>
      <c r="F183" s="913"/>
      <c r="G183" s="914"/>
    </row>
    <row r="184" spans="1:8" s="105" customFormat="1" ht="6" customHeight="1">
      <c r="A184" s="239"/>
      <c r="B184" s="241"/>
      <c r="C184" s="889"/>
      <c r="D184" s="843"/>
      <c r="E184" s="843"/>
      <c r="F184" s="242"/>
      <c r="G184" s="211"/>
    </row>
    <row r="185" spans="1:8" s="105" customFormat="1" ht="14.4" customHeight="1">
      <c r="A185" s="299" t="s">
        <v>479</v>
      </c>
      <c r="B185" s="222">
        <v>0</v>
      </c>
      <c r="C185" s="886" t="s">
        <v>569</v>
      </c>
      <c r="D185" s="887"/>
      <c r="E185" s="887"/>
      <c r="F185" s="887"/>
      <c r="G185" s="888"/>
      <c r="H185" s="105" t="str">
        <f>C183</f>
        <v>Enter Private School Name HERE</v>
      </c>
    </row>
    <row r="186" spans="1:8" s="105" customFormat="1" ht="6" customHeight="1">
      <c r="A186" s="239"/>
      <c r="B186" s="241"/>
      <c r="C186" s="889"/>
      <c r="D186" s="843"/>
      <c r="E186" s="843"/>
      <c r="F186" s="242"/>
      <c r="G186" s="211"/>
    </row>
    <row r="187" spans="1:8" s="105" customFormat="1" ht="14.4" customHeight="1">
      <c r="A187" s="299" t="s">
        <v>480</v>
      </c>
      <c r="B187" s="240">
        <f>$B$159</f>
        <v>0</v>
      </c>
      <c r="C187" s="843" t="s">
        <v>674</v>
      </c>
      <c r="D187" s="843"/>
      <c r="E187" s="843"/>
      <c r="F187" s="242"/>
      <c r="G187" s="211"/>
    </row>
    <row r="188" spans="1:8" s="105" customFormat="1" ht="6" customHeight="1">
      <c r="A188" s="239"/>
      <c r="B188" s="241"/>
      <c r="C188" s="889"/>
      <c r="D188" s="843"/>
      <c r="E188" s="843"/>
      <c r="F188" s="242"/>
      <c r="G188" s="211"/>
    </row>
    <row r="189" spans="1:8" s="105" customFormat="1" ht="14.4" customHeight="1">
      <c r="A189" s="299" t="s">
        <v>747</v>
      </c>
      <c r="B189" s="247">
        <f>B185*B187</f>
        <v>0</v>
      </c>
      <c r="C189" s="890" t="s">
        <v>748</v>
      </c>
      <c r="D189" s="891"/>
      <c r="E189" s="891"/>
      <c r="F189" s="891"/>
      <c r="G189" s="892"/>
    </row>
    <row r="190" spans="1:8" s="105" customFormat="1" ht="13.5" customHeight="1">
      <c r="A190" s="248"/>
      <c r="B190" s="244"/>
      <c r="C190" s="887" t="s">
        <v>469</v>
      </c>
      <c r="D190" s="887"/>
      <c r="E190" s="887"/>
      <c r="F190" s="887"/>
      <c r="G190" s="888"/>
    </row>
    <row r="191" spans="1:8" s="105" customFormat="1" ht="5" customHeight="1">
      <c r="A191" s="249"/>
      <c r="B191" s="249"/>
      <c r="C191" s="250"/>
      <c r="D191" s="250"/>
      <c r="E191" s="250"/>
      <c r="F191" s="250"/>
      <c r="G191" s="250"/>
    </row>
    <row r="192" spans="1:8" s="105" customFormat="1" ht="14.4" customHeight="1">
      <c r="A192" s="245">
        <f>A183+1</f>
        <v>4</v>
      </c>
      <c r="B192" s="246" t="s">
        <v>130</v>
      </c>
      <c r="C192" s="912" t="s">
        <v>559</v>
      </c>
      <c r="D192" s="913"/>
      <c r="E192" s="913"/>
      <c r="F192" s="913"/>
      <c r="G192" s="914"/>
    </row>
    <row r="193" spans="1:8" s="105" customFormat="1" ht="6" customHeight="1">
      <c r="A193" s="299"/>
      <c r="B193" s="241"/>
      <c r="C193" s="889"/>
      <c r="D193" s="843"/>
      <c r="E193" s="843"/>
      <c r="F193" s="242"/>
      <c r="G193" s="211"/>
    </row>
    <row r="194" spans="1:8" s="105" customFormat="1" ht="14.4" customHeight="1">
      <c r="A194" s="299" t="s">
        <v>479</v>
      </c>
      <c r="B194" s="222">
        <v>0</v>
      </c>
      <c r="C194" s="886" t="s">
        <v>569</v>
      </c>
      <c r="D194" s="887"/>
      <c r="E194" s="887"/>
      <c r="F194" s="887"/>
      <c r="G194" s="888"/>
      <c r="H194" s="105" t="str">
        <f>C192</f>
        <v>Enter Private School Name HERE</v>
      </c>
    </row>
    <row r="195" spans="1:8" s="105" customFormat="1" ht="6" customHeight="1">
      <c r="A195" s="239"/>
      <c r="B195" s="241"/>
      <c r="C195" s="889"/>
      <c r="D195" s="843"/>
      <c r="E195" s="843"/>
      <c r="F195" s="242"/>
      <c r="G195" s="211"/>
    </row>
    <row r="196" spans="1:8" s="105" customFormat="1" ht="14.4" customHeight="1">
      <c r="A196" s="299" t="s">
        <v>480</v>
      </c>
      <c r="B196" s="240">
        <f>$B$159</f>
        <v>0</v>
      </c>
      <c r="C196" s="843" t="s">
        <v>674</v>
      </c>
      <c r="D196" s="843"/>
      <c r="E196" s="843"/>
      <c r="F196" s="242"/>
      <c r="G196" s="211"/>
    </row>
    <row r="197" spans="1:8" s="105" customFormat="1" ht="6" customHeight="1">
      <c r="A197" s="239"/>
      <c r="B197" s="241"/>
      <c r="C197" s="889"/>
      <c r="D197" s="843"/>
      <c r="E197" s="843"/>
      <c r="F197" s="242"/>
      <c r="G197" s="211"/>
    </row>
    <row r="198" spans="1:8" s="105" customFormat="1" ht="14.4" customHeight="1">
      <c r="A198" s="299" t="s">
        <v>747</v>
      </c>
      <c r="B198" s="247">
        <f>B194*B196</f>
        <v>0</v>
      </c>
      <c r="C198" s="890" t="s">
        <v>748</v>
      </c>
      <c r="D198" s="891"/>
      <c r="E198" s="891"/>
      <c r="F198" s="891"/>
      <c r="G198" s="892"/>
    </row>
    <row r="199" spans="1:8" s="105" customFormat="1" ht="13.5" customHeight="1">
      <c r="A199" s="248"/>
      <c r="B199" s="244"/>
      <c r="C199" s="887" t="s">
        <v>469</v>
      </c>
      <c r="D199" s="887"/>
      <c r="E199" s="887"/>
      <c r="F199" s="887"/>
      <c r="G199" s="888"/>
    </row>
    <row r="200" spans="1:8" s="105" customFormat="1" ht="5" customHeight="1">
      <c r="A200" s="249"/>
      <c r="B200" s="249"/>
      <c r="C200" s="250"/>
      <c r="D200" s="250"/>
      <c r="E200" s="250"/>
      <c r="F200" s="250"/>
      <c r="G200" s="250"/>
    </row>
    <row r="201" spans="1:8" s="105" customFormat="1" ht="14.4" customHeight="1">
      <c r="A201" s="245">
        <f>A192+1</f>
        <v>5</v>
      </c>
      <c r="B201" s="246" t="s">
        <v>130</v>
      </c>
      <c r="C201" s="912" t="s">
        <v>559</v>
      </c>
      <c r="D201" s="913"/>
      <c r="E201" s="913"/>
      <c r="F201" s="913"/>
      <c r="G201" s="914"/>
    </row>
    <row r="202" spans="1:8" s="105" customFormat="1" ht="6" customHeight="1">
      <c r="A202" s="239"/>
      <c r="B202" s="241"/>
      <c r="C202" s="889"/>
      <c r="D202" s="843"/>
      <c r="E202" s="843"/>
      <c r="F202" s="242"/>
      <c r="G202" s="211"/>
    </row>
    <row r="203" spans="1:8" s="105" customFormat="1" ht="14.4" customHeight="1">
      <c r="A203" s="299" t="s">
        <v>479</v>
      </c>
      <c r="B203" s="222">
        <v>0</v>
      </c>
      <c r="C203" s="886" t="s">
        <v>569</v>
      </c>
      <c r="D203" s="887"/>
      <c r="E203" s="887"/>
      <c r="F203" s="887"/>
      <c r="G203" s="888"/>
      <c r="H203" s="105" t="str">
        <f>C201</f>
        <v>Enter Private School Name HERE</v>
      </c>
    </row>
    <row r="204" spans="1:8" s="105" customFormat="1" ht="6" customHeight="1">
      <c r="A204" s="239"/>
      <c r="B204" s="241"/>
      <c r="C204" s="889"/>
      <c r="D204" s="843"/>
      <c r="E204" s="843"/>
      <c r="F204" s="242"/>
      <c r="G204" s="211"/>
    </row>
    <row r="205" spans="1:8" s="105" customFormat="1" ht="14.4" customHeight="1">
      <c r="A205" s="299" t="s">
        <v>480</v>
      </c>
      <c r="B205" s="240">
        <f>$B$159</f>
        <v>0</v>
      </c>
      <c r="C205" s="843" t="s">
        <v>674</v>
      </c>
      <c r="D205" s="843"/>
      <c r="E205" s="843"/>
      <c r="F205" s="242"/>
      <c r="G205" s="211"/>
    </row>
    <row r="206" spans="1:8" s="105" customFormat="1" ht="6" customHeight="1">
      <c r="A206" s="299"/>
      <c r="B206" s="241"/>
      <c r="C206" s="889"/>
      <c r="D206" s="843"/>
      <c r="E206" s="843"/>
      <c r="F206" s="242"/>
      <c r="G206" s="211"/>
    </row>
    <row r="207" spans="1:8" s="105" customFormat="1" ht="14.4" customHeight="1">
      <c r="A207" s="299" t="s">
        <v>747</v>
      </c>
      <c r="B207" s="247">
        <f>B203*B205</f>
        <v>0</v>
      </c>
      <c r="C207" s="890" t="s">
        <v>748</v>
      </c>
      <c r="D207" s="891"/>
      <c r="E207" s="891"/>
      <c r="F207" s="891"/>
      <c r="G207" s="892"/>
    </row>
    <row r="208" spans="1:8" s="105" customFormat="1" ht="13.5" customHeight="1">
      <c r="A208" s="248"/>
      <c r="B208" s="244"/>
      <c r="C208" s="887" t="s">
        <v>469</v>
      </c>
      <c r="D208" s="887"/>
      <c r="E208" s="887"/>
      <c r="F208" s="887"/>
      <c r="G208" s="888"/>
    </row>
    <row r="209" spans="1:8" s="105" customFormat="1" ht="5" customHeight="1">
      <c r="A209" s="249"/>
      <c r="B209" s="249"/>
      <c r="C209" s="250"/>
      <c r="D209" s="250"/>
      <c r="E209" s="250"/>
      <c r="F209" s="250"/>
      <c r="G209" s="250"/>
    </row>
    <row r="210" spans="1:8" s="105" customFormat="1" ht="14.4" customHeight="1">
      <c r="A210" s="245">
        <f>A201+1</f>
        <v>6</v>
      </c>
      <c r="B210" s="246" t="s">
        <v>130</v>
      </c>
      <c r="C210" s="912" t="s">
        <v>559</v>
      </c>
      <c r="D210" s="913"/>
      <c r="E210" s="913"/>
      <c r="F210" s="913"/>
      <c r="G210" s="914"/>
    </row>
    <row r="211" spans="1:8" s="105" customFormat="1" ht="6" customHeight="1">
      <c r="A211" s="239"/>
      <c r="B211" s="241"/>
      <c r="C211" s="889"/>
      <c r="D211" s="843"/>
      <c r="E211" s="843"/>
      <c r="F211" s="242"/>
      <c r="G211" s="211"/>
    </row>
    <row r="212" spans="1:8" s="105" customFormat="1" ht="14.4" customHeight="1">
      <c r="A212" s="299" t="s">
        <v>479</v>
      </c>
      <c r="B212" s="222">
        <v>0</v>
      </c>
      <c r="C212" s="886" t="s">
        <v>569</v>
      </c>
      <c r="D212" s="887"/>
      <c r="E212" s="887"/>
      <c r="F212" s="887"/>
      <c r="G212" s="888"/>
      <c r="H212" s="105" t="str">
        <f>C210</f>
        <v>Enter Private School Name HERE</v>
      </c>
    </row>
    <row r="213" spans="1:8" s="105" customFormat="1" ht="6" customHeight="1">
      <c r="A213" s="239"/>
      <c r="B213" s="241"/>
      <c r="C213" s="889"/>
      <c r="D213" s="843"/>
      <c r="E213" s="843"/>
      <c r="F213" s="242"/>
      <c r="G213" s="211"/>
    </row>
    <row r="214" spans="1:8" s="105" customFormat="1" ht="14.4" customHeight="1">
      <c r="A214" s="299" t="s">
        <v>480</v>
      </c>
      <c r="B214" s="240">
        <f>$B$159</f>
        <v>0</v>
      </c>
      <c r="C214" s="843" t="s">
        <v>674</v>
      </c>
      <c r="D214" s="843"/>
      <c r="E214" s="843"/>
      <c r="F214" s="242"/>
      <c r="G214" s="211"/>
    </row>
    <row r="215" spans="1:8" s="105" customFormat="1" ht="6" customHeight="1">
      <c r="A215" s="239"/>
      <c r="B215" s="241"/>
      <c r="C215" s="889"/>
      <c r="D215" s="843"/>
      <c r="E215" s="843"/>
      <c r="F215" s="242"/>
      <c r="G215" s="211"/>
    </row>
    <row r="216" spans="1:8" s="105" customFormat="1" ht="14.4" customHeight="1">
      <c r="A216" s="299" t="s">
        <v>747</v>
      </c>
      <c r="B216" s="247">
        <f>B212*B214</f>
        <v>0</v>
      </c>
      <c r="C216" s="890" t="s">
        <v>748</v>
      </c>
      <c r="D216" s="891"/>
      <c r="E216" s="891"/>
      <c r="F216" s="891"/>
      <c r="G216" s="892"/>
    </row>
    <row r="217" spans="1:8" s="105" customFormat="1" ht="13.5" customHeight="1">
      <c r="A217" s="248"/>
      <c r="B217" s="244"/>
      <c r="C217" s="887" t="s">
        <v>469</v>
      </c>
      <c r="D217" s="887"/>
      <c r="E217" s="887"/>
      <c r="F217" s="887"/>
      <c r="G217" s="888"/>
    </row>
    <row r="218" spans="1:8" s="105" customFormat="1" ht="5" customHeight="1">
      <c r="A218" s="249"/>
      <c r="B218" s="249"/>
      <c r="C218" s="250"/>
      <c r="D218" s="250"/>
      <c r="E218" s="250"/>
      <c r="F218" s="250"/>
      <c r="G218" s="250"/>
    </row>
    <row r="219" spans="1:8" s="105" customFormat="1" ht="14.4" customHeight="1">
      <c r="A219" s="245">
        <f>A210+1</f>
        <v>7</v>
      </c>
      <c r="B219" s="246" t="s">
        <v>130</v>
      </c>
      <c r="C219" s="912" t="s">
        <v>559</v>
      </c>
      <c r="D219" s="913"/>
      <c r="E219" s="913"/>
      <c r="F219" s="913"/>
      <c r="G219" s="914"/>
    </row>
    <row r="220" spans="1:8" s="105" customFormat="1" ht="6" customHeight="1">
      <c r="A220" s="239"/>
      <c r="B220" s="241"/>
      <c r="C220" s="889"/>
      <c r="D220" s="843"/>
      <c r="E220" s="843"/>
      <c r="F220" s="242"/>
      <c r="G220" s="211"/>
    </row>
    <row r="221" spans="1:8" s="105" customFormat="1" ht="14.4" customHeight="1">
      <c r="A221" s="299" t="s">
        <v>479</v>
      </c>
      <c r="B221" s="222">
        <v>0</v>
      </c>
      <c r="C221" s="886" t="s">
        <v>569</v>
      </c>
      <c r="D221" s="887"/>
      <c r="E221" s="887"/>
      <c r="F221" s="887"/>
      <c r="G221" s="888"/>
      <c r="H221" s="105" t="str">
        <f>C219</f>
        <v>Enter Private School Name HERE</v>
      </c>
    </row>
    <row r="222" spans="1:8" s="105" customFormat="1" ht="6" customHeight="1">
      <c r="A222" s="239"/>
      <c r="B222" s="241"/>
      <c r="C222" s="889"/>
      <c r="D222" s="843"/>
      <c r="E222" s="843"/>
      <c r="F222" s="242"/>
      <c r="G222" s="211"/>
    </row>
    <row r="223" spans="1:8" s="105" customFormat="1" ht="14.4" customHeight="1">
      <c r="A223" s="299" t="s">
        <v>480</v>
      </c>
      <c r="B223" s="240">
        <f>$B$159</f>
        <v>0</v>
      </c>
      <c r="C223" s="843" t="s">
        <v>674</v>
      </c>
      <c r="D223" s="843"/>
      <c r="E223" s="843"/>
      <c r="F223" s="242"/>
      <c r="G223" s="211"/>
    </row>
    <row r="224" spans="1:8" s="105" customFormat="1" ht="6" customHeight="1">
      <c r="A224" s="239"/>
      <c r="B224" s="241"/>
      <c r="C224" s="889"/>
      <c r="D224" s="843"/>
      <c r="E224" s="843"/>
      <c r="F224" s="242"/>
      <c r="G224" s="211"/>
    </row>
    <row r="225" spans="1:7" s="105" customFormat="1" ht="14.4" customHeight="1">
      <c r="A225" s="299" t="s">
        <v>747</v>
      </c>
      <c r="B225" s="247">
        <f>B221*B223</f>
        <v>0</v>
      </c>
      <c r="C225" s="890" t="s">
        <v>748</v>
      </c>
      <c r="D225" s="891"/>
      <c r="E225" s="891"/>
      <c r="F225" s="891"/>
      <c r="G225" s="892"/>
    </row>
    <row r="226" spans="1:7" s="105" customFormat="1" ht="13.5" customHeight="1">
      <c r="A226" s="248"/>
      <c r="B226" s="244"/>
      <c r="C226" s="887" t="s">
        <v>469</v>
      </c>
      <c r="D226" s="887"/>
      <c r="E226" s="887"/>
      <c r="F226" s="887"/>
      <c r="G226" s="888"/>
    </row>
  </sheetData>
  <sheetProtection selectLockedCells="1"/>
  <mergeCells count="133">
    <mergeCell ref="C222:E222"/>
    <mergeCell ref="C223:E223"/>
    <mergeCell ref="C224:E224"/>
    <mergeCell ref="C225:G225"/>
    <mergeCell ref="C226:G226"/>
    <mergeCell ref="A152:G152"/>
    <mergeCell ref="C207:G207"/>
    <mergeCell ref="C210:G210"/>
    <mergeCell ref="C211:E211"/>
    <mergeCell ref="C212:G212"/>
    <mergeCell ref="C213:E213"/>
    <mergeCell ref="C214:E214"/>
    <mergeCell ref="C215:E215"/>
    <mergeCell ref="C216:G216"/>
    <mergeCell ref="C217:G217"/>
    <mergeCell ref="C190:G190"/>
    <mergeCell ref="C192:G192"/>
    <mergeCell ref="C193:E193"/>
    <mergeCell ref="C195:E195"/>
    <mergeCell ref="C197:E197"/>
    <mergeCell ref="C179:E179"/>
    <mergeCell ref="C219:G219"/>
    <mergeCell ref="C175:E175"/>
    <mergeCell ref="C174:G174"/>
    <mergeCell ref="C208:G208"/>
    <mergeCell ref="C183:G183"/>
    <mergeCell ref="C206:E206"/>
    <mergeCell ref="C220:E220"/>
    <mergeCell ref="C221:G221"/>
    <mergeCell ref="C205:E205"/>
    <mergeCell ref="C196:E196"/>
    <mergeCell ref="C203:G203"/>
    <mergeCell ref="C201:G201"/>
    <mergeCell ref="C199:G199"/>
    <mergeCell ref="C194:G194"/>
    <mergeCell ref="C187:E187"/>
    <mergeCell ref="C198:G198"/>
    <mergeCell ref="C202:E202"/>
    <mergeCell ref="C204:E204"/>
    <mergeCell ref="C184:E184"/>
    <mergeCell ref="C185:G185"/>
    <mergeCell ref="C186:E186"/>
    <mergeCell ref="C188:E188"/>
    <mergeCell ref="C189:G189"/>
    <mergeCell ref="C172:G172"/>
    <mergeCell ref="C165:G165"/>
    <mergeCell ref="C167:G167"/>
    <mergeCell ref="C168:E168"/>
    <mergeCell ref="C169:E169"/>
    <mergeCell ref="C153:G153"/>
    <mergeCell ref="A163:G163"/>
    <mergeCell ref="C154:G154"/>
    <mergeCell ref="C160:G160"/>
    <mergeCell ref="C159:E159"/>
    <mergeCell ref="C155:E155"/>
    <mergeCell ref="C157:E157"/>
    <mergeCell ref="C171:G171"/>
    <mergeCell ref="C170:E170"/>
    <mergeCell ref="C166:E166"/>
    <mergeCell ref="C176:G176"/>
    <mergeCell ref="C177:E177"/>
    <mergeCell ref="C178:E178"/>
    <mergeCell ref="C180:G180"/>
    <mergeCell ref="C181:G181"/>
    <mergeCell ref="B148:G150"/>
    <mergeCell ref="B131:G131"/>
    <mergeCell ref="B100:G101"/>
    <mergeCell ref="B103:G106"/>
    <mergeCell ref="B110:G110"/>
    <mergeCell ref="B112:G112"/>
    <mergeCell ref="B114:G114"/>
    <mergeCell ref="B134:G135"/>
    <mergeCell ref="B136:G137"/>
    <mergeCell ref="B138:G139"/>
    <mergeCell ref="B140:G140"/>
    <mergeCell ref="C128:G128"/>
    <mergeCell ref="A128:B128"/>
    <mergeCell ref="B144:G145"/>
    <mergeCell ref="B118:G119"/>
    <mergeCell ref="A125:G125"/>
    <mergeCell ref="B142:G143"/>
    <mergeCell ref="B132:G133"/>
    <mergeCell ref="B141:G141"/>
    <mergeCell ref="C129:G129"/>
    <mergeCell ref="A126:B126"/>
    <mergeCell ref="A127:B127"/>
    <mergeCell ref="B111:G111"/>
    <mergeCell ref="B107:G107"/>
    <mergeCell ref="B1:C1"/>
    <mergeCell ref="B3:B4"/>
    <mergeCell ref="B9:G17"/>
    <mergeCell ref="B19:G21"/>
    <mergeCell ref="B23:G25"/>
    <mergeCell ref="B26:G27"/>
    <mergeCell ref="B6:G6"/>
    <mergeCell ref="B8:G8"/>
    <mergeCell ref="B36:G36"/>
    <mergeCell ref="C3:G4"/>
    <mergeCell ref="B22:G22"/>
    <mergeCell ref="B32:G34"/>
    <mergeCell ref="B47:G47"/>
    <mergeCell ref="B48:G48"/>
    <mergeCell ref="B54:G57"/>
    <mergeCell ref="B66:G68"/>
    <mergeCell ref="B53:G53"/>
    <mergeCell ref="B60:G61"/>
    <mergeCell ref="B29:G30"/>
    <mergeCell ref="B37:G43"/>
    <mergeCell ref="B45:G46"/>
    <mergeCell ref="B50:G52"/>
    <mergeCell ref="B44:G44"/>
    <mergeCell ref="B64:G64"/>
    <mergeCell ref="B70:G73"/>
    <mergeCell ref="B74:G74"/>
    <mergeCell ref="B75:G75"/>
    <mergeCell ref="B88:G88"/>
    <mergeCell ref="B89:G89"/>
    <mergeCell ref="A91:G92"/>
    <mergeCell ref="A93:B94"/>
    <mergeCell ref="A95:B96"/>
    <mergeCell ref="B62:G63"/>
    <mergeCell ref="B108:G108"/>
    <mergeCell ref="B98:C98"/>
    <mergeCell ref="C126:G126"/>
    <mergeCell ref="C127:G127"/>
    <mergeCell ref="C93:G94"/>
    <mergeCell ref="C95:G96"/>
    <mergeCell ref="B77:G79"/>
    <mergeCell ref="B81:G81"/>
    <mergeCell ref="B99:G99"/>
    <mergeCell ref="B82:G82"/>
    <mergeCell ref="B83:G83"/>
    <mergeCell ref="B85:G87"/>
  </mergeCells>
  <dataValidations disablePrompts="1" count="1">
    <dataValidation type="list" allowBlank="1" showInputMessage="1" showErrorMessage="1" sqref="A93:B96">
      <formula1>Yesonly</formula1>
    </dataValidation>
  </dataValidations>
  <pageMargins left="0.25" right="0.25" top="0.6" bottom="0.6" header="0.13" footer="0.13"/>
  <pageSetup scale="76" orientation="portrait" r:id="rId1"/>
  <headerFooter>
    <oddHeader>&amp;R&amp;10New Mexico Public Education Department
Special Education Bureau</oddHeader>
    <oddFooter>&amp;L&amp;10 2017-2018 IDEA B Application&amp;R&amp;10&amp;A Page &amp;P of &amp;N</oddFooter>
  </headerFooter>
  <rowBreaks count="3" manualBreakCount="3">
    <brk id="65" max="6" man="1"/>
    <brk id="130" max="6" man="1"/>
    <brk id="15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4"/>
  <sheetViews>
    <sheetView zoomScaleNormal="100" workbookViewId="0">
      <selection activeCell="A7" sqref="A7:C7"/>
    </sheetView>
  </sheetViews>
  <sheetFormatPr defaultColWidth="8.90625" defaultRowHeight="14.5"/>
  <cols>
    <col min="1" max="1" width="3" bestFit="1" customWidth="1"/>
    <col min="2" max="2" width="20.36328125" customWidth="1"/>
    <col min="3" max="3" width="18.453125" customWidth="1"/>
    <col min="4" max="4" width="33.36328125" customWidth="1"/>
    <col min="5" max="5" width="13.36328125" customWidth="1"/>
    <col min="6" max="6" width="20.36328125" customWidth="1"/>
    <col min="7" max="7" width="23.36328125" customWidth="1"/>
    <col min="8" max="8" width="0" hidden="1" customWidth="1"/>
  </cols>
  <sheetData>
    <row r="1" spans="1:7" ht="18.5">
      <c r="A1" s="570" t="s">
        <v>1016</v>
      </c>
      <c r="B1" s="571"/>
      <c r="C1" s="571"/>
      <c r="D1" s="571"/>
      <c r="E1" s="571"/>
      <c r="F1" s="571"/>
      <c r="G1" s="572"/>
    </row>
    <row r="2" spans="1:7" ht="15.5">
      <c r="A2" s="922" t="s">
        <v>1038</v>
      </c>
      <c r="B2" s="922"/>
      <c r="C2" s="922"/>
      <c r="D2" s="922"/>
      <c r="E2" s="922"/>
      <c r="F2" s="921">
        <f>'Cover Sheet'!E6</f>
        <v>0</v>
      </c>
      <c r="G2" s="921"/>
    </row>
    <row r="3" spans="1:7">
      <c r="A3" s="923" t="s">
        <v>926</v>
      </c>
      <c r="B3" s="923"/>
      <c r="C3" s="923"/>
      <c r="D3" s="923"/>
      <c r="E3" s="923"/>
      <c r="F3" s="923"/>
      <c r="G3" s="923"/>
    </row>
    <row r="4" spans="1:7" s="103" customFormat="1">
      <c r="A4" s="923"/>
      <c r="B4" s="923"/>
      <c r="C4" s="923"/>
      <c r="D4" s="923"/>
      <c r="E4" s="923"/>
      <c r="F4" s="923"/>
      <c r="G4" s="923"/>
    </row>
    <row r="5" spans="1:7">
      <c r="A5" s="924"/>
      <c r="B5" s="924"/>
      <c r="C5" s="924"/>
      <c r="D5" s="924"/>
      <c r="E5" s="924"/>
      <c r="F5" s="924"/>
      <c r="G5" s="924"/>
    </row>
    <row r="6" spans="1:7" ht="15.5">
      <c r="A6" s="925" t="s">
        <v>128</v>
      </c>
      <c r="B6" s="926"/>
      <c r="C6" s="926"/>
      <c r="D6" s="926"/>
      <c r="E6" s="926"/>
      <c r="F6" s="926"/>
      <c r="G6" s="927"/>
    </row>
    <row r="7" spans="1:7" s="88" customFormat="1" ht="62">
      <c r="A7" s="928" t="s">
        <v>466</v>
      </c>
      <c r="B7" s="929"/>
      <c r="C7" s="930"/>
      <c r="D7" s="296" t="s">
        <v>467</v>
      </c>
      <c r="E7" s="297" t="s">
        <v>746</v>
      </c>
      <c r="F7" s="867" t="s">
        <v>471</v>
      </c>
      <c r="G7" s="868"/>
    </row>
    <row r="8" spans="1:7" ht="20" customHeight="1">
      <c r="A8" s="295">
        <v>1</v>
      </c>
      <c r="B8" s="919"/>
      <c r="C8" s="920"/>
      <c r="D8" s="288"/>
      <c r="E8" s="280"/>
      <c r="F8" s="422"/>
      <c r="G8" s="423"/>
    </row>
    <row r="9" spans="1:7" ht="20" customHeight="1">
      <c r="A9" s="295">
        <v>2</v>
      </c>
      <c r="B9" s="919"/>
      <c r="C9" s="920"/>
      <c r="D9" s="288"/>
      <c r="E9" s="280"/>
      <c r="F9" s="422"/>
      <c r="G9" s="423"/>
    </row>
    <row r="10" spans="1:7" ht="20" customHeight="1">
      <c r="A10" s="295">
        <v>3</v>
      </c>
      <c r="B10" s="919"/>
      <c r="C10" s="920"/>
      <c r="D10" s="288"/>
      <c r="E10" s="280"/>
      <c r="F10" s="422"/>
      <c r="G10" s="423"/>
    </row>
    <row r="11" spans="1:7" ht="20" customHeight="1">
      <c r="A11" s="295">
        <v>4</v>
      </c>
      <c r="B11" s="919"/>
      <c r="C11" s="920"/>
      <c r="D11" s="288"/>
      <c r="E11" s="280"/>
      <c r="F11" s="422"/>
      <c r="G11" s="423"/>
    </row>
    <row r="12" spans="1:7" ht="20" customHeight="1">
      <c r="A12" s="295">
        <v>5</v>
      </c>
      <c r="B12" s="919"/>
      <c r="C12" s="920"/>
      <c r="D12" s="288"/>
      <c r="E12" s="280"/>
      <c r="F12" s="422"/>
      <c r="G12" s="423"/>
    </row>
    <row r="13" spans="1:7" ht="20" customHeight="1">
      <c r="A13" s="295">
        <v>6</v>
      </c>
      <c r="B13" s="919"/>
      <c r="C13" s="920"/>
      <c r="D13" s="288"/>
      <c r="E13" s="280"/>
      <c r="F13" s="422"/>
      <c r="G13" s="423"/>
    </row>
    <row r="14" spans="1:7" ht="20" customHeight="1">
      <c r="A14" s="295">
        <v>7</v>
      </c>
      <c r="B14" s="919"/>
      <c r="C14" s="920"/>
      <c r="D14" s="288"/>
      <c r="E14" s="280"/>
      <c r="F14" s="422"/>
      <c r="G14" s="423"/>
    </row>
    <row r="15" spans="1:7" ht="20" customHeight="1">
      <c r="A15" s="295">
        <v>8</v>
      </c>
      <c r="B15" s="919"/>
      <c r="C15" s="920"/>
      <c r="D15" s="288"/>
      <c r="E15" s="280"/>
      <c r="F15" s="422"/>
      <c r="G15" s="423"/>
    </row>
    <row r="16" spans="1:7" ht="20" customHeight="1">
      <c r="A16" s="295">
        <v>9</v>
      </c>
      <c r="B16" s="919"/>
      <c r="C16" s="920"/>
      <c r="D16" s="288"/>
      <c r="E16" s="280"/>
      <c r="F16" s="422"/>
      <c r="G16" s="423"/>
    </row>
    <row r="17" spans="1:7" ht="20" customHeight="1">
      <c r="A17" s="295">
        <v>10</v>
      </c>
      <c r="B17" s="919"/>
      <c r="C17" s="920"/>
      <c r="D17" s="288"/>
      <c r="E17" s="280"/>
      <c r="F17" s="422"/>
      <c r="G17" s="423"/>
    </row>
    <row r="18" spans="1:7" ht="20" customHeight="1">
      <c r="A18" s="295">
        <v>11</v>
      </c>
      <c r="B18" s="919"/>
      <c r="C18" s="920"/>
      <c r="D18" s="288"/>
      <c r="E18" s="280"/>
      <c r="F18" s="422"/>
      <c r="G18" s="423"/>
    </row>
    <row r="19" spans="1:7" ht="20" customHeight="1">
      <c r="A19" s="295">
        <v>12</v>
      </c>
      <c r="B19" s="919"/>
      <c r="C19" s="920"/>
      <c r="D19" s="288"/>
      <c r="E19" s="280"/>
      <c r="F19" s="422"/>
      <c r="G19" s="423"/>
    </row>
    <row r="20" spans="1:7" ht="20" customHeight="1">
      <c r="A20" s="295">
        <v>13</v>
      </c>
      <c r="B20" s="919"/>
      <c r="C20" s="920"/>
      <c r="D20" s="288"/>
      <c r="E20" s="280"/>
      <c r="F20" s="422"/>
      <c r="G20" s="423"/>
    </row>
    <row r="21" spans="1:7" ht="20" customHeight="1">
      <c r="A21" s="295">
        <v>14</v>
      </c>
      <c r="B21" s="919"/>
      <c r="C21" s="920"/>
      <c r="D21" s="288"/>
      <c r="E21" s="280"/>
      <c r="F21" s="422"/>
      <c r="G21" s="423"/>
    </row>
    <row r="22" spans="1:7" ht="20" customHeight="1">
      <c r="A22" s="295">
        <v>15</v>
      </c>
      <c r="B22" s="919"/>
      <c r="C22" s="920"/>
      <c r="D22" s="288"/>
      <c r="E22" s="280"/>
      <c r="F22" s="422"/>
      <c r="G22" s="423"/>
    </row>
    <row r="23" spans="1:7" ht="20" customHeight="1">
      <c r="A23" s="295">
        <v>16</v>
      </c>
      <c r="B23" s="919"/>
      <c r="C23" s="920"/>
      <c r="D23" s="288"/>
      <c r="E23" s="280"/>
      <c r="F23" s="422"/>
      <c r="G23" s="423"/>
    </row>
    <row r="24" spans="1:7" ht="20" customHeight="1">
      <c r="A24" s="295">
        <v>17</v>
      </c>
      <c r="B24" s="919"/>
      <c r="C24" s="920"/>
      <c r="D24" s="288"/>
      <c r="E24" s="280"/>
      <c r="F24" s="422"/>
      <c r="G24" s="423"/>
    </row>
  </sheetData>
  <sheetProtection selectLockedCells="1"/>
  <mergeCells count="41">
    <mergeCell ref="B24:C24"/>
    <mergeCell ref="B14:C14"/>
    <mergeCell ref="B15:C15"/>
    <mergeCell ref="B16:C16"/>
    <mergeCell ref="B23:C23"/>
    <mergeCell ref="B22:C22"/>
    <mergeCell ref="B20:C20"/>
    <mergeCell ref="B21:C21"/>
    <mergeCell ref="F22:G22"/>
    <mergeCell ref="F23:G23"/>
    <mergeCell ref="F24:G24"/>
    <mergeCell ref="F15:G15"/>
    <mergeCell ref="F16:G16"/>
    <mergeCell ref="F17:G17"/>
    <mergeCell ref="F18:G18"/>
    <mergeCell ref="F19:G19"/>
    <mergeCell ref="F20:G20"/>
    <mergeCell ref="F21:G21"/>
    <mergeCell ref="A1:G1"/>
    <mergeCell ref="B9:C9"/>
    <mergeCell ref="B12:C12"/>
    <mergeCell ref="B17:C17"/>
    <mergeCell ref="B18:C18"/>
    <mergeCell ref="F2:G2"/>
    <mergeCell ref="A2:E2"/>
    <mergeCell ref="F9:G9"/>
    <mergeCell ref="A3:G5"/>
    <mergeCell ref="F8:G8"/>
    <mergeCell ref="F7:G7"/>
    <mergeCell ref="A6:G6"/>
    <mergeCell ref="A7:C7"/>
    <mergeCell ref="B8:C8"/>
    <mergeCell ref="B10:C10"/>
    <mergeCell ref="B11:C11"/>
    <mergeCell ref="F10:G10"/>
    <mergeCell ref="F11:G11"/>
    <mergeCell ref="F12:G12"/>
    <mergeCell ref="F13:G13"/>
    <mergeCell ref="B19:C19"/>
    <mergeCell ref="B13:C13"/>
    <mergeCell ref="F14:G14"/>
  </mergeCells>
  <printOptions horizontalCentered="1"/>
  <pageMargins left="0.13" right="0.13" top="0.63" bottom="0.6" header="0.3" footer="0.3"/>
  <pageSetup orientation="landscape" r:id="rId1"/>
  <headerFooter>
    <oddHeader>&amp;R&amp;10New Mexico Public Education Department
Special Education Bureau</oddHeader>
    <oddFooter>&amp;L2017-2018 IDEA B Application&amp;R&amp;10&amp;A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zoomScaleSheetLayoutView="100" workbookViewId="0">
      <selection activeCell="M25" sqref="M25"/>
    </sheetView>
  </sheetViews>
  <sheetFormatPr defaultColWidth="8.90625" defaultRowHeight="14.5"/>
  <cols>
    <col min="1" max="1" width="2" style="319" customWidth="1"/>
    <col min="2" max="2" width="18.6328125" style="261" customWidth="1"/>
    <col min="3" max="3" width="11" style="261" customWidth="1"/>
    <col min="4" max="4" width="8.90625" style="261"/>
    <col min="5" max="5" width="9" style="261" customWidth="1"/>
    <col min="6" max="6" width="8.90625" style="261" customWidth="1"/>
    <col min="7" max="7" width="10.54296875" style="261" customWidth="1"/>
    <col min="8" max="8" width="9.6328125" style="261" customWidth="1"/>
    <col min="9" max="9" width="16.54296875" style="261" customWidth="1"/>
    <col min="10" max="10" width="8.36328125" style="261" customWidth="1"/>
    <col min="11" max="16384" width="8.90625" style="261"/>
  </cols>
  <sheetData>
    <row r="1" spans="2:10" ht="15.5">
      <c r="B1" s="300">
        <f>'Cover Sheet'!E5</f>
        <v>0</v>
      </c>
      <c r="D1" s="300"/>
      <c r="E1" s="229"/>
      <c r="F1" s="229"/>
      <c r="G1" s="229"/>
      <c r="H1" s="263"/>
      <c r="I1" s="263"/>
      <c r="J1" s="263"/>
    </row>
    <row r="2" spans="2:10">
      <c r="B2" s="881" t="s">
        <v>476</v>
      </c>
      <c r="C2" s="739" t="s">
        <v>481</v>
      </c>
      <c r="D2" s="740"/>
      <c r="E2" s="740"/>
      <c r="F2" s="740"/>
      <c r="G2" s="740"/>
      <c r="H2" s="740"/>
      <c r="I2" s="740"/>
      <c r="J2" s="741"/>
    </row>
    <row r="3" spans="2:10">
      <c r="B3" s="882"/>
      <c r="C3" s="742"/>
      <c r="D3" s="743"/>
      <c r="E3" s="743"/>
      <c r="F3" s="743"/>
      <c r="G3" s="743"/>
      <c r="H3" s="743"/>
      <c r="I3" s="743"/>
      <c r="J3" s="744"/>
    </row>
    <row r="4" spans="2:10" ht="7.25" customHeight="1">
      <c r="B4" s="263"/>
      <c r="C4" s="263"/>
      <c r="D4" s="263"/>
      <c r="E4" s="263"/>
      <c r="F4" s="263"/>
      <c r="G4" s="263"/>
      <c r="H4" s="263"/>
      <c r="I4" s="263"/>
      <c r="J4" s="263"/>
    </row>
    <row r="5" spans="2:10">
      <c r="B5" s="813" t="s">
        <v>724</v>
      </c>
      <c r="C5" s="813"/>
      <c r="D5" s="813"/>
      <c r="E5" s="813"/>
      <c r="F5" s="813"/>
      <c r="G5" s="813"/>
      <c r="H5" s="813"/>
      <c r="I5" s="813"/>
      <c r="J5" s="813"/>
    </row>
    <row r="6" spans="2:10">
      <c r="B6" s="813"/>
      <c r="C6" s="813"/>
      <c r="D6" s="813"/>
      <c r="E6" s="813"/>
      <c r="F6" s="813"/>
      <c r="G6" s="813"/>
      <c r="H6" s="813"/>
      <c r="I6" s="813"/>
      <c r="J6" s="813"/>
    </row>
    <row r="7" spans="2:10">
      <c r="B7" s="813"/>
      <c r="C7" s="813"/>
      <c r="D7" s="813"/>
      <c r="E7" s="813"/>
      <c r="F7" s="813"/>
      <c r="G7" s="813"/>
      <c r="H7" s="813"/>
      <c r="I7" s="813"/>
      <c r="J7" s="813"/>
    </row>
    <row r="8" spans="2:10" ht="7.25" customHeight="1">
      <c r="B8" s="263"/>
      <c r="C8" s="263"/>
      <c r="D8" s="263"/>
      <c r="E8" s="263"/>
      <c r="F8" s="263"/>
      <c r="G8" s="263"/>
      <c r="H8" s="263"/>
      <c r="I8" s="263"/>
      <c r="J8" s="263"/>
    </row>
    <row r="9" spans="2:10">
      <c r="B9" s="813" t="s">
        <v>990</v>
      </c>
      <c r="C9" s="794"/>
      <c r="D9" s="794"/>
      <c r="E9" s="794"/>
      <c r="F9" s="794"/>
      <c r="G9" s="794"/>
      <c r="H9" s="794"/>
      <c r="I9" s="794"/>
      <c r="J9" s="794"/>
    </row>
    <row r="10" spans="2:10">
      <c r="B10" s="794"/>
      <c r="C10" s="794"/>
      <c r="D10" s="794"/>
      <c r="E10" s="794"/>
      <c r="F10" s="794"/>
      <c r="G10" s="794"/>
      <c r="H10" s="794"/>
      <c r="I10" s="794"/>
      <c r="J10" s="794"/>
    </row>
    <row r="11" spans="2:10">
      <c r="B11" s="794"/>
      <c r="C11" s="794"/>
      <c r="D11" s="794"/>
      <c r="E11" s="794"/>
      <c r="F11" s="794"/>
      <c r="G11" s="794"/>
      <c r="H11" s="794"/>
      <c r="I11" s="794"/>
      <c r="J11" s="794"/>
    </row>
    <row r="12" spans="2:10">
      <c r="B12" s="794"/>
      <c r="C12" s="794"/>
      <c r="D12" s="794"/>
      <c r="E12" s="794"/>
      <c r="F12" s="794"/>
      <c r="G12" s="794"/>
      <c r="H12" s="794"/>
      <c r="I12" s="794"/>
      <c r="J12" s="794"/>
    </row>
    <row r="13" spans="2:10">
      <c r="B13" s="794"/>
      <c r="C13" s="794"/>
      <c r="D13" s="794"/>
      <c r="E13" s="794"/>
      <c r="F13" s="794"/>
      <c r="G13" s="794"/>
      <c r="H13" s="794"/>
      <c r="I13" s="794"/>
      <c r="J13" s="794"/>
    </row>
    <row r="14" spans="2:10">
      <c r="B14" s="794"/>
      <c r="C14" s="794"/>
      <c r="D14" s="794"/>
      <c r="E14" s="794"/>
      <c r="F14" s="794"/>
      <c r="G14" s="794"/>
      <c r="H14" s="794"/>
      <c r="I14" s="794"/>
      <c r="J14" s="794"/>
    </row>
    <row r="15" spans="2:10" ht="7.25" customHeight="1">
      <c r="B15" s="228"/>
      <c r="C15" s="228"/>
      <c r="D15" s="228"/>
      <c r="E15" s="228"/>
      <c r="F15" s="228"/>
      <c r="G15" s="228"/>
      <c r="H15" s="228"/>
      <c r="I15" s="228"/>
      <c r="J15" s="228"/>
    </row>
    <row r="16" spans="2:10">
      <c r="B16" s="757" t="s">
        <v>715</v>
      </c>
      <c r="C16" s="757"/>
      <c r="D16" s="757"/>
      <c r="E16" s="757"/>
      <c r="F16" s="757"/>
      <c r="G16" s="757"/>
      <c r="H16" s="757"/>
      <c r="I16" s="757"/>
      <c r="J16" s="757"/>
    </row>
    <row r="17" spans="1:10">
      <c r="B17" s="757"/>
      <c r="C17" s="757"/>
      <c r="D17" s="757"/>
      <c r="E17" s="757"/>
      <c r="F17" s="757"/>
      <c r="G17" s="757"/>
      <c r="H17" s="757"/>
      <c r="I17" s="757"/>
      <c r="J17" s="757"/>
    </row>
    <row r="18" spans="1:10">
      <c r="B18" s="757"/>
      <c r="C18" s="757"/>
      <c r="D18" s="757"/>
      <c r="E18" s="757"/>
      <c r="F18" s="757"/>
      <c r="G18" s="757"/>
      <c r="H18" s="757"/>
      <c r="I18" s="757"/>
      <c r="J18" s="757"/>
    </row>
    <row r="19" spans="1:10" ht="7.25" customHeight="1">
      <c r="B19" s="182"/>
      <c r="C19" s="182"/>
      <c r="D19" s="182"/>
      <c r="E19" s="182"/>
      <c r="F19" s="182"/>
      <c r="G19" s="182"/>
      <c r="H19" s="182"/>
      <c r="I19" s="182"/>
      <c r="J19" s="182"/>
    </row>
    <row r="20" spans="1:10">
      <c r="B20" s="813" t="s">
        <v>722</v>
      </c>
      <c r="C20" s="813"/>
      <c r="D20" s="813"/>
      <c r="E20" s="813"/>
      <c r="F20" s="813"/>
      <c r="G20" s="813"/>
      <c r="H20" s="813"/>
      <c r="I20" s="813"/>
      <c r="J20" s="813"/>
    </row>
    <row r="21" spans="1:10">
      <c r="B21" s="813"/>
      <c r="C21" s="813"/>
      <c r="D21" s="813"/>
      <c r="E21" s="813"/>
      <c r="F21" s="813"/>
      <c r="G21" s="813"/>
      <c r="H21" s="813"/>
      <c r="I21" s="813"/>
      <c r="J21" s="813"/>
    </row>
    <row r="22" spans="1:10">
      <c r="B22" s="813"/>
      <c r="C22" s="813"/>
      <c r="D22" s="813"/>
      <c r="E22" s="813"/>
      <c r="F22" s="813"/>
      <c r="G22" s="813"/>
      <c r="H22" s="813"/>
      <c r="I22" s="813"/>
      <c r="J22" s="813"/>
    </row>
    <row r="23" spans="1:10">
      <c r="B23" s="813"/>
      <c r="C23" s="813"/>
      <c r="D23" s="813"/>
      <c r="E23" s="813"/>
      <c r="F23" s="813"/>
      <c r="G23" s="813"/>
      <c r="H23" s="813"/>
      <c r="I23" s="813"/>
      <c r="J23" s="813"/>
    </row>
    <row r="24" spans="1:10" ht="7.25" customHeight="1">
      <c r="B24" s="233"/>
      <c r="C24" s="233"/>
      <c r="D24" s="233"/>
      <c r="E24" s="233"/>
      <c r="F24" s="233"/>
      <c r="G24" s="233"/>
      <c r="H24" s="233"/>
      <c r="I24" s="233"/>
      <c r="J24" s="233"/>
    </row>
    <row r="25" spans="1:10">
      <c r="B25" s="813" t="s">
        <v>991</v>
      </c>
      <c r="C25" s="813"/>
      <c r="D25" s="813"/>
      <c r="E25" s="813"/>
      <c r="F25" s="813"/>
      <c r="G25" s="813"/>
      <c r="H25" s="813"/>
      <c r="I25" s="813"/>
      <c r="J25" s="813"/>
    </row>
    <row r="26" spans="1:10">
      <c r="B26" s="813"/>
      <c r="C26" s="813"/>
      <c r="D26" s="813"/>
      <c r="E26" s="813"/>
      <c r="F26" s="813"/>
      <c r="G26" s="813"/>
      <c r="H26" s="813"/>
      <c r="I26" s="813"/>
      <c r="J26" s="813"/>
    </row>
    <row r="27" spans="1:10">
      <c r="B27" s="263" t="s">
        <v>561</v>
      </c>
      <c r="C27" s="263"/>
      <c r="D27" s="263"/>
      <c r="E27" s="263"/>
      <c r="F27" s="263"/>
      <c r="G27" s="263"/>
      <c r="H27" s="263"/>
      <c r="I27" s="263"/>
      <c r="J27" s="263"/>
    </row>
    <row r="28" spans="1:10" ht="7.25" customHeight="1">
      <c r="B28" s="263"/>
      <c r="C28" s="263"/>
      <c r="D28" s="263"/>
      <c r="E28" s="263"/>
      <c r="F28" s="263"/>
      <c r="G28" s="263"/>
      <c r="H28" s="263"/>
      <c r="I28" s="263"/>
      <c r="J28" s="263"/>
    </row>
    <row r="29" spans="1:10">
      <c r="B29" s="399" t="s">
        <v>1017</v>
      </c>
      <c r="C29" s="263"/>
      <c r="D29" s="263"/>
      <c r="E29" s="263"/>
      <c r="F29" s="263"/>
      <c r="G29" s="263"/>
      <c r="H29" s="263"/>
      <c r="I29" s="263"/>
      <c r="J29" s="263"/>
    </row>
    <row r="30" spans="1:10" ht="7.25" customHeight="1" thickBot="1">
      <c r="B30" s="264"/>
      <c r="C30" s="265"/>
      <c r="D30" s="266"/>
      <c r="E30" s="266"/>
      <c r="F30" s="266"/>
      <c r="G30" s="266"/>
      <c r="H30" s="266"/>
      <c r="I30" s="266"/>
      <c r="J30" s="266"/>
    </row>
    <row r="31" spans="1:10" s="262" customFormat="1" ht="24" customHeight="1" thickBot="1">
      <c r="A31" s="320"/>
      <c r="B31" s="996" t="s">
        <v>723</v>
      </c>
      <c r="C31" s="997"/>
      <c r="D31" s="997"/>
      <c r="E31" s="997"/>
      <c r="F31" s="997"/>
      <c r="G31" s="997"/>
      <c r="H31" s="997"/>
      <c r="I31" s="997"/>
      <c r="J31" s="998"/>
    </row>
    <row r="32" spans="1:10" ht="22.25" customHeight="1">
      <c r="B32" s="931" t="s">
        <v>904</v>
      </c>
      <c r="C32" s="932"/>
      <c r="D32" s="932"/>
      <c r="E32" s="932"/>
      <c r="F32" s="932"/>
      <c r="G32" s="932"/>
      <c r="H32" s="932"/>
      <c r="I32" s="932"/>
      <c r="J32" s="933"/>
    </row>
    <row r="33" spans="2:10" ht="18" customHeight="1">
      <c r="B33" s="960" t="s">
        <v>1039</v>
      </c>
      <c r="C33" s="950"/>
      <c r="D33" s="950"/>
      <c r="E33" s="950"/>
      <c r="F33" s="950"/>
      <c r="G33" s="950"/>
      <c r="H33" s="950"/>
      <c r="I33" s="950"/>
      <c r="J33" s="951"/>
    </row>
    <row r="34" spans="2:10" ht="18" customHeight="1">
      <c r="B34" s="961"/>
      <c r="C34" s="962"/>
      <c r="D34" s="962"/>
      <c r="E34" s="962"/>
      <c r="F34" s="962"/>
      <c r="G34" s="962"/>
      <c r="H34" s="962"/>
      <c r="I34" s="962"/>
      <c r="J34" s="963"/>
    </row>
    <row r="35" spans="2:10" ht="18" customHeight="1">
      <c r="B35" s="961"/>
      <c r="C35" s="962"/>
      <c r="D35" s="962"/>
      <c r="E35" s="962"/>
      <c r="F35" s="962"/>
      <c r="G35" s="962"/>
      <c r="H35" s="962"/>
      <c r="I35" s="962"/>
      <c r="J35" s="963"/>
    </row>
    <row r="36" spans="2:10" ht="19.25" customHeight="1">
      <c r="B36" s="978">
        <v>0</v>
      </c>
      <c r="C36" s="979"/>
      <c r="D36" s="945" t="s">
        <v>895</v>
      </c>
      <c r="E36" s="945"/>
      <c r="F36" s="945"/>
      <c r="G36" s="945"/>
      <c r="H36" s="945"/>
      <c r="I36" s="945"/>
      <c r="J36" s="946"/>
    </row>
    <row r="37" spans="2:10" ht="19.25" customHeight="1">
      <c r="B37" s="978">
        <v>0</v>
      </c>
      <c r="C37" s="979">
        <v>25000</v>
      </c>
      <c r="D37" s="945" t="s">
        <v>896</v>
      </c>
      <c r="E37" s="945"/>
      <c r="F37" s="945"/>
      <c r="G37" s="945"/>
      <c r="H37" s="945"/>
      <c r="I37" s="945"/>
      <c r="J37" s="946"/>
    </row>
    <row r="38" spans="2:10" ht="19.25" customHeight="1">
      <c r="B38" s="978">
        <v>0</v>
      </c>
      <c r="C38" s="979">
        <v>25000</v>
      </c>
      <c r="D38" s="945" t="s">
        <v>897</v>
      </c>
      <c r="E38" s="945"/>
      <c r="F38" s="945"/>
      <c r="G38" s="945"/>
      <c r="H38" s="945"/>
      <c r="I38" s="945"/>
      <c r="J38" s="946"/>
    </row>
    <row r="39" spans="2:10" ht="19.25" customHeight="1">
      <c r="B39" s="980">
        <f>B36+B37-B38</f>
        <v>0</v>
      </c>
      <c r="C39" s="981"/>
      <c r="D39" s="990" t="s">
        <v>716</v>
      </c>
      <c r="E39" s="990"/>
      <c r="F39" s="990"/>
      <c r="G39" s="990"/>
      <c r="H39" s="990"/>
      <c r="I39" s="990"/>
      <c r="J39" s="991"/>
    </row>
    <row r="40" spans="2:10" ht="19.25" customHeight="1" thickBot="1">
      <c r="B40" s="982"/>
      <c r="C40" s="983"/>
      <c r="D40" s="992"/>
      <c r="E40" s="992"/>
      <c r="F40" s="992"/>
      <c r="G40" s="992"/>
      <c r="H40" s="992"/>
      <c r="I40" s="992"/>
      <c r="J40" s="993"/>
    </row>
    <row r="41" spans="2:10" ht="22.25" customHeight="1">
      <c r="B41" s="931" t="s">
        <v>717</v>
      </c>
      <c r="C41" s="932"/>
      <c r="D41" s="932"/>
      <c r="E41" s="932"/>
      <c r="F41" s="932"/>
      <c r="G41" s="932"/>
      <c r="H41" s="932"/>
      <c r="I41" s="932"/>
      <c r="J41" s="933"/>
    </row>
    <row r="42" spans="2:10" ht="18" customHeight="1">
      <c r="B42" s="960" t="s">
        <v>992</v>
      </c>
      <c r="C42" s="950"/>
      <c r="D42" s="950"/>
      <c r="E42" s="950"/>
      <c r="F42" s="950"/>
      <c r="G42" s="950"/>
      <c r="H42" s="950"/>
      <c r="I42" s="950"/>
      <c r="J42" s="951"/>
    </row>
    <row r="43" spans="2:10" ht="18" customHeight="1">
      <c r="B43" s="961"/>
      <c r="C43" s="962"/>
      <c r="D43" s="962"/>
      <c r="E43" s="962"/>
      <c r="F43" s="962"/>
      <c r="G43" s="962"/>
      <c r="H43" s="962"/>
      <c r="I43" s="962"/>
      <c r="J43" s="963"/>
    </row>
    <row r="44" spans="2:10" ht="19.25" customHeight="1">
      <c r="B44" s="978">
        <v>0</v>
      </c>
      <c r="C44" s="979"/>
      <c r="D44" s="945" t="s">
        <v>898</v>
      </c>
      <c r="E44" s="945"/>
      <c r="F44" s="945"/>
      <c r="G44" s="945"/>
      <c r="H44" s="945"/>
      <c r="I44" s="945"/>
      <c r="J44" s="946"/>
    </row>
    <row r="45" spans="2:10" ht="19.25" customHeight="1">
      <c r="B45" s="978">
        <v>0</v>
      </c>
      <c r="C45" s="979" t="s">
        <v>141</v>
      </c>
      <c r="D45" s="945" t="s">
        <v>899</v>
      </c>
      <c r="E45" s="945"/>
      <c r="F45" s="945"/>
      <c r="G45" s="945"/>
      <c r="H45" s="945"/>
      <c r="I45" s="945"/>
      <c r="J45" s="946"/>
    </row>
    <row r="46" spans="2:10" ht="19.25" customHeight="1">
      <c r="B46" s="978">
        <v>0</v>
      </c>
      <c r="C46" s="979" t="s">
        <v>479</v>
      </c>
      <c r="D46" s="945" t="s">
        <v>900</v>
      </c>
      <c r="E46" s="945"/>
      <c r="F46" s="945"/>
      <c r="G46" s="945"/>
      <c r="H46" s="945"/>
      <c r="I46" s="945"/>
      <c r="J46" s="946"/>
    </row>
    <row r="47" spans="2:10" ht="18" customHeight="1">
      <c r="B47" s="960" t="s">
        <v>993</v>
      </c>
      <c r="C47" s="950"/>
      <c r="D47" s="950"/>
      <c r="E47" s="950"/>
      <c r="F47" s="950"/>
      <c r="G47" s="950"/>
      <c r="H47" s="950"/>
      <c r="I47" s="950"/>
      <c r="J47" s="951"/>
    </row>
    <row r="48" spans="2:10" ht="18" customHeight="1">
      <c r="B48" s="961"/>
      <c r="C48" s="962"/>
      <c r="D48" s="962"/>
      <c r="E48" s="962"/>
      <c r="F48" s="962"/>
      <c r="G48" s="962"/>
      <c r="H48" s="962"/>
      <c r="I48" s="962"/>
      <c r="J48" s="963"/>
    </row>
    <row r="49" spans="1:10" ht="33" customHeight="1">
      <c r="B49" s="978">
        <v>0</v>
      </c>
      <c r="C49" s="979" t="s">
        <v>480</v>
      </c>
      <c r="D49" s="1001" t="s">
        <v>905</v>
      </c>
      <c r="E49" s="1001"/>
      <c r="F49" s="1001"/>
      <c r="G49" s="1001"/>
      <c r="H49" s="1001"/>
      <c r="I49" s="1001"/>
      <c r="J49" s="1002"/>
    </row>
    <row r="50" spans="1:10" ht="19.25" customHeight="1">
      <c r="B50" s="964">
        <v>0</v>
      </c>
      <c r="C50" s="965"/>
      <c r="D50" s="956" t="s">
        <v>901</v>
      </c>
      <c r="E50" s="956"/>
      <c r="F50" s="956"/>
      <c r="G50" s="956"/>
      <c r="H50" s="956"/>
      <c r="I50" s="956"/>
      <c r="J50" s="957"/>
    </row>
    <row r="51" spans="1:10" ht="19.25" customHeight="1">
      <c r="B51" s="966"/>
      <c r="C51" s="967"/>
      <c r="D51" s="958"/>
      <c r="E51" s="958"/>
      <c r="F51" s="958"/>
      <c r="G51" s="958"/>
      <c r="H51" s="958"/>
      <c r="I51" s="958"/>
      <c r="J51" s="959"/>
    </row>
    <row r="52" spans="1:10" ht="19.25" customHeight="1">
      <c r="B52" s="994">
        <f>SUM(B44,B45,B46,B49,B50)</f>
        <v>0</v>
      </c>
      <c r="C52" s="995"/>
      <c r="D52" s="954" t="s">
        <v>718</v>
      </c>
      <c r="E52" s="954"/>
      <c r="F52" s="954"/>
      <c r="G52" s="954"/>
      <c r="H52" s="954"/>
      <c r="I52" s="954"/>
      <c r="J52" s="955"/>
    </row>
    <row r="53" spans="1:10" ht="19.25" customHeight="1">
      <c r="B53" s="968">
        <f>B39-B52</f>
        <v>0</v>
      </c>
      <c r="C53" s="969"/>
      <c r="D53" s="950" t="s">
        <v>719</v>
      </c>
      <c r="E53" s="950"/>
      <c r="F53" s="950"/>
      <c r="G53" s="950"/>
      <c r="H53" s="950"/>
      <c r="I53" s="950"/>
      <c r="J53" s="951"/>
    </row>
    <row r="54" spans="1:10" ht="19.25" customHeight="1" thickBot="1">
      <c r="B54" s="970"/>
      <c r="C54" s="971"/>
      <c r="D54" s="952"/>
      <c r="E54" s="952"/>
      <c r="F54" s="952"/>
      <c r="G54" s="952"/>
      <c r="H54" s="952"/>
      <c r="I54" s="952"/>
      <c r="J54" s="953"/>
    </row>
    <row r="55" spans="1:10" ht="22.25" customHeight="1">
      <c r="B55" s="931" t="s">
        <v>720</v>
      </c>
      <c r="C55" s="932"/>
      <c r="D55" s="932"/>
      <c r="E55" s="932"/>
      <c r="F55" s="932"/>
      <c r="G55" s="932"/>
      <c r="H55" s="932"/>
      <c r="I55" s="932"/>
      <c r="J55" s="933"/>
    </row>
    <row r="56" spans="1:10" ht="18" customHeight="1">
      <c r="B56" s="947" t="s">
        <v>721</v>
      </c>
      <c r="C56" s="948"/>
      <c r="D56" s="948"/>
      <c r="E56" s="948"/>
      <c r="F56" s="948"/>
      <c r="G56" s="948"/>
      <c r="H56" s="948"/>
      <c r="I56" s="948"/>
      <c r="J56" s="949"/>
    </row>
    <row r="57" spans="1:10" ht="7.25" customHeight="1">
      <c r="B57" s="267"/>
      <c r="C57" s="266"/>
      <c r="D57" s="266"/>
      <c r="E57" s="266"/>
      <c r="F57" s="266"/>
      <c r="G57" s="266"/>
      <c r="H57" s="266"/>
      <c r="I57" s="266"/>
      <c r="J57" s="268"/>
    </row>
    <row r="58" spans="1:10" ht="19.25" customHeight="1">
      <c r="B58" s="269"/>
      <c r="C58" s="943"/>
      <c r="D58" s="934" t="s">
        <v>902</v>
      </c>
      <c r="E58" s="935"/>
      <c r="F58" s="935"/>
      <c r="G58" s="935"/>
      <c r="H58" s="935"/>
      <c r="I58" s="935"/>
      <c r="J58" s="936"/>
    </row>
    <row r="59" spans="1:10" ht="19.25" customHeight="1">
      <c r="B59" s="267"/>
      <c r="C59" s="944"/>
      <c r="D59" s="937"/>
      <c r="E59" s="938"/>
      <c r="F59" s="938"/>
      <c r="G59" s="938"/>
      <c r="H59" s="938"/>
      <c r="I59" s="938"/>
      <c r="J59" s="939"/>
    </row>
    <row r="60" spans="1:10" customFormat="1" ht="7.25" customHeight="1">
      <c r="A60" s="321"/>
      <c r="B60" s="270"/>
      <c r="C60" s="146"/>
      <c r="D60" s="146"/>
      <c r="E60" s="146"/>
      <c r="F60" s="146"/>
      <c r="G60" s="146"/>
      <c r="H60" s="146"/>
      <c r="I60" s="146"/>
      <c r="J60" s="271"/>
    </row>
    <row r="61" spans="1:10" ht="19.25" customHeight="1">
      <c r="B61" s="1003" t="e">
        <f>B53/C58</f>
        <v>#DIV/0!</v>
      </c>
      <c r="C61" s="1004"/>
      <c r="D61" s="940" t="s">
        <v>729</v>
      </c>
      <c r="E61" s="941"/>
      <c r="F61" s="941"/>
      <c r="G61" s="941"/>
      <c r="H61" s="941"/>
      <c r="I61" s="941"/>
      <c r="J61" s="942"/>
    </row>
    <row r="62" spans="1:10" customFormat="1" ht="7.25" customHeight="1">
      <c r="A62" s="321"/>
      <c r="B62" s="270"/>
      <c r="C62" s="146"/>
      <c r="D62" s="146"/>
      <c r="E62" s="146"/>
      <c r="F62" s="146"/>
      <c r="G62" s="146"/>
      <c r="H62" s="146"/>
      <c r="I62" s="146"/>
      <c r="J62" s="271"/>
    </row>
    <row r="63" spans="1:10" ht="19.25" customHeight="1">
      <c r="B63" s="272"/>
      <c r="C63" s="999"/>
      <c r="D63" s="934" t="s">
        <v>994</v>
      </c>
      <c r="E63" s="935"/>
      <c r="F63" s="935"/>
      <c r="G63" s="935"/>
      <c r="H63" s="935"/>
      <c r="I63" s="935"/>
      <c r="J63" s="936"/>
    </row>
    <row r="64" spans="1:10" ht="19.25" customHeight="1">
      <c r="B64" s="267"/>
      <c r="C64" s="1000"/>
      <c r="D64" s="937"/>
      <c r="E64" s="938"/>
      <c r="F64" s="938"/>
      <c r="G64" s="938"/>
      <c r="H64" s="938"/>
      <c r="I64" s="938"/>
      <c r="J64" s="939"/>
    </row>
    <row r="65" spans="1:10" customFormat="1" ht="7.25" customHeight="1">
      <c r="A65" s="321"/>
      <c r="B65" s="270"/>
      <c r="C65" s="146"/>
      <c r="D65" s="146"/>
      <c r="E65" s="146"/>
      <c r="F65" s="146"/>
      <c r="G65" s="146"/>
      <c r="H65" s="146"/>
      <c r="I65" s="146"/>
      <c r="J65" s="271"/>
    </row>
    <row r="66" spans="1:10" ht="19.25" customHeight="1">
      <c r="B66" s="972" t="e">
        <f>B61*C63</f>
        <v>#DIV/0!</v>
      </c>
      <c r="C66" s="973"/>
      <c r="D66" s="984" t="s">
        <v>731</v>
      </c>
      <c r="E66" s="984"/>
      <c r="F66" s="984"/>
      <c r="G66" s="984"/>
      <c r="H66" s="984"/>
      <c r="I66" s="984"/>
      <c r="J66" s="985"/>
    </row>
    <row r="67" spans="1:10" ht="19.25" customHeight="1">
      <c r="B67" s="974"/>
      <c r="C67" s="975"/>
      <c r="D67" s="986"/>
      <c r="E67" s="986"/>
      <c r="F67" s="986"/>
      <c r="G67" s="986"/>
      <c r="H67" s="986"/>
      <c r="I67" s="986"/>
      <c r="J67" s="987"/>
    </row>
    <row r="68" spans="1:10" ht="14.4" customHeight="1" thickBot="1">
      <c r="B68" s="976"/>
      <c r="C68" s="977"/>
      <c r="D68" s="988"/>
      <c r="E68" s="988"/>
      <c r="F68" s="988"/>
      <c r="G68" s="988"/>
      <c r="H68" s="988"/>
      <c r="I68" s="988"/>
      <c r="J68" s="989"/>
    </row>
    <row r="69" spans="1:10" s="262" customFormat="1" ht="24" customHeight="1" thickBot="1">
      <c r="A69" s="320"/>
      <c r="B69" s="996" t="s">
        <v>725</v>
      </c>
      <c r="C69" s="997"/>
      <c r="D69" s="997"/>
      <c r="E69" s="997"/>
      <c r="F69" s="997"/>
      <c r="G69" s="997"/>
      <c r="H69" s="997"/>
      <c r="I69" s="997"/>
      <c r="J69" s="998"/>
    </row>
    <row r="70" spans="1:10" ht="22.25" customHeight="1">
      <c r="B70" s="931" t="s">
        <v>903</v>
      </c>
      <c r="C70" s="932"/>
      <c r="D70" s="932"/>
      <c r="E70" s="932"/>
      <c r="F70" s="932"/>
      <c r="G70" s="932"/>
      <c r="H70" s="932"/>
      <c r="I70" s="932"/>
      <c r="J70" s="933"/>
    </row>
    <row r="71" spans="1:10" ht="18" customHeight="1">
      <c r="B71" s="960" t="s">
        <v>1040</v>
      </c>
      <c r="C71" s="950"/>
      <c r="D71" s="950"/>
      <c r="E71" s="950"/>
      <c r="F71" s="950"/>
      <c r="G71" s="950"/>
      <c r="H71" s="950"/>
      <c r="I71" s="950"/>
      <c r="J71" s="951"/>
    </row>
    <row r="72" spans="1:10" ht="18" customHeight="1">
      <c r="B72" s="961"/>
      <c r="C72" s="962"/>
      <c r="D72" s="962"/>
      <c r="E72" s="962"/>
      <c r="F72" s="962"/>
      <c r="G72" s="962"/>
      <c r="H72" s="962"/>
      <c r="I72" s="962"/>
      <c r="J72" s="963"/>
    </row>
    <row r="73" spans="1:10" ht="18" customHeight="1">
      <c r="B73" s="961"/>
      <c r="C73" s="962"/>
      <c r="D73" s="962"/>
      <c r="E73" s="962"/>
      <c r="F73" s="962"/>
      <c r="G73" s="962"/>
      <c r="H73" s="962"/>
      <c r="I73" s="962"/>
      <c r="J73" s="963"/>
    </row>
    <row r="74" spans="1:10" ht="19.25" customHeight="1">
      <c r="B74" s="978">
        <v>0</v>
      </c>
      <c r="C74" s="979"/>
      <c r="D74" s="945" t="s">
        <v>895</v>
      </c>
      <c r="E74" s="945"/>
      <c r="F74" s="945"/>
      <c r="G74" s="945"/>
      <c r="H74" s="945"/>
      <c r="I74" s="945"/>
      <c r="J74" s="946"/>
    </row>
    <row r="75" spans="1:10" ht="19.25" customHeight="1">
      <c r="B75" s="978">
        <v>0</v>
      </c>
      <c r="C75" s="979">
        <v>25000</v>
      </c>
      <c r="D75" s="945" t="s">
        <v>896</v>
      </c>
      <c r="E75" s="945"/>
      <c r="F75" s="945"/>
      <c r="G75" s="945"/>
      <c r="H75" s="945"/>
      <c r="I75" s="945"/>
      <c r="J75" s="946"/>
    </row>
    <row r="76" spans="1:10" ht="19.25" customHeight="1">
      <c r="B76" s="978">
        <v>0</v>
      </c>
      <c r="C76" s="979">
        <v>25000</v>
      </c>
      <c r="D76" s="945" t="s">
        <v>897</v>
      </c>
      <c r="E76" s="945"/>
      <c r="F76" s="945"/>
      <c r="G76" s="945"/>
      <c r="H76" s="945"/>
      <c r="I76" s="945"/>
      <c r="J76" s="946"/>
    </row>
    <row r="77" spans="1:10" ht="19.25" customHeight="1">
      <c r="B77" s="980">
        <f>B74+B75-B76</f>
        <v>0</v>
      </c>
      <c r="C77" s="981"/>
      <c r="D77" s="990" t="s">
        <v>726</v>
      </c>
      <c r="E77" s="990"/>
      <c r="F77" s="990"/>
      <c r="G77" s="990"/>
      <c r="H77" s="990"/>
      <c r="I77" s="990"/>
      <c r="J77" s="991"/>
    </row>
    <row r="78" spans="1:10" ht="19.25" customHeight="1" thickBot="1">
      <c r="B78" s="982"/>
      <c r="C78" s="983"/>
      <c r="D78" s="992"/>
      <c r="E78" s="992"/>
      <c r="F78" s="992"/>
      <c r="G78" s="992"/>
      <c r="H78" s="992"/>
      <c r="I78" s="992"/>
      <c r="J78" s="993"/>
    </row>
    <row r="79" spans="1:10" ht="22.25" customHeight="1">
      <c r="B79" s="931" t="s">
        <v>717</v>
      </c>
      <c r="C79" s="932"/>
      <c r="D79" s="932"/>
      <c r="E79" s="932"/>
      <c r="F79" s="932"/>
      <c r="G79" s="932"/>
      <c r="H79" s="932"/>
      <c r="I79" s="932"/>
      <c r="J79" s="933"/>
    </row>
    <row r="80" spans="1:10" ht="18" customHeight="1">
      <c r="B80" s="960" t="s">
        <v>995</v>
      </c>
      <c r="C80" s="950"/>
      <c r="D80" s="950"/>
      <c r="E80" s="950"/>
      <c r="F80" s="950"/>
      <c r="G80" s="950"/>
      <c r="H80" s="950"/>
      <c r="I80" s="950"/>
      <c r="J80" s="951"/>
    </row>
    <row r="81" spans="2:10" ht="18" customHeight="1">
      <c r="B81" s="961"/>
      <c r="C81" s="962"/>
      <c r="D81" s="962"/>
      <c r="E81" s="962"/>
      <c r="F81" s="962"/>
      <c r="G81" s="962"/>
      <c r="H81" s="962"/>
      <c r="I81" s="962"/>
      <c r="J81" s="963"/>
    </row>
    <row r="82" spans="2:10" ht="19.25" customHeight="1">
      <c r="B82" s="978">
        <v>0</v>
      </c>
      <c r="C82" s="979"/>
      <c r="D82" s="945" t="s">
        <v>898</v>
      </c>
      <c r="E82" s="945"/>
      <c r="F82" s="945"/>
      <c r="G82" s="945"/>
      <c r="H82" s="945"/>
      <c r="I82" s="945"/>
      <c r="J82" s="946"/>
    </row>
    <row r="83" spans="2:10" ht="19.25" customHeight="1">
      <c r="B83" s="978">
        <v>0</v>
      </c>
      <c r="C83" s="979" t="s">
        <v>141</v>
      </c>
      <c r="D83" s="945" t="s">
        <v>899</v>
      </c>
      <c r="E83" s="945"/>
      <c r="F83" s="945"/>
      <c r="G83" s="945"/>
      <c r="H83" s="945"/>
      <c r="I83" s="945"/>
      <c r="J83" s="946"/>
    </row>
    <row r="84" spans="2:10" ht="19.25" customHeight="1">
      <c r="B84" s="978">
        <v>0</v>
      </c>
      <c r="C84" s="979" t="s">
        <v>479</v>
      </c>
      <c r="D84" s="945" t="s">
        <v>900</v>
      </c>
      <c r="E84" s="945"/>
      <c r="F84" s="945"/>
      <c r="G84" s="945"/>
      <c r="H84" s="945"/>
      <c r="I84" s="945"/>
      <c r="J84" s="946"/>
    </row>
    <row r="85" spans="2:10" ht="18" customHeight="1">
      <c r="B85" s="960" t="s">
        <v>996</v>
      </c>
      <c r="C85" s="950"/>
      <c r="D85" s="950"/>
      <c r="E85" s="950"/>
      <c r="F85" s="950"/>
      <c r="G85" s="950"/>
      <c r="H85" s="950"/>
      <c r="I85" s="950"/>
      <c r="J85" s="951"/>
    </row>
    <row r="86" spans="2:10" ht="18" customHeight="1">
      <c r="B86" s="961"/>
      <c r="C86" s="962"/>
      <c r="D86" s="962"/>
      <c r="E86" s="962"/>
      <c r="F86" s="962"/>
      <c r="G86" s="962"/>
      <c r="H86" s="962"/>
      <c r="I86" s="962"/>
      <c r="J86" s="963"/>
    </row>
    <row r="87" spans="2:10" ht="36.75" customHeight="1">
      <c r="B87" s="978">
        <v>0</v>
      </c>
      <c r="C87" s="979" t="s">
        <v>480</v>
      </c>
      <c r="D87" s="1001" t="s">
        <v>905</v>
      </c>
      <c r="E87" s="1001"/>
      <c r="F87" s="1001"/>
      <c r="G87" s="1001"/>
      <c r="H87" s="1001"/>
      <c r="I87" s="1001"/>
      <c r="J87" s="1002"/>
    </row>
    <row r="88" spans="2:10" ht="19.25" customHeight="1">
      <c r="B88" s="964">
        <v>0</v>
      </c>
      <c r="C88" s="965"/>
      <c r="D88" s="956" t="s">
        <v>901</v>
      </c>
      <c r="E88" s="956"/>
      <c r="F88" s="956"/>
      <c r="G88" s="956"/>
      <c r="H88" s="956"/>
      <c r="I88" s="956"/>
      <c r="J88" s="957"/>
    </row>
    <row r="89" spans="2:10" ht="19.25" customHeight="1">
      <c r="B89" s="966"/>
      <c r="C89" s="967"/>
      <c r="D89" s="958"/>
      <c r="E89" s="958"/>
      <c r="F89" s="958"/>
      <c r="G89" s="958"/>
      <c r="H89" s="958"/>
      <c r="I89" s="958"/>
      <c r="J89" s="959"/>
    </row>
    <row r="90" spans="2:10" ht="19.25" customHeight="1">
      <c r="B90" s="994">
        <f>SUM(B82,B83,B84,B87,B88)</f>
        <v>0</v>
      </c>
      <c r="C90" s="995"/>
      <c r="D90" s="954" t="s">
        <v>718</v>
      </c>
      <c r="E90" s="954"/>
      <c r="F90" s="954"/>
      <c r="G90" s="954"/>
      <c r="H90" s="954"/>
      <c r="I90" s="954"/>
      <c r="J90" s="955"/>
    </row>
    <row r="91" spans="2:10" ht="19.25" customHeight="1">
      <c r="B91" s="968">
        <f>B77-B90</f>
        <v>0</v>
      </c>
      <c r="C91" s="969"/>
      <c r="D91" s="950" t="s">
        <v>727</v>
      </c>
      <c r="E91" s="950"/>
      <c r="F91" s="950"/>
      <c r="G91" s="950"/>
      <c r="H91" s="950"/>
      <c r="I91" s="950"/>
      <c r="J91" s="951"/>
    </row>
    <row r="92" spans="2:10" ht="14.4" customHeight="1" thickBot="1">
      <c r="B92" s="970"/>
      <c r="C92" s="971"/>
      <c r="D92" s="952"/>
      <c r="E92" s="952"/>
      <c r="F92" s="952"/>
      <c r="G92" s="952"/>
      <c r="H92" s="952"/>
      <c r="I92" s="952"/>
      <c r="J92" s="953"/>
    </row>
    <row r="93" spans="2:10" ht="22.25" customHeight="1">
      <c r="B93" s="931" t="s">
        <v>720</v>
      </c>
      <c r="C93" s="932"/>
      <c r="D93" s="932"/>
      <c r="E93" s="932"/>
      <c r="F93" s="932"/>
      <c r="G93" s="932"/>
      <c r="H93" s="932"/>
      <c r="I93" s="932"/>
      <c r="J93" s="933"/>
    </row>
    <row r="94" spans="2:10" ht="18" customHeight="1">
      <c r="B94" s="947" t="s">
        <v>728</v>
      </c>
      <c r="C94" s="948"/>
      <c r="D94" s="948"/>
      <c r="E94" s="948"/>
      <c r="F94" s="948"/>
      <c r="G94" s="948"/>
      <c r="H94" s="948"/>
      <c r="I94" s="948"/>
      <c r="J94" s="949"/>
    </row>
    <row r="95" spans="2:10" ht="7.25" customHeight="1">
      <c r="B95" s="267"/>
      <c r="C95" s="266"/>
      <c r="D95" s="266"/>
      <c r="E95" s="266"/>
      <c r="F95" s="266"/>
      <c r="G95" s="266"/>
      <c r="H95" s="266"/>
      <c r="I95" s="266"/>
      <c r="J95" s="268"/>
    </row>
    <row r="96" spans="2:10" ht="19.25" customHeight="1">
      <c r="B96" s="269"/>
      <c r="C96" s="943"/>
      <c r="D96" s="934" t="s">
        <v>906</v>
      </c>
      <c r="E96" s="935"/>
      <c r="F96" s="935"/>
      <c r="G96" s="935"/>
      <c r="H96" s="935"/>
      <c r="I96" s="935"/>
      <c r="J96" s="936"/>
    </row>
    <row r="97" spans="2:10" ht="19.25" customHeight="1">
      <c r="B97" s="267"/>
      <c r="C97" s="944"/>
      <c r="D97" s="937"/>
      <c r="E97" s="938"/>
      <c r="F97" s="938"/>
      <c r="G97" s="938"/>
      <c r="H97" s="938"/>
      <c r="I97" s="938"/>
      <c r="J97" s="939"/>
    </row>
    <row r="98" spans="2:10" ht="7.25" customHeight="1">
      <c r="B98" s="270"/>
      <c r="C98" s="146"/>
      <c r="D98" s="146"/>
      <c r="E98" s="146"/>
      <c r="F98" s="146"/>
      <c r="G98" s="146"/>
      <c r="H98" s="146"/>
      <c r="I98" s="146"/>
      <c r="J98" s="271"/>
    </row>
    <row r="99" spans="2:10" ht="19.25" customHeight="1">
      <c r="B99" s="1003" t="e">
        <f>B91/C96</f>
        <v>#DIV/0!</v>
      </c>
      <c r="C99" s="1004"/>
      <c r="D99" s="940" t="s">
        <v>730</v>
      </c>
      <c r="E99" s="941"/>
      <c r="F99" s="941"/>
      <c r="G99" s="941"/>
      <c r="H99" s="941"/>
      <c r="I99" s="941"/>
      <c r="J99" s="942"/>
    </row>
    <row r="100" spans="2:10" ht="7.25" customHeight="1">
      <c r="B100" s="270"/>
      <c r="C100" s="146"/>
      <c r="D100" s="146"/>
      <c r="E100" s="146"/>
      <c r="F100" s="146"/>
      <c r="G100" s="146"/>
      <c r="H100" s="146"/>
      <c r="I100" s="146"/>
      <c r="J100" s="271"/>
    </row>
    <row r="101" spans="2:10" ht="19.25" customHeight="1">
      <c r="B101" s="272"/>
      <c r="C101" s="999"/>
      <c r="D101" s="934" t="s">
        <v>997</v>
      </c>
      <c r="E101" s="935"/>
      <c r="F101" s="935"/>
      <c r="G101" s="935"/>
      <c r="H101" s="935"/>
      <c r="I101" s="935"/>
      <c r="J101" s="936"/>
    </row>
    <row r="102" spans="2:10" ht="19.25" customHeight="1">
      <c r="B102" s="267"/>
      <c r="C102" s="1000"/>
      <c r="D102" s="937"/>
      <c r="E102" s="938"/>
      <c r="F102" s="938"/>
      <c r="G102" s="938"/>
      <c r="H102" s="938"/>
      <c r="I102" s="938"/>
      <c r="J102" s="939"/>
    </row>
    <row r="103" spans="2:10" ht="7.25" customHeight="1">
      <c r="B103" s="270"/>
      <c r="C103" s="146"/>
      <c r="D103" s="146"/>
      <c r="E103" s="146"/>
      <c r="F103" s="146"/>
      <c r="G103" s="146"/>
      <c r="H103" s="146"/>
      <c r="I103" s="146"/>
      <c r="J103" s="271"/>
    </row>
    <row r="104" spans="2:10" ht="19.25" customHeight="1">
      <c r="B104" s="972" t="e">
        <f>B99*C101</f>
        <v>#DIV/0!</v>
      </c>
      <c r="C104" s="973"/>
      <c r="D104" s="984" t="s">
        <v>907</v>
      </c>
      <c r="E104" s="984"/>
      <c r="F104" s="984"/>
      <c r="G104" s="984"/>
      <c r="H104" s="984"/>
      <c r="I104" s="984"/>
      <c r="J104" s="985"/>
    </row>
    <row r="105" spans="2:10" ht="19.25" customHeight="1">
      <c r="B105" s="974"/>
      <c r="C105" s="975"/>
      <c r="D105" s="986"/>
      <c r="E105" s="986"/>
      <c r="F105" s="986"/>
      <c r="G105" s="986"/>
      <c r="H105" s="986"/>
      <c r="I105" s="986"/>
      <c r="J105" s="987"/>
    </row>
    <row r="106" spans="2:10" ht="15" customHeight="1" thickBot="1">
      <c r="B106" s="976"/>
      <c r="C106" s="977"/>
      <c r="D106" s="988"/>
      <c r="E106" s="988"/>
      <c r="F106" s="988"/>
      <c r="G106" s="988"/>
      <c r="H106" s="988"/>
      <c r="I106" s="988"/>
      <c r="J106" s="989"/>
    </row>
  </sheetData>
  <sheetProtection selectLockedCells="1"/>
  <mergeCells count="83">
    <mergeCell ref="B91:C92"/>
    <mergeCell ref="D91:J92"/>
    <mergeCell ref="B85:J86"/>
    <mergeCell ref="B76:C76"/>
    <mergeCell ref="D104:J106"/>
    <mergeCell ref="B93:J93"/>
    <mergeCell ref="B94:J94"/>
    <mergeCell ref="D99:J99"/>
    <mergeCell ref="C101:C102"/>
    <mergeCell ref="D101:J102"/>
    <mergeCell ref="B99:C99"/>
    <mergeCell ref="B104:C106"/>
    <mergeCell ref="C96:C97"/>
    <mergeCell ref="D96:J97"/>
    <mergeCell ref="B88:C89"/>
    <mergeCell ref="D88:J89"/>
    <mergeCell ref="B90:C90"/>
    <mergeCell ref="D90:J90"/>
    <mergeCell ref="B69:J69"/>
    <mergeCell ref="D63:J64"/>
    <mergeCell ref="D76:J76"/>
    <mergeCell ref="D74:J74"/>
    <mergeCell ref="B87:C87"/>
    <mergeCell ref="D87:J87"/>
    <mergeCell ref="D83:J83"/>
    <mergeCell ref="B77:C78"/>
    <mergeCell ref="D77:J78"/>
    <mergeCell ref="B79:J79"/>
    <mergeCell ref="B80:J81"/>
    <mergeCell ref="B82:C82"/>
    <mergeCell ref="D82:J82"/>
    <mergeCell ref="B83:C83"/>
    <mergeCell ref="B84:C84"/>
    <mergeCell ref="D84:J84"/>
    <mergeCell ref="B71:J73"/>
    <mergeCell ref="B74:C74"/>
    <mergeCell ref="B75:C75"/>
    <mergeCell ref="D75:J75"/>
    <mergeCell ref="B70:J70"/>
    <mergeCell ref="D66:J68"/>
    <mergeCell ref="B5:J7"/>
    <mergeCell ref="D36:J36"/>
    <mergeCell ref="D39:J40"/>
    <mergeCell ref="B46:C46"/>
    <mergeCell ref="B49:C49"/>
    <mergeCell ref="B52:C52"/>
    <mergeCell ref="B42:J43"/>
    <mergeCell ref="B9:J14"/>
    <mergeCell ref="B31:J31"/>
    <mergeCell ref="B33:J35"/>
    <mergeCell ref="C63:C64"/>
    <mergeCell ref="D46:J46"/>
    <mergeCell ref="D49:J49"/>
    <mergeCell ref="B61:C61"/>
    <mergeCell ref="B66:C68"/>
    <mergeCell ref="B45:C45"/>
    <mergeCell ref="B36:C36"/>
    <mergeCell ref="D45:J45"/>
    <mergeCell ref="B39:C40"/>
    <mergeCell ref="B37:C37"/>
    <mergeCell ref="B38:C38"/>
    <mergeCell ref="B44:C44"/>
    <mergeCell ref="B2:B3"/>
    <mergeCell ref="C2:J3"/>
    <mergeCell ref="B16:J18"/>
    <mergeCell ref="B20:J23"/>
    <mergeCell ref="B25:J26"/>
    <mergeCell ref="B32:J32"/>
    <mergeCell ref="D58:J59"/>
    <mergeCell ref="D61:J61"/>
    <mergeCell ref="C58:C59"/>
    <mergeCell ref="D37:J37"/>
    <mergeCell ref="D38:J38"/>
    <mergeCell ref="B41:J41"/>
    <mergeCell ref="D44:J44"/>
    <mergeCell ref="B55:J55"/>
    <mergeCell ref="B56:J56"/>
    <mergeCell ref="D53:J54"/>
    <mergeCell ref="D52:J52"/>
    <mergeCell ref="D50:J51"/>
    <mergeCell ref="B47:J48"/>
    <mergeCell ref="B50:C51"/>
    <mergeCell ref="B53:C54"/>
  </mergeCells>
  <printOptions horizontalCentered="1"/>
  <pageMargins left="0.25" right="0.25" top="0.6" bottom="0.6" header="0.13" footer="0.13"/>
  <pageSetup orientation="portrait" r:id="rId1"/>
  <headerFooter>
    <oddHeader>&amp;R&amp;10New Mexico Public Education Department
Special Education Bureau</oddHeader>
    <oddFooter xml:space="preserve">&amp;L&amp;10 2017-2018 IDEA B Application&amp;R&amp;10&amp;A &amp;P of &amp;N </oddFooter>
  </headerFooter>
  <rowBreaks count="2" manualBreakCount="2">
    <brk id="30" min="1" max="9" man="1"/>
    <brk id="68" min="1"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50"/>
  <sheetViews>
    <sheetView zoomScaleNormal="100" zoomScaleSheetLayoutView="100" workbookViewId="0">
      <selection activeCell="I25" sqref="I25"/>
    </sheetView>
  </sheetViews>
  <sheetFormatPr defaultColWidth="8.90625" defaultRowHeight="15.5"/>
  <cols>
    <col min="1" max="1" width="8.54296875" style="88" bestFit="1" customWidth="1"/>
    <col min="2" max="2" width="6.54296875" style="310" bestFit="1" customWidth="1"/>
    <col min="3" max="4" width="16.453125" style="88" customWidth="1"/>
    <col min="5" max="5" width="16.6328125" style="88" customWidth="1"/>
    <col min="6" max="6" width="16.36328125" style="88" customWidth="1"/>
    <col min="7" max="7" width="13" style="88" customWidth="1"/>
    <col min="8" max="8" width="16.453125" style="88" customWidth="1"/>
    <col min="9" max="9" width="15.54296875" style="88" customWidth="1"/>
    <col min="10" max="10" width="13.90625" style="88" customWidth="1"/>
    <col min="11" max="11" width="15.36328125" style="88" customWidth="1"/>
    <col min="12" max="16384" width="8.90625" style="88"/>
  </cols>
  <sheetData>
    <row r="1" spans="1:11">
      <c r="A1" s="109" t="e">
        <f>'Cover Sheet'!E7</f>
        <v>#N/A</v>
      </c>
      <c r="B1" s="1053">
        <f>'Cover Sheet'!E5</f>
        <v>0</v>
      </c>
      <c r="C1" s="1053"/>
      <c r="D1" s="1053"/>
      <c r="E1" s="1053"/>
    </row>
    <row r="2" spans="1:11" ht="3.65" customHeight="1">
      <c r="B2" s="302"/>
      <c r="C2" s="115" t="e">
        <f>F6</f>
        <v>#N/A</v>
      </c>
      <c r="D2" s="116"/>
      <c r="E2" s="117" t="e">
        <f>I6</f>
        <v>#N/A</v>
      </c>
      <c r="F2" s="118"/>
      <c r="G2" s="118"/>
      <c r="H2" s="118"/>
    </row>
    <row r="3" spans="1:11" s="119" customFormat="1" ht="15.65" customHeight="1">
      <c r="B3" s="303"/>
      <c r="D3"/>
      <c r="E3" s="1054" t="s">
        <v>758</v>
      </c>
      <c r="F3" s="1055"/>
      <c r="G3" s="1055"/>
      <c r="H3" s="1055"/>
      <c r="I3" s="1055"/>
      <c r="J3" s="1056"/>
    </row>
    <row r="4" spans="1:11" ht="15.65" customHeight="1">
      <c r="A4" s="1008" t="s">
        <v>696</v>
      </c>
      <c r="B4" s="1015" t="s">
        <v>370</v>
      </c>
      <c r="C4" s="1016"/>
      <c r="D4"/>
      <c r="E4" s="1047" t="s">
        <v>496</v>
      </c>
      <c r="F4" s="1048"/>
      <c r="G4" s="1049"/>
      <c r="H4" s="1047" t="s">
        <v>497</v>
      </c>
      <c r="I4" s="1048"/>
      <c r="J4" s="1049"/>
      <c r="K4" s="118"/>
    </row>
    <row r="5" spans="1:11" s="119" customFormat="1">
      <c r="A5" s="1009"/>
      <c r="B5" s="1017" t="s">
        <v>680</v>
      </c>
      <c r="C5" s="1018"/>
      <c r="D5"/>
      <c r="E5" s="1050" t="s">
        <v>375</v>
      </c>
      <c r="F5" s="1051"/>
      <c r="G5" s="1052"/>
      <c r="H5" s="1050" t="s">
        <v>376</v>
      </c>
      <c r="I5" s="1051"/>
      <c r="J5" s="1052"/>
      <c r="K5" s="118"/>
    </row>
    <row r="6" spans="1:11" ht="18.5">
      <c r="A6" s="1009"/>
      <c r="B6" s="304">
        <v>24106</v>
      </c>
      <c r="C6" s="254">
        <f>'Objective 1 '!E26</f>
        <v>0</v>
      </c>
      <c r="D6"/>
      <c r="E6" s="276"/>
      <c r="F6" s="1027" t="e">
        <f>VLOOKUP(B1,List2!B2:G153,3,FALSE)</f>
        <v>#N/A</v>
      </c>
      <c r="G6" s="1028"/>
      <c r="H6" s="276"/>
      <c r="I6" s="1027" t="e">
        <f>VLOOKUP(B1,List2!B2:G153,4,FALSE)</f>
        <v>#N/A</v>
      </c>
      <c r="J6" s="1028"/>
      <c r="K6" s="118"/>
    </row>
    <row r="7" spans="1:11">
      <c r="A7" s="1009"/>
      <c r="B7" s="305">
        <v>24109</v>
      </c>
      <c r="C7" s="112">
        <f>'Objective 1 '!F26</f>
        <v>0</v>
      </c>
      <c r="D7"/>
      <c r="E7" s="1054" t="s">
        <v>739</v>
      </c>
      <c r="F7" s="1055"/>
      <c r="G7" s="1055"/>
      <c r="H7" s="1054" t="s">
        <v>739</v>
      </c>
      <c r="I7" s="1055"/>
      <c r="J7" s="1055"/>
      <c r="K7" s="118"/>
    </row>
    <row r="8" spans="1:11" ht="14.4" customHeight="1">
      <c r="A8" s="1009"/>
      <c r="B8" s="1015" t="s">
        <v>371</v>
      </c>
      <c r="C8" s="1016"/>
      <c r="D8"/>
      <c r="E8" s="120"/>
      <c r="F8" s="1030" t="e">
        <f>IF(OR(F9&gt;F6,F9&lt;F6),"ERROR"," ")</f>
        <v>#N/A</v>
      </c>
      <c r="G8" s="1031"/>
      <c r="H8" s="120"/>
      <c r="I8" s="1030" t="e">
        <f>IF(OR(I9&gt;I6,I9&lt;I6),"ERROR"," ")</f>
        <v>#N/A</v>
      </c>
      <c r="J8" s="1031"/>
      <c r="K8" s="118"/>
    </row>
    <row r="9" spans="1:11">
      <c r="A9" s="1009"/>
      <c r="B9" s="1017" t="s">
        <v>681</v>
      </c>
      <c r="C9" s="1018"/>
      <c r="D9"/>
      <c r="E9" s="277" t="s">
        <v>690</v>
      </c>
      <c r="F9" s="1057">
        <f>SUM(C6,C10,C14,D14,E14,F14,G14,H14,I14,J14,D18,D24,D27)</f>
        <v>0</v>
      </c>
      <c r="G9" s="1036"/>
      <c r="H9" s="277" t="s">
        <v>690</v>
      </c>
      <c r="I9" s="1035">
        <f>SUM(C7,C11,C15,D15,E15,F15,G15,H15,I15,J15,E18,E21)</f>
        <v>0</v>
      </c>
      <c r="J9" s="1036"/>
      <c r="K9" s="118"/>
    </row>
    <row r="10" spans="1:11">
      <c r="A10" s="1009"/>
      <c r="B10" s="306">
        <v>24106</v>
      </c>
      <c r="C10" s="111">
        <f>'Objective 2'!E44</f>
        <v>0</v>
      </c>
      <c r="D10"/>
      <c r="E10" s="278" t="s">
        <v>740</v>
      </c>
      <c r="F10" s="1044" t="e">
        <f>F6-F9</f>
        <v>#N/A</v>
      </c>
      <c r="G10" s="1045"/>
      <c r="H10" s="278" t="s">
        <v>740</v>
      </c>
      <c r="I10" s="1044" t="e">
        <f>I6-I9</f>
        <v>#N/A</v>
      </c>
      <c r="J10" s="1045"/>
      <c r="K10" s="118"/>
    </row>
    <row r="11" spans="1:11">
      <c r="A11" s="1009"/>
      <c r="B11" s="304">
        <v>24109</v>
      </c>
      <c r="C11" s="254">
        <f>'Objective 2'!F44</f>
        <v>0</v>
      </c>
      <c r="D11"/>
      <c r="E11" s="118"/>
      <c r="F11" s="1046" t="s">
        <v>697</v>
      </c>
      <c r="G11" s="1046"/>
      <c r="H11" s="104"/>
      <c r="I11" s="1046" t="s">
        <v>697</v>
      </c>
      <c r="J11" s="1046"/>
      <c r="K11" s="118"/>
    </row>
    <row r="12" spans="1:11">
      <c r="A12" s="1009"/>
      <c r="B12" s="307" t="s">
        <v>372</v>
      </c>
      <c r="C12" s="253"/>
      <c r="D12" s="253"/>
      <c r="E12" s="253"/>
      <c r="F12" s="253"/>
      <c r="G12" s="253"/>
      <c r="H12" s="253"/>
      <c r="I12" s="253"/>
      <c r="J12" s="252"/>
    </row>
    <row r="13" spans="1:11" s="315" customFormat="1" ht="13">
      <c r="A13" s="1009"/>
      <c r="B13" s="312"/>
      <c r="C13" s="313" t="s">
        <v>682</v>
      </c>
      <c r="D13" s="313" t="s">
        <v>683</v>
      </c>
      <c r="E13" s="313" t="s">
        <v>684</v>
      </c>
      <c r="F13" s="313" t="s">
        <v>685</v>
      </c>
      <c r="G13" s="313" t="s">
        <v>686</v>
      </c>
      <c r="H13" s="313" t="s">
        <v>687</v>
      </c>
      <c r="I13" s="313" t="s">
        <v>688</v>
      </c>
      <c r="J13" s="314" t="s">
        <v>689</v>
      </c>
    </row>
    <row r="14" spans="1:11">
      <c r="A14" s="1009"/>
      <c r="B14" s="304">
        <v>24106</v>
      </c>
      <c r="C14" s="255">
        <f>'Objective 3'!C15</f>
        <v>0</v>
      </c>
      <c r="D14" s="255">
        <f>'Objective 3'!C19</f>
        <v>0</v>
      </c>
      <c r="E14" s="255">
        <f>'Objective 3'!C23</f>
        <v>0</v>
      </c>
      <c r="F14" s="256">
        <f>'Objective 3'!C27</f>
        <v>0</v>
      </c>
      <c r="G14" s="255">
        <f>'Objective 3'!C31</f>
        <v>0</v>
      </c>
      <c r="H14" s="255">
        <f>'Objective 3'!C35</f>
        <v>0</v>
      </c>
      <c r="I14" s="255">
        <f>'Objective 3'!C39</f>
        <v>0</v>
      </c>
      <c r="J14" s="254">
        <f>'Objective 3'!C43</f>
        <v>0</v>
      </c>
    </row>
    <row r="15" spans="1:11">
      <c r="A15" s="1009"/>
      <c r="B15" s="305">
        <v>24109</v>
      </c>
      <c r="C15" s="113">
        <f>'Objective 3'!F15</f>
        <v>0</v>
      </c>
      <c r="D15" s="113">
        <f>'Objective 3'!F19</f>
        <v>0</v>
      </c>
      <c r="E15" s="113">
        <f>'Objective 3'!F23</f>
        <v>0</v>
      </c>
      <c r="F15" s="113">
        <f>'Objective 3'!F27</f>
        <v>0</v>
      </c>
      <c r="G15" s="113">
        <f>'Objective 3'!F31</f>
        <v>0</v>
      </c>
      <c r="H15" s="113">
        <f>'Objective 3'!F35</f>
        <v>0</v>
      </c>
      <c r="I15" s="113">
        <f>'Objective 3'!F39</f>
        <v>0</v>
      </c>
      <c r="J15" s="112">
        <f>'Objective 3'!F43</f>
        <v>0</v>
      </c>
    </row>
    <row r="16" spans="1:11">
      <c r="A16" s="1009"/>
      <c r="B16" s="308" t="s">
        <v>691</v>
      </c>
      <c r="C16" s="223"/>
      <c r="D16" s="223"/>
      <c r="E16" s="223"/>
      <c r="F16" s="223"/>
      <c r="G16" s="224"/>
    </row>
    <row r="17" spans="1:10">
      <c r="A17" s="1009"/>
      <c r="B17" s="1019" t="s">
        <v>693</v>
      </c>
      <c r="C17" s="1020"/>
      <c r="D17" s="311" t="s">
        <v>555</v>
      </c>
      <c r="E17" s="311" t="s">
        <v>556</v>
      </c>
      <c r="F17" s="1011" t="s">
        <v>678</v>
      </c>
      <c r="G17" s="1012"/>
    </row>
    <row r="18" spans="1:10">
      <c r="A18" s="1009"/>
      <c r="B18" s="1021"/>
      <c r="C18" s="1022"/>
      <c r="D18" s="405">
        <f>'Objective 4 - Voluntary CEIS'!E40</f>
        <v>0</v>
      </c>
      <c r="E18" s="405">
        <f>'Objective 4 - Voluntary CEIS'!E42</f>
        <v>0</v>
      </c>
      <c r="F18" s="1013">
        <f>SUM(D18:E18)</f>
        <v>0</v>
      </c>
      <c r="G18" s="1014"/>
      <c r="I18" s="119"/>
      <c r="J18" s="119"/>
    </row>
    <row r="19" spans="1:10">
      <c r="A19" s="1009"/>
      <c r="B19" s="308" t="s">
        <v>692</v>
      </c>
      <c r="C19" s="223"/>
      <c r="D19" s="223"/>
      <c r="E19" s="223"/>
      <c r="F19" s="223"/>
      <c r="G19" s="224"/>
    </row>
    <row r="20" spans="1:10" ht="18" customHeight="1">
      <c r="A20" s="1009"/>
      <c r="B20" s="1019" t="s">
        <v>698</v>
      </c>
      <c r="C20" s="1020"/>
      <c r="D20" s="251" t="s">
        <v>555</v>
      </c>
      <c r="E20" s="251" t="s">
        <v>556</v>
      </c>
      <c r="F20" s="1011" t="s">
        <v>679</v>
      </c>
      <c r="G20" s="1012"/>
    </row>
    <row r="21" spans="1:10">
      <c r="A21" s="1009"/>
      <c r="B21" s="1021"/>
      <c r="C21" s="1022"/>
      <c r="D21" s="114">
        <f>'Objective 4 - Voluntary CEIS'!E75</f>
        <v>0</v>
      </c>
      <c r="E21" s="114">
        <f>'Objective 4 - Voluntary CEIS'!E78</f>
        <v>0</v>
      </c>
      <c r="F21" s="1013">
        <f>SUM(D21:E21)</f>
        <v>0</v>
      </c>
      <c r="G21" s="1014"/>
      <c r="H21" s="110"/>
      <c r="I21" s="118"/>
      <c r="J21" s="118"/>
    </row>
    <row r="22" spans="1:10" ht="14.4" customHeight="1">
      <c r="A22" s="1009"/>
      <c r="B22" s="308" t="s">
        <v>422</v>
      </c>
      <c r="C22" s="223"/>
      <c r="D22" s="223"/>
      <c r="E22" s="223"/>
      <c r="F22" s="224"/>
    </row>
    <row r="23" spans="1:10" s="118" customFormat="1" ht="17.399999999999999" customHeight="1">
      <c r="A23" s="1009"/>
      <c r="B23" s="1023" t="s">
        <v>713</v>
      </c>
      <c r="C23" s="1024"/>
      <c r="D23" s="311" t="s">
        <v>555</v>
      </c>
      <c r="E23" s="1011" t="s">
        <v>694</v>
      </c>
      <c r="F23" s="1012"/>
      <c r="G23" s="88"/>
      <c r="H23" s="88"/>
      <c r="I23" s="88"/>
      <c r="J23" s="88"/>
    </row>
    <row r="24" spans="1:10">
      <c r="A24" s="1009"/>
      <c r="B24" s="1025"/>
      <c r="C24" s="1026"/>
      <c r="D24" s="114">
        <f>SUM('Obj.6 - Dependent Charter(s)'!$B$54,'Obj.6 - Dependent Charter(s)'!$B$67)</f>
        <v>0</v>
      </c>
      <c r="E24" s="1013">
        <f>D24</f>
        <v>0</v>
      </c>
      <c r="F24" s="1014"/>
    </row>
    <row r="25" spans="1:10" ht="14.4" customHeight="1">
      <c r="A25" s="1009"/>
      <c r="B25" s="308" t="s">
        <v>434</v>
      </c>
      <c r="C25" s="223"/>
      <c r="D25" s="223"/>
      <c r="E25" s="223"/>
      <c r="F25" s="224"/>
    </row>
    <row r="26" spans="1:10" ht="14.4" customHeight="1">
      <c r="A26" s="1009"/>
      <c r="B26" s="1023" t="s">
        <v>695</v>
      </c>
      <c r="C26" s="1024"/>
      <c r="D26" s="311" t="s">
        <v>555</v>
      </c>
      <c r="E26" s="1011" t="s">
        <v>562</v>
      </c>
      <c r="F26" s="1012"/>
    </row>
    <row r="27" spans="1:10">
      <c r="A27" s="1010"/>
      <c r="B27" s="1025">
        <v>24115</v>
      </c>
      <c r="C27" s="1026"/>
      <c r="D27" s="114">
        <f>SUM('Obj. 7 - Private School(s)'!B171,'Obj. 7 - Private School(s)'!B180,'Obj. 7 - Private School(s)'!B189,'Obj. 7 - Private School(s)'!B198,'Obj. 7 - Private School(s)'!B207,'Obj. 7 - Private School(s)'!B216,'Obj. 7 - Private School(s)'!B225)</f>
        <v>0</v>
      </c>
      <c r="E27" s="1013">
        <f>SUM(D27:D27)</f>
        <v>0</v>
      </c>
      <c r="F27" s="1014"/>
    </row>
    <row r="28" spans="1:10" ht="2.4" customHeight="1">
      <c r="A28" s="119"/>
      <c r="B28" s="303"/>
      <c r="C28" s="119"/>
      <c r="D28" s="119"/>
      <c r="E28" s="119"/>
      <c r="F28" s="119"/>
      <c r="G28" s="119"/>
      <c r="H28" s="119"/>
      <c r="I28" s="119"/>
      <c r="J28" s="119"/>
    </row>
    <row r="29" spans="1:10">
      <c r="B29" s="1032" t="s">
        <v>738</v>
      </c>
      <c r="C29" s="1033"/>
      <c r="D29" s="1033"/>
      <c r="E29" s="1033"/>
      <c r="F29" s="1033"/>
      <c r="G29" s="1033"/>
      <c r="H29" s="1033"/>
      <c r="I29" s="1034"/>
    </row>
    <row r="30" spans="1:10" s="119" customFormat="1" ht="88">
      <c r="A30" s="88"/>
      <c r="B30" s="1039"/>
      <c r="C30" s="1040"/>
      <c r="D30" s="290" t="s">
        <v>736</v>
      </c>
      <c r="E30" s="289" t="s">
        <v>908</v>
      </c>
      <c r="F30" s="289" t="s">
        <v>909</v>
      </c>
      <c r="G30" s="1041" t="s">
        <v>737</v>
      </c>
      <c r="H30" s="1042"/>
      <c r="I30" s="1043"/>
      <c r="J30" s="88"/>
    </row>
    <row r="31" spans="1:10">
      <c r="B31" s="1037" t="s">
        <v>734</v>
      </c>
      <c r="C31" s="1038"/>
      <c r="D31" s="301" t="e">
        <f>'Objective 8 - Excess Cost'!B61</f>
        <v>#DIV/0!</v>
      </c>
      <c r="E31" s="275">
        <f>'Objective 8 - Excess Cost'!C58</f>
        <v>0</v>
      </c>
      <c r="F31" s="275">
        <f>'Objective 8 - Excess Cost'!C63</f>
        <v>0</v>
      </c>
      <c r="G31" s="1005" t="e">
        <f>'Objective 8 - Excess Cost'!B66</f>
        <v>#DIV/0!</v>
      </c>
      <c r="H31" s="1006"/>
      <c r="I31" s="1007"/>
    </row>
    <row r="32" spans="1:10">
      <c r="B32" s="1025" t="s">
        <v>735</v>
      </c>
      <c r="C32" s="1029"/>
      <c r="D32" s="301" t="e">
        <f>'Objective 8 - Excess Cost'!B99</f>
        <v>#DIV/0!</v>
      </c>
      <c r="E32" s="275">
        <f>'Objective 8 - Excess Cost'!C96</f>
        <v>0</v>
      </c>
      <c r="F32" s="275">
        <f>'Objective 8 - Excess Cost'!C101</f>
        <v>0</v>
      </c>
      <c r="G32" s="1005" t="e">
        <f>'Objective 8 - Excess Cost'!B104</f>
        <v>#DIV/0!</v>
      </c>
      <c r="H32" s="1006"/>
      <c r="I32" s="1007"/>
    </row>
    <row r="33" spans="1:10" ht="24" customHeight="1">
      <c r="B33" s="309"/>
    </row>
    <row r="34" spans="1:10" ht="24" customHeight="1">
      <c r="A34" s="119"/>
      <c r="B34" s="303"/>
      <c r="C34" s="352"/>
      <c r="D34" s="119"/>
      <c r="E34" s="119"/>
      <c r="F34" s="119"/>
      <c r="G34" s="119"/>
      <c r="H34" s="119"/>
      <c r="I34" s="119"/>
      <c r="J34" s="119"/>
    </row>
    <row r="35" spans="1:10">
      <c r="A35" s="119"/>
      <c r="B35" s="303"/>
      <c r="C35" s="119"/>
      <c r="D35" s="119"/>
      <c r="E35" s="119"/>
      <c r="F35" s="119"/>
      <c r="G35" s="119"/>
      <c r="H35" s="119"/>
      <c r="I35" s="119"/>
      <c r="J35" s="119"/>
    </row>
    <row r="36" spans="1:10" s="119" customFormat="1">
      <c r="B36" s="303"/>
    </row>
    <row r="37" spans="1:10" s="119" customFormat="1">
      <c r="B37" s="303"/>
    </row>
    <row r="38" spans="1:10" s="119" customFormat="1">
      <c r="B38" s="303"/>
    </row>
    <row r="39" spans="1:10" s="119" customFormat="1">
      <c r="B39" s="303"/>
    </row>
    <row r="40" spans="1:10" s="119" customFormat="1">
      <c r="B40" s="303"/>
    </row>
    <row r="41" spans="1:10" s="119" customFormat="1">
      <c r="B41" s="303"/>
    </row>
    <row r="42" spans="1:10" s="119" customFormat="1">
      <c r="B42" s="303"/>
    </row>
    <row r="43" spans="1:10" s="119" customFormat="1">
      <c r="B43" s="303"/>
    </row>
    <row r="44" spans="1:10" s="119" customFormat="1">
      <c r="B44" s="303"/>
    </row>
    <row r="45" spans="1:10" s="119" customFormat="1">
      <c r="B45" s="303"/>
    </row>
    <row r="46" spans="1:10" s="119" customFormat="1">
      <c r="B46" s="303"/>
    </row>
    <row r="47" spans="1:10" s="119" customFormat="1">
      <c r="B47" s="303"/>
    </row>
    <row r="48" spans="1:10" s="119" customFormat="1">
      <c r="B48" s="303"/>
    </row>
    <row r="49" spans="1:10" s="119" customFormat="1">
      <c r="A49" s="88"/>
      <c r="B49" s="310"/>
      <c r="C49" s="88"/>
      <c r="D49" s="88"/>
      <c r="E49" s="88"/>
      <c r="F49" s="88"/>
      <c r="G49" s="88"/>
      <c r="H49" s="88"/>
      <c r="I49" s="88"/>
      <c r="J49" s="88"/>
    </row>
    <row r="50" spans="1:10" s="119" customFormat="1">
      <c r="A50" s="88"/>
      <c r="B50" s="310"/>
      <c r="C50" s="88"/>
      <c r="D50" s="88"/>
      <c r="E50" s="88"/>
      <c r="F50" s="88"/>
      <c r="G50" s="88"/>
      <c r="H50" s="88"/>
      <c r="I50" s="88"/>
      <c r="J50" s="88"/>
    </row>
  </sheetData>
  <sheetProtection formatCells="0" formatColumns="0" formatRows="0" selectLockedCells="1"/>
  <mergeCells count="42">
    <mergeCell ref="H4:J4"/>
    <mergeCell ref="H5:J5"/>
    <mergeCell ref="B1:E1"/>
    <mergeCell ref="F17:G17"/>
    <mergeCell ref="F18:G18"/>
    <mergeCell ref="I6:J6"/>
    <mergeCell ref="E3:J3"/>
    <mergeCell ref="E7:G7"/>
    <mergeCell ref="H7:J7"/>
    <mergeCell ref="F9:G9"/>
    <mergeCell ref="F10:G10"/>
    <mergeCell ref="E4:G4"/>
    <mergeCell ref="E5:G5"/>
    <mergeCell ref="B29:I29"/>
    <mergeCell ref="G31:I31"/>
    <mergeCell ref="I8:J8"/>
    <mergeCell ref="I9:J9"/>
    <mergeCell ref="B31:C31"/>
    <mergeCell ref="B9:C9"/>
    <mergeCell ref="B30:C30"/>
    <mergeCell ref="G30:I30"/>
    <mergeCell ref="I10:J10"/>
    <mergeCell ref="F11:G11"/>
    <mergeCell ref="I11:J11"/>
    <mergeCell ref="F20:G20"/>
    <mergeCell ref="F21:G21"/>
    <mergeCell ref="G32:I32"/>
    <mergeCell ref="A4:A27"/>
    <mergeCell ref="E26:F26"/>
    <mergeCell ref="E27:F27"/>
    <mergeCell ref="B8:C8"/>
    <mergeCell ref="B4:C4"/>
    <mergeCell ref="B5:C5"/>
    <mergeCell ref="B17:C18"/>
    <mergeCell ref="B20:C21"/>
    <mergeCell ref="B23:C24"/>
    <mergeCell ref="E23:F23"/>
    <mergeCell ref="E24:F24"/>
    <mergeCell ref="B26:C27"/>
    <mergeCell ref="F6:G6"/>
    <mergeCell ref="B32:C32"/>
    <mergeCell ref="F8:G8"/>
  </mergeCells>
  <pageMargins left="0.19" right="0.17" top="0.67" bottom="0.6" header="0.3" footer="0.22"/>
  <pageSetup scale="97" orientation="landscape" r:id="rId1"/>
  <headerFooter>
    <oddHeader>&amp;R&amp;10New Mexico Public Education Department
Special Education Bureau</oddHeader>
    <oddFooter>&amp;L&amp;10 2017-2018 IDEA B Application&amp;R&amp;10&amp;A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62"/>
  <sheetViews>
    <sheetView workbookViewId="0">
      <selection activeCell="C2" sqref="C2:F2"/>
    </sheetView>
  </sheetViews>
  <sheetFormatPr defaultRowHeight="14.5"/>
  <cols>
    <col min="1" max="1" width="11.81640625" customWidth="1"/>
    <col min="2" max="2" width="38.36328125" customWidth="1"/>
    <col min="3" max="3" width="10.36328125" customWidth="1"/>
    <col min="4" max="4" width="2.81640625" customWidth="1"/>
    <col min="5" max="5" width="13.54296875" customWidth="1"/>
    <col min="6" max="6" width="15.08984375" customWidth="1"/>
    <col min="7" max="7" width="7.1796875" customWidth="1"/>
    <col min="8" max="8" width="9.453125" customWidth="1"/>
    <col min="9" max="9" width="8.54296875" customWidth="1"/>
    <col min="10" max="10" width="8" customWidth="1"/>
  </cols>
  <sheetData>
    <row r="1" spans="1:10" ht="15.5">
      <c r="A1" s="109" t="e">
        <f>'Cover Sheet'!E7</f>
        <v>#N/A</v>
      </c>
      <c r="B1" s="1053">
        <f>'Cover Sheet'!E5</f>
        <v>0</v>
      </c>
      <c r="C1" s="1053"/>
      <c r="D1" s="1053"/>
      <c r="E1" s="128"/>
      <c r="F1" s="128"/>
      <c r="G1" s="128"/>
      <c r="H1" s="128"/>
      <c r="I1" s="128"/>
      <c r="J1" s="128"/>
    </row>
    <row r="2" spans="1:10">
      <c r="A2" s="1062" t="s">
        <v>976</v>
      </c>
      <c r="B2" s="1062"/>
      <c r="C2" s="1060"/>
      <c r="D2" s="1060"/>
      <c r="E2" s="1060"/>
      <c r="F2" s="1060"/>
    </row>
    <row r="3" spans="1:10" s="368" customFormat="1" ht="17.399999999999999" customHeight="1">
      <c r="A3" s="438" t="s">
        <v>974</v>
      </c>
      <c r="B3" s="439"/>
      <c r="C3" s="439"/>
      <c r="D3" s="439"/>
      <c r="E3" s="439"/>
      <c r="F3" s="440"/>
    </row>
    <row r="4" spans="1:10">
      <c r="E4" s="1061" t="s">
        <v>934</v>
      </c>
      <c r="F4" s="1061"/>
    </row>
    <row r="5" spans="1:10" s="348" customFormat="1" ht="41.4" customHeight="1">
      <c r="A5" s="375" t="s">
        <v>930</v>
      </c>
      <c r="B5" s="375" t="s">
        <v>374</v>
      </c>
      <c r="C5" s="375" t="s">
        <v>929</v>
      </c>
      <c r="E5" s="376" t="s">
        <v>940</v>
      </c>
      <c r="F5" s="375" t="s">
        <v>935</v>
      </c>
    </row>
    <row r="6" spans="1:10" ht="16.75" customHeight="1">
      <c r="A6" s="381" t="s">
        <v>931</v>
      </c>
      <c r="B6" s="374" t="s">
        <v>932</v>
      </c>
      <c r="C6" s="380"/>
      <c r="D6" s="371"/>
      <c r="E6" s="387"/>
      <c r="F6" s="387"/>
      <c r="H6" s="361"/>
      <c r="I6" s="363"/>
      <c r="J6" s="362"/>
    </row>
    <row r="7" spans="1:10">
      <c r="A7" s="382"/>
      <c r="B7" s="374" t="s">
        <v>933</v>
      </c>
      <c r="C7" s="380"/>
      <c r="D7" s="371"/>
      <c r="E7" s="387"/>
      <c r="F7" s="387"/>
    </row>
    <row r="8" spans="1:10" ht="58">
      <c r="A8" s="382"/>
      <c r="B8" s="373" t="s">
        <v>969</v>
      </c>
      <c r="C8" s="380"/>
      <c r="D8" s="371"/>
      <c r="E8" s="387"/>
      <c r="F8" s="387"/>
    </row>
    <row r="9" spans="1:10" s="367" customFormat="1">
      <c r="A9" s="383"/>
      <c r="B9" s="366" t="s">
        <v>968</v>
      </c>
      <c r="C9" s="380"/>
      <c r="D9" s="371"/>
      <c r="E9" s="387"/>
      <c r="F9" s="387"/>
    </row>
    <row r="11" spans="1:10">
      <c r="A11" s="381" t="s">
        <v>936</v>
      </c>
      <c r="B11" s="374" t="s">
        <v>937</v>
      </c>
      <c r="C11" s="380"/>
      <c r="E11" s="387"/>
      <c r="F11" s="387"/>
    </row>
    <row r="12" spans="1:10" ht="29">
      <c r="A12" s="384" t="s">
        <v>942</v>
      </c>
      <c r="B12" s="377" t="s">
        <v>941</v>
      </c>
      <c r="C12" s="380"/>
      <c r="E12" s="387"/>
      <c r="F12" s="387"/>
    </row>
    <row r="13" spans="1:10">
      <c r="A13" s="382"/>
      <c r="B13" s="374" t="s">
        <v>938</v>
      </c>
      <c r="C13" s="380"/>
      <c r="E13" s="387"/>
      <c r="F13" s="387"/>
    </row>
    <row r="14" spans="1:10">
      <c r="A14" s="382"/>
      <c r="B14" s="374" t="s">
        <v>939</v>
      </c>
      <c r="C14" s="380"/>
      <c r="E14" s="387"/>
      <c r="F14" s="387"/>
    </row>
    <row r="15" spans="1:10">
      <c r="A15" s="383"/>
      <c r="B15" s="374" t="s">
        <v>1004</v>
      </c>
      <c r="C15" s="380"/>
      <c r="E15" s="387"/>
      <c r="F15" s="387"/>
    </row>
    <row r="17" spans="1:6" ht="43.5">
      <c r="A17" s="385" t="s">
        <v>943</v>
      </c>
      <c r="B17" s="377" t="s">
        <v>946</v>
      </c>
      <c r="C17" s="380"/>
      <c r="E17" s="387"/>
      <c r="F17" s="387"/>
    </row>
    <row r="18" spans="1:6" ht="29">
      <c r="A18" s="382"/>
      <c r="B18" s="377" t="s">
        <v>945</v>
      </c>
      <c r="C18" s="380"/>
      <c r="E18" s="387"/>
      <c r="F18" s="387"/>
    </row>
    <row r="19" spans="1:6" ht="43.5">
      <c r="A19" s="382"/>
      <c r="B19" s="377" t="s">
        <v>1018</v>
      </c>
      <c r="C19" s="380"/>
      <c r="E19" s="387"/>
      <c r="F19" s="387"/>
    </row>
    <row r="20" spans="1:6" s="368" customFormat="1">
      <c r="A20" s="382"/>
      <c r="B20" s="377" t="s">
        <v>978</v>
      </c>
      <c r="C20" s="380"/>
      <c r="E20" s="387"/>
      <c r="F20" s="387"/>
    </row>
    <row r="21" spans="1:6">
      <c r="A21" s="382"/>
      <c r="B21" s="374" t="s">
        <v>944</v>
      </c>
      <c r="C21" s="380"/>
      <c r="E21" s="387"/>
      <c r="F21" s="387"/>
    </row>
    <row r="22" spans="1:6" ht="29">
      <c r="A22" s="382"/>
      <c r="B22" s="377" t="s">
        <v>947</v>
      </c>
      <c r="C22" s="380"/>
      <c r="E22" s="387"/>
      <c r="F22" s="387"/>
    </row>
    <row r="23" spans="1:6" ht="18.649999999999999" customHeight="1">
      <c r="A23" s="382"/>
      <c r="B23" s="378" t="s">
        <v>1019</v>
      </c>
      <c r="C23" s="380"/>
      <c r="E23" s="387"/>
      <c r="F23" s="387"/>
    </row>
    <row r="24" spans="1:6">
      <c r="A24" s="382"/>
      <c r="B24" s="369" t="s">
        <v>1020</v>
      </c>
      <c r="C24" s="380"/>
      <c r="E24" s="387"/>
      <c r="F24" s="387"/>
    </row>
    <row r="25" spans="1:6">
      <c r="A25" s="382"/>
      <c r="B25" s="369" t="s">
        <v>1021</v>
      </c>
      <c r="C25" s="380"/>
      <c r="E25" s="387"/>
      <c r="F25" s="387"/>
    </row>
    <row r="26" spans="1:6">
      <c r="A26" s="383"/>
      <c r="B26" s="369" t="s">
        <v>948</v>
      </c>
      <c r="C26" s="380"/>
      <c r="E26" s="387"/>
      <c r="F26" s="387"/>
    </row>
    <row r="28" spans="1:6">
      <c r="A28" s="381" t="s">
        <v>949</v>
      </c>
      <c r="B28" s="369" t="s">
        <v>950</v>
      </c>
      <c r="C28" s="380"/>
      <c r="E28" s="387"/>
      <c r="F28" s="387"/>
    </row>
    <row r="29" spans="1:6">
      <c r="A29" s="383"/>
      <c r="B29" s="369" t="s">
        <v>951</v>
      </c>
      <c r="C29" s="380"/>
      <c r="E29" s="387"/>
      <c r="F29" s="387"/>
    </row>
    <row r="31" spans="1:6">
      <c r="A31" s="381" t="s">
        <v>371</v>
      </c>
      <c r="B31" s="369" t="s">
        <v>950</v>
      </c>
      <c r="C31" s="380"/>
      <c r="E31" s="387"/>
      <c r="F31" s="387"/>
    </row>
    <row r="32" spans="1:6">
      <c r="A32" s="383"/>
      <c r="B32" s="369" t="s">
        <v>951</v>
      </c>
      <c r="C32" s="380"/>
      <c r="E32" s="387"/>
      <c r="F32" s="387"/>
    </row>
    <row r="34" spans="1:7">
      <c r="A34" s="381" t="s">
        <v>372</v>
      </c>
      <c r="B34" s="369" t="s">
        <v>950</v>
      </c>
      <c r="C34" s="380"/>
      <c r="E34" s="387"/>
      <c r="F34" s="387"/>
    </row>
    <row r="35" spans="1:7">
      <c r="A35" s="383"/>
      <c r="B35" s="369" t="s">
        <v>951</v>
      </c>
      <c r="C35" s="380"/>
      <c r="E35" s="387"/>
      <c r="F35" s="387"/>
    </row>
    <row r="36" spans="1:7" s="368" customFormat="1"/>
    <row r="38" spans="1:7" s="368" customFormat="1" ht="15.5">
      <c r="A38" s="109">
        <f>'Cover Sheet'!E43</f>
        <v>0</v>
      </c>
      <c r="B38" s="1053" t="e">
        <f>'Cover Sheet'!#REF!</f>
        <v>#REF!</v>
      </c>
      <c r="C38" s="1053"/>
      <c r="D38" s="1053"/>
      <c r="E38" s="128"/>
      <c r="F38" s="128"/>
    </row>
    <row r="39" spans="1:7">
      <c r="A39" s="1062" t="s">
        <v>976</v>
      </c>
      <c r="B39" s="1062"/>
      <c r="C39" s="1060"/>
      <c r="D39" s="1060"/>
      <c r="E39" s="1060"/>
      <c r="F39" s="1060"/>
    </row>
    <row r="40" spans="1:7">
      <c r="A40" s="368"/>
      <c r="B40" s="368"/>
      <c r="C40" s="368"/>
      <c r="D40" s="368"/>
      <c r="E40" s="1061" t="s">
        <v>934</v>
      </c>
      <c r="F40" s="1061"/>
    </row>
    <row r="41" spans="1:7" ht="43.5">
      <c r="A41" s="364" t="s">
        <v>930</v>
      </c>
      <c r="B41" s="364" t="s">
        <v>374</v>
      </c>
      <c r="C41" s="364" t="s">
        <v>929</v>
      </c>
      <c r="D41" s="368"/>
      <c r="E41" s="365" t="s">
        <v>940</v>
      </c>
      <c r="F41" s="364" t="s">
        <v>935</v>
      </c>
    </row>
    <row r="42" spans="1:7">
      <c r="A42" s="381" t="s">
        <v>405</v>
      </c>
      <c r="B42" s="370" t="s">
        <v>953</v>
      </c>
      <c r="C42" s="1058"/>
      <c r="E42" s="388"/>
      <c r="F42" s="389"/>
    </row>
    <row r="43" spans="1:7">
      <c r="A43" s="383" t="s">
        <v>952</v>
      </c>
      <c r="B43" s="372" t="s">
        <v>955</v>
      </c>
      <c r="C43" s="1059"/>
      <c r="E43" s="390"/>
      <c r="F43" s="391"/>
    </row>
    <row r="44" spans="1:7" s="368" customFormat="1">
      <c r="A44"/>
      <c r="B44"/>
      <c r="C44"/>
      <c r="D44"/>
      <c r="E44"/>
      <c r="F44"/>
    </row>
    <row r="45" spans="1:7">
      <c r="A45" s="381" t="s">
        <v>412</v>
      </c>
      <c r="B45" s="370" t="s">
        <v>953</v>
      </c>
      <c r="C45" s="1058"/>
      <c r="E45" s="388"/>
      <c r="F45" s="389"/>
    </row>
    <row r="46" spans="1:7">
      <c r="A46" s="383" t="s">
        <v>954</v>
      </c>
      <c r="B46" s="372" t="s">
        <v>955</v>
      </c>
      <c r="C46" s="1059"/>
      <c r="E46" s="390"/>
      <c r="F46" s="391"/>
      <c r="G46" s="368"/>
    </row>
    <row r="48" spans="1:7">
      <c r="A48" s="381" t="s">
        <v>422</v>
      </c>
      <c r="B48" s="369" t="s">
        <v>956</v>
      </c>
      <c r="C48" s="380"/>
      <c r="E48" s="387"/>
      <c r="F48" s="387"/>
    </row>
    <row r="49" spans="1:7">
      <c r="A49" s="382" t="s">
        <v>958</v>
      </c>
      <c r="B49" s="370" t="s">
        <v>957</v>
      </c>
      <c r="C49" s="1058"/>
      <c r="D49" s="368"/>
      <c r="E49" s="392"/>
      <c r="F49" s="393"/>
      <c r="G49" s="368"/>
    </row>
    <row r="50" spans="1:7">
      <c r="A50" s="383" t="s">
        <v>959</v>
      </c>
      <c r="B50" s="372" t="s">
        <v>955</v>
      </c>
      <c r="C50" s="1059"/>
      <c r="E50" s="390"/>
      <c r="F50" s="391"/>
    </row>
    <row r="52" spans="1:7">
      <c r="A52" s="381" t="s">
        <v>434</v>
      </c>
      <c r="B52" s="369" t="s">
        <v>962</v>
      </c>
      <c r="C52" s="380"/>
      <c r="E52" s="387"/>
      <c r="F52" s="387"/>
      <c r="G52" s="368"/>
    </row>
    <row r="53" spans="1:7">
      <c r="A53" s="382" t="s">
        <v>960</v>
      </c>
      <c r="B53" s="370" t="s">
        <v>963</v>
      </c>
      <c r="C53" s="1058"/>
      <c r="E53" s="388"/>
      <c r="F53" s="388"/>
    </row>
    <row r="54" spans="1:7">
      <c r="A54" s="383" t="s">
        <v>961</v>
      </c>
      <c r="B54" s="372" t="s">
        <v>1022</v>
      </c>
      <c r="C54" s="1059"/>
      <c r="E54" s="390"/>
      <c r="F54" s="390"/>
    </row>
    <row r="56" spans="1:7" ht="29">
      <c r="A56" s="386" t="s">
        <v>964</v>
      </c>
      <c r="B56" s="379" t="s">
        <v>1005</v>
      </c>
      <c r="C56" s="380"/>
      <c r="E56" s="387"/>
      <c r="F56" s="387"/>
    </row>
    <row r="58" spans="1:7">
      <c r="A58" s="381" t="s">
        <v>411</v>
      </c>
      <c r="B58" s="369" t="s">
        <v>966</v>
      </c>
      <c r="C58" s="380"/>
      <c r="E58" s="387"/>
      <c r="F58" s="387"/>
    </row>
    <row r="59" spans="1:7">
      <c r="A59" s="383" t="s">
        <v>965</v>
      </c>
      <c r="B59" s="369" t="s">
        <v>967</v>
      </c>
      <c r="C59" s="380"/>
      <c r="E59" s="387"/>
      <c r="F59" s="387"/>
    </row>
    <row r="61" spans="1:7">
      <c r="A61" s="381" t="s">
        <v>970</v>
      </c>
      <c r="B61" s="369" t="s">
        <v>971</v>
      </c>
      <c r="C61" s="380"/>
      <c r="E61" s="387"/>
      <c r="F61" s="387"/>
    </row>
    <row r="62" spans="1:7" ht="29">
      <c r="A62" s="383"/>
      <c r="B62" s="366" t="s">
        <v>972</v>
      </c>
      <c r="C62" s="380"/>
      <c r="E62" s="387"/>
      <c r="F62" s="387"/>
    </row>
  </sheetData>
  <mergeCells count="13">
    <mergeCell ref="E4:F4"/>
    <mergeCell ref="E40:F40"/>
    <mergeCell ref="A39:B39"/>
    <mergeCell ref="B1:D1"/>
    <mergeCell ref="C2:F2"/>
    <mergeCell ref="A2:B2"/>
    <mergeCell ref="A3:F3"/>
    <mergeCell ref="B38:D38"/>
    <mergeCell ref="C42:C43"/>
    <mergeCell ref="C45:C46"/>
    <mergeCell ref="C49:C50"/>
    <mergeCell ref="C53:C54"/>
    <mergeCell ref="C39:F39"/>
  </mergeCells>
  <dataValidations count="1">
    <dataValidation type="list" allowBlank="1" showInputMessage="1" showErrorMessage="1" sqref="C11:C15 C6:C7 C61:C62 C28:C29 C31:C32 C34:C35 C56 C58:C59 C17:C23 C26">
      <formula1>Yesonly</formula1>
    </dataValidation>
  </dataValidations>
  <pageMargins left="0.7" right="0.7" top="0.75" bottom="0.75" header="0.3" footer="0.3"/>
  <pageSetup scale="9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Dropdown!$A$11:$A$12</xm:f>
          </x14:formula1>
          <xm:sqref>C24:C25 C48:C50 C52:C54 C42:C43 C45:C46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workbookViewId="0">
      <selection activeCell="D154" sqref="D154"/>
    </sheetView>
  </sheetViews>
  <sheetFormatPr defaultRowHeight="14.5"/>
  <cols>
    <col min="1" max="1" width="9.08984375" style="326"/>
    <col min="2" max="2" width="63.08984375" bestFit="1" customWidth="1"/>
    <col min="3" max="3" width="12.08984375" customWidth="1"/>
    <col min="4" max="4" width="18.453125" style="327" customWidth="1"/>
    <col min="5" max="5" width="22.453125" style="327" customWidth="1"/>
    <col min="6" max="6" width="21.90625" bestFit="1" customWidth="1"/>
    <col min="7" max="7" width="17.453125" bestFit="1" customWidth="1"/>
  </cols>
  <sheetData>
    <row r="1" spans="2:7">
      <c r="B1" s="326" t="s">
        <v>761</v>
      </c>
      <c r="C1" s="326" t="s">
        <v>760</v>
      </c>
      <c r="D1" s="327" t="s">
        <v>762</v>
      </c>
      <c r="E1" s="327" t="s">
        <v>763</v>
      </c>
      <c r="F1" s="326" t="s">
        <v>751</v>
      </c>
      <c r="G1" s="326" t="s">
        <v>759</v>
      </c>
    </row>
    <row r="2" spans="2:7">
      <c r="B2" s="348" t="s">
        <v>236</v>
      </c>
      <c r="C2" s="329" t="s">
        <v>765</v>
      </c>
      <c r="D2" s="402">
        <v>24048.855179057591</v>
      </c>
      <c r="E2" s="327">
        <v>0</v>
      </c>
      <c r="F2" s="326" t="s">
        <v>753</v>
      </c>
      <c r="G2" s="326" t="s">
        <v>766</v>
      </c>
    </row>
    <row r="3" spans="2:7">
      <c r="B3" s="348" t="s">
        <v>237</v>
      </c>
      <c r="C3" s="329" t="s">
        <v>767</v>
      </c>
      <c r="D3" s="402">
        <v>55873.939610209061</v>
      </c>
      <c r="E3" s="327">
        <v>0</v>
      </c>
      <c r="F3" s="326" t="s">
        <v>753</v>
      </c>
      <c r="G3" s="326" t="s">
        <v>766</v>
      </c>
    </row>
    <row r="4" spans="2:7">
      <c r="B4" s="348" t="s">
        <v>238</v>
      </c>
      <c r="C4" s="329" t="s">
        <v>769</v>
      </c>
      <c r="D4" s="402">
        <v>47411.081703372991</v>
      </c>
      <c r="E4" s="327">
        <v>0</v>
      </c>
      <c r="F4" s="326" t="s">
        <v>754</v>
      </c>
      <c r="G4" s="326" t="s">
        <v>768</v>
      </c>
    </row>
    <row r="5" spans="2:7">
      <c r="B5" s="348" t="s">
        <v>239</v>
      </c>
      <c r="C5" s="329">
        <v>46</v>
      </c>
      <c r="D5" s="403">
        <v>1462982.5356735459</v>
      </c>
      <c r="E5" s="327">
        <v>66595</v>
      </c>
      <c r="F5" s="326" t="s">
        <v>756</v>
      </c>
      <c r="G5" s="326" t="s">
        <v>770</v>
      </c>
    </row>
    <row r="6" spans="2:7">
      <c r="B6" s="348" t="s">
        <v>240</v>
      </c>
      <c r="C6" s="329">
        <v>1</v>
      </c>
      <c r="D6" s="403">
        <v>18974937</v>
      </c>
      <c r="E6" s="327">
        <v>346205</v>
      </c>
      <c r="F6" s="326" t="s">
        <v>753</v>
      </c>
      <c r="G6" s="326" t="s">
        <v>766</v>
      </c>
    </row>
    <row r="7" spans="2:7">
      <c r="B7" s="348" t="s">
        <v>490</v>
      </c>
      <c r="C7" s="329" t="s">
        <v>771</v>
      </c>
      <c r="D7" s="402">
        <v>67181.603278582261</v>
      </c>
      <c r="E7" s="327">
        <v>0</v>
      </c>
      <c r="F7" s="326" t="s">
        <v>757</v>
      </c>
      <c r="G7" s="326" t="s">
        <v>764</v>
      </c>
    </row>
    <row r="8" spans="2:7">
      <c r="B8" s="348" t="s">
        <v>580</v>
      </c>
      <c r="C8" s="329" t="s">
        <v>773</v>
      </c>
      <c r="D8" s="402">
        <v>25682.444757988265</v>
      </c>
      <c r="E8" s="327">
        <v>441</v>
      </c>
      <c r="F8" s="326" t="s">
        <v>755</v>
      </c>
      <c r="G8" s="326" t="s">
        <v>772</v>
      </c>
    </row>
    <row r="9" spans="2:7">
      <c r="B9" s="348" t="s">
        <v>241</v>
      </c>
      <c r="C9" s="329" t="s">
        <v>774</v>
      </c>
      <c r="D9" s="402">
        <v>28272.338257630927</v>
      </c>
      <c r="E9" s="327">
        <v>0</v>
      </c>
      <c r="F9" s="326" t="s">
        <v>753</v>
      </c>
      <c r="G9" s="326" t="s">
        <v>766</v>
      </c>
    </row>
    <row r="10" spans="2:7">
      <c r="B10" s="348" t="s">
        <v>242</v>
      </c>
      <c r="C10" s="329" t="s">
        <v>775</v>
      </c>
      <c r="D10" s="402">
        <v>38573.823721267785</v>
      </c>
      <c r="E10" s="327">
        <v>0</v>
      </c>
      <c r="F10" s="326" t="s">
        <v>753</v>
      </c>
      <c r="G10" s="326" t="s">
        <v>766</v>
      </c>
    </row>
    <row r="11" spans="2:7">
      <c r="B11" s="348" t="s">
        <v>243</v>
      </c>
      <c r="C11" s="329" t="s">
        <v>776</v>
      </c>
      <c r="D11" s="402">
        <v>50374.708249089577</v>
      </c>
      <c r="E11" s="327">
        <v>0</v>
      </c>
      <c r="F11" s="326" t="s">
        <v>756</v>
      </c>
      <c r="G11" s="326" t="s">
        <v>770</v>
      </c>
    </row>
    <row r="12" spans="2:7">
      <c r="B12" s="348" t="s">
        <v>244</v>
      </c>
      <c r="C12" s="329">
        <v>30</v>
      </c>
      <c r="D12" s="403">
        <v>56169.358299510881</v>
      </c>
      <c r="E12" s="327">
        <v>3087</v>
      </c>
      <c r="F12" s="326" t="s">
        <v>755</v>
      </c>
      <c r="G12" s="326" t="s">
        <v>772</v>
      </c>
    </row>
    <row r="13" spans="2:7">
      <c r="B13" s="348" t="s">
        <v>245</v>
      </c>
      <c r="C13" s="329" t="s">
        <v>777</v>
      </c>
      <c r="D13" s="402">
        <v>17642.120903609335</v>
      </c>
      <c r="E13" s="327">
        <v>0</v>
      </c>
      <c r="F13" s="326" t="s">
        <v>754</v>
      </c>
      <c r="G13" s="326" t="s">
        <v>768</v>
      </c>
    </row>
    <row r="14" spans="2:7">
      <c r="B14" s="348" t="s">
        <v>246</v>
      </c>
      <c r="C14" s="329">
        <v>22</v>
      </c>
      <c r="D14" s="403">
        <v>851282.52410050365</v>
      </c>
      <c r="E14" s="327">
        <v>41456</v>
      </c>
      <c r="F14" s="326" t="s">
        <v>752</v>
      </c>
      <c r="G14" s="326" t="s">
        <v>778</v>
      </c>
    </row>
    <row r="15" spans="2:7">
      <c r="B15" s="348" t="s">
        <v>581</v>
      </c>
      <c r="C15" s="329" t="s">
        <v>779</v>
      </c>
      <c r="D15" s="402">
        <v>67220.933315433009</v>
      </c>
      <c r="E15" s="327">
        <v>0</v>
      </c>
      <c r="F15" s="326" t="s">
        <v>753</v>
      </c>
      <c r="G15" s="326" t="s">
        <v>766</v>
      </c>
    </row>
    <row r="16" spans="2:7">
      <c r="B16" s="348" t="s">
        <v>247</v>
      </c>
      <c r="C16" s="329">
        <v>64</v>
      </c>
      <c r="D16" s="403">
        <v>718753.6885965704</v>
      </c>
      <c r="E16" s="327">
        <v>21169</v>
      </c>
      <c r="F16" s="326" t="s">
        <v>753</v>
      </c>
      <c r="G16" s="326" t="s">
        <v>778</v>
      </c>
    </row>
    <row r="17" spans="2:7">
      <c r="B17" s="348" t="s">
        <v>248</v>
      </c>
      <c r="C17" s="329">
        <v>87</v>
      </c>
      <c r="D17" s="403">
        <v>1094441.6722000304</v>
      </c>
      <c r="E17" s="327">
        <v>18082</v>
      </c>
      <c r="F17" s="326" t="s">
        <v>752</v>
      </c>
      <c r="G17" s="326" t="s">
        <v>778</v>
      </c>
    </row>
    <row r="18" spans="2:7">
      <c r="B18" s="348" t="s">
        <v>249</v>
      </c>
      <c r="C18" s="329">
        <v>61</v>
      </c>
      <c r="D18" s="403">
        <v>750593.00041934021</v>
      </c>
      <c r="E18" s="327">
        <v>26020</v>
      </c>
      <c r="F18" s="326" t="s">
        <v>756</v>
      </c>
      <c r="G18" s="326" t="s">
        <v>770</v>
      </c>
    </row>
    <row r="19" spans="2:7">
      <c r="B19" s="348" t="s">
        <v>250</v>
      </c>
      <c r="C19" s="329">
        <v>66</v>
      </c>
      <c r="D19" s="403">
        <v>746411.15458903275</v>
      </c>
      <c r="E19" s="327">
        <v>44102</v>
      </c>
      <c r="F19" s="326" t="s">
        <v>756</v>
      </c>
      <c r="G19" s="326" t="s">
        <v>770</v>
      </c>
    </row>
    <row r="20" spans="2:7">
      <c r="B20" s="348" t="s">
        <v>251</v>
      </c>
      <c r="C20" s="329">
        <v>40</v>
      </c>
      <c r="D20" s="403">
        <v>132436.19201111185</v>
      </c>
      <c r="E20" s="327">
        <v>3087</v>
      </c>
      <c r="F20" s="326" t="s">
        <v>756</v>
      </c>
      <c r="G20" s="326" t="s">
        <v>770</v>
      </c>
    </row>
    <row r="21" spans="2:7">
      <c r="B21" s="348" t="s">
        <v>780</v>
      </c>
      <c r="C21" s="330">
        <v>571</v>
      </c>
      <c r="D21" s="402">
        <v>28715.042663953467</v>
      </c>
      <c r="E21" s="327">
        <v>441</v>
      </c>
      <c r="F21" s="326" t="s">
        <v>755</v>
      </c>
      <c r="G21" s="326" t="s">
        <v>772</v>
      </c>
    </row>
    <row r="22" spans="2:7">
      <c r="B22" s="348" t="s">
        <v>252</v>
      </c>
      <c r="C22" s="329">
        <v>20</v>
      </c>
      <c r="D22" s="403">
        <v>1440690.3464481134</v>
      </c>
      <c r="E22" s="327">
        <v>41897</v>
      </c>
      <c r="F22" s="326" t="s">
        <v>752</v>
      </c>
      <c r="G22" s="326" t="s">
        <v>778</v>
      </c>
    </row>
    <row r="23" spans="2:7">
      <c r="B23" s="348" t="s">
        <v>253</v>
      </c>
      <c r="C23" s="329">
        <v>37</v>
      </c>
      <c r="D23" s="403">
        <v>41494.939763692295</v>
      </c>
      <c r="E23" s="327">
        <v>1764</v>
      </c>
      <c r="F23" s="326" t="s">
        <v>756</v>
      </c>
      <c r="G23" s="326" t="s">
        <v>770</v>
      </c>
    </row>
    <row r="24" spans="2:7">
      <c r="B24" s="348" t="s">
        <v>254</v>
      </c>
      <c r="C24" s="329">
        <v>67</v>
      </c>
      <c r="D24" s="403">
        <v>1592742.1699853942</v>
      </c>
      <c r="E24" s="327">
        <v>50277</v>
      </c>
      <c r="F24" s="326" t="s">
        <v>756</v>
      </c>
      <c r="G24" s="326" t="s">
        <v>770</v>
      </c>
    </row>
    <row r="25" spans="2:7">
      <c r="B25" s="348" t="s">
        <v>255</v>
      </c>
      <c r="C25" s="329" t="s">
        <v>781</v>
      </c>
      <c r="D25" s="402">
        <v>42069.986201465144</v>
      </c>
      <c r="E25" s="327">
        <v>0</v>
      </c>
      <c r="F25" s="326" t="s">
        <v>752</v>
      </c>
      <c r="G25" s="326" t="s">
        <v>778</v>
      </c>
    </row>
    <row r="26" spans="2:7">
      <c r="B26" s="348" t="s">
        <v>582</v>
      </c>
      <c r="C26" s="329">
        <v>53</v>
      </c>
      <c r="D26" s="403">
        <v>96486.006099109101</v>
      </c>
      <c r="E26" s="327">
        <v>4410</v>
      </c>
      <c r="F26" s="326" t="s">
        <v>753</v>
      </c>
      <c r="G26" s="326" t="s">
        <v>766</v>
      </c>
    </row>
    <row r="27" spans="2:7">
      <c r="B27" s="348" t="s">
        <v>257</v>
      </c>
      <c r="C27" s="329">
        <v>8</v>
      </c>
      <c r="D27" s="403">
        <v>119199.03304256378</v>
      </c>
      <c r="E27" s="327">
        <v>11467</v>
      </c>
      <c r="F27" s="326" t="s">
        <v>782</v>
      </c>
      <c r="G27" s="326" t="s">
        <v>979</v>
      </c>
    </row>
    <row r="28" spans="2:7">
      <c r="B28" s="348" t="s">
        <v>258</v>
      </c>
      <c r="C28" s="329">
        <v>84</v>
      </c>
      <c r="D28" s="403">
        <v>130156.70070825354</v>
      </c>
      <c r="E28" s="327">
        <v>10585</v>
      </c>
      <c r="F28" s="326" t="s">
        <v>782</v>
      </c>
      <c r="G28" s="326" t="s">
        <v>979</v>
      </c>
    </row>
    <row r="29" spans="2:7">
      <c r="B29" s="348" t="s">
        <v>259</v>
      </c>
      <c r="C29" s="329">
        <v>48</v>
      </c>
      <c r="D29" s="403">
        <v>91951.217645088167</v>
      </c>
      <c r="E29" s="327">
        <v>2205</v>
      </c>
      <c r="F29" s="326" t="s">
        <v>753</v>
      </c>
      <c r="G29" s="326" t="s">
        <v>766</v>
      </c>
    </row>
    <row r="30" spans="2:7">
      <c r="B30" s="348" t="s">
        <v>260</v>
      </c>
      <c r="C30" s="329">
        <v>12</v>
      </c>
      <c r="D30" s="403">
        <v>1990187.5979916102</v>
      </c>
      <c r="E30" s="327">
        <v>72769</v>
      </c>
      <c r="F30" s="326" t="s">
        <v>754</v>
      </c>
      <c r="G30" s="326" t="s">
        <v>768</v>
      </c>
    </row>
    <row r="31" spans="2:7">
      <c r="B31" s="348" t="s">
        <v>261</v>
      </c>
      <c r="C31" s="329">
        <v>24</v>
      </c>
      <c r="D31" s="403">
        <v>362765.94299895753</v>
      </c>
      <c r="E31" s="327">
        <v>14113</v>
      </c>
      <c r="F31" s="326" t="s">
        <v>755</v>
      </c>
      <c r="G31" s="326" t="s">
        <v>772</v>
      </c>
    </row>
    <row r="32" spans="2:7">
      <c r="B32" s="348" t="s">
        <v>262</v>
      </c>
      <c r="C32" s="329" t="s">
        <v>783</v>
      </c>
      <c r="D32" s="402">
        <v>31670.001065372191</v>
      </c>
      <c r="E32" s="327">
        <v>441</v>
      </c>
      <c r="F32" s="326" t="s">
        <v>752</v>
      </c>
      <c r="G32" s="326" t="s">
        <v>778</v>
      </c>
    </row>
    <row r="33" spans="2:7">
      <c r="B33" s="348" t="s">
        <v>263</v>
      </c>
      <c r="C33" s="329">
        <v>38</v>
      </c>
      <c r="D33" s="403">
        <v>17317.976271904678</v>
      </c>
      <c r="E33" s="327">
        <v>441</v>
      </c>
      <c r="F33" s="326" t="s">
        <v>756</v>
      </c>
      <c r="G33" s="326" t="s">
        <v>770</v>
      </c>
    </row>
    <row r="34" spans="2:7">
      <c r="B34" s="348" t="s">
        <v>264</v>
      </c>
      <c r="C34" s="329" t="s">
        <v>784</v>
      </c>
      <c r="D34" s="402">
        <v>93334.108655482458</v>
      </c>
      <c r="E34" s="327">
        <v>0</v>
      </c>
      <c r="F34" s="326" t="s">
        <v>755</v>
      </c>
      <c r="G34" s="326" t="s">
        <v>772</v>
      </c>
    </row>
    <row r="35" spans="2:7">
      <c r="B35" s="348" t="s">
        <v>266</v>
      </c>
      <c r="C35" s="329">
        <v>62</v>
      </c>
      <c r="D35" s="403">
        <v>184696.3951772922</v>
      </c>
      <c r="E35" s="327">
        <v>7497</v>
      </c>
      <c r="F35" s="326" t="s">
        <v>753</v>
      </c>
      <c r="G35" s="326" t="s">
        <v>766</v>
      </c>
    </row>
    <row r="36" spans="2:7">
      <c r="B36" s="348" t="s">
        <v>267</v>
      </c>
      <c r="C36" s="329">
        <v>42</v>
      </c>
      <c r="D36" s="403">
        <v>1081753.4010100623</v>
      </c>
      <c r="E36" s="327">
        <v>18964</v>
      </c>
      <c r="F36" s="326" t="s">
        <v>753</v>
      </c>
      <c r="G36" s="326" t="s">
        <v>772</v>
      </c>
    </row>
    <row r="37" spans="2:7">
      <c r="B37" s="348" t="s">
        <v>268</v>
      </c>
      <c r="C37" s="329">
        <v>85</v>
      </c>
      <c r="D37" s="403">
        <v>30756.784450806099</v>
      </c>
      <c r="E37" s="327">
        <v>882</v>
      </c>
      <c r="F37" s="326" t="s">
        <v>782</v>
      </c>
      <c r="G37" s="326" t="s">
        <v>979</v>
      </c>
    </row>
    <row r="38" spans="2:7">
      <c r="B38" s="348" t="s">
        <v>269</v>
      </c>
      <c r="C38" s="329">
        <v>6</v>
      </c>
      <c r="D38" s="403">
        <v>270276.8596381782</v>
      </c>
      <c r="E38" s="327">
        <v>11908</v>
      </c>
      <c r="F38" s="326" t="s">
        <v>752</v>
      </c>
      <c r="G38" s="326" t="s">
        <v>778</v>
      </c>
    </row>
    <row r="39" spans="2:7">
      <c r="B39" s="348" t="s">
        <v>270</v>
      </c>
      <c r="C39" s="329">
        <v>60</v>
      </c>
      <c r="D39" s="403">
        <v>55058.241920856097</v>
      </c>
      <c r="E39" s="327">
        <v>7056</v>
      </c>
      <c r="F39" s="326" t="s">
        <v>782</v>
      </c>
      <c r="G39" s="326" t="s">
        <v>979</v>
      </c>
    </row>
    <row r="40" spans="2:7">
      <c r="B40" s="348" t="s">
        <v>584</v>
      </c>
      <c r="C40" s="329" t="s">
        <v>785</v>
      </c>
      <c r="D40" s="402">
        <v>4277.1473150167685</v>
      </c>
      <c r="E40" s="327">
        <v>0</v>
      </c>
      <c r="F40" s="326" t="s">
        <v>756</v>
      </c>
      <c r="G40" s="326" t="s">
        <v>770</v>
      </c>
    </row>
    <row r="41" spans="2:7">
      <c r="B41" s="348" t="s">
        <v>271</v>
      </c>
      <c r="C41" s="329">
        <v>54</v>
      </c>
      <c r="D41" s="403">
        <v>172772.5463729121</v>
      </c>
      <c r="E41" s="327">
        <v>5292</v>
      </c>
      <c r="F41" s="326" t="s">
        <v>753</v>
      </c>
      <c r="G41" s="326" t="s">
        <v>766</v>
      </c>
    </row>
    <row r="42" spans="2:7">
      <c r="B42" s="348" t="s">
        <v>787</v>
      </c>
      <c r="C42" s="329" t="s">
        <v>786</v>
      </c>
      <c r="D42" s="402">
        <v>4342.6373773504001</v>
      </c>
      <c r="E42" s="327">
        <v>0</v>
      </c>
      <c r="F42" s="326" t="s">
        <v>756</v>
      </c>
      <c r="G42" s="326" t="s">
        <v>770</v>
      </c>
    </row>
    <row r="43" spans="2:7">
      <c r="B43" s="348" t="s">
        <v>272</v>
      </c>
      <c r="C43" s="329">
        <v>58</v>
      </c>
      <c r="D43" s="403">
        <v>25390.828223437296</v>
      </c>
      <c r="E43" s="327">
        <v>1764</v>
      </c>
      <c r="F43" s="326" t="s">
        <v>782</v>
      </c>
      <c r="G43" s="326" t="s">
        <v>979</v>
      </c>
    </row>
    <row r="44" spans="2:7">
      <c r="B44" s="348" t="s">
        <v>585</v>
      </c>
      <c r="C44" s="329">
        <v>55</v>
      </c>
      <c r="D44" s="403">
        <v>899124.39091833844</v>
      </c>
      <c r="E44" s="327">
        <v>20728</v>
      </c>
      <c r="F44" s="326" t="s">
        <v>755</v>
      </c>
      <c r="G44" s="326" t="s">
        <v>772</v>
      </c>
    </row>
    <row r="45" spans="2:7">
      <c r="B45" s="348" t="s">
        <v>273</v>
      </c>
      <c r="C45" s="329">
        <v>80</v>
      </c>
      <c r="D45" s="403">
        <v>164964.99027431465</v>
      </c>
      <c r="E45" s="327">
        <v>10585</v>
      </c>
      <c r="F45" s="326" t="s">
        <v>752</v>
      </c>
      <c r="G45" s="326" t="s">
        <v>778</v>
      </c>
    </row>
    <row r="46" spans="2:7">
      <c r="B46" s="348" t="s">
        <v>274</v>
      </c>
      <c r="C46" s="329" t="s">
        <v>788</v>
      </c>
      <c r="D46" s="402">
        <v>66873.794162868217</v>
      </c>
      <c r="E46" s="327">
        <v>0</v>
      </c>
      <c r="F46" s="326" t="s">
        <v>752</v>
      </c>
      <c r="G46" s="326" t="s">
        <v>778</v>
      </c>
    </row>
    <row r="47" spans="2:7">
      <c r="B47" s="348" t="s">
        <v>275</v>
      </c>
      <c r="C47" s="329">
        <v>32</v>
      </c>
      <c r="D47" s="403">
        <v>168057.82602998268</v>
      </c>
      <c r="E47" s="327">
        <v>7938</v>
      </c>
      <c r="F47" s="326" t="s">
        <v>782</v>
      </c>
      <c r="G47" s="326" t="s">
        <v>979</v>
      </c>
    </row>
    <row r="48" spans="2:7">
      <c r="B48" s="348" t="s">
        <v>367</v>
      </c>
      <c r="C48" s="329" t="s">
        <v>789</v>
      </c>
      <c r="D48" s="402">
        <v>37799.049061473052</v>
      </c>
      <c r="E48" s="327">
        <v>0</v>
      </c>
      <c r="F48" s="326" t="s">
        <v>753</v>
      </c>
      <c r="G48" s="326" t="s">
        <v>766</v>
      </c>
    </row>
    <row r="49" spans="2:7">
      <c r="B49" s="348" t="s">
        <v>276</v>
      </c>
      <c r="C49" s="329">
        <v>65</v>
      </c>
      <c r="D49" s="403">
        <v>2378331.3589210035</v>
      </c>
      <c r="E49" s="327">
        <v>55128</v>
      </c>
      <c r="F49" s="326" t="s">
        <v>756</v>
      </c>
      <c r="G49" s="326" t="s">
        <v>770</v>
      </c>
    </row>
    <row r="50" spans="2:7">
      <c r="B50" s="348" t="s">
        <v>277</v>
      </c>
      <c r="C50" s="329">
        <v>59</v>
      </c>
      <c r="D50" s="403">
        <v>57721.312879887366</v>
      </c>
      <c r="E50" s="327">
        <v>12349</v>
      </c>
      <c r="F50" s="326" t="s">
        <v>782</v>
      </c>
      <c r="G50" s="326" t="s">
        <v>979</v>
      </c>
    </row>
    <row r="51" spans="2:7">
      <c r="B51" s="348" t="s">
        <v>278</v>
      </c>
      <c r="C51" s="329">
        <v>16</v>
      </c>
      <c r="D51" s="403">
        <v>84894.526304430285</v>
      </c>
      <c r="E51" s="327">
        <v>4851</v>
      </c>
      <c r="F51" s="326" t="s">
        <v>756</v>
      </c>
      <c r="G51" s="326" t="s">
        <v>770</v>
      </c>
    </row>
    <row r="52" spans="2:7">
      <c r="B52" s="348" t="s">
        <v>279</v>
      </c>
      <c r="C52" s="329">
        <v>19</v>
      </c>
      <c r="D52" s="403">
        <v>3177463.8338164631</v>
      </c>
      <c r="E52" s="327">
        <v>68359</v>
      </c>
      <c r="F52" s="326" t="s">
        <v>755</v>
      </c>
      <c r="G52" s="326" t="s">
        <v>772</v>
      </c>
    </row>
    <row r="53" spans="2:7">
      <c r="B53" s="348" t="s">
        <v>280</v>
      </c>
      <c r="C53" s="329">
        <v>43</v>
      </c>
      <c r="D53" s="403">
        <v>2945365.803274049</v>
      </c>
      <c r="E53" s="327">
        <v>113343</v>
      </c>
      <c r="F53" s="326" t="s">
        <v>753</v>
      </c>
      <c r="G53" s="326" t="s">
        <v>766</v>
      </c>
    </row>
    <row r="54" spans="2:7">
      <c r="B54" s="348" t="s">
        <v>281</v>
      </c>
      <c r="C54" s="329" t="s">
        <v>790</v>
      </c>
      <c r="D54" s="402">
        <v>40384.289936187743</v>
      </c>
      <c r="E54" s="327">
        <v>0</v>
      </c>
      <c r="F54" s="326" t="s">
        <v>753</v>
      </c>
      <c r="G54" s="326" t="s">
        <v>766</v>
      </c>
    </row>
    <row r="55" spans="2:7">
      <c r="B55" s="348" t="s">
        <v>282</v>
      </c>
      <c r="C55" s="329">
        <v>15</v>
      </c>
      <c r="D55" s="403">
        <v>25695.3942659489</v>
      </c>
      <c r="E55" s="327">
        <v>1323</v>
      </c>
      <c r="F55" s="326" t="s">
        <v>782</v>
      </c>
      <c r="G55" s="326" t="s">
        <v>979</v>
      </c>
    </row>
    <row r="56" spans="2:7">
      <c r="B56" s="348" t="s">
        <v>283</v>
      </c>
      <c r="C56" s="329">
        <v>88</v>
      </c>
      <c r="D56" s="403">
        <v>845614.11360282497</v>
      </c>
      <c r="E56" s="327">
        <v>22933</v>
      </c>
      <c r="F56" s="326" t="s">
        <v>756</v>
      </c>
      <c r="G56" s="326" t="s">
        <v>770</v>
      </c>
    </row>
    <row r="57" spans="2:7">
      <c r="B57" s="348" t="s">
        <v>586</v>
      </c>
      <c r="C57" s="329" t="s">
        <v>791</v>
      </c>
      <c r="D57" s="402">
        <v>25199.943763664771</v>
      </c>
      <c r="E57" s="327">
        <v>0</v>
      </c>
      <c r="F57" s="326" t="s">
        <v>753</v>
      </c>
      <c r="G57" s="326" t="s">
        <v>766</v>
      </c>
    </row>
    <row r="58" spans="2:7">
      <c r="B58" s="348" t="s">
        <v>284</v>
      </c>
      <c r="C58" s="329">
        <v>5</v>
      </c>
      <c r="D58" s="403">
        <v>116071.78802332263</v>
      </c>
      <c r="E58" s="327">
        <v>6174</v>
      </c>
      <c r="F58" s="326" t="s">
        <v>752</v>
      </c>
      <c r="G58" s="326" t="s">
        <v>778</v>
      </c>
    </row>
    <row r="59" spans="2:7">
      <c r="B59" s="348" t="s">
        <v>285</v>
      </c>
      <c r="C59" s="329">
        <v>18</v>
      </c>
      <c r="D59" s="403">
        <v>304839.603179147</v>
      </c>
      <c r="E59" s="327">
        <v>14113</v>
      </c>
      <c r="F59" s="326" t="s">
        <v>755</v>
      </c>
      <c r="G59" s="326" t="s">
        <v>772</v>
      </c>
    </row>
    <row r="60" spans="2:7">
      <c r="B60" s="348" t="s">
        <v>286</v>
      </c>
      <c r="C60" s="329" t="s">
        <v>792</v>
      </c>
      <c r="D60" s="402">
        <v>33788.948488745031</v>
      </c>
      <c r="E60" s="327">
        <v>0</v>
      </c>
      <c r="F60" s="326" t="s">
        <v>782</v>
      </c>
      <c r="G60" s="326" t="s">
        <v>979</v>
      </c>
    </row>
    <row r="61" spans="2:7">
      <c r="B61" s="348" t="s">
        <v>287</v>
      </c>
      <c r="C61" s="329">
        <v>33</v>
      </c>
      <c r="D61" s="403">
        <v>1938181.0284947101</v>
      </c>
      <c r="E61" s="327">
        <v>56892</v>
      </c>
      <c r="F61" s="326" t="s">
        <v>752</v>
      </c>
      <c r="G61" s="326" t="s">
        <v>778</v>
      </c>
    </row>
    <row r="62" spans="2:7">
      <c r="B62" s="348" t="s">
        <v>288</v>
      </c>
      <c r="C62" s="329">
        <v>39</v>
      </c>
      <c r="D62" s="403">
        <v>39431.419668448238</v>
      </c>
      <c r="E62" s="327">
        <v>1764</v>
      </c>
      <c r="F62" s="326" t="s">
        <v>756</v>
      </c>
      <c r="G62" s="326" t="s">
        <v>770</v>
      </c>
    </row>
    <row r="63" spans="2:7">
      <c r="B63" s="348" t="s">
        <v>289</v>
      </c>
      <c r="C63" s="329" t="s">
        <v>793</v>
      </c>
      <c r="D63" s="402">
        <v>91979.396708274347</v>
      </c>
      <c r="E63" s="327">
        <v>1764</v>
      </c>
      <c r="F63" s="326" t="s">
        <v>753</v>
      </c>
      <c r="G63" s="326" t="s">
        <v>766</v>
      </c>
    </row>
    <row r="64" spans="2:7">
      <c r="B64" s="348" t="s">
        <v>587</v>
      </c>
      <c r="C64" s="329">
        <v>50</v>
      </c>
      <c r="D64" s="403">
        <v>17904.096114762429</v>
      </c>
      <c r="E64" s="327">
        <v>3969</v>
      </c>
      <c r="F64" s="326" t="s">
        <v>782</v>
      </c>
      <c r="G64" s="326" t="s">
        <v>979</v>
      </c>
    </row>
    <row r="65" spans="2:7">
      <c r="B65" s="348" t="s">
        <v>290</v>
      </c>
      <c r="C65" s="329" t="s">
        <v>794</v>
      </c>
      <c r="D65" s="402">
        <v>37579.614277249173</v>
      </c>
      <c r="E65" s="327">
        <v>441</v>
      </c>
      <c r="F65" s="326" t="s">
        <v>755</v>
      </c>
      <c r="G65" s="326" t="s">
        <v>772</v>
      </c>
    </row>
    <row r="66" spans="2:7">
      <c r="B66" s="348" t="s">
        <v>291</v>
      </c>
      <c r="C66" s="329">
        <v>34</v>
      </c>
      <c r="D66" s="403">
        <v>112112.795668393</v>
      </c>
      <c r="E66" s="327">
        <v>11467</v>
      </c>
      <c r="F66" s="326" t="s">
        <v>752</v>
      </c>
      <c r="G66" s="326" t="s">
        <v>778</v>
      </c>
    </row>
    <row r="67" spans="2:7">
      <c r="B67" s="348" t="s">
        <v>292</v>
      </c>
      <c r="C67" s="329">
        <v>56</v>
      </c>
      <c r="D67" s="403">
        <v>57948.533110538025</v>
      </c>
      <c r="E67" s="327">
        <v>5292</v>
      </c>
      <c r="F67" s="326" t="s">
        <v>752</v>
      </c>
      <c r="G67" s="326" t="s">
        <v>778</v>
      </c>
    </row>
    <row r="68" spans="2:7">
      <c r="B68" s="348" t="s">
        <v>293</v>
      </c>
      <c r="C68" s="329">
        <v>63</v>
      </c>
      <c r="D68" s="403">
        <v>98821.549177892521</v>
      </c>
      <c r="E68" s="327">
        <v>5292</v>
      </c>
      <c r="F68" s="326" t="s">
        <v>752</v>
      </c>
      <c r="G68" s="326" t="s">
        <v>778</v>
      </c>
    </row>
    <row r="69" spans="2:7">
      <c r="B69" s="328" t="s">
        <v>589</v>
      </c>
      <c r="C69" s="330">
        <v>99</v>
      </c>
      <c r="D69" s="402">
        <v>104985.72065627418</v>
      </c>
      <c r="E69" s="327">
        <v>0</v>
      </c>
      <c r="F69" s="328" t="s">
        <v>752</v>
      </c>
      <c r="G69" s="326" t="s">
        <v>778</v>
      </c>
    </row>
    <row r="70" spans="2:7">
      <c r="B70" s="348" t="s">
        <v>529</v>
      </c>
      <c r="C70" s="329" t="s">
        <v>795</v>
      </c>
      <c r="D70" s="402">
        <v>34195.352566800197</v>
      </c>
      <c r="E70" s="327">
        <v>0</v>
      </c>
      <c r="F70" s="326" t="s">
        <v>755</v>
      </c>
      <c r="G70" s="326" t="s">
        <v>772</v>
      </c>
    </row>
    <row r="71" spans="2:7">
      <c r="B71" s="348" t="s">
        <v>295</v>
      </c>
      <c r="C71" s="329" t="s">
        <v>796</v>
      </c>
      <c r="D71" s="402">
        <v>68954.424979757183</v>
      </c>
      <c r="E71" s="327">
        <v>441</v>
      </c>
      <c r="F71" s="326" t="s">
        <v>782</v>
      </c>
      <c r="G71" s="326" t="s">
        <v>979</v>
      </c>
    </row>
    <row r="72" spans="2:7">
      <c r="B72" s="348" t="s">
        <v>297</v>
      </c>
      <c r="C72" s="329" t="s">
        <v>797</v>
      </c>
      <c r="D72" s="402">
        <v>20604.814347025516</v>
      </c>
      <c r="E72" s="327">
        <v>0</v>
      </c>
      <c r="F72" s="326" t="s">
        <v>782</v>
      </c>
      <c r="G72" s="326" t="s">
        <v>979</v>
      </c>
    </row>
    <row r="73" spans="2:7">
      <c r="B73" s="348" t="s">
        <v>298</v>
      </c>
      <c r="C73" s="329">
        <v>7</v>
      </c>
      <c r="D73" s="403">
        <v>31359.706360804699</v>
      </c>
      <c r="E73" s="327">
        <v>2646</v>
      </c>
      <c r="F73" s="326" t="s">
        <v>752</v>
      </c>
      <c r="G73" s="326" t="s">
        <v>778</v>
      </c>
    </row>
    <row r="74" spans="2:7">
      <c r="B74" s="348" t="s">
        <v>299</v>
      </c>
      <c r="C74" s="329">
        <v>17</v>
      </c>
      <c r="D74" s="403">
        <v>5651474.5797398798</v>
      </c>
      <c r="E74" s="327">
        <v>125692</v>
      </c>
      <c r="F74" s="326" t="s">
        <v>755</v>
      </c>
      <c r="G74" s="326" t="s">
        <v>772</v>
      </c>
    </row>
    <row r="75" spans="2:7">
      <c r="B75" s="348" t="s">
        <v>590</v>
      </c>
      <c r="C75" s="329" t="s">
        <v>798</v>
      </c>
      <c r="D75" s="402">
        <v>39353.637229074215</v>
      </c>
      <c r="E75" s="327">
        <v>0</v>
      </c>
      <c r="F75" s="326" t="s">
        <v>782</v>
      </c>
      <c r="G75" s="326" t="s">
        <v>979</v>
      </c>
    </row>
    <row r="76" spans="2:7">
      <c r="B76" s="348" t="s">
        <v>300</v>
      </c>
      <c r="C76" s="329">
        <v>69</v>
      </c>
      <c r="D76" s="403">
        <v>378583.00361816492</v>
      </c>
      <c r="E76" s="327">
        <v>7497</v>
      </c>
      <c r="F76" s="326" t="s">
        <v>756</v>
      </c>
      <c r="G76" s="326" t="s">
        <v>770</v>
      </c>
    </row>
    <row r="77" spans="2:7">
      <c r="B77" s="348" t="s">
        <v>301</v>
      </c>
      <c r="C77" s="329">
        <v>51</v>
      </c>
      <c r="D77" s="403">
        <v>65718.067915151652</v>
      </c>
      <c r="E77" s="327">
        <v>4851</v>
      </c>
      <c r="F77" s="326" t="s">
        <v>752</v>
      </c>
      <c r="G77" s="326" t="s">
        <v>778</v>
      </c>
    </row>
    <row r="78" spans="2:7">
      <c r="B78" s="348" t="s">
        <v>302</v>
      </c>
      <c r="C78" s="329">
        <v>29</v>
      </c>
      <c r="D78" s="403">
        <v>181779.94120264062</v>
      </c>
      <c r="E78" s="327">
        <v>25138</v>
      </c>
      <c r="F78" s="326" t="s">
        <v>755</v>
      </c>
      <c r="G78" s="326" t="s">
        <v>772</v>
      </c>
    </row>
    <row r="79" spans="2:7">
      <c r="B79" s="348" t="s">
        <v>303</v>
      </c>
      <c r="C79" s="329">
        <v>41</v>
      </c>
      <c r="D79" s="403">
        <v>783671.45065354218</v>
      </c>
      <c r="E79" s="327">
        <v>17641</v>
      </c>
      <c r="F79" s="326" t="s">
        <v>752</v>
      </c>
      <c r="G79" s="326" t="s">
        <v>778</v>
      </c>
    </row>
    <row r="80" spans="2:7">
      <c r="B80" s="348" t="s">
        <v>304</v>
      </c>
      <c r="C80" s="329">
        <v>86</v>
      </c>
      <c r="D80" s="403">
        <v>1882264.8368600984</v>
      </c>
      <c r="E80" s="327">
        <v>47190</v>
      </c>
      <c r="F80" s="326" t="s">
        <v>752</v>
      </c>
      <c r="G80" s="326" t="s">
        <v>778</v>
      </c>
    </row>
    <row r="81" spans="2:7">
      <c r="B81" s="348" t="s">
        <v>305</v>
      </c>
      <c r="C81" s="329">
        <v>21</v>
      </c>
      <c r="D81" s="403">
        <v>119961.17674717688</v>
      </c>
      <c r="E81" s="327">
        <v>6174</v>
      </c>
      <c r="F81" s="326" t="s">
        <v>752</v>
      </c>
      <c r="G81" s="326" t="s">
        <v>778</v>
      </c>
    </row>
    <row r="82" spans="2:7">
      <c r="B82" s="348" t="s">
        <v>306</v>
      </c>
      <c r="C82" s="329">
        <v>31</v>
      </c>
      <c r="D82" s="403">
        <v>759476.82908075058</v>
      </c>
      <c r="E82" s="327">
        <v>30872</v>
      </c>
      <c r="F82" s="326" t="s">
        <v>752</v>
      </c>
      <c r="G82" s="326" t="s">
        <v>778</v>
      </c>
    </row>
    <row r="83" spans="2:7">
      <c r="B83" s="348" t="s">
        <v>307</v>
      </c>
      <c r="C83" s="329">
        <v>75</v>
      </c>
      <c r="D83" s="403">
        <v>103120.33186647318</v>
      </c>
      <c r="E83" s="327">
        <v>10144</v>
      </c>
      <c r="F83" s="326" t="s">
        <v>753</v>
      </c>
      <c r="G83" s="326" t="s">
        <v>766</v>
      </c>
    </row>
    <row r="84" spans="2:7">
      <c r="B84" s="348" t="s">
        <v>591</v>
      </c>
      <c r="C84" s="329" t="s">
        <v>799</v>
      </c>
      <c r="D84" s="402">
        <v>32226.512267956015</v>
      </c>
      <c r="E84" s="327">
        <v>0</v>
      </c>
      <c r="F84" s="326" t="s">
        <v>752</v>
      </c>
      <c r="G84" s="326" t="s">
        <v>778</v>
      </c>
    </row>
    <row r="85" spans="2:7">
      <c r="B85" s="348" t="s">
        <v>308</v>
      </c>
      <c r="C85" s="329">
        <v>11</v>
      </c>
      <c r="D85" s="403">
        <v>33982.56182562725</v>
      </c>
      <c r="E85" s="327">
        <v>2205</v>
      </c>
      <c r="F85" s="326" t="s">
        <v>756</v>
      </c>
      <c r="G85" s="326" t="s">
        <v>770</v>
      </c>
    </row>
    <row r="86" spans="2:7">
      <c r="B86" s="348" t="s">
        <v>309</v>
      </c>
      <c r="C86" s="329" t="s">
        <v>800</v>
      </c>
      <c r="D86" s="402">
        <v>90605.695632488758</v>
      </c>
      <c r="E86" s="327">
        <v>441</v>
      </c>
      <c r="F86" s="326" t="s">
        <v>753</v>
      </c>
      <c r="G86" s="326" t="s">
        <v>766</v>
      </c>
    </row>
    <row r="87" spans="2:7">
      <c r="B87" s="348" t="s">
        <v>310</v>
      </c>
      <c r="C87" s="329" t="s">
        <v>801</v>
      </c>
      <c r="D87" s="402">
        <v>41183.295810103467</v>
      </c>
      <c r="E87" s="327">
        <v>0</v>
      </c>
      <c r="F87" s="326" t="s">
        <v>752</v>
      </c>
      <c r="G87" s="326" t="s">
        <v>778</v>
      </c>
    </row>
    <row r="88" spans="2:7">
      <c r="B88" s="348" t="s">
        <v>311</v>
      </c>
      <c r="C88" s="329">
        <v>14</v>
      </c>
      <c r="D88" s="403">
        <v>61346.754999827725</v>
      </c>
      <c r="E88" s="327">
        <v>3969</v>
      </c>
      <c r="F88" s="326" t="s">
        <v>782</v>
      </c>
      <c r="G88" s="326" t="s">
        <v>979</v>
      </c>
    </row>
    <row r="89" spans="2:7">
      <c r="B89" s="348" t="s">
        <v>312</v>
      </c>
      <c r="C89" s="329">
        <v>78</v>
      </c>
      <c r="D89" s="403">
        <v>80031.163856670726</v>
      </c>
      <c r="E89" s="327">
        <v>3969</v>
      </c>
      <c r="F89" s="326" t="s">
        <v>755</v>
      </c>
      <c r="G89" s="326" t="s">
        <v>772</v>
      </c>
    </row>
    <row r="90" spans="2:7">
      <c r="B90" s="348" t="s">
        <v>313</v>
      </c>
      <c r="C90" s="329" t="s">
        <v>802</v>
      </c>
      <c r="D90" s="402">
        <v>131845.97908030453</v>
      </c>
      <c r="E90" s="327">
        <v>1323</v>
      </c>
      <c r="F90" s="326" t="s">
        <v>754</v>
      </c>
      <c r="G90" s="326" t="s">
        <v>768</v>
      </c>
    </row>
    <row r="91" spans="2:7">
      <c r="B91" s="348" t="s">
        <v>592</v>
      </c>
      <c r="C91" s="329" t="s">
        <v>803</v>
      </c>
      <c r="D91" s="402">
        <v>73603.950572852977</v>
      </c>
      <c r="E91" s="327">
        <v>0</v>
      </c>
      <c r="F91" s="326" t="s">
        <v>782</v>
      </c>
      <c r="G91" s="326" t="s">
        <v>979</v>
      </c>
    </row>
    <row r="92" spans="2:7">
      <c r="B92" s="348" t="s">
        <v>593</v>
      </c>
      <c r="C92" s="329" t="s">
        <v>804</v>
      </c>
      <c r="D92" s="402">
        <v>62701.309050389718</v>
      </c>
      <c r="E92" s="327">
        <v>441</v>
      </c>
      <c r="F92" s="326" t="s">
        <v>782</v>
      </c>
      <c r="G92" s="326" t="s">
        <v>979</v>
      </c>
    </row>
    <row r="93" spans="2:7">
      <c r="B93" s="348" t="s">
        <v>314</v>
      </c>
      <c r="C93" s="329">
        <v>44</v>
      </c>
      <c r="D93" s="403">
        <v>100999.90446158301</v>
      </c>
      <c r="E93" s="327">
        <v>5733</v>
      </c>
      <c r="F93" s="326" t="s">
        <v>755</v>
      </c>
      <c r="G93" s="326" t="s">
        <v>772</v>
      </c>
    </row>
    <row r="94" spans="2:7">
      <c r="B94" s="348" t="s">
        <v>594</v>
      </c>
      <c r="C94" s="329">
        <v>81</v>
      </c>
      <c r="D94" s="403">
        <v>760048.46098005329</v>
      </c>
      <c r="E94" s="327">
        <v>40574</v>
      </c>
      <c r="F94" s="326" t="s">
        <v>753</v>
      </c>
      <c r="G94" s="326" t="s">
        <v>766</v>
      </c>
    </row>
    <row r="95" spans="2:7">
      <c r="B95" s="348" t="s">
        <v>315</v>
      </c>
      <c r="C95" s="329">
        <v>28</v>
      </c>
      <c r="D95" s="403">
        <v>14447.667615804932</v>
      </c>
      <c r="E95" s="327">
        <v>1764</v>
      </c>
      <c r="F95" s="326" t="s">
        <v>782</v>
      </c>
      <c r="G95" s="326" t="s">
        <v>979</v>
      </c>
    </row>
    <row r="96" spans="2:7">
      <c r="B96" s="348" t="s">
        <v>316</v>
      </c>
      <c r="C96" s="329">
        <v>82</v>
      </c>
      <c r="D96" s="403">
        <v>70145.583364258651</v>
      </c>
      <c r="E96" s="327">
        <v>7056</v>
      </c>
      <c r="F96" s="326" t="s">
        <v>753</v>
      </c>
      <c r="G96" s="326" t="s">
        <v>766</v>
      </c>
    </row>
    <row r="97" spans="2:10">
      <c r="B97" s="348" t="s">
        <v>317</v>
      </c>
      <c r="C97" s="329" t="s">
        <v>805</v>
      </c>
      <c r="D97" s="402">
        <v>49654.641179742292</v>
      </c>
      <c r="E97" s="327">
        <v>0</v>
      </c>
      <c r="F97" s="326" t="s">
        <v>782</v>
      </c>
      <c r="G97" s="326" t="s">
        <v>979</v>
      </c>
    </row>
    <row r="98" spans="2:10">
      <c r="B98" s="348" t="s">
        <v>318</v>
      </c>
      <c r="C98" s="329" t="s">
        <v>806</v>
      </c>
      <c r="D98" s="402">
        <v>30150.02770293273</v>
      </c>
      <c r="E98" s="327">
        <v>0</v>
      </c>
      <c r="F98" s="326" t="s">
        <v>755</v>
      </c>
      <c r="G98" s="326" t="s">
        <v>772</v>
      </c>
    </row>
    <row r="99" spans="2:10">
      <c r="B99" s="348" t="s">
        <v>319</v>
      </c>
      <c r="C99" s="329" t="s">
        <v>807</v>
      </c>
      <c r="D99" s="402">
        <v>218881.80285580928</v>
      </c>
      <c r="E99" s="327">
        <v>0</v>
      </c>
      <c r="F99" s="326" t="s">
        <v>757</v>
      </c>
      <c r="G99" s="326" t="s">
        <v>764</v>
      </c>
    </row>
    <row r="100" spans="2:10">
      <c r="B100" s="328" t="s">
        <v>320</v>
      </c>
      <c r="C100" s="330">
        <v>91</v>
      </c>
      <c r="D100" s="402">
        <v>15864.022129710136</v>
      </c>
      <c r="E100" s="327">
        <v>0</v>
      </c>
      <c r="F100" s="328" t="s">
        <v>752</v>
      </c>
      <c r="G100" s="326" t="s">
        <v>778</v>
      </c>
    </row>
    <row r="101" spans="2:10">
      <c r="B101" s="348" t="s">
        <v>322</v>
      </c>
      <c r="C101" s="329" t="s">
        <v>808</v>
      </c>
      <c r="D101" s="402">
        <v>30143.960462735587</v>
      </c>
      <c r="E101" s="327">
        <v>0</v>
      </c>
      <c r="F101" s="326" t="s">
        <v>756</v>
      </c>
      <c r="G101" s="326" t="s">
        <v>770</v>
      </c>
    </row>
    <row r="102" spans="2:10">
      <c r="B102" s="328" t="s">
        <v>323</v>
      </c>
      <c r="C102" s="330">
        <v>94</v>
      </c>
      <c r="D102" s="402">
        <v>30769.044144722538</v>
      </c>
      <c r="E102" s="327">
        <v>882</v>
      </c>
      <c r="F102" s="328" t="s">
        <v>782</v>
      </c>
      <c r="G102" s="326" t="s">
        <v>979</v>
      </c>
    </row>
    <row r="103" spans="2:10">
      <c r="B103" s="328" t="s">
        <v>324</v>
      </c>
      <c r="C103" s="330">
        <v>93</v>
      </c>
      <c r="D103" s="402">
        <v>62786.58554756183</v>
      </c>
      <c r="E103" s="327">
        <v>1764</v>
      </c>
      <c r="F103" s="328" t="s">
        <v>782</v>
      </c>
      <c r="G103" s="326" t="s">
        <v>979</v>
      </c>
      <c r="J103" s="400">
        <f>SUM(E102:E103)</f>
        <v>2646</v>
      </c>
    </row>
    <row r="104" spans="2:10">
      <c r="B104" s="348" t="s">
        <v>325</v>
      </c>
      <c r="C104" s="329" t="s">
        <v>809</v>
      </c>
      <c r="D104" s="402">
        <v>81259.714023816065</v>
      </c>
      <c r="E104" s="327">
        <v>441</v>
      </c>
      <c r="F104" s="326" t="s">
        <v>782</v>
      </c>
      <c r="G104" s="326" t="s">
        <v>979</v>
      </c>
    </row>
    <row r="105" spans="2:10">
      <c r="B105" s="348" t="s">
        <v>326</v>
      </c>
      <c r="C105" s="329">
        <v>70</v>
      </c>
      <c r="D105" s="403">
        <v>168283.61898760241</v>
      </c>
      <c r="E105" s="327">
        <v>6615</v>
      </c>
      <c r="F105" s="326" t="s">
        <v>782</v>
      </c>
      <c r="G105" s="326" t="s">
        <v>979</v>
      </c>
    </row>
    <row r="106" spans="2:10">
      <c r="B106" s="348" t="s">
        <v>595</v>
      </c>
      <c r="C106" s="329">
        <v>77</v>
      </c>
      <c r="D106" s="403">
        <v>99017.971719950903</v>
      </c>
      <c r="E106" s="327">
        <v>4410</v>
      </c>
      <c r="F106" s="326" t="s">
        <v>753</v>
      </c>
      <c r="G106" s="326" t="s">
        <v>766</v>
      </c>
    </row>
    <row r="107" spans="2:10">
      <c r="B107" s="348" t="s">
        <v>327</v>
      </c>
      <c r="C107" s="329">
        <v>72</v>
      </c>
      <c r="D107" s="403">
        <v>380677.78450942237</v>
      </c>
      <c r="E107" s="327">
        <v>2646</v>
      </c>
      <c r="F107" s="326" t="s">
        <v>782</v>
      </c>
      <c r="G107" s="326" t="s">
        <v>979</v>
      </c>
    </row>
    <row r="108" spans="2:10">
      <c r="B108" s="348" t="s">
        <v>328</v>
      </c>
      <c r="C108" s="329">
        <v>57</v>
      </c>
      <c r="D108" s="403">
        <v>636742.94085550925</v>
      </c>
      <c r="E108" s="327">
        <v>24256</v>
      </c>
      <c r="F108" s="326" t="s">
        <v>754</v>
      </c>
      <c r="G108" s="326" t="s">
        <v>768</v>
      </c>
    </row>
    <row r="109" spans="2:10">
      <c r="B109" s="348" t="s">
        <v>329</v>
      </c>
      <c r="C109" s="329">
        <v>3</v>
      </c>
      <c r="D109" s="403">
        <v>38373.809629590811</v>
      </c>
      <c r="E109" s="327">
        <v>1764</v>
      </c>
      <c r="F109" s="326" t="s">
        <v>752</v>
      </c>
      <c r="G109" s="326" t="s">
        <v>778</v>
      </c>
    </row>
    <row r="110" spans="2:10">
      <c r="B110" s="348" t="s">
        <v>330</v>
      </c>
      <c r="C110" s="329">
        <v>79</v>
      </c>
      <c r="D110" s="403">
        <v>89476.78654117533</v>
      </c>
      <c r="E110" s="327">
        <v>2646</v>
      </c>
      <c r="F110" s="326" t="s">
        <v>782</v>
      </c>
      <c r="G110" s="326" t="s">
        <v>979</v>
      </c>
    </row>
    <row r="111" spans="2:10">
      <c r="B111" s="348" t="s">
        <v>331</v>
      </c>
      <c r="C111" s="329">
        <v>9</v>
      </c>
      <c r="D111" s="403">
        <v>266030.31943198363</v>
      </c>
      <c r="E111" s="327">
        <v>24697</v>
      </c>
      <c r="F111" s="326" t="s">
        <v>782</v>
      </c>
      <c r="G111" s="368" t="s">
        <v>979</v>
      </c>
    </row>
    <row r="112" spans="2:10">
      <c r="B112" s="348" t="s">
        <v>332</v>
      </c>
      <c r="C112" s="329" t="s">
        <v>810</v>
      </c>
      <c r="D112" s="402">
        <v>17366.649305278923</v>
      </c>
      <c r="E112" s="327">
        <v>0</v>
      </c>
      <c r="F112" s="326" t="s">
        <v>782</v>
      </c>
      <c r="G112" s="368" t="s">
        <v>979</v>
      </c>
    </row>
    <row r="113" spans="2:7">
      <c r="B113" s="348" t="s">
        <v>333</v>
      </c>
      <c r="C113" s="329">
        <v>2</v>
      </c>
      <c r="D113" s="403">
        <v>43088.795361383105</v>
      </c>
      <c r="E113" s="327">
        <v>4851</v>
      </c>
      <c r="F113" s="326" t="s">
        <v>755</v>
      </c>
      <c r="G113" s="326" t="s">
        <v>772</v>
      </c>
    </row>
    <row r="114" spans="2:7">
      <c r="B114" s="348" t="s">
        <v>334</v>
      </c>
      <c r="C114" s="329">
        <v>83</v>
      </c>
      <c r="D114" s="403">
        <v>2849709.6813843972</v>
      </c>
      <c r="E114" s="327">
        <v>48072</v>
      </c>
      <c r="F114" s="326" t="s">
        <v>753</v>
      </c>
      <c r="G114" s="326" t="s">
        <v>766</v>
      </c>
    </row>
    <row r="115" spans="2:7">
      <c r="B115" s="348" t="s">
        <v>811</v>
      </c>
      <c r="C115" s="330"/>
      <c r="D115" s="402">
        <v>12182.575878787193</v>
      </c>
      <c r="E115" s="327">
        <v>0</v>
      </c>
      <c r="F115" s="326" t="s">
        <v>782</v>
      </c>
      <c r="G115" s="368" t="s">
        <v>979</v>
      </c>
    </row>
    <row r="116" spans="2:7">
      <c r="B116" s="348" t="s">
        <v>335</v>
      </c>
      <c r="C116" s="329">
        <v>4</v>
      </c>
      <c r="D116" s="403">
        <v>2523291.8102866868</v>
      </c>
      <c r="E116" s="327">
        <v>86441</v>
      </c>
      <c r="F116" s="326" t="s">
        <v>752</v>
      </c>
      <c r="G116" s="326" t="s">
        <v>778</v>
      </c>
    </row>
    <row r="117" spans="2:7">
      <c r="B117" s="348" t="s">
        <v>336</v>
      </c>
      <c r="C117" s="329">
        <v>27</v>
      </c>
      <c r="D117" s="403">
        <v>19845.028258256945</v>
      </c>
      <c r="E117" s="327">
        <v>0</v>
      </c>
      <c r="F117" s="326" t="s">
        <v>782</v>
      </c>
      <c r="G117" s="368" t="s">
        <v>979</v>
      </c>
    </row>
    <row r="118" spans="2:7">
      <c r="B118" s="348" t="s">
        <v>337</v>
      </c>
      <c r="C118" s="329">
        <v>36</v>
      </c>
      <c r="D118" s="403">
        <v>497601.46260271856</v>
      </c>
      <c r="E118" s="327">
        <v>25138</v>
      </c>
      <c r="F118" s="326" t="s">
        <v>756</v>
      </c>
      <c r="G118" s="326" t="s">
        <v>770</v>
      </c>
    </row>
    <row r="119" spans="2:7">
      <c r="B119" s="348" t="s">
        <v>812</v>
      </c>
      <c r="C119" s="329">
        <v>52</v>
      </c>
      <c r="D119" s="403">
        <v>34306.192261239201</v>
      </c>
      <c r="E119" s="327">
        <v>3969</v>
      </c>
      <c r="F119" s="326" t="s">
        <v>754</v>
      </c>
      <c r="G119" s="326" t="s">
        <v>768</v>
      </c>
    </row>
    <row r="120" spans="2:7">
      <c r="B120" s="348" t="s">
        <v>814</v>
      </c>
      <c r="C120" s="329" t="s">
        <v>813</v>
      </c>
      <c r="D120" s="402">
        <v>11027.153222031078</v>
      </c>
      <c r="E120" s="327">
        <v>441</v>
      </c>
      <c r="F120" s="326" t="s">
        <v>753</v>
      </c>
      <c r="G120" s="326" t="s">
        <v>766</v>
      </c>
    </row>
    <row r="121" spans="2:7">
      <c r="B121" s="348" t="s">
        <v>339</v>
      </c>
      <c r="C121" s="329">
        <v>71</v>
      </c>
      <c r="D121" s="403">
        <v>2593732.9766892451</v>
      </c>
      <c r="E121" s="327">
        <v>41897</v>
      </c>
      <c r="F121" s="326" t="s">
        <v>755</v>
      </c>
      <c r="G121" s="368" t="s">
        <v>772</v>
      </c>
    </row>
    <row r="122" spans="2:7">
      <c r="B122" s="348" t="s">
        <v>340</v>
      </c>
      <c r="C122" s="329">
        <v>25</v>
      </c>
      <c r="D122" s="403">
        <v>186169.21255029977</v>
      </c>
      <c r="E122" s="327">
        <v>7938</v>
      </c>
      <c r="F122" s="326" t="s">
        <v>753</v>
      </c>
      <c r="G122" s="368" t="s">
        <v>766</v>
      </c>
    </row>
    <row r="123" spans="2:7">
      <c r="B123" s="348" t="s">
        <v>341</v>
      </c>
      <c r="C123" s="329" t="s">
        <v>815</v>
      </c>
      <c r="D123" s="402">
        <v>75454.968556065985</v>
      </c>
      <c r="E123" s="327">
        <v>0</v>
      </c>
      <c r="F123" s="326" t="s">
        <v>755</v>
      </c>
      <c r="G123" s="326" t="s">
        <v>772</v>
      </c>
    </row>
    <row r="124" spans="2:7">
      <c r="B124" s="328" t="s">
        <v>342</v>
      </c>
      <c r="C124" s="330">
        <v>97</v>
      </c>
      <c r="D124" s="402">
        <v>19867.398331320754</v>
      </c>
      <c r="E124" s="327">
        <v>0</v>
      </c>
      <c r="F124" s="328" t="s">
        <v>752</v>
      </c>
      <c r="G124" s="368" t="s">
        <v>778</v>
      </c>
    </row>
    <row r="125" spans="2:7">
      <c r="B125" s="348" t="s">
        <v>343</v>
      </c>
      <c r="C125" s="329">
        <v>23</v>
      </c>
      <c r="D125" s="403">
        <v>712132.01218993566</v>
      </c>
      <c r="E125" s="327">
        <v>20287</v>
      </c>
      <c r="F125" s="326" t="s">
        <v>756</v>
      </c>
      <c r="G125" s="368" t="s">
        <v>770</v>
      </c>
    </row>
    <row r="126" spans="2:7">
      <c r="B126" s="348" t="s">
        <v>816</v>
      </c>
      <c r="C126" s="330"/>
      <c r="D126" s="402">
        <v>11627.765161127634</v>
      </c>
      <c r="E126" s="327">
        <v>0</v>
      </c>
      <c r="F126" s="326" t="s">
        <v>756</v>
      </c>
      <c r="G126" s="326" t="s">
        <v>770</v>
      </c>
    </row>
    <row r="127" spans="2:7">
      <c r="B127" s="348" t="s">
        <v>344</v>
      </c>
      <c r="C127" s="329">
        <v>74</v>
      </c>
      <c r="D127" s="403">
        <v>448157.76712458284</v>
      </c>
      <c r="E127" s="327">
        <v>16318</v>
      </c>
      <c r="F127" s="326" t="s">
        <v>755</v>
      </c>
      <c r="G127" s="326" t="s">
        <v>772</v>
      </c>
    </row>
    <row r="128" spans="2:7">
      <c r="B128" s="348" t="s">
        <v>345</v>
      </c>
      <c r="C128" s="329" t="s">
        <v>817</v>
      </c>
      <c r="D128" s="402">
        <v>28821.485679482455</v>
      </c>
      <c r="E128" s="327">
        <v>0</v>
      </c>
      <c r="F128" s="326" t="s">
        <v>755</v>
      </c>
      <c r="G128" s="326" t="s">
        <v>772</v>
      </c>
    </row>
    <row r="129" spans="2:7">
      <c r="B129" s="348" t="s">
        <v>346</v>
      </c>
      <c r="C129" s="329" t="s">
        <v>818</v>
      </c>
      <c r="D129" s="402">
        <v>52676</v>
      </c>
      <c r="E129" s="327">
        <v>0</v>
      </c>
      <c r="F129" s="326" t="s">
        <v>755</v>
      </c>
      <c r="G129" s="326" t="s">
        <v>772</v>
      </c>
    </row>
    <row r="130" spans="2:7">
      <c r="B130" s="348" t="s">
        <v>347</v>
      </c>
      <c r="C130" s="329" t="s">
        <v>819</v>
      </c>
      <c r="D130" s="402">
        <v>13886.774696129665</v>
      </c>
      <c r="E130" s="327">
        <v>0</v>
      </c>
      <c r="F130" s="326" t="s">
        <v>755</v>
      </c>
      <c r="G130" s="368" t="s">
        <v>772</v>
      </c>
    </row>
    <row r="131" spans="2:7">
      <c r="B131" s="348" t="s">
        <v>348</v>
      </c>
      <c r="C131" s="329" t="s">
        <v>820</v>
      </c>
      <c r="D131" s="402">
        <v>14984.617950501097</v>
      </c>
      <c r="E131" s="327">
        <v>0</v>
      </c>
      <c r="F131" s="326" t="s">
        <v>755</v>
      </c>
      <c r="G131" s="368" t="s">
        <v>772</v>
      </c>
    </row>
    <row r="132" spans="2:7">
      <c r="B132" s="348" t="s">
        <v>349</v>
      </c>
      <c r="C132" s="329" t="s">
        <v>821</v>
      </c>
      <c r="D132" s="402">
        <v>38659.082952564502</v>
      </c>
      <c r="E132" s="327">
        <v>0</v>
      </c>
      <c r="F132" s="326" t="s">
        <v>755</v>
      </c>
      <c r="G132" s="368" t="s">
        <v>772</v>
      </c>
    </row>
    <row r="133" spans="2:7">
      <c r="B133" s="348" t="s">
        <v>350</v>
      </c>
      <c r="C133" s="329">
        <v>10</v>
      </c>
      <c r="D133" s="403">
        <v>40166</v>
      </c>
      <c r="E133" s="327">
        <v>3528</v>
      </c>
      <c r="F133" s="326" t="s">
        <v>782</v>
      </c>
      <c r="G133" s="368" t="s">
        <v>979</v>
      </c>
    </row>
    <row r="134" spans="2:7" s="368" customFormat="1">
      <c r="B134" s="368" t="s">
        <v>1046</v>
      </c>
      <c r="C134" s="329"/>
      <c r="D134" s="404"/>
      <c r="E134" s="327"/>
    </row>
    <row r="135" spans="2:7">
      <c r="B135" s="348" t="s">
        <v>351</v>
      </c>
      <c r="C135" s="329" t="s">
        <v>822</v>
      </c>
      <c r="D135" s="402">
        <v>35118.566549323259</v>
      </c>
      <c r="E135" s="327">
        <v>0</v>
      </c>
      <c r="F135" s="326" t="s">
        <v>756</v>
      </c>
      <c r="G135" s="326" t="s">
        <v>770</v>
      </c>
    </row>
    <row r="136" spans="2:7">
      <c r="B136" s="348" t="s">
        <v>352</v>
      </c>
      <c r="C136" s="329" t="s">
        <v>823</v>
      </c>
      <c r="D136" s="402">
        <v>24592.497201747214</v>
      </c>
      <c r="E136" s="327">
        <v>441</v>
      </c>
      <c r="F136" s="326" t="s">
        <v>753</v>
      </c>
      <c r="G136" s="326" t="s">
        <v>766</v>
      </c>
    </row>
    <row r="137" spans="2:7">
      <c r="B137" s="348" t="s">
        <v>597</v>
      </c>
      <c r="C137" s="329" t="s">
        <v>824</v>
      </c>
      <c r="D137" s="402">
        <v>26148.866182339094</v>
      </c>
      <c r="E137" s="327">
        <v>0</v>
      </c>
      <c r="F137" s="326" t="s">
        <v>753</v>
      </c>
      <c r="G137" s="326" t="s">
        <v>766</v>
      </c>
    </row>
    <row r="138" spans="2:7">
      <c r="B138" s="348" t="s">
        <v>353</v>
      </c>
      <c r="C138" s="329">
        <v>76</v>
      </c>
      <c r="D138" s="403">
        <v>677453.96298549837</v>
      </c>
      <c r="E138" s="327">
        <v>19405</v>
      </c>
      <c r="F138" s="326" t="s">
        <v>782</v>
      </c>
      <c r="G138" s="368" t="s">
        <v>979</v>
      </c>
    </row>
    <row r="139" spans="2:7">
      <c r="B139" s="348" t="s">
        <v>354</v>
      </c>
      <c r="C139" s="329">
        <v>35</v>
      </c>
      <c r="D139" s="403">
        <v>85042.980588977181</v>
      </c>
      <c r="E139" s="327">
        <v>16318</v>
      </c>
      <c r="F139" s="326" t="s">
        <v>782</v>
      </c>
      <c r="G139" s="368" t="s">
        <v>979</v>
      </c>
    </row>
    <row r="140" spans="2:7">
      <c r="B140" s="348" t="s">
        <v>598</v>
      </c>
      <c r="C140" s="329" t="s">
        <v>825</v>
      </c>
      <c r="D140" s="402">
        <v>30045.237527385496</v>
      </c>
      <c r="E140" s="327">
        <v>0</v>
      </c>
      <c r="F140" s="326" t="s">
        <v>755</v>
      </c>
      <c r="G140" s="326" t="s">
        <v>772</v>
      </c>
    </row>
    <row r="141" spans="2:7">
      <c r="B141" s="348" t="s">
        <v>355</v>
      </c>
      <c r="C141" s="329">
        <v>13</v>
      </c>
      <c r="D141" s="403">
        <v>128743.188082648</v>
      </c>
      <c r="E141" s="327">
        <v>8379</v>
      </c>
      <c r="F141" s="326" t="s">
        <v>754</v>
      </c>
      <c r="G141" s="368" t="s">
        <v>768</v>
      </c>
    </row>
    <row r="142" spans="2:7">
      <c r="B142" s="348" t="s">
        <v>356</v>
      </c>
      <c r="C142" s="329" t="s">
        <v>826</v>
      </c>
      <c r="D142" s="402">
        <v>51614.685361279597</v>
      </c>
      <c r="E142" s="327">
        <v>0</v>
      </c>
      <c r="F142" s="326" t="s">
        <v>754</v>
      </c>
      <c r="G142" s="368" t="s">
        <v>768</v>
      </c>
    </row>
    <row r="143" spans="2:7">
      <c r="B143" s="348" t="s">
        <v>599</v>
      </c>
      <c r="C143" s="329" t="s">
        <v>827</v>
      </c>
      <c r="D143" s="402">
        <v>61658.140703341778</v>
      </c>
      <c r="E143" s="327">
        <v>0</v>
      </c>
      <c r="F143" s="326" t="s">
        <v>753</v>
      </c>
      <c r="G143" s="368" t="s">
        <v>766</v>
      </c>
    </row>
    <row r="144" spans="2:7">
      <c r="B144" s="348" t="s">
        <v>357</v>
      </c>
      <c r="C144" s="329">
        <v>73</v>
      </c>
      <c r="D144" s="403">
        <v>366367.15942375048</v>
      </c>
      <c r="E144" s="327">
        <v>11467</v>
      </c>
      <c r="F144" s="326" t="s">
        <v>755</v>
      </c>
      <c r="G144" s="326" t="s">
        <v>772</v>
      </c>
    </row>
    <row r="145" spans="1:7">
      <c r="B145" s="348" t="s">
        <v>600</v>
      </c>
      <c r="C145" s="329">
        <v>49</v>
      </c>
      <c r="D145" s="403">
        <v>288098.83210262953</v>
      </c>
      <c r="E145" s="327">
        <v>19846</v>
      </c>
      <c r="F145" s="326" t="s">
        <v>753</v>
      </c>
      <c r="G145" s="368" t="s">
        <v>766</v>
      </c>
    </row>
    <row r="146" spans="1:7">
      <c r="B146" s="348" t="s">
        <v>358</v>
      </c>
      <c r="C146" s="329">
        <v>47</v>
      </c>
      <c r="D146" s="403">
        <v>275701.49960888224</v>
      </c>
      <c r="E146" s="327">
        <v>8820</v>
      </c>
      <c r="F146" s="326" t="s">
        <v>753</v>
      </c>
      <c r="G146" s="368" t="s">
        <v>766</v>
      </c>
    </row>
    <row r="147" spans="1:7">
      <c r="B147" s="348" t="s">
        <v>601</v>
      </c>
      <c r="C147" s="329" t="s">
        <v>828</v>
      </c>
      <c r="D147" s="402">
        <v>86158.940172329996</v>
      </c>
      <c r="E147" s="327">
        <v>882</v>
      </c>
      <c r="F147" s="326" t="s">
        <v>753</v>
      </c>
      <c r="G147" s="368" t="s">
        <v>766</v>
      </c>
    </row>
    <row r="148" spans="1:7">
      <c r="B148" s="328" t="s">
        <v>359</v>
      </c>
      <c r="C148" s="330">
        <v>95</v>
      </c>
      <c r="D148" s="402">
        <v>20949.563200621833</v>
      </c>
      <c r="E148" s="327">
        <v>0</v>
      </c>
      <c r="F148" s="328" t="s">
        <v>752</v>
      </c>
      <c r="G148" s="368" t="s">
        <v>778</v>
      </c>
    </row>
    <row r="149" spans="1:7">
      <c r="B149" s="348" t="s">
        <v>361</v>
      </c>
      <c r="C149" s="329">
        <v>26</v>
      </c>
      <c r="D149" s="403">
        <v>29997.03104516145</v>
      </c>
      <c r="E149" s="327">
        <v>3528</v>
      </c>
      <c r="F149" s="326" t="s">
        <v>782</v>
      </c>
      <c r="G149" s="368" t="s">
        <v>979</v>
      </c>
    </row>
    <row r="150" spans="1:7">
      <c r="B150" s="348" t="s">
        <v>362</v>
      </c>
      <c r="C150" s="329">
        <v>45</v>
      </c>
      <c r="D150" s="403">
        <v>43719.592743607398</v>
      </c>
      <c r="E150" s="327">
        <v>1323</v>
      </c>
      <c r="F150" s="326" t="s">
        <v>782</v>
      </c>
      <c r="G150" s="368" t="s">
        <v>979</v>
      </c>
    </row>
    <row r="151" spans="1:7">
      <c r="B151" s="348" t="s">
        <v>363</v>
      </c>
      <c r="C151" s="329" t="s">
        <v>829</v>
      </c>
      <c r="D151" s="402">
        <v>12973.638409630015</v>
      </c>
      <c r="E151" s="327">
        <v>0</v>
      </c>
      <c r="F151" s="326" t="s">
        <v>753</v>
      </c>
      <c r="G151" s="368" t="s">
        <v>766</v>
      </c>
    </row>
    <row r="152" spans="1:7">
      <c r="B152" s="348" t="s">
        <v>364</v>
      </c>
      <c r="C152" s="329">
        <v>68</v>
      </c>
      <c r="D152" s="403">
        <v>364662.20588154596</v>
      </c>
      <c r="E152" s="327">
        <v>10585</v>
      </c>
      <c r="F152" s="326" t="s">
        <v>754</v>
      </c>
      <c r="G152" s="326" t="s">
        <v>768</v>
      </c>
    </row>
    <row r="153" spans="1:7">
      <c r="B153" s="348" t="s">
        <v>366</v>
      </c>
      <c r="C153" s="329">
        <v>89</v>
      </c>
      <c r="D153" s="403">
        <v>395149.48354554561</v>
      </c>
      <c r="E153" s="327">
        <v>9262</v>
      </c>
      <c r="F153" s="326" t="s">
        <v>753</v>
      </c>
      <c r="G153" s="368" t="s">
        <v>766</v>
      </c>
    </row>
    <row r="154" spans="1:7">
      <c r="B154" s="326"/>
      <c r="C154" s="326"/>
      <c r="D154" s="327">
        <f>SUM(D2:D153)</f>
        <v>74110281.510837749</v>
      </c>
      <c r="E154" s="327">
        <f>SUM(E2:E153)</f>
        <v>2044140</v>
      </c>
      <c r="F154" s="326"/>
      <c r="G154" s="326"/>
    </row>
    <row r="155" spans="1:7">
      <c r="A155"/>
      <c r="B155" s="348" t="s">
        <v>656</v>
      </c>
    </row>
    <row r="156" spans="1:7">
      <c r="A156" s="347" t="s">
        <v>836</v>
      </c>
      <c r="B156" s="348" t="s">
        <v>838</v>
      </c>
      <c r="C156" t="s">
        <v>837</v>
      </c>
    </row>
    <row r="157" spans="1:7">
      <c r="A157" s="347" t="s">
        <v>836</v>
      </c>
      <c r="B157" s="348" t="s">
        <v>840</v>
      </c>
      <c r="C157" t="s">
        <v>839</v>
      </c>
    </row>
    <row r="158" spans="1:7">
      <c r="A158" s="347" t="s">
        <v>836</v>
      </c>
      <c r="B158" s="348" t="s">
        <v>842</v>
      </c>
      <c r="C158" t="s">
        <v>841</v>
      </c>
    </row>
    <row r="159" spans="1:7">
      <c r="A159" s="347" t="s">
        <v>836</v>
      </c>
      <c r="B159" s="348" t="s">
        <v>844</v>
      </c>
      <c r="C159" t="s">
        <v>843</v>
      </c>
    </row>
    <row r="160" spans="1:7">
      <c r="A160" s="347" t="s">
        <v>836</v>
      </c>
      <c r="B160" s="348" t="s">
        <v>846</v>
      </c>
      <c r="C160" t="s">
        <v>845</v>
      </c>
    </row>
    <row r="161" spans="1:5">
      <c r="A161" s="347" t="s">
        <v>836</v>
      </c>
      <c r="B161" s="348" t="s">
        <v>643</v>
      </c>
      <c r="C161" t="s">
        <v>847</v>
      </c>
    </row>
    <row r="162" spans="1:5">
      <c r="A162" s="347" t="s">
        <v>836</v>
      </c>
      <c r="B162" s="348" t="s">
        <v>849</v>
      </c>
      <c r="C162" t="s">
        <v>848</v>
      </c>
    </row>
    <row r="163" spans="1:5" s="368" customFormat="1">
      <c r="A163" s="368" t="s">
        <v>836</v>
      </c>
      <c r="B163" s="368" t="s">
        <v>256</v>
      </c>
      <c r="D163" s="327"/>
      <c r="E163" s="327"/>
    </row>
    <row r="164" spans="1:5">
      <c r="A164" s="347" t="s">
        <v>836</v>
      </c>
      <c r="B164" s="348" t="s">
        <v>851</v>
      </c>
      <c r="C164" t="s">
        <v>850</v>
      </c>
    </row>
    <row r="165" spans="1:5">
      <c r="A165" s="347" t="s">
        <v>836</v>
      </c>
      <c r="B165" s="348" t="s">
        <v>853</v>
      </c>
      <c r="C165" t="s">
        <v>852</v>
      </c>
    </row>
    <row r="166" spans="1:5">
      <c r="A166" s="347" t="s">
        <v>836</v>
      </c>
      <c r="B166" s="348" t="s">
        <v>855</v>
      </c>
      <c r="C166" t="s">
        <v>854</v>
      </c>
    </row>
    <row r="167" spans="1:5">
      <c r="A167" s="347" t="s">
        <v>836</v>
      </c>
      <c r="B167" s="348" t="s">
        <v>653</v>
      </c>
      <c r="C167" t="s">
        <v>856</v>
      </c>
    </row>
    <row r="168" spans="1:5">
      <c r="A168" s="347" t="s">
        <v>836</v>
      </c>
      <c r="B168" s="348" t="s">
        <v>645</v>
      </c>
      <c r="C168" t="s">
        <v>857</v>
      </c>
    </row>
    <row r="169" spans="1:5">
      <c r="A169" s="347" t="s">
        <v>836</v>
      </c>
      <c r="B169" s="348" t="s">
        <v>654</v>
      </c>
      <c r="C169" t="s">
        <v>858</v>
      </c>
    </row>
    <row r="170" spans="1:5">
      <c r="A170" s="347" t="s">
        <v>836</v>
      </c>
      <c r="B170" s="348" t="s">
        <v>648</v>
      </c>
      <c r="C170" t="s">
        <v>859</v>
      </c>
    </row>
    <row r="171" spans="1:5" s="368" customFormat="1">
      <c r="A171" s="368" t="s">
        <v>836</v>
      </c>
      <c r="B171" s="368" t="s">
        <v>588</v>
      </c>
      <c r="D171" s="327"/>
      <c r="E171" s="327"/>
    </row>
    <row r="172" spans="1:5">
      <c r="A172" s="347" t="s">
        <v>836</v>
      </c>
      <c r="B172" s="348" t="s">
        <v>861</v>
      </c>
      <c r="C172" t="s">
        <v>860</v>
      </c>
    </row>
    <row r="173" spans="1:5">
      <c r="A173" s="347" t="s">
        <v>836</v>
      </c>
      <c r="B173" s="348" t="s">
        <v>652</v>
      </c>
      <c r="C173" t="s">
        <v>862</v>
      </c>
    </row>
    <row r="174" spans="1:5" s="368" customFormat="1">
      <c r="A174" s="368" t="s">
        <v>836</v>
      </c>
      <c r="B174" s="368" t="s">
        <v>1047</v>
      </c>
      <c r="D174" s="327"/>
      <c r="E174" s="327"/>
    </row>
    <row r="175" spans="1:5">
      <c r="A175" s="347" t="s">
        <v>836</v>
      </c>
      <c r="B175" s="348" t="s">
        <v>864</v>
      </c>
      <c r="C175" t="s">
        <v>863</v>
      </c>
    </row>
    <row r="176" spans="1:5">
      <c r="A176" s="347" t="s">
        <v>836</v>
      </c>
      <c r="B176" s="348" t="s">
        <v>644</v>
      </c>
      <c r="C176" t="s">
        <v>865</v>
      </c>
    </row>
    <row r="177" spans="1:5">
      <c r="A177" s="347" t="s">
        <v>836</v>
      </c>
      <c r="B177" s="348" t="s">
        <v>867</v>
      </c>
      <c r="C177" t="s">
        <v>866</v>
      </c>
    </row>
    <row r="178" spans="1:5">
      <c r="A178" s="347" t="s">
        <v>836</v>
      </c>
      <c r="B178" s="348" t="s">
        <v>655</v>
      </c>
      <c r="C178" t="s">
        <v>868</v>
      </c>
    </row>
    <row r="179" spans="1:5">
      <c r="A179" s="347" t="s">
        <v>836</v>
      </c>
      <c r="B179" s="348" t="s">
        <v>870</v>
      </c>
      <c r="C179" t="s">
        <v>869</v>
      </c>
    </row>
    <row r="180" spans="1:5">
      <c r="A180" s="347" t="s">
        <v>836</v>
      </c>
      <c r="B180" s="348" t="s">
        <v>872</v>
      </c>
      <c r="C180" t="s">
        <v>871</v>
      </c>
    </row>
    <row r="181" spans="1:5">
      <c r="A181" s="347" t="s">
        <v>836</v>
      </c>
      <c r="B181" s="348" t="s">
        <v>874</v>
      </c>
      <c r="C181" t="s">
        <v>873</v>
      </c>
    </row>
    <row r="182" spans="1:5">
      <c r="A182" s="347" t="s">
        <v>836</v>
      </c>
      <c r="B182" s="348" t="s">
        <v>642</v>
      </c>
      <c r="C182" t="s">
        <v>875</v>
      </c>
    </row>
    <row r="183" spans="1:5" s="401" customFormat="1">
      <c r="A183" s="401" t="s">
        <v>836</v>
      </c>
      <c r="B183" s="401" t="s">
        <v>321</v>
      </c>
      <c r="D183" s="327"/>
      <c r="E183" s="327"/>
    </row>
    <row r="184" spans="1:5">
      <c r="A184" s="347" t="s">
        <v>836</v>
      </c>
      <c r="B184" s="348" t="s">
        <v>877</v>
      </c>
      <c r="C184" t="s">
        <v>876</v>
      </c>
    </row>
    <row r="185" spans="1:5">
      <c r="A185" s="347" t="s">
        <v>836</v>
      </c>
      <c r="B185" s="348" t="s">
        <v>649</v>
      </c>
      <c r="C185" t="s">
        <v>878</v>
      </c>
    </row>
    <row r="186" spans="1:5">
      <c r="A186" s="347" t="s">
        <v>836</v>
      </c>
      <c r="B186" s="348" t="s">
        <v>650</v>
      </c>
      <c r="C186" t="s">
        <v>879</v>
      </c>
    </row>
    <row r="187" spans="1:5">
      <c r="A187" s="347" t="s">
        <v>836</v>
      </c>
      <c r="B187" s="348" t="s">
        <v>881</v>
      </c>
      <c r="C187" t="s">
        <v>880</v>
      </c>
    </row>
    <row r="188" spans="1:5">
      <c r="A188" s="347" t="s">
        <v>836</v>
      </c>
      <c r="B188" s="348" t="s">
        <v>651</v>
      </c>
      <c r="C188" t="s">
        <v>882</v>
      </c>
    </row>
    <row r="189" spans="1:5">
      <c r="A189" s="347" t="s">
        <v>836</v>
      </c>
      <c r="B189" s="348" t="s">
        <v>884</v>
      </c>
      <c r="C189" t="s">
        <v>883</v>
      </c>
    </row>
    <row r="190" spans="1:5">
      <c r="A190" s="347" t="s">
        <v>836</v>
      </c>
      <c r="B190" s="348" t="s">
        <v>886</v>
      </c>
      <c r="C190" t="s">
        <v>885</v>
      </c>
    </row>
    <row r="191" spans="1:5">
      <c r="A191" s="347" t="s">
        <v>836</v>
      </c>
      <c r="B191" s="348" t="s">
        <v>646</v>
      </c>
      <c r="C191" t="s">
        <v>887</v>
      </c>
    </row>
    <row r="192" spans="1:5">
      <c r="A192" s="347" t="s">
        <v>836</v>
      </c>
      <c r="B192" s="348" t="s">
        <v>889</v>
      </c>
      <c r="C192" t="s">
        <v>888</v>
      </c>
    </row>
    <row r="193" spans="1:3">
      <c r="A193" s="347" t="s">
        <v>836</v>
      </c>
      <c r="B193" s="348" t="s">
        <v>647</v>
      </c>
      <c r="C193" t="s">
        <v>890</v>
      </c>
    </row>
    <row r="194" spans="1:3">
      <c r="A194" s="347" t="s">
        <v>836</v>
      </c>
      <c r="B194" s="348" t="s">
        <v>892</v>
      </c>
      <c r="C194" t="s">
        <v>891</v>
      </c>
    </row>
    <row r="195" spans="1:3">
      <c r="A195" s="347" t="s">
        <v>836</v>
      </c>
      <c r="B195" s="348" t="s">
        <v>893</v>
      </c>
    </row>
    <row r="196" spans="1:3">
      <c r="A196" s="347" t="s">
        <v>836</v>
      </c>
      <c r="B196" s="348" t="s">
        <v>894</v>
      </c>
    </row>
    <row r="197" spans="1:3">
      <c r="A197" s="326" t="s">
        <v>836</v>
      </c>
      <c r="B197" s="347" t="s">
        <v>365</v>
      </c>
    </row>
    <row r="198" spans="1:3">
      <c r="B198" s="347"/>
    </row>
    <row r="199" spans="1:3">
      <c r="B199" s="347"/>
    </row>
    <row r="200" spans="1:3">
      <c r="B200" s="347"/>
    </row>
  </sheetData>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1"/>
  <sheetViews>
    <sheetView tabSelected="1" zoomScaleNormal="100" workbookViewId="0">
      <selection activeCell="E6" sqref="E6:K6"/>
    </sheetView>
  </sheetViews>
  <sheetFormatPr defaultRowHeight="14.5"/>
  <cols>
    <col min="2" max="2" width="11.08984375" customWidth="1"/>
    <col min="5" max="5" width="10.54296875" customWidth="1"/>
    <col min="6" max="6" width="7.54296875" customWidth="1"/>
    <col min="7" max="7" width="9.90625" customWidth="1"/>
    <col min="8" max="8" width="9.36328125" customWidth="1"/>
    <col min="10" max="10" width="9.6328125" customWidth="1"/>
    <col min="11" max="11" width="8.6328125" customWidth="1"/>
  </cols>
  <sheetData>
    <row r="1" spans="1:11" ht="21">
      <c r="A1" s="411" t="s">
        <v>482</v>
      </c>
      <c r="B1" s="412"/>
      <c r="C1" s="412"/>
      <c r="D1" s="412"/>
      <c r="E1" s="412"/>
      <c r="F1" s="412"/>
      <c r="G1" s="412"/>
      <c r="H1" s="412"/>
      <c r="I1" s="412"/>
      <c r="J1" s="412"/>
      <c r="K1" s="413"/>
    </row>
    <row r="2" spans="1:11" ht="21">
      <c r="A2" s="414" t="s">
        <v>483</v>
      </c>
      <c r="B2" s="415"/>
      <c r="C2" s="415"/>
      <c r="D2" s="415"/>
      <c r="E2" s="415"/>
      <c r="F2" s="415"/>
      <c r="G2" s="415"/>
      <c r="H2" s="415"/>
      <c r="I2" s="415"/>
      <c r="J2" s="415"/>
      <c r="K2" s="416"/>
    </row>
    <row r="3" spans="1:11" ht="21">
      <c r="A3" s="417" t="s">
        <v>928</v>
      </c>
      <c r="B3" s="418"/>
      <c r="C3" s="418"/>
      <c r="D3" s="418"/>
      <c r="E3" s="418"/>
      <c r="F3" s="418"/>
      <c r="G3" s="418"/>
      <c r="H3" s="418"/>
      <c r="I3" s="418"/>
      <c r="J3" s="418"/>
      <c r="K3" s="419"/>
    </row>
    <row r="4" spans="1:11" s="401" customFormat="1" ht="15.5">
      <c r="A4" s="424" t="s">
        <v>1057</v>
      </c>
      <c r="B4" s="424"/>
      <c r="C4" s="424"/>
      <c r="D4" s="424"/>
      <c r="E4" s="424"/>
      <c r="F4" s="424"/>
      <c r="G4" s="424"/>
      <c r="H4" s="424"/>
      <c r="I4" s="424"/>
      <c r="J4" s="424"/>
      <c r="K4" s="424"/>
    </row>
    <row r="5" spans="1:11" ht="15.5">
      <c r="A5" s="128"/>
      <c r="B5" s="128"/>
      <c r="C5" s="128"/>
      <c r="D5" s="128"/>
      <c r="E5" s="129">
        <f>E6</f>
        <v>0</v>
      </c>
      <c r="F5" s="128"/>
      <c r="G5" s="128"/>
      <c r="H5" s="128"/>
      <c r="I5" s="128"/>
      <c r="J5" s="128"/>
      <c r="K5" s="128"/>
    </row>
    <row r="6" spans="1:11" ht="15.5">
      <c r="A6" s="420" t="s">
        <v>484</v>
      </c>
      <c r="B6" s="420"/>
      <c r="C6" s="420"/>
      <c r="D6" s="420"/>
      <c r="E6" s="421"/>
      <c r="F6" s="422"/>
      <c r="G6" s="422"/>
      <c r="H6" s="422"/>
      <c r="I6" s="422"/>
      <c r="J6" s="422"/>
      <c r="K6" s="423"/>
    </row>
    <row r="7" spans="1:11" ht="15.5">
      <c r="A7" s="420" t="s">
        <v>488</v>
      </c>
      <c r="B7" s="420"/>
      <c r="C7" s="420"/>
      <c r="D7" s="420" t="s">
        <v>488</v>
      </c>
      <c r="E7" s="130" t="e">
        <f>VLOOKUP(E5,List2!B2:G153,2,FALSE)</f>
        <v>#N/A</v>
      </c>
      <c r="F7" s="131" t="e">
        <f>E7</f>
        <v>#N/A</v>
      </c>
      <c r="G7" s="128"/>
      <c r="H7" s="128"/>
      <c r="I7" s="128"/>
      <c r="J7" s="128"/>
      <c r="K7" s="128"/>
    </row>
    <row r="8" spans="1:11" s="103" customFormat="1" ht="15.5">
      <c r="A8" s="331"/>
      <c r="B8" s="332"/>
      <c r="C8" s="341"/>
      <c r="D8" s="332" t="s">
        <v>975</v>
      </c>
      <c r="E8" s="343" t="e">
        <f>VLOOKUP(E5,List2!B2:G153,5,FALSE)</f>
        <v>#N/A</v>
      </c>
      <c r="F8" s="332"/>
      <c r="G8" s="340"/>
    </row>
    <row r="9" spans="1:11" s="103" customFormat="1" ht="15.5">
      <c r="A9" s="333"/>
      <c r="B9" s="334"/>
      <c r="C9" s="342"/>
      <c r="D9" s="334" t="s">
        <v>835</v>
      </c>
      <c r="E9" s="344" t="e">
        <f>VLOOKUP(E5,List2!B2:G153,6,FALSE)</f>
        <v>#N/A</v>
      </c>
      <c r="F9" s="338"/>
      <c r="G9" s="339"/>
    </row>
    <row r="10" spans="1:11" s="347" customFormat="1" ht="10.25" customHeight="1">
      <c r="A10" s="128"/>
      <c r="B10" s="128"/>
      <c r="E10" s="128"/>
      <c r="F10" s="128"/>
      <c r="G10" s="128"/>
      <c r="H10" s="128"/>
      <c r="I10" s="128"/>
      <c r="J10" s="128"/>
      <c r="K10" s="128"/>
    </row>
    <row r="11" spans="1:11" s="326" customFormat="1" ht="15" customHeight="1">
      <c r="A11" s="347"/>
      <c r="B11" s="347"/>
      <c r="C11" s="347"/>
      <c r="D11" s="434" t="s">
        <v>1006</v>
      </c>
      <c r="E11" s="435"/>
      <c r="F11" s="435"/>
      <c r="G11" s="436"/>
    </row>
    <row r="12" spans="1:11" s="326" customFormat="1" ht="15.5">
      <c r="A12" s="347"/>
      <c r="B12" s="347"/>
      <c r="C12" s="347"/>
      <c r="D12" s="441" t="s">
        <v>1058</v>
      </c>
      <c r="E12" s="441"/>
      <c r="F12" s="442" t="e">
        <f>'Budget Summary'!F6</f>
        <v>#N/A</v>
      </c>
      <c r="G12" s="443"/>
      <c r="K12" s="128"/>
    </row>
    <row r="13" spans="1:11" s="347" customFormat="1" ht="15.5">
      <c r="C13" s="128"/>
      <c r="D13" s="441" t="s">
        <v>552</v>
      </c>
      <c r="E13" s="441"/>
      <c r="F13" s="442" t="e">
        <f>'Budget Summary'!I6</f>
        <v>#N/A</v>
      </c>
      <c r="G13" s="443"/>
      <c r="K13" s="128"/>
    </row>
    <row r="14" spans="1:11" s="326" customFormat="1" ht="10.25" customHeight="1">
      <c r="A14" s="128"/>
      <c r="B14" s="128"/>
      <c r="E14" s="128"/>
      <c r="F14" s="128"/>
      <c r="G14" s="128"/>
      <c r="H14" s="128"/>
      <c r="I14" s="128"/>
      <c r="J14" s="128"/>
      <c r="K14" s="128"/>
    </row>
    <row r="15" spans="1:11" ht="14.4" customHeight="1">
      <c r="A15" s="437" t="s">
        <v>704</v>
      </c>
      <c r="B15" s="437"/>
      <c r="C15" s="437"/>
      <c r="D15" s="437"/>
      <c r="E15" s="437"/>
      <c r="F15" s="437"/>
      <c r="G15" s="437"/>
      <c r="H15" s="437"/>
      <c r="I15" s="437"/>
      <c r="J15" s="437"/>
      <c r="K15" s="437"/>
    </row>
    <row r="16" spans="1:11" s="103" customFormat="1" ht="14.4" customHeight="1">
      <c r="A16" s="437"/>
      <c r="B16" s="437"/>
      <c r="C16" s="437"/>
      <c r="D16" s="437"/>
      <c r="E16" s="437"/>
      <c r="F16" s="437"/>
      <c r="G16" s="437"/>
      <c r="H16" s="437"/>
      <c r="I16" s="437"/>
      <c r="J16" s="437"/>
      <c r="K16" s="437"/>
    </row>
    <row r="17" spans="1:11" ht="14.4" customHeight="1">
      <c r="A17" s="421"/>
      <c r="B17" s="422"/>
      <c r="C17" s="422"/>
      <c r="D17" s="422"/>
      <c r="E17" s="423"/>
      <c r="F17" s="132"/>
      <c r="G17" s="132"/>
      <c r="H17" s="132"/>
      <c r="I17" s="132"/>
      <c r="J17" s="132"/>
      <c r="K17" s="132"/>
    </row>
    <row r="18" spans="1:11" ht="10.25" customHeight="1">
      <c r="A18" s="128"/>
      <c r="B18" s="128"/>
      <c r="C18" s="128"/>
      <c r="D18" s="128"/>
      <c r="E18" s="128"/>
      <c r="F18" s="128"/>
      <c r="G18" s="128"/>
      <c r="H18" s="128"/>
      <c r="I18" s="128"/>
      <c r="J18" s="128"/>
      <c r="K18" s="128"/>
    </row>
    <row r="19" spans="1:11" ht="21">
      <c r="A19" s="438" t="s">
        <v>3</v>
      </c>
      <c r="B19" s="439"/>
      <c r="C19" s="439"/>
      <c r="D19" s="439"/>
      <c r="E19" s="439"/>
      <c r="F19" s="439"/>
      <c r="G19" s="439"/>
      <c r="H19" s="439"/>
      <c r="I19" s="439"/>
      <c r="J19" s="439"/>
      <c r="K19" s="440"/>
    </row>
    <row r="20" spans="1:11" s="103" customFormat="1" ht="15.5">
      <c r="A20" s="225"/>
      <c r="B20" s="225"/>
      <c r="C20" s="225"/>
      <c r="D20" s="225"/>
      <c r="E20" s="225"/>
      <c r="F20" s="225"/>
      <c r="G20" s="225"/>
      <c r="H20" s="225"/>
      <c r="I20" s="225"/>
      <c r="J20" s="225"/>
      <c r="K20" s="225"/>
    </row>
    <row r="21" spans="1:11" ht="15" customHeight="1">
      <c r="A21" s="425" t="s">
        <v>703</v>
      </c>
      <c r="B21" s="425"/>
      <c r="C21" s="425"/>
      <c r="D21" s="425"/>
      <c r="E21" s="425"/>
      <c r="F21" s="425"/>
      <c r="G21" s="425"/>
      <c r="H21" s="425"/>
      <c r="I21" s="425"/>
      <c r="J21" s="425"/>
      <c r="K21" s="425"/>
    </row>
    <row r="22" spans="1:11" ht="15" customHeight="1">
      <c r="A22" s="425"/>
      <c r="B22" s="425"/>
      <c r="C22" s="425"/>
      <c r="D22" s="425"/>
      <c r="E22" s="425"/>
      <c r="F22" s="425"/>
      <c r="G22" s="425"/>
      <c r="H22" s="425"/>
      <c r="I22" s="425"/>
      <c r="J22" s="425"/>
      <c r="K22" s="425"/>
    </row>
    <row r="23" spans="1:11" ht="15" customHeight="1">
      <c r="A23" s="425"/>
      <c r="B23" s="425"/>
      <c r="C23" s="425"/>
      <c r="D23" s="425"/>
      <c r="E23" s="425"/>
      <c r="F23" s="425"/>
      <c r="G23" s="425"/>
      <c r="H23" s="425"/>
      <c r="I23" s="425"/>
      <c r="J23" s="425"/>
      <c r="K23" s="425"/>
    </row>
    <row r="24" spans="1:11" ht="15.5">
      <c r="A24" s="133"/>
      <c r="B24" s="133"/>
      <c r="C24" s="133"/>
      <c r="D24" s="133"/>
      <c r="E24" s="133"/>
      <c r="F24" s="133"/>
      <c r="G24" s="133"/>
      <c r="H24" s="133"/>
      <c r="I24" s="133"/>
      <c r="J24" s="133"/>
      <c r="K24" s="133"/>
    </row>
    <row r="25" spans="1:11" ht="15" customHeight="1">
      <c r="A25" s="426" t="s">
        <v>1025</v>
      </c>
      <c r="B25" s="426"/>
      <c r="C25" s="426"/>
      <c r="D25" s="426"/>
      <c r="E25" s="426"/>
      <c r="F25" s="426"/>
      <c r="G25" s="426"/>
      <c r="H25" s="426"/>
      <c r="I25" s="426"/>
      <c r="J25" s="426"/>
      <c r="K25" s="426"/>
    </row>
    <row r="26" spans="1:11" ht="15" customHeight="1">
      <c r="A26" s="426"/>
      <c r="B26" s="426"/>
      <c r="C26" s="426"/>
      <c r="D26" s="426"/>
      <c r="E26" s="426"/>
      <c r="F26" s="426"/>
      <c r="G26" s="426"/>
      <c r="H26" s="426"/>
      <c r="I26" s="426"/>
      <c r="J26" s="426"/>
      <c r="K26" s="426"/>
    </row>
    <row r="27" spans="1:11" ht="15" customHeight="1">
      <c r="A27" s="426"/>
      <c r="B27" s="426"/>
      <c r="C27" s="426"/>
      <c r="D27" s="426"/>
      <c r="E27" s="426"/>
      <c r="F27" s="426"/>
      <c r="G27" s="426"/>
      <c r="H27" s="426"/>
      <c r="I27" s="426"/>
      <c r="J27" s="426"/>
      <c r="K27" s="426"/>
    </row>
    <row r="28" spans="1:11" ht="15.5">
      <c r="A28" s="134"/>
      <c r="B28" s="134"/>
      <c r="C28" s="134"/>
      <c r="D28" s="134"/>
      <c r="E28" s="134"/>
      <c r="F28" s="134"/>
      <c r="G28" s="134"/>
      <c r="H28" s="134"/>
      <c r="I28" s="134"/>
      <c r="J28" s="134"/>
      <c r="K28" s="134"/>
    </row>
    <row r="29" spans="1:11" ht="15" customHeight="1">
      <c r="A29" s="427" t="s">
        <v>1026</v>
      </c>
      <c r="B29" s="427"/>
      <c r="C29" s="427"/>
      <c r="D29" s="427"/>
      <c r="E29" s="427"/>
      <c r="F29" s="427"/>
      <c r="G29" s="427"/>
      <c r="H29" s="427"/>
      <c r="I29" s="427"/>
      <c r="J29" s="427"/>
      <c r="K29" s="427"/>
    </row>
    <row r="30" spans="1:11" ht="15" customHeight="1">
      <c r="A30" s="427"/>
      <c r="B30" s="427"/>
      <c r="C30" s="427"/>
      <c r="D30" s="427"/>
      <c r="E30" s="427"/>
      <c r="F30" s="427"/>
      <c r="G30" s="427"/>
      <c r="H30" s="427"/>
      <c r="I30" s="427"/>
      <c r="J30" s="427"/>
      <c r="K30" s="427"/>
    </row>
    <row r="31" spans="1:11" ht="30" customHeight="1">
      <c r="A31" s="427"/>
      <c r="B31" s="427"/>
      <c r="C31" s="427"/>
      <c r="D31" s="427"/>
      <c r="E31" s="427"/>
      <c r="F31" s="427"/>
      <c r="G31" s="427"/>
      <c r="H31" s="427"/>
      <c r="I31" s="427"/>
      <c r="J31" s="427"/>
      <c r="K31" s="427"/>
    </row>
    <row r="32" spans="1:11" ht="15.5">
      <c r="A32" s="135"/>
      <c r="B32" s="135"/>
      <c r="C32" s="135"/>
      <c r="D32" s="135"/>
      <c r="E32" s="135"/>
      <c r="F32" s="135"/>
      <c r="G32" s="135"/>
      <c r="H32" s="135"/>
      <c r="I32" s="135"/>
      <c r="J32" s="135"/>
      <c r="K32" s="135"/>
    </row>
    <row r="33" spans="1:11" ht="15.5">
      <c r="A33" s="431" t="s">
        <v>4</v>
      </c>
      <c r="B33" s="432"/>
      <c r="C33" s="432"/>
      <c r="D33" s="433"/>
      <c r="E33" s="431" t="s">
        <v>486</v>
      </c>
      <c r="F33" s="433"/>
      <c r="G33" s="431" t="s">
        <v>487</v>
      </c>
      <c r="H33" s="432"/>
      <c r="I33" s="432"/>
      <c r="J33" s="432"/>
      <c r="K33" s="433"/>
    </row>
    <row r="34" spans="1:11" ht="23" customHeight="1">
      <c r="A34" s="408"/>
      <c r="B34" s="409"/>
      <c r="C34" s="409"/>
      <c r="D34" s="410"/>
      <c r="E34" s="408"/>
      <c r="F34" s="410"/>
      <c r="G34" s="428"/>
      <c r="H34" s="429"/>
      <c r="I34" s="429"/>
      <c r="J34" s="429"/>
      <c r="K34" s="430"/>
    </row>
    <row r="35" spans="1:11" ht="23" customHeight="1">
      <c r="A35" s="408"/>
      <c r="B35" s="409"/>
      <c r="C35" s="409"/>
      <c r="D35" s="410"/>
      <c r="E35" s="408"/>
      <c r="F35" s="410"/>
      <c r="G35" s="408"/>
      <c r="H35" s="409"/>
      <c r="I35" s="409"/>
      <c r="J35" s="409"/>
      <c r="K35" s="410"/>
    </row>
    <row r="36" spans="1:11" ht="23" customHeight="1">
      <c r="A36" s="408"/>
      <c r="B36" s="409"/>
      <c r="C36" s="409"/>
      <c r="D36" s="410"/>
      <c r="E36" s="408"/>
      <c r="F36" s="410"/>
      <c r="G36" s="408"/>
      <c r="H36" s="409"/>
      <c r="I36" s="409"/>
      <c r="J36" s="409"/>
      <c r="K36" s="410"/>
    </row>
    <row r="37" spans="1:11" ht="23" customHeight="1">
      <c r="A37" s="408"/>
      <c r="B37" s="409"/>
      <c r="C37" s="409"/>
      <c r="D37" s="410"/>
      <c r="E37" s="408"/>
      <c r="F37" s="410"/>
      <c r="G37" s="408"/>
      <c r="H37" s="409"/>
      <c r="I37" s="409"/>
      <c r="J37" s="409"/>
      <c r="K37" s="410"/>
    </row>
    <row r="38" spans="1:11" ht="23" customHeight="1">
      <c r="A38" s="408"/>
      <c r="B38" s="409"/>
      <c r="C38" s="409"/>
      <c r="D38" s="410"/>
      <c r="E38" s="408"/>
      <c r="F38" s="410"/>
      <c r="G38" s="408"/>
      <c r="H38" s="409"/>
      <c r="I38" s="409"/>
      <c r="J38" s="409"/>
      <c r="K38" s="410"/>
    </row>
    <row r="39" spans="1:11" ht="23" customHeight="1">
      <c r="A39" s="408"/>
      <c r="B39" s="409"/>
      <c r="C39" s="409"/>
      <c r="D39" s="410"/>
      <c r="E39" s="408"/>
      <c r="F39" s="410"/>
      <c r="G39" s="408"/>
      <c r="H39" s="409"/>
      <c r="I39" s="409"/>
      <c r="J39" s="409"/>
      <c r="K39" s="410"/>
    </row>
    <row r="40" spans="1:11" ht="23" customHeight="1">
      <c r="A40" s="408"/>
      <c r="B40" s="409"/>
      <c r="C40" s="409"/>
      <c r="D40" s="410"/>
      <c r="E40" s="408"/>
      <c r="F40" s="410"/>
      <c r="G40" s="408"/>
      <c r="H40" s="409"/>
      <c r="I40" s="409"/>
      <c r="J40" s="409"/>
      <c r="K40" s="410"/>
    </row>
    <row r="41" spans="1:11" ht="23" customHeight="1">
      <c r="A41" s="408"/>
      <c r="B41" s="409"/>
      <c r="C41" s="409"/>
      <c r="D41" s="410"/>
      <c r="E41" s="408"/>
      <c r="F41" s="410"/>
      <c r="G41" s="408"/>
      <c r="H41" s="409"/>
      <c r="I41" s="409"/>
      <c r="J41" s="409"/>
      <c r="K41" s="410"/>
    </row>
  </sheetData>
  <sheetProtection password="FB97" sheet="1" objects="1" scenarios="1" selectLockedCells="1"/>
  <mergeCells count="45">
    <mergeCell ref="D11:G11"/>
    <mergeCell ref="A15:K16"/>
    <mergeCell ref="A17:E17"/>
    <mergeCell ref="A19:K19"/>
    <mergeCell ref="D12:E12"/>
    <mergeCell ref="D13:E13"/>
    <mergeCell ref="F12:G12"/>
    <mergeCell ref="F13:G13"/>
    <mergeCell ref="E34:F34"/>
    <mergeCell ref="A21:K23"/>
    <mergeCell ref="A25:K27"/>
    <mergeCell ref="A29:K31"/>
    <mergeCell ref="G34:K34"/>
    <mergeCell ref="A33:D33"/>
    <mergeCell ref="E33:F33"/>
    <mergeCell ref="G33:K33"/>
    <mergeCell ref="A34:D34"/>
    <mergeCell ref="A1:K1"/>
    <mergeCell ref="A2:K2"/>
    <mergeCell ref="A3:K3"/>
    <mergeCell ref="A6:D6"/>
    <mergeCell ref="A7:D7"/>
    <mergeCell ref="E6:K6"/>
    <mergeCell ref="A4:K4"/>
    <mergeCell ref="G36:K36"/>
    <mergeCell ref="G37:K37"/>
    <mergeCell ref="G38:K38"/>
    <mergeCell ref="A37:D37"/>
    <mergeCell ref="G35:K35"/>
    <mergeCell ref="E37:F37"/>
    <mergeCell ref="A38:D38"/>
    <mergeCell ref="E38:F38"/>
    <mergeCell ref="A36:D36"/>
    <mergeCell ref="A35:D35"/>
    <mergeCell ref="E35:F35"/>
    <mergeCell ref="E36:F36"/>
    <mergeCell ref="G39:K39"/>
    <mergeCell ref="G40:K40"/>
    <mergeCell ref="G41:K41"/>
    <mergeCell ref="A39:D39"/>
    <mergeCell ref="E39:F39"/>
    <mergeCell ref="A40:D40"/>
    <mergeCell ref="E40:F40"/>
    <mergeCell ref="A41:D41"/>
    <mergeCell ref="E41:F41"/>
  </mergeCells>
  <dataValidations count="1">
    <dataValidation type="list" allowBlank="1" showInputMessage="1" showErrorMessage="1" sqref="A17">
      <formula1>AppType</formula1>
    </dataValidation>
  </dataValidations>
  <pageMargins left="0.25" right="0.25" top="0.6" bottom="0.6" header="0.13" footer="0.13"/>
  <pageSetup scale="99" fitToHeight="0" orientation="portrait" r:id="rId1"/>
  <headerFooter>
    <oddHeader>&amp;R&amp;10New Mexico Public Education Department
Special Education Bureau</oddHeader>
    <oddFooter>&amp;L&amp;10 2017-2018 IDEA B Application&amp;R&amp;10&amp;A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List2!$B$2:$B$153</xm:f>
          </x14:formula1>
          <xm:sqref>E6:K6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49"/>
  <sheetViews>
    <sheetView zoomScaleNormal="100" zoomScaleSheetLayoutView="100" workbookViewId="0">
      <selection activeCell="N2" sqref="N2"/>
    </sheetView>
  </sheetViews>
  <sheetFormatPr defaultRowHeight="14.5"/>
  <cols>
    <col min="1" max="1" width="7.6328125" customWidth="1"/>
    <col min="2" max="2" width="11.453125" customWidth="1"/>
    <col min="3" max="3" width="13.08984375" customWidth="1"/>
    <col min="4" max="4" width="9.36328125" customWidth="1"/>
    <col min="5" max="5" width="6.6328125" customWidth="1"/>
    <col min="6" max="6" width="16.36328125" customWidth="1"/>
    <col min="7" max="7" width="11.6328125" customWidth="1"/>
    <col min="8" max="8" width="5.6328125" bestFit="1" customWidth="1"/>
    <col min="9" max="9" width="7.36328125" customWidth="1"/>
    <col min="10" max="10" width="8.453125" customWidth="1"/>
    <col min="11" max="11" width="12.08984375" customWidth="1"/>
  </cols>
  <sheetData>
    <row r="1" spans="1:11">
      <c r="A1" s="121" t="e">
        <f>'Cover Sheet'!F7</f>
        <v>#N/A</v>
      </c>
      <c r="B1" s="444">
        <f>'Cover Sheet'!E5</f>
        <v>0</v>
      </c>
      <c r="C1" s="444"/>
      <c r="D1" s="444"/>
      <c r="E1" s="122"/>
      <c r="F1" s="122"/>
      <c r="G1" s="122"/>
      <c r="H1" s="122"/>
      <c r="I1" s="122"/>
      <c r="J1" s="122"/>
      <c r="K1" s="122"/>
    </row>
    <row r="2" spans="1:11" ht="23.5">
      <c r="A2" s="445" t="s">
        <v>523</v>
      </c>
      <c r="B2" s="446"/>
      <c r="C2" s="446"/>
      <c r="D2" s="446"/>
      <c r="E2" s="446"/>
      <c r="F2" s="446"/>
      <c r="G2" s="446"/>
      <c r="H2" s="446"/>
      <c r="I2" s="446"/>
      <c r="J2" s="446"/>
      <c r="K2" s="447"/>
    </row>
    <row r="3" spans="1:11" ht="23.5">
      <c r="A3" s="448" t="s">
        <v>483</v>
      </c>
      <c r="B3" s="449"/>
      <c r="C3" s="449"/>
      <c r="D3" s="449"/>
      <c r="E3" s="449"/>
      <c r="F3" s="449"/>
      <c r="G3" s="449"/>
      <c r="H3" s="449"/>
      <c r="I3" s="449"/>
      <c r="J3" s="449"/>
      <c r="K3" s="450"/>
    </row>
    <row r="4" spans="1:11" ht="23.5">
      <c r="A4" s="451" t="s">
        <v>524</v>
      </c>
      <c r="B4" s="452"/>
      <c r="C4" s="452"/>
      <c r="D4" s="452"/>
      <c r="E4" s="452"/>
      <c r="F4" s="452"/>
      <c r="G4" s="452"/>
      <c r="H4" s="452"/>
      <c r="I4" s="452"/>
      <c r="J4" s="452"/>
      <c r="K4" s="453"/>
    </row>
    <row r="5" spans="1:11" ht="5" customHeight="1">
      <c r="A5" s="122"/>
      <c r="B5" s="122"/>
      <c r="C5" s="122"/>
      <c r="D5" s="122"/>
      <c r="E5" s="122"/>
      <c r="F5" s="122"/>
      <c r="G5" s="122"/>
      <c r="H5" s="122"/>
      <c r="I5" s="122"/>
      <c r="J5" s="122"/>
      <c r="K5" s="122"/>
    </row>
    <row r="6" spans="1:11" ht="15" customHeight="1">
      <c r="A6" s="458" t="s">
        <v>742</v>
      </c>
      <c r="B6" s="458"/>
      <c r="C6" s="458"/>
      <c r="D6" s="458"/>
      <c r="E6" s="458"/>
      <c r="F6" s="458"/>
      <c r="G6" s="458"/>
      <c r="H6" s="458"/>
      <c r="I6" s="458"/>
      <c r="J6" s="458"/>
      <c r="K6" s="458"/>
    </row>
    <row r="7" spans="1:11" s="103" customFormat="1" ht="15" customHeight="1">
      <c r="A7" s="458"/>
      <c r="B7" s="458"/>
      <c r="C7" s="458"/>
      <c r="D7" s="458"/>
      <c r="E7" s="458"/>
      <c r="F7" s="458"/>
      <c r="G7" s="458"/>
      <c r="H7" s="458"/>
      <c r="I7" s="458"/>
      <c r="J7" s="458"/>
      <c r="K7" s="458"/>
    </row>
    <row r="8" spans="1:11" s="103" customFormat="1" ht="15" customHeight="1">
      <c r="A8" s="458"/>
      <c r="B8" s="458"/>
      <c r="C8" s="458"/>
      <c r="D8" s="458"/>
      <c r="E8" s="458"/>
      <c r="F8" s="458"/>
      <c r="G8" s="458"/>
      <c r="H8" s="458"/>
      <c r="I8" s="458"/>
      <c r="J8" s="458"/>
      <c r="K8" s="458"/>
    </row>
    <row r="9" spans="1:11" s="103" customFormat="1" ht="15" customHeight="1">
      <c r="A9" s="458"/>
      <c r="B9" s="458"/>
      <c r="C9" s="458"/>
      <c r="D9" s="458"/>
      <c r="E9" s="458"/>
      <c r="F9" s="458"/>
      <c r="G9" s="458"/>
      <c r="H9" s="458"/>
      <c r="I9" s="458"/>
      <c r="J9" s="458"/>
      <c r="K9" s="458"/>
    </row>
    <row r="10" spans="1:11" s="103" customFormat="1" ht="5" customHeight="1">
      <c r="A10" s="122"/>
      <c r="B10" s="122"/>
      <c r="C10" s="122"/>
      <c r="D10" s="122"/>
      <c r="E10" s="122"/>
      <c r="F10" s="122"/>
      <c r="G10" s="122"/>
      <c r="H10" s="122"/>
      <c r="I10" s="122"/>
      <c r="J10" s="122"/>
      <c r="K10" s="122"/>
    </row>
    <row r="11" spans="1:11" ht="15" customHeight="1">
      <c r="A11" s="459" t="s">
        <v>1007</v>
      </c>
      <c r="B11" s="459"/>
      <c r="C11" s="459"/>
      <c r="D11" s="459"/>
      <c r="E11" s="459"/>
      <c r="F11" s="459"/>
      <c r="G11" s="459"/>
      <c r="H11" s="460"/>
      <c r="I11" s="461"/>
      <c r="J11" s="461"/>
      <c r="K11" s="462"/>
    </row>
    <row r="12" spans="1:11" s="103" customFormat="1" ht="5" customHeight="1">
      <c r="A12" s="122"/>
      <c r="B12" s="122"/>
      <c r="C12" s="122"/>
      <c r="D12" s="122"/>
      <c r="E12" s="122"/>
      <c r="F12" s="122"/>
      <c r="G12" s="122"/>
      <c r="H12" s="122"/>
      <c r="I12" s="122"/>
      <c r="J12" s="122"/>
      <c r="K12" s="122"/>
    </row>
    <row r="13" spans="1:11">
      <c r="A13" s="487" t="s">
        <v>1008</v>
      </c>
      <c r="B13" s="488"/>
      <c r="C13" s="488"/>
      <c r="D13" s="488"/>
      <c r="E13" s="488"/>
      <c r="F13" s="488"/>
      <c r="G13" s="488"/>
      <c r="H13" s="488"/>
      <c r="I13" s="488"/>
      <c r="J13" s="488"/>
      <c r="K13" s="488"/>
    </row>
    <row r="14" spans="1:11">
      <c r="A14" s="488"/>
      <c r="B14" s="488"/>
      <c r="C14" s="488"/>
      <c r="D14" s="488"/>
      <c r="E14" s="488"/>
      <c r="F14" s="488"/>
      <c r="G14" s="488"/>
      <c r="H14" s="488"/>
      <c r="I14" s="488"/>
      <c r="J14" s="488"/>
      <c r="K14" s="488"/>
    </row>
    <row r="15" spans="1:11">
      <c r="A15" s="488"/>
      <c r="B15" s="488"/>
      <c r="C15" s="488"/>
      <c r="D15" s="488"/>
      <c r="E15" s="488"/>
      <c r="F15" s="488"/>
      <c r="G15" s="488"/>
      <c r="H15" s="488"/>
      <c r="I15" s="488"/>
      <c r="J15" s="488"/>
      <c r="K15" s="488"/>
    </row>
    <row r="16" spans="1:11">
      <c r="A16" s="488"/>
      <c r="B16" s="488"/>
      <c r="C16" s="488"/>
      <c r="D16" s="488"/>
      <c r="E16" s="488"/>
      <c r="F16" s="488"/>
      <c r="G16" s="488"/>
      <c r="H16" s="488"/>
      <c r="I16" s="488"/>
      <c r="J16" s="488"/>
      <c r="K16" s="488"/>
    </row>
    <row r="17" spans="1:13">
      <c r="A17" s="488"/>
      <c r="B17" s="488"/>
      <c r="C17" s="488"/>
      <c r="D17" s="488"/>
      <c r="E17" s="488"/>
      <c r="F17" s="488"/>
      <c r="G17" s="488"/>
      <c r="H17" s="488"/>
      <c r="I17" s="488"/>
      <c r="J17" s="488"/>
      <c r="K17" s="488"/>
    </row>
    <row r="18" spans="1:13">
      <c r="A18" s="488"/>
      <c r="B18" s="488"/>
      <c r="C18" s="488"/>
      <c r="D18" s="488"/>
      <c r="E18" s="488"/>
      <c r="F18" s="488"/>
      <c r="G18" s="488"/>
      <c r="H18" s="488"/>
      <c r="I18" s="488"/>
      <c r="J18" s="488"/>
      <c r="K18" s="488"/>
    </row>
    <row r="19" spans="1:13" ht="28.25" customHeight="1">
      <c r="A19" s="488"/>
      <c r="B19" s="488"/>
      <c r="C19" s="488"/>
      <c r="D19" s="488"/>
      <c r="E19" s="488"/>
      <c r="F19" s="488"/>
      <c r="G19" s="488"/>
      <c r="H19" s="488"/>
      <c r="I19" s="488"/>
      <c r="J19" s="488"/>
      <c r="K19" s="488"/>
    </row>
    <row r="20" spans="1:13">
      <c r="A20" s="488"/>
      <c r="B20" s="488"/>
      <c r="C20" s="488"/>
      <c r="D20" s="488"/>
      <c r="E20" s="488"/>
      <c r="F20" s="488"/>
      <c r="G20" s="488"/>
      <c r="H20" s="488"/>
      <c r="I20" s="488"/>
      <c r="J20" s="488"/>
      <c r="K20" s="488"/>
      <c r="M20" t="s">
        <v>527</v>
      </c>
    </row>
    <row r="21" spans="1:13">
      <c r="A21" s="488"/>
      <c r="B21" s="488"/>
      <c r="C21" s="488"/>
      <c r="D21" s="488"/>
      <c r="E21" s="488"/>
      <c r="F21" s="488"/>
      <c r="G21" s="488"/>
      <c r="H21" s="488"/>
      <c r="I21" s="488"/>
      <c r="J21" s="488"/>
      <c r="K21" s="488"/>
    </row>
    <row r="22" spans="1:13">
      <c r="A22" s="488"/>
      <c r="B22" s="488"/>
      <c r="C22" s="488"/>
      <c r="D22" s="488"/>
      <c r="E22" s="488"/>
      <c r="F22" s="488"/>
      <c r="G22" s="488"/>
      <c r="H22" s="488"/>
      <c r="I22" s="488"/>
      <c r="J22" s="488"/>
      <c r="K22" s="488"/>
    </row>
    <row r="23" spans="1:13" ht="5" customHeight="1">
      <c r="A23" s="122"/>
      <c r="B23" s="122"/>
      <c r="C23" s="122"/>
      <c r="D23" s="122"/>
      <c r="E23" s="122"/>
      <c r="F23" s="122"/>
      <c r="G23" s="122"/>
      <c r="H23" s="122"/>
      <c r="I23" s="122"/>
      <c r="J23" s="122"/>
      <c r="K23" s="122"/>
    </row>
    <row r="24" spans="1:13">
      <c r="A24" s="455" t="s">
        <v>213</v>
      </c>
      <c r="B24" s="456"/>
      <c r="C24" s="456"/>
      <c r="D24" s="456"/>
      <c r="E24" s="456"/>
      <c r="F24" s="456"/>
      <c r="G24" s="456"/>
      <c r="H24" s="456"/>
      <c r="I24" s="456"/>
      <c r="J24" s="456"/>
      <c r="K24" s="457"/>
    </row>
    <row r="25" spans="1:13" ht="21" customHeight="1">
      <c r="A25" s="489"/>
      <c r="B25" s="490"/>
      <c r="C25" s="490"/>
      <c r="D25" s="490"/>
      <c r="E25" s="490"/>
      <c r="F25" s="490"/>
      <c r="G25" s="490"/>
      <c r="H25" s="490"/>
      <c r="I25" s="490"/>
      <c r="J25" s="490"/>
      <c r="K25" s="491"/>
    </row>
    <row r="26" spans="1:13">
      <c r="A26" s="455" t="s">
        <v>573</v>
      </c>
      <c r="B26" s="456"/>
      <c r="C26" s="456"/>
      <c r="D26" s="456"/>
      <c r="E26" s="456"/>
      <c r="F26" s="456"/>
      <c r="G26" s="457"/>
      <c r="H26" s="136" t="s">
        <v>525</v>
      </c>
      <c r="I26" s="136"/>
      <c r="J26" s="136"/>
      <c r="K26" s="137"/>
    </row>
    <row r="27" spans="1:13" ht="21" customHeight="1">
      <c r="A27" s="466"/>
      <c r="B27" s="467"/>
      <c r="C27" s="467"/>
      <c r="D27" s="467"/>
      <c r="E27" s="467"/>
      <c r="F27" s="467"/>
      <c r="G27" s="468"/>
      <c r="H27" s="463"/>
      <c r="I27" s="464"/>
      <c r="J27" s="464"/>
      <c r="K27" s="465"/>
    </row>
    <row r="28" spans="1:13" ht="5" customHeight="1">
      <c r="A28" s="122"/>
      <c r="B28" s="122"/>
      <c r="C28" s="122"/>
      <c r="D28" s="122"/>
      <c r="E28" s="122"/>
      <c r="F28" s="122"/>
      <c r="G28" s="122"/>
      <c r="H28" s="122"/>
      <c r="I28" s="122"/>
      <c r="J28" s="122"/>
      <c r="K28" s="122"/>
    </row>
    <row r="29" spans="1:13">
      <c r="A29" s="454" t="s">
        <v>526</v>
      </c>
      <c r="B29" s="454"/>
      <c r="C29" s="454"/>
      <c r="D29" s="454"/>
      <c r="E29" s="454"/>
      <c r="F29" s="472">
        <f>B1</f>
        <v>0</v>
      </c>
      <c r="G29" s="473"/>
      <c r="H29" s="473"/>
      <c r="I29" s="474"/>
      <c r="J29" s="475" t="s">
        <v>1009</v>
      </c>
      <c r="K29" s="476"/>
    </row>
    <row r="30" spans="1:13">
      <c r="A30" s="486" t="s">
        <v>1010</v>
      </c>
      <c r="B30" s="486"/>
      <c r="C30" s="486"/>
      <c r="D30" s="486"/>
      <c r="E30" s="486"/>
      <c r="F30" s="486"/>
      <c r="G30" s="486"/>
      <c r="H30" s="486"/>
      <c r="I30" s="486"/>
      <c r="J30" s="486"/>
      <c r="K30" s="486"/>
    </row>
    <row r="31" spans="1:13">
      <c r="A31" s="486"/>
      <c r="B31" s="486"/>
      <c r="C31" s="486"/>
      <c r="D31" s="486"/>
      <c r="E31" s="486"/>
      <c r="F31" s="486"/>
      <c r="G31" s="486"/>
      <c r="H31" s="486"/>
      <c r="I31" s="486"/>
      <c r="J31" s="486"/>
      <c r="K31" s="486"/>
    </row>
    <row r="32" spans="1:13">
      <c r="A32" s="486"/>
      <c r="B32" s="486"/>
      <c r="C32" s="486"/>
      <c r="D32" s="486"/>
      <c r="E32" s="486"/>
      <c r="F32" s="486"/>
      <c r="G32" s="486"/>
      <c r="H32" s="486"/>
      <c r="I32" s="486"/>
      <c r="J32" s="486"/>
      <c r="K32" s="486"/>
    </row>
    <row r="33" spans="1:11">
      <c r="A33" s="486"/>
      <c r="B33" s="486"/>
      <c r="C33" s="486"/>
      <c r="D33" s="486"/>
      <c r="E33" s="486"/>
      <c r="F33" s="486"/>
      <c r="G33" s="486"/>
      <c r="H33" s="486"/>
      <c r="I33" s="486"/>
      <c r="J33" s="486"/>
      <c r="K33" s="486"/>
    </row>
    <row r="34" spans="1:11">
      <c r="A34" s="455" t="s">
        <v>574</v>
      </c>
      <c r="B34" s="456"/>
      <c r="C34" s="456"/>
      <c r="D34" s="456"/>
      <c r="E34" s="456"/>
      <c r="F34" s="456"/>
      <c r="G34" s="457"/>
      <c r="H34" s="455" t="s">
        <v>525</v>
      </c>
      <c r="I34" s="456"/>
      <c r="J34" s="456"/>
      <c r="K34" s="457"/>
    </row>
    <row r="35" spans="1:11" ht="21" customHeight="1">
      <c r="A35" s="466"/>
      <c r="B35" s="467"/>
      <c r="C35" s="467"/>
      <c r="D35" s="467"/>
      <c r="E35" s="467"/>
      <c r="F35" s="467"/>
      <c r="G35" s="468"/>
      <c r="H35" s="469"/>
      <c r="I35" s="470"/>
      <c r="J35" s="470"/>
      <c r="K35" s="471"/>
    </row>
    <row r="36" spans="1:11">
      <c r="A36" s="455" t="s">
        <v>575</v>
      </c>
      <c r="B36" s="456"/>
      <c r="C36" s="456"/>
      <c r="D36" s="456"/>
      <c r="E36" s="456"/>
      <c r="F36" s="456"/>
      <c r="G36" s="457"/>
      <c r="H36" s="455" t="s">
        <v>525</v>
      </c>
      <c r="I36" s="456"/>
      <c r="J36" s="456"/>
      <c r="K36" s="457"/>
    </row>
    <row r="37" spans="1:11" ht="21" customHeight="1">
      <c r="A37" s="466"/>
      <c r="B37" s="467"/>
      <c r="C37" s="467"/>
      <c r="D37" s="467"/>
      <c r="E37" s="467"/>
      <c r="F37" s="467"/>
      <c r="G37" s="468"/>
      <c r="H37" s="469"/>
      <c r="I37" s="470"/>
      <c r="J37" s="470"/>
      <c r="K37" s="471"/>
    </row>
    <row r="38" spans="1:11">
      <c r="A38" s="455" t="s">
        <v>576</v>
      </c>
      <c r="B38" s="456"/>
      <c r="C38" s="456"/>
      <c r="D38" s="456"/>
      <c r="E38" s="456"/>
      <c r="F38" s="456"/>
      <c r="G38" s="457"/>
      <c r="H38" s="455" t="s">
        <v>525</v>
      </c>
      <c r="I38" s="456"/>
      <c r="J38" s="456"/>
      <c r="K38" s="457"/>
    </row>
    <row r="39" spans="1:11" ht="21" customHeight="1">
      <c r="A39" s="466"/>
      <c r="B39" s="467"/>
      <c r="C39" s="467"/>
      <c r="D39" s="467"/>
      <c r="E39" s="467"/>
      <c r="F39" s="467"/>
      <c r="G39" s="468"/>
      <c r="H39" s="469"/>
      <c r="I39" s="470"/>
      <c r="J39" s="470"/>
      <c r="K39" s="471"/>
    </row>
    <row r="40" spans="1:11">
      <c r="A40" s="455" t="s">
        <v>999</v>
      </c>
      <c r="B40" s="456"/>
      <c r="C40" s="456"/>
      <c r="D40" s="456"/>
      <c r="E40" s="456"/>
      <c r="F40" s="456"/>
      <c r="G40" s="457"/>
      <c r="H40" s="455" t="s">
        <v>525</v>
      </c>
      <c r="I40" s="456"/>
      <c r="J40" s="456"/>
      <c r="K40" s="457"/>
    </row>
    <row r="41" spans="1:11" ht="21" customHeight="1">
      <c r="A41" s="466"/>
      <c r="B41" s="467"/>
      <c r="C41" s="467"/>
      <c r="D41" s="467"/>
      <c r="E41" s="467"/>
      <c r="F41" s="467"/>
      <c r="G41" s="468"/>
      <c r="H41" s="469"/>
      <c r="I41" s="470"/>
      <c r="J41" s="470"/>
      <c r="K41" s="471"/>
    </row>
    <row r="42" spans="1:11" s="368" customFormat="1" ht="28.25" customHeight="1">
      <c r="A42" s="483" t="s">
        <v>1000</v>
      </c>
      <c r="B42" s="484"/>
      <c r="C42" s="484"/>
      <c r="D42" s="484"/>
      <c r="E42" s="484"/>
      <c r="F42" s="484"/>
      <c r="G42" s="484"/>
      <c r="H42" s="484"/>
      <c r="I42" s="484"/>
      <c r="J42" s="484"/>
      <c r="K42" s="485"/>
    </row>
    <row r="43" spans="1:11">
      <c r="A43" s="477" t="s">
        <v>973</v>
      </c>
      <c r="B43" s="478"/>
      <c r="C43" s="478"/>
      <c r="D43" s="478"/>
      <c r="E43" s="478"/>
      <c r="F43" s="478"/>
      <c r="G43" s="478"/>
      <c r="H43" s="478"/>
      <c r="I43" s="478"/>
      <c r="J43" s="478"/>
      <c r="K43" s="479"/>
    </row>
    <row r="44" spans="1:11">
      <c r="A44" s="480"/>
      <c r="B44" s="481"/>
      <c r="C44" s="481"/>
      <c r="D44" s="481"/>
      <c r="E44" s="481"/>
      <c r="F44" s="481"/>
      <c r="G44" s="481"/>
      <c r="H44" s="481"/>
      <c r="I44" s="481"/>
      <c r="J44" s="481"/>
      <c r="K44" s="482"/>
    </row>
    <row r="45" spans="1:11">
      <c r="A45" s="455" t="s">
        <v>577</v>
      </c>
      <c r="B45" s="456"/>
      <c r="C45" s="456"/>
      <c r="D45" s="456"/>
      <c r="E45" s="456"/>
      <c r="F45" s="456"/>
      <c r="G45" s="457"/>
      <c r="H45" s="455" t="s">
        <v>525</v>
      </c>
      <c r="I45" s="456"/>
      <c r="J45" s="456"/>
      <c r="K45" s="457"/>
    </row>
    <row r="46" spans="1:11" ht="21" customHeight="1">
      <c r="A46" s="466"/>
      <c r="B46" s="467"/>
      <c r="C46" s="467"/>
      <c r="D46" s="467"/>
      <c r="E46" s="467"/>
      <c r="F46" s="467"/>
      <c r="G46" s="468"/>
      <c r="H46" s="469"/>
      <c r="I46" s="470"/>
      <c r="J46" s="470"/>
      <c r="K46" s="471"/>
    </row>
    <row r="49" spans="10:10">
      <c r="J49" s="138"/>
    </row>
  </sheetData>
  <sheetProtection selectLockedCells="1"/>
  <mergeCells count="39">
    <mergeCell ref="A30:K33"/>
    <mergeCell ref="A13:K22"/>
    <mergeCell ref="A25:K25"/>
    <mergeCell ref="A24:K24"/>
    <mergeCell ref="A27:G27"/>
    <mergeCell ref="A43:K44"/>
    <mergeCell ref="A41:G41"/>
    <mergeCell ref="H41:K41"/>
    <mergeCell ref="H34:K34"/>
    <mergeCell ref="A34:G34"/>
    <mergeCell ref="A36:G36"/>
    <mergeCell ref="H36:K36"/>
    <mergeCell ref="A42:K42"/>
    <mergeCell ref="A46:G46"/>
    <mergeCell ref="H46:K46"/>
    <mergeCell ref="F29:I29"/>
    <mergeCell ref="J29:K29"/>
    <mergeCell ref="A45:G45"/>
    <mergeCell ref="H45:K45"/>
    <mergeCell ref="A35:G35"/>
    <mergeCell ref="H35:K35"/>
    <mergeCell ref="A37:G37"/>
    <mergeCell ref="H37:K37"/>
    <mergeCell ref="A39:G39"/>
    <mergeCell ref="A38:G38"/>
    <mergeCell ref="H38:K38"/>
    <mergeCell ref="A40:G40"/>
    <mergeCell ref="H40:K40"/>
    <mergeCell ref="H39:K39"/>
    <mergeCell ref="B1:D1"/>
    <mergeCell ref="A2:K2"/>
    <mergeCell ref="A3:K3"/>
    <mergeCell ref="A4:K4"/>
    <mergeCell ref="A29:E29"/>
    <mergeCell ref="A26:G26"/>
    <mergeCell ref="A6:K9"/>
    <mergeCell ref="A11:G11"/>
    <mergeCell ref="H11:K11"/>
    <mergeCell ref="H27:K27"/>
  </mergeCells>
  <printOptions horizontalCentered="1"/>
  <pageMargins left="0.25" right="0.25" top="0.6" bottom="0.6" header="0.13" footer="0.13"/>
  <pageSetup scale="93" orientation="portrait" r:id="rId1"/>
  <headerFooter>
    <oddHeader>&amp;R&amp;10New Mexico Public Education Department
Special Education Bureau</oddHeader>
    <oddFooter>&amp;L&amp;10 2017-2018 IDEA B Application&amp;R&amp;10&amp;A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1"/>
  <sheetViews>
    <sheetView zoomScaleNormal="100" zoomScaleSheetLayoutView="100" workbookViewId="0">
      <selection activeCell="B11" sqref="B11:F12"/>
    </sheetView>
  </sheetViews>
  <sheetFormatPr defaultColWidth="8.90625" defaultRowHeight="14.5"/>
  <cols>
    <col min="1" max="1" width="8.54296875" style="122" bestFit="1" customWidth="1"/>
    <col min="2" max="2" width="7" style="122" customWidth="1"/>
    <col min="3" max="3" width="28.08984375" style="122" customWidth="1"/>
    <col min="4" max="4" width="41" style="122" customWidth="1"/>
    <col min="5" max="5" width="12.453125" style="122" customWidth="1"/>
    <col min="6" max="6" width="16.08984375" style="122" customWidth="1"/>
    <col min="7" max="7" width="12.6328125" style="122" customWidth="1"/>
    <col min="8" max="16384" width="8.90625" style="122"/>
  </cols>
  <sheetData>
    <row r="1" spans="1:6" ht="15.5">
      <c r="A1" s="139" t="e">
        <f>'Cover Sheet'!F7</f>
        <v>#N/A</v>
      </c>
      <c r="B1" s="128">
        <f>'Cover Sheet'!E5</f>
        <v>0</v>
      </c>
    </row>
    <row r="3" spans="1:6" ht="21">
      <c r="A3" s="438" t="s">
        <v>5</v>
      </c>
      <c r="B3" s="439"/>
      <c r="C3" s="439"/>
      <c r="D3" s="439"/>
      <c r="E3" s="439"/>
      <c r="F3" s="440"/>
    </row>
    <row r="4" spans="1:6" ht="5" customHeight="1"/>
    <row r="5" spans="1:6" ht="14.4" customHeight="1">
      <c r="A5" s="590" t="s">
        <v>1011</v>
      </c>
      <c r="B5" s="591"/>
      <c r="C5" s="591"/>
      <c r="D5" s="591"/>
      <c r="E5" s="591"/>
      <c r="F5" s="592"/>
    </row>
    <row r="6" spans="1:6" ht="14.4" customHeight="1">
      <c r="A6" s="593"/>
      <c r="B6" s="594"/>
      <c r="C6" s="594"/>
      <c r="D6" s="594"/>
      <c r="E6" s="594"/>
      <c r="F6" s="595"/>
    </row>
    <row r="7" spans="1:6">
      <c r="B7" s="596" t="s">
        <v>6</v>
      </c>
      <c r="C7" s="596"/>
      <c r="D7" s="596"/>
    </row>
    <row r="8" spans="1:6">
      <c r="B8" s="587"/>
      <c r="C8" s="588"/>
      <c r="D8" s="588"/>
      <c r="E8" s="588"/>
      <c r="F8" s="589"/>
    </row>
    <row r="9" spans="1:6" ht="5" customHeight="1"/>
    <row r="10" spans="1:6">
      <c r="B10" s="596" t="s">
        <v>7</v>
      </c>
      <c r="C10" s="596"/>
      <c r="D10" s="596"/>
    </row>
    <row r="11" spans="1:6">
      <c r="B11" s="597"/>
      <c r="C11" s="598"/>
      <c r="D11" s="598"/>
      <c r="E11" s="598"/>
      <c r="F11" s="599"/>
    </row>
    <row r="12" spans="1:6">
      <c r="B12" s="600"/>
      <c r="C12" s="601"/>
      <c r="D12" s="601"/>
      <c r="E12" s="601"/>
      <c r="F12" s="602"/>
    </row>
    <row r="13" spans="1:6" ht="8" customHeight="1"/>
    <row r="14" spans="1:6" ht="21">
      <c r="A14" s="438" t="s">
        <v>491</v>
      </c>
      <c r="B14" s="439"/>
      <c r="C14" s="439"/>
      <c r="D14" s="439"/>
      <c r="E14" s="439"/>
      <c r="F14" s="440"/>
    </row>
    <row r="15" spans="1:6" ht="6" customHeight="1"/>
    <row r="16" spans="1:6" ht="42" customHeight="1">
      <c r="A16" s="603" t="s">
        <v>1024</v>
      </c>
      <c r="B16" s="604"/>
      <c r="C16" s="604"/>
      <c r="D16" s="604"/>
      <c r="E16" s="604"/>
      <c r="F16" s="604"/>
    </row>
    <row r="17" spans="1:6" ht="15.5">
      <c r="A17" s="141" t="s">
        <v>437</v>
      </c>
      <c r="B17" s="506" t="s">
        <v>493</v>
      </c>
      <c r="C17" s="506"/>
      <c r="D17" s="506"/>
    </row>
    <row r="18" spans="1:6" ht="15.5">
      <c r="A18" s="513" t="s">
        <v>918</v>
      </c>
      <c r="B18" s="514"/>
      <c r="C18" s="514"/>
      <c r="D18" s="514"/>
      <c r="E18" s="514"/>
      <c r="F18" s="515"/>
    </row>
    <row r="19" spans="1:6" ht="5" customHeight="1">
      <c r="E19" s="143"/>
      <c r="F19" s="143"/>
    </row>
    <row r="20" spans="1:6" ht="14.4" customHeight="1">
      <c r="B20" s="279"/>
      <c r="C20" s="500" t="s">
        <v>743</v>
      </c>
      <c r="D20" s="501"/>
      <c r="E20" s="501"/>
      <c r="F20" s="502"/>
    </row>
    <row r="21" spans="1:6">
      <c r="C21" s="503"/>
      <c r="D21" s="504"/>
      <c r="E21" s="504"/>
      <c r="F21" s="505"/>
    </row>
    <row r="22" spans="1:6">
      <c r="C22" s="503"/>
      <c r="D22" s="504"/>
      <c r="E22" s="504"/>
      <c r="F22" s="505"/>
    </row>
    <row r="23" spans="1:6">
      <c r="C23" s="503"/>
      <c r="D23" s="504"/>
      <c r="E23" s="504"/>
      <c r="F23" s="505"/>
    </row>
    <row r="24" spans="1:6">
      <c r="C24" s="503"/>
      <c r="D24" s="504"/>
      <c r="E24" s="504"/>
      <c r="F24" s="505"/>
    </row>
    <row r="25" spans="1:6">
      <c r="C25" s="503"/>
      <c r="D25" s="504"/>
      <c r="E25" s="504"/>
      <c r="F25" s="505"/>
    </row>
    <row r="26" spans="1:6">
      <c r="C26" s="584"/>
      <c r="D26" s="585"/>
      <c r="E26" s="585"/>
      <c r="F26" s="586"/>
    </row>
    <row r="27" spans="1:6" ht="5" customHeight="1">
      <c r="E27" s="143"/>
      <c r="F27" s="143"/>
    </row>
    <row r="28" spans="1:6" ht="14.4" customHeight="1">
      <c r="B28" s="279"/>
      <c r="C28" s="500" t="s">
        <v>1012</v>
      </c>
      <c r="D28" s="501"/>
      <c r="E28" s="501"/>
      <c r="F28" s="502"/>
    </row>
    <row r="29" spans="1:6">
      <c r="C29" s="503"/>
      <c r="D29" s="504"/>
      <c r="E29" s="504"/>
      <c r="F29" s="505"/>
    </row>
    <row r="30" spans="1:6">
      <c r="C30" s="503"/>
      <c r="D30" s="504"/>
      <c r="E30" s="504"/>
      <c r="F30" s="505"/>
    </row>
    <row r="31" spans="1:6">
      <c r="C31" s="503"/>
      <c r="D31" s="504"/>
      <c r="E31" s="504"/>
      <c r="F31" s="505"/>
    </row>
    <row r="32" spans="1:6">
      <c r="C32" s="503"/>
      <c r="D32" s="504"/>
      <c r="E32" s="504"/>
      <c r="F32" s="505"/>
    </row>
    <row r="33" spans="1:6">
      <c r="C33" s="503"/>
      <c r="D33" s="504"/>
      <c r="E33" s="504"/>
      <c r="F33" s="505"/>
    </row>
    <row r="34" spans="1:6">
      <c r="C34" s="584"/>
      <c r="D34" s="585"/>
      <c r="E34" s="585"/>
      <c r="F34" s="586"/>
    </row>
    <row r="35" spans="1:6" ht="5" customHeight="1">
      <c r="E35" s="143"/>
      <c r="F35" s="143"/>
    </row>
    <row r="36" spans="1:6" ht="15.5">
      <c r="A36" s="141" t="s">
        <v>439</v>
      </c>
      <c r="B36" s="506" t="s">
        <v>492</v>
      </c>
      <c r="C36" s="506"/>
      <c r="D36" s="506"/>
      <c r="E36" s="143"/>
      <c r="F36" s="143"/>
    </row>
    <row r="37" spans="1:6" ht="14.4" customHeight="1">
      <c r="B37" s="459" t="s">
        <v>530</v>
      </c>
      <c r="C37" s="459"/>
      <c r="D37" s="459"/>
      <c r="E37" s="459"/>
      <c r="F37" s="459"/>
    </row>
    <row r="38" spans="1:6">
      <c r="B38" s="459"/>
      <c r="C38" s="459"/>
      <c r="D38" s="459"/>
      <c r="E38" s="459"/>
      <c r="F38" s="459"/>
    </row>
    <row r="39" spans="1:6" ht="14.25" customHeight="1">
      <c r="E39" s="143"/>
      <c r="F39" s="143"/>
    </row>
    <row r="40" spans="1:6" ht="15.5">
      <c r="A40" s="513" t="s">
        <v>919</v>
      </c>
      <c r="B40" s="514"/>
      <c r="C40" s="514"/>
      <c r="D40" s="514"/>
      <c r="E40" s="514"/>
      <c r="F40" s="515"/>
    </row>
    <row r="41" spans="1:6" ht="14.4" customHeight="1">
      <c r="B41" s="279"/>
      <c r="C41" s="527" t="s">
        <v>501</v>
      </c>
      <c r="D41" s="528"/>
      <c r="E41" s="528"/>
      <c r="F41" s="529"/>
    </row>
    <row r="42" spans="1:6">
      <c r="B42" s="144"/>
      <c r="C42" s="530"/>
      <c r="D42" s="458"/>
      <c r="E42" s="458"/>
      <c r="F42" s="531"/>
    </row>
    <row r="43" spans="1:6">
      <c r="B43" s="144"/>
      <c r="C43" s="530"/>
      <c r="D43" s="458"/>
      <c r="E43" s="458"/>
      <c r="F43" s="531"/>
    </row>
    <row r="44" spans="1:6">
      <c r="B44" s="144"/>
      <c r="C44" s="553"/>
      <c r="D44" s="554"/>
      <c r="E44" s="554"/>
      <c r="F44" s="555"/>
    </row>
    <row r="45" spans="1:6">
      <c r="A45" s="578" t="s">
        <v>981</v>
      </c>
      <c r="B45" s="579"/>
      <c r="C45" s="579"/>
      <c r="D45" s="579"/>
      <c r="E45" s="579"/>
      <c r="F45" s="580"/>
    </row>
    <row r="46" spans="1:6">
      <c r="A46" s="581"/>
      <c r="B46" s="582"/>
      <c r="C46" s="582"/>
      <c r="D46" s="582"/>
      <c r="E46" s="582"/>
      <c r="F46" s="583"/>
    </row>
    <row r="47" spans="1:6" ht="5" customHeight="1">
      <c r="E47" s="143"/>
      <c r="F47" s="143"/>
    </row>
    <row r="48" spans="1:6" ht="14.4" customHeight="1">
      <c r="A48" s="621"/>
      <c r="B48" s="622"/>
      <c r="C48" s="527" t="s">
        <v>1013</v>
      </c>
      <c r="D48" s="528"/>
      <c r="E48" s="528"/>
      <c r="F48" s="529"/>
    </row>
    <row r="49" spans="1:6" ht="14.4" customHeight="1">
      <c r="B49" s="144"/>
      <c r="C49" s="530"/>
      <c r="D49" s="458"/>
      <c r="E49" s="458"/>
      <c r="F49" s="531"/>
    </row>
    <row r="50" spans="1:6">
      <c r="B50" s="144"/>
      <c r="C50" s="553"/>
      <c r="D50" s="554"/>
      <c r="E50" s="554"/>
      <c r="F50" s="555"/>
    </row>
    <row r="51" spans="1:6">
      <c r="B51" s="144"/>
      <c r="D51" s="145"/>
      <c r="E51" s="145"/>
      <c r="F51" s="145"/>
    </row>
    <row r="52" spans="1:6" ht="18.5">
      <c r="A52" s="570" t="s">
        <v>700</v>
      </c>
      <c r="B52" s="571"/>
      <c r="C52" s="571"/>
      <c r="D52" s="571"/>
      <c r="E52" s="571"/>
      <c r="F52" s="572"/>
    </row>
    <row r="53" spans="1:6" ht="5" customHeight="1">
      <c r="E53" s="143"/>
      <c r="F53" s="143"/>
    </row>
    <row r="54" spans="1:6" ht="15.5">
      <c r="A54" s="513" t="s">
        <v>921</v>
      </c>
      <c r="B54" s="514"/>
      <c r="C54" s="514"/>
      <c r="D54" s="514"/>
      <c r="E54" s="514"/>
      <c r="F54" s="515"/>
    </row>
    <row r="55" spans="1:6" ht="5" customHeight="1">
      <c r="E55" s="143"/>
      <c r="F55" s="143"/>
    </row>
    <row r="56" spans="1:6" ht="18.5">
      <c r="A56" s="146"/>
      <c r="B56" s="279"/>
      <c r="C56" s="573" t="s">
        <v>536</v>
      </c>
      <c r="D56" s="574"/>
      <c r="E56" s="147"/>
      <c r="F56" s="148"/>
    </row>
    <row r="57" spans="1:6">
      <c r="A57" s="146"/>
      <c r="B57" s="149"/>
      <c r="C57" s="575" t="s">
        <v>537</v>
      </c>
      <c r="D57" s="576"/>
      <c r="E57" s="576"/>
      <c r="F57" s="577"/>
    </row>
    <row r="58" spans="1:6" ht="20.399999999999999" customHeight="1">
      <c r="A58" s="146"/>
      <c r="B58" s="149"/>
      <c r="C58" s="521" t="s">
        <v>1044</v>
      </c>
      <c r="D58" s="522"/>
      <c r="E58" s="522"/>
      <c r="F58" s="523"/>
    </row>
    <row r="59" spans="1:6" ht="22.75" customHeight="1">
      <c r="A59" s="146"/>
      <c r="B59" s="149"/>
      <c r="C59" s="521"/>
      <c r="D59" s="522"/>
      <c r="E59" s="522"/>
      <c r="F59" s="523"/>
    </row>
    <row r="60" spans="1:6">
      <c r="A60" s="146"/>
      <c r="B60" s="149"/>
      <c r="C60" s="575" t="s">
        <v>538</v>
      </c>
      <c r="D60" s="576"/>
      <c r="E60" s="576"/>
      <c r="F60" s="577"/>
    </row>
    <row r="61" spans="1:6">
      <c r="A61" s="146"/>
      <c r="B61" s="146"/>
      <c r="C61" s="150" t="s">
        <v>494</v>
      </c>
      <c r="D61" s="124"/>
      <c r="E61" s="124"/>
      <c r="F61" s="125"/>
    </row>
    <row r="62" spans="1:6">
      <c r="A62" s="619" t="s">
        <v>916</v>
      </c>
      <c r="B62" s="620"/>
      <c r="C62" s="607" t="s">
        <v>980</v>
      </c>
      <c r="D62" s="608"/>
      <c r="E62" s="608"/>
      <c r="F62" s="609"/>
    </row>
    <row r="63" spans="1:6">
      <c r="A63" s="146"/>
      <c r="B63" s="146"/>
      <c r="C63" s="610"/>
      <c r="D63" s="611"/>
      <c r="E63" s="611"/>
      <c r="F63" s="612"/>
    </row>
    <row r="64" spans="1:6" ht="30" customHeight="1">
      <c r="A64" s="146"/>
      <c r="B64" s="146"/>
      <c r="C64" s="610"/>
      <c r="D64" s="611"/>
      <c r="E64" s="611"/>
      <c r="F64" s="612"/>
    </row>
    <row r="65" spans="1:6" ht="15.65" customHeight="1">
      <c r="A65" s="146"/>
      <c r="B65" s="124"/>
      <c r="C65" s="150" t="s">
        <v>8</v>
      </c>
      <c r="D65" s="124"/>
      <c r="E65" s="124"/>
      <c r="F65" s="125"/>
    </row>
    <row r="66" spans="1:6" ht="18.5">
      <c r="A66" s="146"/>
      <c r="B66" s="279"/>
      <c r="C66" s="547" t="s">
        <v>539</v>
      </c>
      <c r="D66" s="548"/>
      <c r="E66" s="548"/>
      <c r="F66" s="549"/>
    </row>
    <row r="67" spans="1:6">
      <c r="A67" s="146"/>
      <c r="B67" s="146"/>
      <c r="C67" s="550"/>
      <c r="D67" s="551"/>
      <c r="E67" s="551"/>
      <c r="F67" s="552"/>
    </row>
    <row r="68" spans="1:6">
      <c r="A68" s="146"/>
      <c r="B68" s="146"/>
      <c r="C68" s="550"/>
      <c r="D68" s="551"/>
      <c r="E68" s="551"/>
      <c r="F68" s="552"/>
    </row>
    <row r="69" spans="1:6">
      <c r="A69" s="146"/>
      <c r="B69" s="146"/>
      <c r="C69" s="605" t="s">
        <v>540</v>
      </c>
      <c r="D69" s="606"/>
      <c r="E69" s="146"/>
      <c r="F69" s="151"/>
    </row>
    <row r="70" spans="1:6">
      <c r="A70" s="146"/>
      <c r="B70" s="146"/>
      <c r="C70" s="152" t="s">
        <v>495</v>
      </c>
      <c r="D70" s="146"/>
      <c r="E70" s="146"/>
      <c r="F70" s="151"/>
    </row>
    <row r="71" spans="1:6">
      <c r="A71" s="146"/>
      <c r="B71" s="124"/>
      <c r="C71" s="150" t="s">
        <v>9</v>
      </c>
      <c r="D71" s="124"/>
      <c r="E71" s="124"/>
      <c r="F71" s="125"/>
    </row>
    <row r="72" spans="1:6" ht="18.5">
      <c r="A72" s="146"/>
      <c r="B72" s="279"/>
      <c r="C72" s="527" t="s">
        <v>502</v>
      </c>
      <c r="D72" s="528"/>
      <c r="E72" s="528"/>
      <c r="F72" s="529"/>
    </row>
    <row r="73" spans="1:6">
      <c r="A73" s="146"/>
      <c r="B73" s="146"/>
      <c r="C73" s="530"/>
      <c r="D73" s="458"/>
      <c r="E73" s="458"/>
      <c r="F73" s="531"/>
    </row>
    <row r="74" spans="1:6">
      <c r="A74" s="146"/>
      <c r="B74" s="146"/>
      <c r="C74" s="530"/>
      <c r="D74" s="458"/>
      <c r="E74" s="458"/>
      <c r="F74" s="531"/>
    </row>
    <row r="75" spans="1:6">
      <c r="A75" s="146"/>
      <c r="B75" s="124"/>
      <c r="C75" s="150" t="s">
        <v>10</v>
      </c>
      <c r="D75" s="124"/>
      <c r="E75" s="124"/>
      <c r="F75" s="125"/>
    </row>
    <row r="76" spans="1:6" ht="18.75" customHeight="1">
      <c r="A76" s="146"/>
      <c r="B76" s="279"/>
      <c r="C76" s="527" t="s">
        <v>503</v>
      </c>
      <c r="D76" s="528"/>
      <c r="E76" s="528"/>
      <c r="F76" s="529"/>
    </row>
    <row r="77" spans="1:6">
      <c r="A77" s="146"/>
      <c r="B77" s="146"/>
      <c r="C77" s="530"/>
      <c r="D77" s="458"/>
      <c r="E77" s="458"/>
      <c r="F77" s="531"/>
    </row>
    <row r="78" spans="1:6">
      <c r="A78" s="146"/>
      <c r="B78" s="151"/>
      <c r="C78" s="150" t="s">
        <v>11</v>
      </c>
      <c r="D78" s="124"/>
      <c r="E78" s="124"/>
      <c r="F78" s="125"/>
    </row>
    <row r="79" spans="1:6" ht="5" customHeight="1">
      <c r="E79" s="143"/>
      <c r="F79" s="143"/>
    </row>
    <row r="80" spans="1:6" ht="15.65" customHeight="1">
      <c r="A80" s="616" t="s">
        <v>920</v>
      </c>
      <c r="B80" s="617"/>
      <c r="C80" s="617"/>
      <c r="D80" s="617"/>
      <c r="E80" s="617"/>
      <c r="F80" s="618"/>
    </row>
    <row r="81" spans="1:6" ht="5" customHeight="1">
      <c r="E81" s="143"/>
      <c r="F81" s="143"/>
    </row>
    <row r="82" spans="1:6" ht="18.5">
      <c r="A82" s="146"/>
      <c r="B82" s="279"/>
      <c r="C82" s="495" t="s">
        <v>504</v>
      </c>
      <c r="D82" s="496"/>
      <c r="E82" s="496"/>
      <c r="F82" s="497"/>
    </row>
    <row r="83" spans="1:6">
      <c r="A83" s="146"/>
      <c r="B83" s="146"/>
      <c r="C83" s="498"/>
      <c r="D83" s="459"/>
      <c r="E83" s="459"/>
      <c r="F83" s="499"/>
    </row>
    <row r="84" spans="1:6">
      <c r="A84" s="146"/>
      <c r="B84" s="146"/>
      <c r="C84" s="521" t="s">
        <v>12</v>
      </c>
      <c r="D84" s="522"/>
      <c r="E84" s="522"/>
      <c r="F84" s="523"/>
    </row>
    <row r="85" spans="1:6">
      <c r="A85" s="146"/>
      <c r="B85" s="146"/>
      <c r="C85" s="521"/>
      <c r="D85" s="522"/>
      <c r="E85" s="522"/>
      <c r="F85" s="523"/>
    </row>
    <row r="86" spans="1:6">
      <c r="A86" s="146"/>
      <c r="B86" s="146"/>
      <c r="C86" s="521"/>
      <c r="D86" s="522"/>
      <c r="E86" s="522"/>
      <c r="F86" s="523"/>
    </row>
    <row r="87" spans="1:6">
      <c r="A87" s="146"/>
      <c r="B87" s="146"/>
      <c r="C87" s="521"/>
      <c r="D87" s="522"/>
      <c r="E87" s="522"/>
      <c r="F87" s="523"/>
    </row>
    <row r="88" spans="1:6">
      <c r="A88" s="146"/>
      <c r="B88" s="146"/>
      <c r="C88" s="575" t="s">
        <v>13</v>
      </c>
      <c r="D88" s="576"/>
      <c r="E88" s="576"/>
      <c r="F88" s="577"/>
    </row>
    <row r="89" spans="1:6">
      <c r="A89" s="146"/>
      <c r="B89" s="146"/>
      <c r="C89" s="492" t="s">
        <v>541</v>
      </c>
      <c r="D89" s="493"/>
      <c r="E89" s="493"/>
      <c r="F89" s="494"/>
    </row>
    <row r="90" spans="1:6">
      <c r="A90" s="146"/>
      <c r="B90" s="146"/>
      <c r="C90" s="492"/>
      <c r="D90" s="493"/>
      <c r="E90" s="493"/>
      <c r="F90" s="494"/>
    </row>
    <row r="91" spans="1:6" ht="15" customHeight="1">
      <c r="A91" s="146"/>
      <c r="B91" s="146"/>
      <c r="C91" s="492" t="s">
        <v>14</v>
      </c>
      <c r="D91" s="493"/>
      <c r="E91" s="493"/>
      <c r="F91" s="494"/>
    </row>
    <row r="92" spans="1:6">
      <c r="A92" s="146"/>
      <c r="B92" s="146"/>
      <c r="C92" s="492"/>
      <c r="D92" s="493"/>
      <c r="E92" s="493"/>
      <c r="F92" s="494"/>
    </row>
    <row r="93" spans="1:6" ht="14.4" customHeight="1">
      <c r="A93" s="146"/>
      <c r="B93" s="146"/>
      <c r="C93" s="613" t="s">
        <v>15</v>
      </c>
      <c r="D93" s="614"/>
      <c r="E93" s="614"/>
      <c r="F93" s="615"/>
    </row>
    <row r="94" spans="1:6" ht="14.4" customHeight="1">
      <c r="A94" s="146"/>
      <c r="B94" s="153"/>
      <c r="C94" s="613"/>
      <c r="D94" s="614"/>
      <c r="E94" s="614"/>
      <c r="F94" s="615"/>
    </row>
    <row r="95" spans="1:6" ht="14.4" customHeight="1">
      <c r="A95" s="153"/>
      <c r="B95" s="154"/>
      <c r="C95" s="150" t="s">
        <v>16</v>
      </c>
      <c r="D95" s="154"/>
      <c r="E95" s="154"/>
      <c r="F95" s="155"/>
    </row>
    <row r="96" spans="1:6" ht="18" customHeight="1">
      <c r="A96" s="146"/>
      <c r="B96" s="279"/>
      <c r="C96" s="564" t="s">
        <v>505</v>
      </c>
      <c r="D96" s="565"/>
      <c r="E96" s="565"/>
      <c r="F96" s="566"/>
    </row>
    <row r="97" spans="1:6" ht="26.4" customHeight="1">
      <c r="A97" s="146"/>
      <c r="B97" s="146"/>
      <c r="C97" s="567"/>
      <c r="D97" s="568"/>
      <c r="E97" s="568"/>
      <c r="F97" s="569"/>
    </row>
    <row r="98" spans="1:6">
      <c r="A98" s="146"/>
      <c r="B98" s="151"/>
      <c r="C98" s="150" t="s">
        <v>16</v>
      </c>
      <c r="D98" s="124"/>
      <c r="E98" s="124"/>
      <c r="F98" s="125"/>
    </row>
    <row r="99" spans="1:6" ht="5" customHeight="1"/>
    <row r="100" spans="1:6" ht="15.65" customHeight="1">
      <c r="A100" s="535" t="s">
        <v>982</v>
      </c>
      <c r="B100" s="536"/>
      <c r="C100" s="536"/>
      <c r="D100" s="536"/>
      <c r="E100" s="536"/>
      <c r="F100" s="537"/>
    </row>
    <row r="101" spans="1:6" ht="15.65" customHeight="1">
      <c r="A101" s="538"/>
      <c r="B101" s="539"/>
      <c r="C101" s="539"/>
      <c r="D101" s="539"/>
      <c r="E101" s="539"/>
      <c r="F101" s="540"/>
    </row>
    <row r="102" spans="1:6" ht="5" customHeight="1"/>
    <row r="103" spans="1:6" ht="18.5">
      <c r="A103" s="146"/>
      <c r="B103" s="279"/>
      <c r="C103" s="500" t="s">
        <v>506</v>
      </c>
      <c r="D103" s="501"/>
      <c r="E103" s="501"/>
      <c r="F103" s="502"/>
    </row>
    <row r="104" spans="1:6">
      <c r="A104" s="146"/>
      <c r="B104" s="146"/>
      <c r="C104" s="503"/>
      <c r="D104" s="504"/>
      <c r="E104" s="504"/>
      <c r="F104" s="505"/>
    </row>
    <row r="105" spans="1:6">
      <c r="A105" s="146"/>
      <c r="B105" s="146"/>
      <c r="C105" s="503"/>
      <c r="D105" s="504"/>
      <c r="E105" s="504"/>
      <c r="F105" s="505"/>
    </row>
    <row r="106" spans="1:6">
      <c r="A106" s="146"/>
      <c r="B106" s="124"/>
      <c r="C106" s="150" t="s">
        <v>17</v>
      </c>
      <c r="D106" s="124"/>
      <c r="E106" s="124"/>
      <c r="F106" s="125"/>
    </row>
    <row r="107" spans="1:6" ht="18.5">
      <c r="A107" s="146"/>
      <c r="B107" s="279"/>
      <c r="C107" s="500" t="s">
        <v>507</v>
      </c>
      <c r="D107" s="501"/>
      <c r="E107" s="501"/>
      <c r="F107" s="502"/>
    </row>
    <row r="108" spans="1:6">
      <c r="A108" s="146"/>
      <c r="B108" s="146"/>
      <c r="C108" s="503"/>
      <c r="D108" s="504"/>
      <c r="E108" s="504"/>
      <c r="F108" s="505"/>
    </row>
    <row r="109" spans="1:6">
      <c r="A109" s="146"/>
      <c r="B109" s="146"/>
      <c r="C109" s="503"/>
      <c r="D109" s="504"/>
      <c r="E109" s="504"/>
      <c r="F109" s="505"/>
    </row>
    <row r="110" spans="1:6">
      <c r="A110" s="146"/>
      <c r="B110" s="151"/>
      <c r="C110" s="150" t="s">
        <v>17</v>
      </c>
      <c r="D110" s="124"/>
      <c r="E110" s="124"/>
      <c r="F110" s="125"/>
    </row>
    <row r="111" spans="1:6" ht="5" customHeight="1"/>
    <row r="112" spans="1:6" ht="15.5">
      <c r="A112" s="513" t="s">
        <v>922</v>
      </c>
      <c r="B112" s="514"/>
      <c r="C112" s="514"/>
      <c r="D112" s="514"/>
      <c r="E112" s="514"/>
      <c r="F112" s="515"/>
    </row>
    <row r="113" spans="1:6" ht="5" customHeight="1"/>
    <row r="114" spans="1:6" ht="18" customHeight="1">
      <c r="A114" s="146"/>
      <c r="B114" s="279"/>
      <c r="C114" s="564" t="s">
        <v>744</v>
      </c>
      <c r="D114" s="565"/>
      <c r="E114" s="565"/>
      <c r="F114" s="566"/>
    </row>
    <row r="115" spans="1:6">
      <c r="A115" s="146"/>
      <c r="B115" s="146"/>
      <c r="C115" s="567"/>
      <c r="D115" s="568"/>
      <c r="E115" s="568"/>
      <c r="F115" s="569"/>
    </row>
    <row r="116" spans="1:6">
      <c r="A116" s="146"/>
      <c r="B116" s="146"/>
      <c r="C116" s="567"/>
      <c r="D116" s="568"/>
      <c r="E116" s="568"/>
      <c r="F116" s="569"/>
    </row>
    <row r="117" spans="1:6">
      <c r="A117" s="146"/>
      <c r="B117" s="146"/>
      <c r="C117" s="150" t="s">
        <v>17</v>
      </c>
      <c r="D117" s="355"/>
      <c r="E117" s="355"/>
      <c r="F117" s="356"/>
    </row>
    <row r="118" spans="1:6" ht="18.5">
      <c r="A118" s="146"/>
      <c r="B118" s="279"/>
      <c r="C118" s="500" t="s">
        <v>542</v>
      </c>
      <c r="D118" s="501"/>
      <c r="E118" s="501"/>
      <c r="F118" s="502"/>
    </row>
    <row r="119" spans="1:6">
      <c r="A119" s="146"/>
      <c r="B119" s="146"/>
      <c r="C119" s="503"/>
      <c r="D119" s="504"/>
      <c r="E119" s="504"/>
      <c r="F119" s="505"/>
    </row>
    <row r="120" spans="1:6">
      <c r="A120" s="146"/>
      <c r="B120" s="146"/>
      <c r="C120" s="503"/>
      <c r="D120" s="504"/>
      <c r="E120" s="504"/>
      <c r="F120" s="505"/>
    </row>
    <row r="121" spans="1:6">
      <c r="A121" s="146"/>
      <c r="B121" s="124"/>
      <c r="C121" s="150" t="s">
        <v>18</v>
      </c>
      <c r="D121" s="124"/>
      <c r="E121" s="124"/>
      <c r="F121" s="125"/>
    </row>
    <row r="122" spans="1:6" ht="18.75" customHeight="1">
      <c r="A122" s="146"/>
      <c r="B122" s="279"/>
      <c r="C122" s="495" t="s">
        <v>508</v>
      </c>
      <c r="D122" s="496"/>
      <c r="E122" s="496"/>
      <c r="F122" s="497"/>
    </row>
    <row r="123" spans="1:6">
      <c r="A123" s="146"/>
      <c r="B123" s="146"/>
      <c r="C123" s="498"/>
      <c r="D123" s="459"/>
      <c r="E123" s="459"/>
      <c r="F123" s="499"/>
    </row>
    <row r="124" spans="1:6">
      <c r="A124" s="146"/>
      <c r="B124" s="124"/>
      <c r="C124" s="150" t="s">
        <v>19</v>
      </c>
      <c r="D124" s="124"/>
      <c r="E124" s="124"/>
      <c r="F124" s="125"/>
    </row>
    <row r="125" spans="1:6" ht="18" customHeight="1">
      <c r="A125" s="146"/>
      <c r="B125" s="279"/>
      <c r="C125" s="564" t="s">
        <v>509</v>
      </c>
      <c r="D125" s="565"/>
      <c r="E125" s="565"/>
      <c r="F125" s="566"/>
    </row>
    <row r="126" spans="1:6" ht="27" customHeight="1">
      <c r="A126" s="146"/>
      <c r="B126" s="146"/>
      <c r="C126" s="567"/>
      <c r="D126" s="568"/>
      <c r="E126" s="568"/>
      <c r="F126" s="569"/>
    </row>
    <row r="127" spans="1:6">
      <c r="A127" s="146"/>
      <c r="B127" s="151"/>
      <c r="C127" s="150" t="s">
        <v>20</v>
      </c>
      <c r="D127" s="124"/>
      <c r="E127" s="124"/>
      <c r="F127" s="125"/>
    </row>
    <row r="128" spans="1:6" ht="5" customHeight="1"/>
    <row r="129" spans="1:6" ht="15.5">
      <c r="A129" s="141" t="s">
        <v>441</v>
      </c>
      <c r="B129" s="506" t="s">
        <v>510</v>
      </c>
      <c r="C129" s="506"/>
      <c r="D129" s="506"/>
    </row>
    <row r="130" spans="1:6" ht="15.5">
      <c r="A130" s="513" t="s">
        <v>923</v>
      </c>
      <c r="B130" s="514"/>
      <c r="C130" s="514"/>
      <c r="D130" s="514"/>
      <c r="E130" s="514"/>
      <c r="F130" s="515"/>
    </row>
    <row r="131" spans="1:6" ht="5" customHeight="1"/>
    <row r="132" spans="1:6" ht="18" customHeight="1">
      <c r="A132" s="146"/>
      <c r="B132" s="279"/>
      <c r="C132" s="507" t="s">
        <v>511</v>
      </c>
      <c r="D132" s="508"/>
      <c r="E132" s="508"/>
      <c r="F132" s="509"/>
    </row>
    <row r="133" spans="1:6">
      <c r="A133" s="146"/>
      <c r="B133" s="146"/>
      <c r="C133" s="510"/>
      <c r="D133" s="511"/>
      <c r="E133" s="511"/>
      <c r="F133" s="512"/>
    </row>
    <row r="134" spans="1:6" ht="18.5">
      <c r="A134" s="146"/>
      <c r="B134" s="279"/>
      <c r="C134" s="500" t="s">
        <v>512</v>
      </c>
      <c r="D134" s="501"/>
      <c r="E134" s="501"/>
      <c r="F134" s="502"/>
    </row>
    <row r="135" spans="1:6">
      <c r="A135" s="146"/>
      <c r="B135" s="146"/>
      <c r="C135" s="503"/>
      <c r="D135" s="504"/>
      <c r="E135" s="504"/>
      <c r="F135" s="505"/>
    </row>
    <row r="136" spans="1:6">
      <c r="A136" s="146"/>
      <c r="B136" s="146"/>
      <c r="C136" s="503"/>
      <c r="D136" s="504"/>
      <c r="E136" s="504"/>
      <c r="F136" s="505"/>
    </row>
    <row r="137" spans="1:6">
      <c r="A137" s="146"/>
      <c r="B137" s="146"/>
      <c r="C137" s="156" t="s">
        <v>514</v>
      </c>
      <c r="D137" s="146"/>
      <c r="E137" s="146"/>
      <c r="F137" s="151"/>
    </row>
    <row r="138" spans="1:6">
      <c r="A138" s="146"/>
      <c r="B138" s="146"/>
      <c r="C138" s="156" t="s">
        <v>513</v>
      </c>
      <c r="D138" s="146"/>
      <c r="E138" s="146"/>
      <c r="F138" s="151"/>
    </row>
    <row r="139" spans="1:6" ht="14.4" customHeight="1">
      <c r="A139" s="146"/>
      <c r="B139" s="146"/>
      <c r="C139" s="558" t="s">
        <v>528</v>
      </c>
      <c r="D139" s="559"/>
      <c r="E139" s="559"/>
      <c r="F139" s="560"/>
    </row>
    <row r="140" spans="1:6" ht="14.4" customHeight="1">
      <c r="A140" s="146"/>
      <c r="B140" s="146"/>
      <c r="C140" s="558"/>
      <c r="D140" s="559"/>
      <c r="E140" s="559"/>
      <c r="F140" s="560"/>
    </row>
    <row r="141" spans="1:6">
      <c r="A141" s="146"/>
      <c r="B141" s="146"/>
      <c r="C141" s="558"/>
      <c r="D141" s="559"/>
      <c r="E141" s="559"/>
      <c r="F141" s="560"/>
    </row>
    <row r="142" spans="1:6">
      <c r="A142" s="146"/>
      <c r="B142" s="146"/>
      <c r="C142" s="561"/>
      <c r="D142" s="562"/>
      <c r="E142" s="562"/>
      <c r="F142" s="563"/>
    </row>
    <row r="143" spans="1:6" ht="18.5">
      <c r="A143" s="146"/>
      <c r="B143" s="279"/>
      <c r="C143" s="500" t="s">
        <v>515</v>
      </c>
      <c r="D143" s="501"/>
      <c r="E143" s="501"/>
      <c r="F143" s="502"/>
    </row>
    <row r="144" spans="1:6">
      <c r="A144" s="146"/>
      <c r="B144" s="146"/>
      <c r="C144" s="503"/>
      <c r="D144" s="504"/>
      <c r="E144" s="504"/>
      <c r="F144" s="505"/>
    </row>
    <row r="145" spans="1:6">
      <c r="A145" s="146"/>
      <c r="B145" s="146"/>
      <c r="C145" s="503"/>
      <c r="D145" s="504"/>
      <c r="E145" s="504"/>
      <c r="F145" s="505"/>
    </row>
    <row r="146" spans="1:6">
      <c r="A146" s="146"/>
      <c r="B146" s="146"/>
      <c r="C146" s="503"/>
      <c r="D146" s="504"/>
      <c r="E146" s="504"/>
      <c r="F146" s="505"/>
    </row>
    <row r="147" spans="1:6">
      <c r="A147" s="146"/>
      <c r="B147" s="124"/>
      <c r="C147" s="519" t="s">
        <v>543</v>
      </c>
      <c r="D147" s="444"/>
      <c r="E147" s="444"/>
      <c r="F147" s="520"/>
    </row>
    <row r="148" spans="1:6" ht="18.5">
      <c r="A148" s="146"/>
      <c r="B148" s="279"/>
      <c r="C148" s="527" t="s">
        <v>516</v>
      </c>
      <c r="D148" s="528"/>
      <c r="E148" s="528"/>
      <c r="F148" s="529"/>
    </row>
    <row r="149" spans="1:6">
      <c r="A149" s="146"/>
      <c r="B149" s="157"/>
      <c r="C149" s="530"/>
      <c r="D149" s="458"/>
      <c r="E149" s="458"/>
      <c r="F149" s="531"/>
    </row>
    <row r="150" spans="1:6">
      <c r="A150" s="146"/>
      <c r="B150" s="124"/>
      <c r="C150" s="150" t="s">
        <v>21</v>
      </c>
      <c r="D150" s="124"/>
      <c r="E150" s="124"/>
      <c r="F150" s="125"/>
    </row>
    <row r="151" spans="1:6" ht="18.75" customHeight="1">
      <c r="A151" s="146"/>
      <c r="B151" s="279"/>
      <c r="C151" s="564" t="s">
        <v>517</v>
      </c>
      <c r="D151" s="565"/>
      <c r="E151" s="565"/>
      <c r="F151" s="566"/>
    </row>
    <row r="152" spans="1:6">
      <c r="A152" s="146"/>
      <c r="B152" s="146"/>
      <c r="C152" s="567"/>
      <c r="D152" s="568"/>
      <c r="E152" s="568"/>
      <c r="F152" s="569"/>
    </row>
    <row r="153" spans="1:6">
      <c r="A153" s="146"/>
      <c r="B153" s="146"/>
      <c r="C153" s="567"/>
      <c r="D153" s="568"/>
      <c r="E153" s="568"/>
      <c r="F153" s="569"/>
    </row>
    <row r="154" spans="1:6">
      <c r="A154" s="146"/>
      <c r="B154" s="146"/>
      <c r="C154" s="567"/>
      <c r="D154" s="568"/>
      <c r="E154" s="568"/>
      <c r="F154" s="569"/>
    </row>
    <row r="155" spans="1:6">
      <c r="A155" s="146"/>
      <c r="B155" s="146"/>
      <c r="C155" s="567"/>
      <c r="D155" s="568"/>
      <c r="E155" s="568"/>
      <c r="F155" s="569"/>
    </row>
    <row r="156" spans="1:6">
      <c r="A156" s="146"/>
      <c r="B156" s="146"/>
      <c r="C156" s="567"/>
      <c r="D156" s="568"/>
      <c r="E156" s="568"/>
      <c r="F156" s="569"/>
    </row>
    <row r="157" spans="1:6">
      <c r="A157" s="146"/>
      <c r="B157" s="146"/>
      <c r="C157" s="567"/>
      <c r="D157" s="568"/>
      <c r="E157" s="568"/>
      <c r="F157" s="569"/>
    </row>
    <row r="158" spans="1:6">
      <c r="A158" s="146"/>
      <c r="B158" s="146"/>
      <c r="C158" s="567"/>
      <c r="D158" s="568"/>
      <c r="E158" s="568"/>
      <c r="F158" s="569"/>
    </row>
    <row r="159" spans="1:6">
      <c r="A159" s="146"/>
      <c r="B159" s="146"/>
      <c r="C159" s="567"/>
      <c r="D159" s="568"/>
      <c r="E159" s="568"/>
      <c r="F159" s="569"/>
    </row>
    <row r="160" spans="1:6" ht="18.75" customHeight="1">
      <c r="A160" s="146"/>
      <c r="B160" s="279"/>
      <c r="C160" s="547" t="s">
        <v>925</v>
      </c>
      <c r="D160" s="548"/>
      <c r="E160" s="548"/>
      <c r="F160" s="549"/>
    </row>
    <row r="161" spans="1:6">
      <c r="A161" s="146"/>
      <c r="B161" s="146"/>
      <c r="C161" s="550"/>
      <c r="D161" s="551"/>
      <c r="E161" s="551"/>
      <c r="F161" s="552"/>
    </row>
    <row r="162" spans="1:6">
      <c r="A162" s="146"/>
      <c r="B162" s="146"/>
      <c r="C162" s="550"/>
      <c r="D162" s="551"/>
      <c r="E162" s="551"/>
      <c r="F162" s="552"/>
    </row>
    <row r="163" spans="1:6">
      <c r="A163" s="146"/>
      <c r="B163" s="146"/>
      <c r="C163" s="550"/>
      <c r="D163" s="551"/>
      <c r="E163" s="551"/>
      <c r="F163" s="552"/>
    </row>
    <row r="164" spans="1:6">
      <c r="A164" s="146"/>
      <c r="B164" s="146"/>
      <c r="C164" s="550"/>
      <c r="D164" s="551"/>
      <c r="E164" s="551"/>
      <c r="F164" s="552"/>
    </row>
    <row r="165" spans="1:6">
      <c r="A165" s="146"/>
      <c r="B165" s="146"/>
      <c r="C165" s="550"/>
      <c r="D165" s="551"/>
      <c r="E165" s="551"/>
      <c r="F165" s="552"/>
    </row>
    <row r="166" spans="1:6">
      <c r="A166" s="146"/>
      <c r="B166" s="146"/>
      <c r="C166" s="550"/>
      <c r="D166" s="551"/>
      <c r="E166" s="551"/>
      <c r="F166" s="552"/>
    </row>
    <row r="167" spans="1:6">
      <c r="A167" s="146"/>
      <c r="B167" s="146"/>
      <c r="C167" s="550"/>
      <c r="D167" s="551"/>
      <c r="E167" s="551"/>
      <c r="F167" s="552"/>
    </row>
    <row r="168" spans="1:6">
      <c r="A168" s="146"/>
      <c r="B168" s="146"/>
      <c r="C168" s="550"/>
      <c r="D168" s="551"/>
      <c r="E168" s="551"/>
      <c r="F168" s="552"/>
    </row>
    <row r="169" spans="1:6">
      <c r="A169" s="146"/>
      <c r="B169" s="146"/>
      <c r="C169" s="550"/>
      <c r="D169" s="551"/>
      <c r="E169" s="551"/>
      <c r="F169" s="552"/>
    </row>
    <row r="170" spans="1:6" ht="18.649999999999999" customHeight="1">
      <c r="A170" s="146"/>
      <c r="B170" s="146"/>
      <c r="C170" s="556" t="s">
        <v>983</v>
      </c>
      <c r="D170" s="556"/>
      <c r="E170" s="557" t="s">
        <v>977</v>
      </c>
      <c r="F170" s="518"/>
    </row>
    <row r="171" spans="1:6" ht="18.649999999999999" customHeight="1">
      <c r="A171" s="146"/>
      <c r="B171" s="146"/>
      <c r="C171" s="517"/>
      <c r="D171" s="518"/>
      <c r="E171" s="359"/>
      <c r="F171" s="360"/>
    </row>
    <row r="172" spans="1:6" ht="17.399999999999999" customHeight="1">
      <c r="A172" s="146"/>
      <c r="B172" s="124"/>
      <c r="C172" s="516"/>
      <c r="D172" s="516"/>
      <c r="E172" s="357"/>
      <c r="F172" s="358"/>
    </row>
    <row r="173" spans="1:6" ht="18.75" customHeight="1">
      <c r="A173" s="146"/>
      <c r="B173" s="279"/>
      <c r="C173" s="527" t="s">
        <v>518</v>
      </c>
      <c r="D173" s="528"/>
      <c r="E173" s="528"/>
      <c r="F173" s="529"/>
    </row>
    <row r="174" spans="1:6">
      <c r="A174" s="146"/>
      <c r="B174" s="146"/>
      <c r="C174" s="530"/>
      <c r="D174" s="458"/>
      <c r="E174" s="458"/>
      <c r="F174" s="531"/>
    </row>
    <row r="175" spans="1:6">
      <c r="A175" s="146"/>
      <c r="B175" s="151"/>
      <c r="C175" s="150" t="s">
        <v>22</v>
      </c>
      <c r="D175" s="124"/>
      <c r="E175" s="124"/>
      <c r="F175" s="125"/>
    </row>
    <row r="176" spans="1:6" ht="18.75" customHeight="1">
      <c r="A176" s="146"/>
      <c r="B176" s="279"/>
      <c r="C176" s="527" t="s">
        <v>579</v>
      </c>
      <c r="D176" s="528"/>
      <c r="E176" s="528"/>
      <c r="F176" s="529"/>
    </row>
    <row r="177" spans="1:6">
      <c r="A177" s="146"/>
      <c r="B177" s="146"/>
      <c r="C177" s="530"/>
      <c r="D177" s="458"/>
      <c r="E177" s="458"/>
      <c r="F177" s="531"/>
    </row>
    <row r="178" spans="1:6">
      <c r="A178" s="146"/>
      <c r="B178" s="146"/>
      <c r="C178" s="530"/>
      <c r="D178" s="458"/>
      <c r="E178" s="458"/>
      <c r="F178" s="531"/>
    </row>
    <row r="179" spans="1:6">
      <c r="A179" s="146"/>
      <c r="B179" s="151"/>
      <c r="C179" s="150" t="s">
        <v>578</v>
      </c>
      <c r="D179" s="124"/>
      <c r="E179" s="124"/>
      <c r="F179" s="125"/>
    </row>
    <row r="180" spans="1:6" ht="5" customHeight="1"/>
    <row r="181" spans="1:6" ht="15.5">
      <c r="A181" s="141" t="s">
        <v>454</v>
      </c>
      <c r="B181" s="506" t="s">
        <v>519</v>
      </c>
      <c r="C181" s="506"/>
      <c r="D181" s="506"/>
    </row>
    <row r="182" spans="1:6" ht="15.65" customHeight="1">
      <c r="A182" s="535" t="s">
        <v>924</v>
      </c>
      <c r="B182" s="536"/>
      <c r="C182" s="536"/>
      <c r="D182" s="536"/>
      <c r="E182" s="536"/>
      <c r="F182" s="537"/>
    </row>
    <row r="183" spans="1:6">
      <c r="A183" s="538"/>
      <c r="B183" s="539"/>
      <c r="C183" s="539"/>
      <c r="D183" s="539"/>
      <c r="E183" s="539"/>
      <c r="F183" s="540"/>
    </row>
    <row r="184" spans="1:6" ht="5" customHeight="1"/>
    <row r="185" spans="1:6" ht="18" customHeight="1">
      <c r="A185" s="151"/>
      <c r="B185" s="279"/>
      <c r="C185" s="541" t="s">
        <v>520</v>
      </c>
      <c r="D185" s="542"/>
      <c r="E185" s="542"/>
      <c r="F185" s="543"/>
    </row>
    <row r="186" spans="1:6">
      <c r="A186" s="146"/>
      <c r="B186" s="146"/>
      <c r="C186" s="544"/>
      <c r="D186" s="545"/>
      <c r="E186" s="545"/>
      <c r="F186" s="546"/>
    </row>
    <row r="187" spans="1:6">
      <c r="A187" s="146"/>
      <c r="B187" s="146"/>
      <c r="C187" s="544"/>
      <c r="D187" s="545"/>
      <c r="E187" s="545"/>
      <c r="F187" s="546"/>
    </row>
    <row r="188" spans="1:6" ht="17" customHeight="1">
      <c r="A188" s="146"/>
      <c r="B188" s="146"/>
      <c r="C188" s="544"/>
      <c r="D188" s="545"/>
      <c r="E188" s="545"/>
      <c r="F188" s="546"/>
    </row>
    <row r="189" spans="1:6" ht="17" customHeight="1">
      <c r="A189" s="146"/>
      <c r="B189" s="146"/>
      <c r="C189" s="544"/>
      <c r="D189" s="545"/>
      <c r="E189" s="545"/>
      <c r="F189" s="546"/>
    </row>
    <row r="190" spans="1:6" ht="18" customHeight="1">
      <c r="A190" s="146"/>
      <c r="B190" s="146"/>
      <c r="C190" s="544"/>
      <c r="D190" s="545"/>
      <c r="E190" s="545"/>
      <c r="F190" s="546"/>
    </row>
    <row r="191" spans="1:6" ht="18.5">
      <c r="A191" s="146"/>
      <c r="B191" s="279"/>
      <c r="C191" s="527" t="s">
        <v>699</v>
      </c>
      <c r="D191" s="528"/>
      <c r="E191" s="528"/>
      <c r="F191" s="529"/>
    </row>
    <row r="192" spans="1:6">
      <c r="A192" s="146"/>
      <c r="B192" s="146"/>
      <c r="C192" s="530"/>
      <c r="D192" s="458"/>
      <c r="E192" s="458"/>
      <c r="F192" s="531"/>
    </row>
    <row r="193" spans="1:6">
      <c r="A193" s="146"/>
      <c r="B193" s="146"/>
      <c r="C193" s="530"/>
      <c r="D193" s="458"/>
      <c r="E193" s="458"/>
      <c r="F193" s="531"/>
    </row>
    <row r="194" spans="1:6">
      <c r="A194" s="146"/>
      <c r="B194" s="146"/>
      <c r="C194" s="152" t="s">
        <v>521</v>
      </c>
      <c r="D194" s="146"/>
      <c r="E194" s="146"/>
      <c r="F194" s="151"/>
    </row>
    <row r="195" spans="1:6">
      <c r="A195" s="146"/>
      <c r="B195" s="146"/>
      <c r="C195" s="492" t="s">
        <v>544</v>
      </c>
      <c r="D195" s="493"/>
      <c r="E195" s="493"/>
      <c r="F195" s="494"/>
    </row>
    <row r="196" spans="1:6">
      <c r="A196" s="146"/>
      <c r="B196" s="146"/>
      <c r="C196" s="492"/>
      <c r="D196" s="493"/>
      <c r="E196" s="493"/>
      <c r="F196" s="494"/>
    </row>
    <row r="197" spans="1:6">
      <c r="A197" s="146"/>
      <c r="B197" s="146"/>
      <c r="C197" s="532" t="s">
        <v>545</v>
      </c>
      <c r="D197" s="533"/>
      <c r="E197" s="533"/>
      <c r="F197" s="534"/>
    </row>
    <row r="198" spans="1:6">
      <c r="A198" s="146"/>
      <c r="B198" s="146"/>
      <c r="C198" s="532"/>
      <c r="D198" s="533"/>
      <c r="E198" s="533"/>
      <c r="F198" s="534"/>
    </row>
    <row r="199" spans="1:6">
      <c r="A199" s="146"/>
      <c r="B199" s="146"/>
      <c r="C199" s="532"/>
      <c r="D199" s="533"/>
      <c r="E199" s="533"/>
      <c r="F199" s="534"/>
    </row>
    <row r="200" spans="1:6">
      <c r="A200" s="146"/>
      <c r="B200" s="146"/>
      <c r="C200" s="532"/>
      <c r="D200" s="533"/>
      <c r="E200" s="533"/>
      <c r="F200" s="534"/>
    </row>
    <row r="201" spans="1:6">
      <c r="A201" s="146"/>
      <c r="B201" s="146"/>
      <c r="C201" s="532"/>
      <c r="D201" s="533"/>
      <c r="E201" s="533"/>
      <c r="F201" s="534"/>
    </row>
    <row r="202" spans="1:6">
      <c r="A202" s="146"/>
      <c r="B202" s="146"/>
      <c r="C202" s="532"/>
      <c r="D202" s="533"/>
      <c r="E202" s="533"/>
      <c r="F202" s="534"/>
    </row>
    <row r="203" spans="1:6">
      <c r="A203" s="146"/>
      <c r="B203" s="146"/>
      <c r="C203" s="492" t="s">
        <v>547</v>
      </c>
      <c r="D203" s="493"/>
      <c r="E203" s="493"/>
      <c r="F203" s="494"/>
    </row>
    <row r="204" spans="1:6">
      <c r="A204" s="146"/>
      <c r="B204" s="146"/>
      <c r="C204" s="492"/>
      <c r="D204" s="493"/>
      <c r="E204" s="493"/>
      <c r="F204" s="494"/>
    </row>
    <row r="205" spans="1:6">
      <c r="A205" s="146"/>
      <c r="B205" s="146"/>
      <c r="C205" s="492"/>
      <c r="D205" s="493"/>
      <c r="E205" s="493"/>
      <c r="F205" s="494"/>
    </row>
    <row r="206" spans="1:6">
      <c r="A206" s="146"/>
      <c r="B206" s="146"/>
      <c r="C206" s="396"/>
      <c r="D206" s="397"/>
      <c r="E206" s="397"/>
      <c r="F206" s="398"/>
    </row>
    <row r="207" spans="1:6">
      <c r="A207" s="146"/>
      <c r="B207" s="146"/>
      <c r="C207" s="492" t="s">
        <v>546</v>
      </c>
      <c r="D207" s="493"/>
      <c r="E207" s="493"/>
      <c r="F207" s="494"/>
    </row>
    <row r="208" spans="1:6">
      <c r="A208" s="146"/>
      <c r="B208" s="146"/>
      <c r="C208" s="492"/>
      <c r="D208" s="493"/>
      <c r="E208" s="493"/>
      <c r="F208" s="494"/>
    </row>
    <row r="209" spans="1:6">
      <c r="A209" s="146"/>
      <c r="B209" s="146"/>
      <c r="C209" s="396"/>
      <c r="D209" s="397"/>
      <c r="E209" s="397"/>
      <c r="F209" s="398"/>
    </row>
    <row r="210" spans="1:6">
      <c r="A210" s="146"/>
      <c r="B210" s="146"/>
      <c r="C210" s="521" t="s">
        <v>522</v>
      </c>
      <c r="D210" s="522"/>
      <c r="E210" s="522"/>
      <c r="F210" s="523"/>
    </row>
    <row r="211" spans="1:6">
      <c r="A211" s="146"/>
      <c r="B211" s="151"/>
      <c r="C211" s="524"/>
      <c r="D211" s="525"/>
      <c r="E211" s="525"/>
      <c r="F211" s="526"/>
    </row>
  </sheetData>
  <sheetProtection selectLockedCells="1"/>
  <mergeCells count="72">
    <mergeCell ref="A16:F16"/>
    <mergeCell ref="C103:F105"/>
    <mergeCell ref="C69:D69"/>
    <mergeCell ref="C62:F64"/>
    <mergeCell ref="C66:F68"/>
    <mergeCell ref="C72:F74"/>
    <mergeCell ref="A100:F101"/>
    <mergeCell ref="C93:F94"/>
    <mergeCell ref="A80:F80"/>
    <mergeCell ref="C84:F87"/>
    <mergeCell ref="C88:F88"/>
    <mergeCell ref="C91:F92"/>
    <mergeCell ref="A62:B62"/>
    <mergeCell ref="C96:F97"/>
    <mergeCell ref="A48:B48"/>
    <mergeCell ref="A40:F40"/>
    <mergeCell ref="C60:F60"/>
    <mergeCell ref="C57:F57"/>
    <mergeCell ref="A45:F46"/>
    <mergeCell ref="C114:F116"/>
    <mergeCell ref="A3:F3"/>
    <mergeCell ref="C20:F26"/>
    <mergeCell ref="C28:F34"/>
    <mergeCell ref="C48:F50"/>
    <mergeCell ref="B17:D17"/>
    <mergeCell ref="B36:D36"/>
    <mergeCell ref="A18:F18"/>
    <mergeCell ref="B8:F8"/>
    <mergeCell ref="A5:F6"/>
    <mergeCell ref="B7:D7"/>
    <mergeCell ref="B10:D10"/>
    <mergeCell ref="B11:F12"/>
    <mergeCell ref="C41:F44"/>
    <mergeCell ref="B37:F38"/>
    <mergeCell ref="A14:F14"/>
    <mergeCell ref="C170:D170"/>
    <mergeCell ref="E170:F170"/>
    <mergeCell ref="A130:F130"/>
    <mergeCell ref="C134:F136"/>
    <mergeCell ref="C139:F142"/>
    <mergeCell ref="C125:F126"/>
    <mergeCell ref="C151:F159"/>
    <mergeCell ref="A54:F54"/>
    <mergeCell ref="A52:F52"/>
    <mergeCell ref="C56:D56"/>
    <mergeCell ref="C58:F59"/>
    <mergeCell ref="C76:F77"/>
    <mergeCell ref="C82:F83"/>
    <mergeCell ref="C172:D172"/>
    <mergeCell ref="C171:D171"/>
    <mergeCell ref="C147:F147"/>
    <mergeCell ref="C210:F211"/>
    <mergeCell ref="C203:F205"/>
    <mergeCell ref="C207:F208"/>
    <mergeCell ref="C176:F178"/>
    <mergeCell ref="C197:F202"/>
    <mergeCell ref="C191:F193"/>
    <mergeCell ref="C195:F196"/>
    <mergeCell ref="C148:F149"/>
    <mergeCell ref="A182:F183"/>
    <mergeCell ref="C185:F190"/>
    <mergeCell ref="B181:D181"/>
    <mergeCell ref="C173:F174"/>
    <mergeCell ref="C160:F169"/>
    <mergeCell ref="C89:F90"/>
    <mergeCell ref="C122:F123"/>
    <mergeCell ref="C107:F109"/>
    <mergeCell ref="B129:D129"/>
    <mergeCell ref="C143:F146"/>
    <mergeCell ref="C132:F133"/>
    <mergeCell ref="A112:F112"/>
    <mergeCell ref="C118:F120"/>
  </mergeCells>
  <dataValidations count="5">
    <dataValidation type="list" allowBlank="1" showInputMessage="1" showErrorMessage="1" sqref="B191 B185 B76 B72 B66 B56 B41 B28 B20 B103 B107 B114 B118 B122 B125 B176 B132:B134 B143 B148 B151 B160 B173">
      <formula1>Yesonly</formula1>
    </dataValidation>
    <dataValidation type="list" allowBlank="1" showInputMessage="1" showErrorMessage="1" sqref="B82 B96 B132:B133">
      <formula1>Assurance7</formula1>
    </dataValidation>
    <dataValidation type="list" allowBlank="1" showInputMessage="1" showErrorMessage="1" sqref="C4">
      <formula1>yesno</formula1>
    </dataValidation>
    <dataValidation type="list" allowBlank="1" showInputMessage="1" showErrorMessage="1" sqref="B8">
      <formula1>Assurance1</formula1>
    </dataValidation>
    <dataValidation type="list" allowBlank="1" showInputMessage="1" showErrorMessage="1" sqref="B11">
      <formula1>Assurance2</formula1>
    </dataValidation>
  </dataValidations>
  <pageMargins left="0.25" right="0.25" top="0.6" bottom="0.6" header="0.13" footer="0.13"/>
  <pageSetup scale="90" fitToHeight="0" orientation="portrait" r:id="rId1"/>
  <headerFooter>
    <oddHeader>&amp;R&amp;10New Mexico Public Education Department
Special Education Bureau</oddHeader>
    <oddFooter>&amp;L&amp;10 2017-2018 IDEA-B Application&amp;R&amp;10&amp;A - Page &amp;P of &amp;N</oddFooter>
  </headerFooter>
  <rowBreaks count="4" manualBreakCount="4">
    <brk id="51" max="16383" man="1"/>
    <brk id="98" max="16383" man="1"/>
    <brk id="128" max="16383" man="1"/>
    <brk id="1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463"/>
  <sheetViews>
    <sheetView zoomScaleNormal="100" workbookViewId="0">
      <selection activeCell="C7" sqref="C7:C8"/>
    </sheetView>
  </sheetViews>
  <sheetFormatPr defaultColWidth="8.90625" defaultRowHeight="14.5"/>
  <cols>
    <col min="1" max="1" width="7.6328125" style="11" bestFit="1" customWidth="1"/>
    <col min="2" max="2" width="12.36328125" style="11" customWidth="1"/>
    <col min="3" max="3" width="12.54296875" style="11" customWidth="1"/>
    <col min="4" max="4" width="12.453125" style="11" customWidth="1"/>
    <col min="5" max="5" width="13.36328125" style="11" customWidth="1"/>
    <col min="6" max="6" width="16.6328125" style="11" customWidth="1"/>
    <col min="7" max="7" width="11.36328125" style="11" customWidth="1"/>
    <col min="8" max="8" width="21.90625" style="11" customWidth="1"/>
    <col min="9" max="9" width="26.81640625" style="11" customWidth="1"/>
    <col min="10" max="10" width="6.08984375" style="11" customWidth="1"/>
    <col min="11" max="18" width="14.6328125" style="11" customWidth="1"/>
    <col min="19" max="16384" width="8.90625" style="11"/>
  </cols>
  <sheetData>
    <row r="1" spans="1:9" ht="18.649999999999999" customHeight="1">
      <c r="A1" s="159" t="e">
        <f>'Cover Sheet'!E7</f>
        <v>#N/A</v>
      </c>
      <c r="B1" s="335">
        <f>'Cover Sheet'!E5</f>
        <v>0</v>
      </c>
      <c r="C1" s="335"/>
      <c r="D1" s="160"/>
      <c r="E1" s="160"/>
      <c r="F1" s="160"/>
      <c r="G1" s="160"/>
      <c r="H1" s="160"/>
      <c r="I1" s="160"/>
    </row>
    <row r="2" spans="1:9" ht="12" customHeight="1">
      <c r="A2" s="161"/>
      <c r="B2" s="161"/>
      <c r="C2" s="161"/>
      <c r="D2" s="161"/>
      <c r="E2" s="161"/>
      <c r="F2" s="161"/>
      <c r="G2" s="161"/>
      <c r="H2" s="161"/>
      <c r="I2" s="161"/>
    </row>
    <row r="3" spans="1:9" s="108" customFormat="1" ht="18.5">
      <c r="A3" s="162"/>
      <c r="B3" s="337" t="s">
        <v>370</v>
      </c>
      <c r="C3" s="683" t="s">
        <v>499</v>
      </c>
      <c r="D3" s="684"/>
      <c r="E3" s="684"/>
      <c r="F3" s="684"/>
      <c r="G3" s="684"/>
      <c r="H3" s="684"/>
      <c r="I3" s="685"/>
    </row>
    <row r="4" spans="1:9" ht="12" customHeight="1">
      <c r="A4" s="160"/>
      <c r="B4" s="160"/>
      <c r="C4" s="160"/>
      <c r="D4" s="160"/>
      <c r="E4" s="160"/>
      <c r="F4" s="160"/>
      <c r="G4" s="160"/>
      <c r="H4" s="160"/>
      <c r="I4" s="160"/>
    </row>
    <row r="5" spans="1:9" ht="15.5">
      <c r="A5" s="160"/>
      <c r="B5" s="163" t="s">
        <v>549</v>
      </c>
      <c r="C5" s="163" t="s">
        <v>550</v>
      </c>
      <c r="D5" s="667" t="s">
        <v>915</v>
      </c>
      <c r="E5" s="667"/>
      <c r="F5" s="667"/>
      <c r="G5" s="667"/>
      <c r="H5" s="667"/>
      <c r="I5" s="667"/>
    </row>
    <row r="6" spans="1:9" ht="20.399999999999999" customHeight="1">
      <c r="A6" s="160"/>
      <c r="B6" s="164" t="s">
        <v>375</v>
      </c>
      <c r="C6" s="164" t="s">
        <v>1027</v>
      </c>
      <c r="D6" s="667"/>
      <c r="E6" s="667"/>
      <c r="F6" s="667"/>
      <c r="G6" s="667"/>
      <c r="H6" s="667"/>
      <c r="I6" s="667"/>
    </row>
    <row r="7" spans="1:9" ht="30" customHeight="1">
      <c r="A7" s="165"/>
      <c r="B7" s="623" t="s">
        <v>916</v>
      </c>
      <c r="C7" s="623" t="s">
        <v>916</v>
      </c>
      <c r="D7" s="686" t="s">
        <v>391</v>
      </c>
      <c r="E7" s="686"/>
      <c r="F7" s="686"/>
      <c r="G7" s="686"/>
      <c r="H7" s="686"/>
      <c r="I7" s="686"/>
    </row>
    <row r="8" spans="1:9" s="105" customFormat="1" ht="15.65" customHeight="1">
      <c r="A8" s="165"/>
      <c r="B8" s="624"/>
      <c r="C8" s="624"/>
      <c r="D8" s="625" t="s">
        <v>914</v>
      </c>
      <c r="E8" s="626"/>
      <c r="F8" s="627"/>
      <c r="G8" s="628"/>
      <c r="H8" s="628"/>
      <c r="I8" s="629"/>
    </row>
    <row r="9" spans="1:9" ht="30" customHeight="1">
      <c r="A9" s="160"/>
      <c r="B9" s="623" t="s">
        <v>916</v>
      </c>
      <c r="C9" s="623" t="s">
        <v>916</v>
      </c>
      <c r="D9" s="686" t="s">
        <v>392</v>
      </c>
      <c r="E9" s="686"/>
      <c r="F9" s="686"/>
      <c r="G9" s="686"/>
      <c r="H9" s="686"/>
      <c r="I9" s="686"/>
    </row>
    <row r="10" spans="1:9" s="105" customFormat="1" ht="15.65" customHeight="1">
      <c r="A10" s="160"/>
      <c r="B10" s="624"/>
      <c r="C10" s="624"/>
      <c r="D10" s="625" t="s">
        <v>914</v>
      </c>
      <c r="E10" s="626"/>
      <c r="F10" s="630"/>
      <c r="G10" s="631"/>
      <c r="H10" s="631"/>
      <c r="I10" s="632"/>
    </row>
    <row r="11" spans="1:9" ht="20" customHeight="1">
      <c r="A11" s="160"/>
      <c r="B11" s="623" t="s">
        <v>916</v>
      </c>
      <c r="C11" s="623" t="s">
        <v>916</v>
      </c>
      <c r="D11" s="686" t="s">
        <v>393</v>
      </c>
      <c r="E11" s="686"/>
      <c r="F11" s="686"/>
      <c r="G11" s="686"/>
      <c r="H11" s="686"/>
      <c r="I11" s="686"/>
    </row>
    <row r="12" spans="1:9" s="105" customFormat="1" ht="15.65" customHeight="1">
      <c r="A12" s="160"/>
      <c r="B12" s="624"/>
      <c r="C12" s="624"/>
      <c r="D12" s="625" t="s">
        <v>914</v>
      </c>
      <c r="E12" s="626"/>
      <c r="F12" s="627"/>
      <c r="G12" s="628"/>
      <c r="H12" s="628"/>
      <c r="I12" s="629"/>
    </row>
    <row r="13" spans="1:9" ht="30" customHeight="1">
      <c r="A13" s="160"/>
      <c r="B13" s="623" t="s">
        <v>916</v>
      </c>
      <c r="C13" s="623" t="s">
        <v>916</v>
      </c>
      <c r="D13" s="686" t="s">
        <v>394</v>
      </c>
      <c r="E13" s="686"/>
      <c r="F13" s="686"/>
      <c r="G13" s="686"/>
      <c r="H13" s="686"/>
      <c r="I13" s="686"/>
    </row>
    <row r="14" spans="1:9" s="105" customFormat="1" ht="15.65" customHeight="1">
      <c r="A14" s="160"/>
      <c r="B14" s="624"/>
      <c r="C14" s="624"/>
      <c r="D14" s="625" t="s">
        <v>914</v>
      </c>
      <c r="E14" s="626"/>
      <c r="F14" s="627"/>
      <c r="G14" s="628"/>
      <c r="H14" s="628"/>
      <c r="I14" s="629"/>
    </row>
    <row r="15" spans="1:9" ht="30" customHeight="1">
      <c r="A15" s="160"/>
      <c r="B15" s="623" t="s">
        <v>916</v>
      </c>
      <c r="C15" s="623" t="s">
        <v>916</v>
      </c>
      <c r="D15" s="686" t="s">
        <v>395</v>
      </c>
      <c r="E15" s="686"/>
      <c r="F15" s="686"/>
      <c r="G15" s="686"/>
      <c r="H15" s="686"/>
      <c r="I15" s="686"/>
    </row>
    <row r="16" spans="1:9" s="105" customFormat="1" ht="15.65" customHeight="1">
      <c r="A16" s="160"/>
      <c r="B16" s="624"/>
      <c r="C16" s="624"/>
      <c r="D16" s="625" t="s">
        <v>914</v>
      </c>
      <c r="E16" s="626"/>
      <c r="F16" s="630"/>
      <c r="G16" s="631"/>
      <c r="H16" s="631"/>
      <c r="I16" s="632"/>
    </row>
    <row r="17" spans="1:9" ht="40.25" customHeight="1">
      <c r="A17" s="160"/>
      <c r="B17" s="623" t="s">
        <v>916</v>
      </c>
      <c r="C17" s="623" t="s">
        <v>916</v>
      </c>
      <c r="D17" s="686" t="s">
        <v>832</v>
      </c>
      <c r="E17" s="686"/>
      <c r="F17" s="686"/>
      <c r="G17" s="686"/>
      <c r="H17" s="686"/>
      <c r="I17" s="686"/>
    </row>
    <row r="18" spans="1:9" ht="40.25" customHeight="1">
      <c r="A18" s="160"/>
      <c r="B18" s="633"/>
      <c r="C18" s="633"/>
      <c r="D18" s="686"/>
      <c r="E18" s="686"/>
      <c r="F18" s="686"/>
      <c r="G18" s="686"/>
      <c r="H18" s="686"/>
      <c r="I18" s="686"/>
    </row>
    <row r="19" spans="1:9" s="105" customFormat="1" ht="15.65" customHeight="1">
      <c r="A19" s="160"/>
      <c r="B19" s="624"/>
      <c r="C19" s="624"/>
      <c r="D19" s="625" t="s">
        <v>914</v>
      </c>
      <c r="E19" s="626"/>
      <c r="F19" s="627"/>
      <c r="G19" s="628"/>
      <c r="H19" s="628"/>
      <c r="I19" s="629"/>
    </row>
    <row r="20" spans="1:9" ht="20" customHeight="1">
      <c r="A20" s="160"/>
      <c r="B20" s="623" t="s">
        <v>916</v>
      </c>
      <c r="C20" s="623" t="s">
        <v>916</v>
      </c>
      <c r="D20" s="686" t="s">
        <v>396</v>
      </c>
      <c r="E20" s="686"/>
      <c r="F20" s="686"/>
      <c r="G20" s="686"/>
      <c r="H20" s="686"/>
      <c r="I20" s="686"/>
    </row>
    <row r="21" spans="1:9" s="105" customFormat="1" ht="15.65" customHeight="1">
      <c r="A21" s="160"/>
      <c r="B21" s="624"/>
      <c r="C21" s="624"/>
      <c r="D21" s="625" t="s">
        <v>914</v>
      </c>
      <c r="E21" s="626"/>
      <c r="F21" s="627"/>
      <c r="G21" s="628"/>
      <c r="H21" s="628"/>
      <c r="I21" s="629"/>
    </row>
    <row r="22" spans="1:9" ht="30" customHeight="1">
      <c r="A22" s="165"/>
      <c r="B22" s="623" t="s">
        <v>916</v>
      </c>
      <c r="C22" s="623" t="s">
        <v>916</v>
      </c>
      <c r="D22" s="686" t="s">
        <v>833</v>
      </c>
      <c r="E22" s="686"/>
      <c r="F22" s="686"/>
      <c r="G22" s="686"/>
      <c r="H22" s="686"/>
      <c r="I22" s="686"/>
    </row>
    <row r="23" spans="1:9" s="105" customFormat="1" ht="15.65" customHeight="1">
      <c r="A23" s="165"/>
      <c r="B23" s="624"/>
      <c r="C23" s="624"/>
      <c r="D23" s="625" t="s">
        <v>914</v>
      </c>
      <c r="E23" s="626"/>
      <c r="F23" s="627"/>
      <c r="G23" s="628"/>
      <c r="H23" s="628"/>
      <c r="I23" s="629"/>
    </row>
    <row r="24" spans="1:9" ht="15" thickBot="1">
      <c r="A24" s="160"/>
      <c r="B24" s="160"/>
      <c r="C24" s="160"/>
      <c r="D24" s="160"/>
      <c r="E24" s="160"/>
      <c r="F24" s="160"/>
      <c r="G24" s="160"/>
      <c r="H24" s="105"/>
      <c r="I24" s="105"/>
    </row>
    <row r="25" spans="1:9" ht="20" customHeight="1" thickBot="1">
      <c r="A25" s="165"/>
      <c r="B25" s="691" t="s">
        <v>830</v>
      </c>
      <c r="C25" s="692"/>
      <c r="D25" s="693"/>
      <c r="E25" s="166" t="s">
        <v>553</v>
      </c>
      <c r="F25" s="167" t="s">
        <v>552</v>
      </c>
      <c r="G25" s="160"/>
      <c r="H25" s="105"/>
      <c r="I25" s="105"/>
    </row>
    <row r="26" spans="1:9" ht="30.75" customHeight="1" thickBot="1">
      <c r="A26" s="168"/>
      <c r="B26" s="694" t="s">
        <v>831</v>
      </c>
      <c r="C26" s="695"/>
      <c r="D26" s="696"/>
      <c r="E26" s="158">
        <f>SUM(B7:B23)</f>
        <v>0</v>
      </c>
      <c r="F26" s="158">
        <f>SUM(C7:C23)</f>
        <v>0</v>
      </c>
      <c r="G26" s="160"/>
      <c r="H26" s="105"/>
      <c r="I26" s="105"/>
    </row>
    <row r="27" spans="1:9" ht="8" customHeight="1">
      <c r="A27" s="160"/>
      <c r="B27" s="160"/>
      <c r="C27" s="160"/>
      <c r="D27" s="160"/>
      <c r="E27" s="160"/>
      <c r="F27" s="160"/>
      <c r="G27" s="160"/>
      <c r="H27" s="160"/>
      <c r="I27" s="160"/>
    </row>
    <row r="28" spans="1:9" ht="21.65" customHeight="1">
      <c r="B28" s="690" t="s">
        <v>1048</v>
      </c>
      <c r="C28" s="690"/>
      <c r="D28" s="690"/>
      <c r="E28" s="690"/>
      <c r="F28" s="690"/>
      <c r="G28" s="690"/>
      <c r="H28" s="690"/>
      <c r="I28" s="690"/>
    </row>
    <row r="30" spans="1:9" ht="18.649999999999999" customHeight="1"/>
    <row r="32" spans="1:9" ht="31.25" customHeight="1"/>
    <row r="33" ht="36" customHeight="1"/>
    <row r="35" ht="15.65" customHeight="1"/>
    <row r="141" spans="3:3" ht="65.5">
      <c r="C141" s="4" t="s">
        <v>27</v>
      </c>
    </row>
    <row r="142" spans="3:3" ht="78.5">
      <c r="C142" s="4" t="s">
        <v>28</v>
      </c>
    </row>
    <row r="144" spans="3:3" ht="78.5">
      <c r="C144" s="5" t="s">
        <v>225</v>
      </c>
    </row>
    <row r="145" spans="2:3" ht="26.5">
      <c r="C145" s="5" t="s">
        <v>224</v>
      </c>
    </row>
    <row r="146" spans="2:3">
      <c r="C146" s="5"/>
    </row>
    <row r="147" spans="2:3" ht="409.6">
      <c r="C147" s="1" t="s">
        <v>29</v>
      </c>
    </row>
    <row r="148" spans="2:3" ht="195.5">
      <c r="C148" s="1" t="s">
        <v>30</v>
      </c>
    </row>
    <row r="149" spans="2:3" ht="143.5">
      <c r="C149" s="1" t="s">
        <v>31</v>
      </c>
    </row>
    <row r="150" spans="2:3" ht="52.5">
      <c r="C150" s="1" t="s">
        <v>32</v>
      </c>
    </row>
    <row r="152" spans="2:3" ht="409.6">
      <c r="C152" s="1" t="s">
        <v>33</v>
      </c>
    </row>
    <row r="153" spans="2:3" ht="91.5">
      <c r="C153" s="4" t="s">
        <v>228</v>
      </c>
    </row>
    <row r="154" spans="2:3" ht="78.5">
      <c r="C154" s="4" t="s">
        <v>227</v>
      </c>
    </row>
    <row r="155" spans="2:3" ht="52.5">
      <c r="C155" s="4" t="s">
        <v>226</v>
      </c>
    </row>
    <row r="156" spans="2:3" ht="26.5">
      <c r="C156" s="1" t="s">
        <v>34</v>
      </c>
    </row>
    <row r="157" spans="2:3" ht="15" thickBot="1"/>
    <row r="158" spans="2:3" ht="196" thickTop="1" thickBot="1">
      <c r="B158" s="13"/>
      <c r="C158" s="14" t="s">
        <v>35</v>
      </c>
    </row>
    <row r="159" spans="2:3" ht="169">
      <c r="B159" s="636"/>
      <c r="C159" s="3" t="s">
        <v>36</v>
      </c>
    </row>
    <row r="160" spans="2:3" ht="325.5" thickBot="1">
      <c r="B160" s="637"/>
      <c r="C160" s="15" t="s">
        <v>37</v>
      </c>
    </row>
    <row r="161" spans="2:4">
      <c r="B161" s="642" t="s">
        <v>38</v>
      </c>
      <c r="C161" s="643"/>
    </row>
    <row r="162" spans="2:4" ht="15" thickBot="1">
      <c r="B162" s="644"/>
      <c r="C162" s="645"/>
    </row>
    <row r="163" spans="2:4" ht="15.5" thickTop="1" thickBot="1"/>
    <row r="164" spans="2:4" ht="105" thickTop="1" thickBot="1">
      <c r="B164" s="13"/>
      <c r="C164" s="14" t="s">
        <v>39</v>
      </c>
    </row>
    <row r="165" spans="2:4" ht="130.5" thickBot="1">
      <c r="B165" s="16"/>
      <c r="C165" s="17" t="s">
        <v>40</v>
      </c>
    </row>
    <row r="166" spans="2:4" ht="130.5" thickBot="1">
      <c r="B166" s="16"/>
      <c r="C166" s="17" t="s">
        <v>41</v>
      </c>
    </row>
    <row r="167" spans="2:4" ht="409.6" thickBot="1">
      <c r="B167" s="18"/>
      <c r="C167" s="19" t="s">
        <v>42</v>
      </c>
    </row>
    <row r="168" spans="2:4" ht="53" thickTop="1">
      <c r="C168" s="5" t="s">
        <v>43</v>
      </c>
    </row>
    <row r="170" spans="2:4">
      <c r="C170" s="20" t="s">
        <v>44</v>
      </c>
    </row>
    <row r="171" spans="2:4" ht="15" thickBot="1">
      <c r="C171" s="21" t="s">
        <v>45</v>
      </c>
    </row>
    <row r="172" spans="2:4" ht="15" thickBot="1">
      <c r="C172" s="656" t="s">
        <v>46</v>
      </c>
      <c r="D172" s="657"/>
    </row>
    <row r="173" spans="2:4" ht="40" thickBot="1">
      <c r="C173" s="22" t="s">
        <v>48</v>
      </c>
      <c r="D173" s="23">
        <v>0</v>
      </c>
    </row>
    <row r="174" spans="2:4" ht="40" thickBot="1">
      <c r="C174" s="22" t="s">
        <v>50</v>
      </c>
      <c r="D174" s="23">
        <v>0</v>
      </c>
    </row>
    <row r="175" spans="2:4" ht="40" thickBot="1">
      <c r="C175" s="22" t="s">
        <v>52</v>
      </c>
      <c r="D175" s="23">
        <v>0</v>
      </c>
    </row>
    <row r="176" spans="2:4" ht="15" thickBot="1">
      <c r="C176" s="687" t="s">
        <v>53</v>
      </c>
      <c r="D176" s="688"/>
    </row>
    <row r="177" spans="3:4" ht="40" thickBot="1">
      <c r="C177" s="24" t="s">
        <v>54</v>
      </c>
      <c r="D177" s="25">
        <v>0</v>
      </c>
    </row>
    <row r="178" spans="3:4" ht="15" thickBot="1">
      <c r="C178" s="689" t="s">
        <v>55</v>
      </c>
      <c r="D178" s="657"/>
    </row>
    <row r="179" spans="3:4" ht="40" thickBot="1">
      <c r="C179" s="22" t="s">
        <v>57</v>
      </c>
      <c r="D179" s="23">
        <v>0</v>
      </c>
    </row>
    <row r="180" spans="3:4" ht="40" thickBot="1">
      <c r="C180" s="22" t="s">
        <v>50</v>
      </c>
      <c r="D180" s="23">
        <v>0</v>
      </c>
    </row>
    <row r="181" spans="3:4" ht="40" thickBot="1">
      <c r="C181" s="22" t="s">
        <v>52</v>
      </c>
      <c r="D181" s="23">
        <v>0</v>
      </c>
    </row>
    <row r="182" spans="3:4" ht="15" thickBot="1">
      <c r="C182" s="687" t="s">
        <v>53</v>
      </c>
      <c r="D182" s="688"/>
    </row>
    <row r="183" spans="3:4" ht="40" thickBot="1">
      <c r="C183" s="24" t="s">
        <v>58</v>
      </c>
      <c r="D183" s="25">
        <v>0</v>
      </c>
    </row>
    <row r="184" spans="3:4" ht="15" thickBot="1"/>
    <row r="185" spans="3:4" ht="15" thickBot="1">
      <c r="C185" s="648" t="s">
        <v>47</v>
      </c>
      <c r="D185" s="649"/>
    </row>
    <row r="186" spans="3:4" ht="40" thickBot="1">
      <c r="C186" s="26" t="s">
        <v>49</v>
      </c>
      <c r="D186" s="27">
        <v>0</v>
      </c>
    </row>
    <row r="187" spans="3:4" ht="40" thickBot="1">
      <c r="C187" s="26" t="s">
        <v>51</v>
      </c>
      <c r="D187" s="27">
        <v>0</v>
      </c>
    </row>
    <row r="188" spans="3:4" ht="40" thickBot="1">
      <c r="C188" s="26" t="s">
        <v>52</v>
      </c>
      <c r="D188" s="27">
        <v>0</v>
      </c>
    </row>
    <row r="189" spans="3:4" ht="15" thickBot="1">
      <c r="C189" s="650">
        <v>0</v>
      </c>
      <c r="D189" s="651"/>
    </row>
    <row r="190" spans="3:4" ht="15" thickBot="1">
      <c r="C190" s="665"/>
      <c r="D190" s="666"/>
    </row>
    <row r="191" spans="3:4" ht="15" thickBot="1">
      <c r="C191" s="648" t="s">
        <v>56</v>
      </c>
      <c r="D191" s="649"/>
    </row>
    <row r="192" spans="3:4" ht="40" thickBot="1">
      <c r="C192" s="26" t="s">
        <v>48</v>
      </c>
      <c r="D192" s="27">
        <v>0</v>
      </c>
    </row>
    <row r="193" spans="3:4" ht="40" thickBot="1">
      <c r="C193" s="26" t="s">
        <v>50</v>
      </c>
      <c r="D193" s="27">
        <v>0</v>
      </c>
    </row>
    <row r="194" spans="3:4" ht="40" thickBot="1">
      <c r="C194" s="26" t="s">
        <v>52</v>
      </c>
      <c r="D194" s="27">
        <v>0</v>
      </c>
    </row>
    <row r="195" spans="3:4" ht="15" thickBot="1">
      <c r="C195" s="650">
        <v>0</v>
      </c>
      <c r="D195" s="651"/>
    </row>
    <row r="196" spans="3:4" ht="15" thickBot="1">
      <c r="C196" s="665"/>
      <c r="D196" s="666"/>
    </row>
    <row r="197" spans="3:4" ht="15" thickBot="1"/>
    <row r="198" spans="3:4" ht="117.5">
      <c r="C198" s="28" t="s">
        <v>59</v>
      </c>
    </row>
    <row r="199" spans="3:4">
      <c r="C199" s="634" t="s">
        <v>60</v>
      </c>
    </row>
    <row r="200" spans="3:4" ht="15" thickBot="1">
      <c r="C200" s="635"/>
    </row>
    <row r="201" spans="3:4" ht="15" thickTop="1"/>
    <row r="202" spans="3:4" ht="52.5">
      <c r="C202" s="4" t="s">
        <v>61</v>
      </c>
    </row>
    <row r="203" spans="3:4" ht="39.5">
      <c r="C203" s="4" t="s">
        <v>62</v>
      </c>
    </row>
    <row r="204" spans="3:4" ht="39.5">
      <c r="C204" s="1" t="s">
        <v>63</v>
      </c>
    </row>
    <row r="206" spans="3:4" ht="78.5">
      <c r="C206" s="5" t="s">
        <v>64</v>
      </c>
    </row>
    <row r="208" spans="3:4" ht="104.5">
      <c r="C208" s="5" t="s">
        <v>231</v>
      </c>
    </row>
    <row r="209" spans="2:3" ht="409.6">
      <c r="C209" s="1" t="s">
        <v>65</v>
      </c>
    </row>
    <row r="211" spans="2:3" ht="312.5">
      <c r="C211" s="1" t="s">
        <v>66</v>
      </c>
    </row>
    <row r="212" spans="2:3" ht="78.5">
      <c r="B212" s="29" t="s">
        <v>71</v>
      </c>
      <c r="C212" s="1" t="s">
        <v>67</v>
      </c>
    </row>
    <row r="213" spans="2:3" ht="338.5">
      <c r="C213" s="1" t="s">
        <v>68</v>
      </c>
    </row>
    <row r="214" spans="2:3" ht="195.5">
      <c r="C214" s="1" t="s">
        <v>69</v>
      </c>
    </row>
    <row r="215" spans="2:3" ht="26.5">
      <c r="C215" s="1" t="s">
        <v>70</v>
      </c>
    </row>
    <row r="217" spans="2:3" ht="104.5">
      <c r="C217" s="1" t="s">
        <v>230</v>
      </c>
    </row>
    <row r="218" spans="2:3" ht="91.5">
      <c r="C218" s="1" t="s">
        <v>229</v>
      </c>
    </row>
    <row r="220" spans="2:3" ht="195.5">
      <c r="C220" s="1" t="s">
        <v>72</v>
      </c>
    </row>
    <row r="222" spans="2:3" ht="81">
      <c r="C222" s="6" t="s">
        <v>74</v>
      </c>
    </row>
    <row r="223" spans="2:3" ht="409.6">
      <c r="C223" s="1" t="s">
        <v>73</v>
      </c>
    </row>
    <row r="225" spans="3:3" ht="81">
      <c r="C225" s="6" t="s">
        <v>75</v>
      </c>
    </row>
    <row r="226" spans="3:3" ht="221.5">
      <c r="C226" s="1" t="s">
        <v>76</v>
      </c>
    </row>
    <row r="227" spans="3:3" ht="117.5">
      <c r="C227" s="1" t="s">
        <v>77</v>
      </c>
    </row>
    <row r="228" spans="3:3" ht="52.5">
      <c r="C228" s="1" t="s">
        <v>78</v>
      </c>
    </row>
    <row r="229" spans="3:3" ht="409.6">
      <c r="C229" s="1" t="s">
        <v>79</v>
      </c>
    </row>
    <row r="230" spans="3:3" ht="104.5">
      <c r="C230" s="1" t="s">
        <v>80</v>
      </c>
    </row>
    <row r="231" spans="3:3" ht="52.5">
      <c r="C231" s="1" t="s">
        <v>81</v>
      </c>
    </row>
    <row r="232" spans="3:3" ht="409.6">
      <c r="C232" s="1" t="s">
        <v>82</v>
      </c>
    </row>
    <row r="234" spans="3:3" ht="234.5">
      <c r="C234" s="1" t="s">
        <v>83</v>
      </c>
    </row>
    <row r="235" spans="3:3" ht="117.5">
      <c r="C235" s="1" t="s">
        <v>84</v>
      </c>
    </row>
    <row r="236" spans="3:3" ht="78.5">
      <c r="C236" s="1" t="s">
        <v>85</v>
      </c>
    </row>
    <row r="237" spans="3:3" ht="117.5">
      <c r="C237" s="1" t="s">
        <v>86</v>
      </c>
    </row>
    <row r="238" spans="3:3">
      <c r="C238" s="1" t="s">
        <v>87</v>
      </c>
    </row>
    <row r="240" spans="3:3" ht="403.5">
      <c r="C240" s="1" t="s">
        <v>88</v>
      </c>
    </row>
    <row r="242" spans="2:3" ht="409.6">
      <c r="C242" s="1" t="s">
        <v>89</v>
      </c>
    </row>
    <row r="243" spans="2:3" ht="91.5">
      <c r="B243" s="1"/>
      <c r="C243" s="1" t="s">
        <v>90</v>
      </c>
    </row>
    <row r="244" spans="2:3" ht="104.5">
      <c r="B244" s="1"/>
      <c r="C244" s="1" t="s">
        <v>91</v>
      </c>
    </row>
    <row r="246" spans="2:3" ht="377.5">
      <c r="C246" s="1" t="s">
        <v>92</v>
      </c>
    </row>
    <row r="248" spans="2:3" ht="52.5">
      <c r="C248" s="1" t="s">
        <v>93</v>
      </c>
    </row>
    <row r="249" spans="2:3" ht="52.5">
      <c r="B249" s="1"/>
      <c r="C249" s="1" t="s">
        <v>94</v>
      </c>
    </row>
    <row r="250" spans="2:3" ht="117.5">
      <c r="B250" s="1"/>
      <c r="C250" s="1" t="s">
        <v>95</v>
      </c>
    </row>
    <row r="252" spans="2:3" ht="351.5">
      <c r="C252" s="1" t="s">
        <v>96</v>
      </c>
    </row>
    <row r="253" spans="2:3" ht="91.5">
      <c r="B253" s="1"/>
      <c r="C253" s="1" t="s">
        <v>97</v>
      </c>
    </row>
    <row r="254" spans="2:3" ht="91.5">
      <c r="B254" s="1"/>
      <c r="C254" s="1" t="s">
        <v>98</v>
      </c>
    </row>
    <row r="255" spans="2:3" ht="26.5">
      <c r="C255" s="1" t="s">
        <v>99</v>
      </c>
    </row>
    <row r="257" spans="2:3" ht="169.5">
      <c r="C257" s="1" t="s">
        <v>100</v>
      </c>
    </row>
    <row r="258" spans="2:3" ht="15" thickBot="1"/>
    <row r="259" spans="2:3" ht="209" thickTop="1" thickBot="1">
      <c r="B259" s="30"/>
      <c r="C259" s="14" t="s">
        <v>101</v>
      </c>
    </row>
    <row r="260" spans="2:3" ht="169.5" thickBot="1">
      <c r="B260" s="31"/>
      <c r="C260" s="32" t="s">
        <v>102</v>
      </c>
    </row>
    <row r="261" spans="2:3" ht="15" thickTop="1">
      <c r="C261" s="5" t="s">
        <v>103</v>
      </c>
    </row>
    <row r="262" spans="2:3" ht="91.5">
      <c r="B262" s="33" t="s">
        <v>108</v>
      </c>
      <c r="C262" s="1" t="s">
        <v>104</v>
      </c>
    </row>
    <row r="263" spans="2:3" ht="26.5">
      <c r="B263" s="34"/>
      <c r="C263" s="1" t="s">
        <v>105</v>
      </c>
    </row>
    <row r="264" spans="2:3" ht="78.5">
      <c r="B264" s="33" t="s">
        <v>108</v>
      </c>
      <c r="C264" s="1" t="s">
        <v>106</v>
      </c>
    </row>
    <row r="265" spans="2:3" ht="104.5">
      <c r="C265" s="1" t="s">
        <v>107</v>
      </c>
    </row>
    <row r="267" spans="2:3" ht="409.6">
      <c r="C267" s="1" t="s">
        <v>109</v>
      </c>
    </row>
    <row r="268" spans="2:3" ht="39.5">
      <c r="B268" s="1"/>
      <c r="C268" s="1" t="s">
        <v>110</v>
      </c>
    </row>
    <row r="269" spans="2:3" ht="91.5">
      <c r="B269" s="1"/>
      <c r="C269" s="1" t="s">
        <v>111</v>
      </c>
    </row>
    <row r="271" spans="2:3" ht="91.5">
      <c r="C271" s="1" t="s">
        <v>112</v>
      </c>
    </row>
    <row r="272" spans="2:3" ht="78.5">
      <c r="B272" s="1"/>
      <c r="C272" s="1" t="s">
        <v>113</v>
      </c>
    </row>
    <row r="273" spans="2:3" ht="117.5">
      <c r="B273" s="1"/>
      <c r="C273" s="1" t="s">
        <v>114</v>
      </c>
    </row>
    <row r="274" spans="2:3">
      <c r="B274" s="1"/>
    </row>
    <row r="275" spans="2:3" ht="130.5">
      <c r="C275" s="1" t="s">
        <v>115</v>
      </c>
    </row>
    <row r="277" spans="2:3" ht="65.5">
      <c r="C277" s="5" t="s">
        <v>116</v>
      </c>
    </row>
    <row r="278" spans="2:3" ht="273.5">
      <c r="C278" s="1" t="s">
        <v>117</v>
      </c>
    </row>
    <row r="279" spans="2:3" ht="195.5">
      <c r="C279" s="1" t="s">
        <v>118</v>
      </c>
    </row>
    <row r="280" spans="2:3" ht="208.5">
      <c r="C280" s="1" t="s">
        <v>119</v>
      </c>
    </row>
    <row r="281" spans="2:3" ht="234.5">
      <c r="C281" s="1" t="s">
        <v>120</v>
      </c>
    </row>
    <row r="282" spans="2:3" ht="104.5">
      <c r="C282" s="1" t="s">
        <v>121</v>
      </c>
    </row>
    <row r="283" spans="2:3" ht="91.5">
      <c r="B283" s="1" t="s">
        <v>23</v>
      </c>
      <c r="C283" s="1" t="s">
        <v>124</v>
      </c>
    </row>
    <row r="284" spans="2:3" ht="169.5">
      <c r="B284" s="1"/>
      <c r="C284" s="1" t="s">
        <v>122</v>
      </c>
    </row>
    <row r="285" spans="2:3" ht="182.5">
      <c r="B285" s="1"/>
      <c r="C285" s="1" t="s">
        <v>123</v>
      </c>
    </row>
    <row r="287" spans="2:3" ht="52.5">
      <c r="C287" s="1" t="s">
        <v>125</v>
      </c>
    </row>
    <row r="288" spans="2:3" ht="169.5">
      <c r="C288" s="1" t="s">
        <v>126</v>
      </c>
    </row>
    <row r="290" spans="2:4" ht="338.5">
      <c r="C290" s="1" t="s">
        <v>127</v>
      </c>
    </row>
    <row r="292" spans="2:4" ht="91.5">
      <c r="C292" s="4" t="s">
        <v>128</v>
      </c>
    </row>
    <row r="293" spans="2:4" ht="15" thickBot="1"/>
    <row r="294" spans="2:4" ht="15" thickTop="1">
      <c r="B294" s="646"/>
      <c r="C294" s="661" t="s">
        <v>233</v>
      </c>
      <c r="D294" s="662"/>
    </row>
    <row r="295" spans="2:4" ht="15" thickBot="1">
      <c r="B295" s="647"/>
      <c r="C295" s="663"/>
      <c r="D295" s="664"/>
    </row>
    <row r="296" spans="2:4" ht="15" thickTop="1">
      <c r="B296" s="658">
        <v>1</v>
      </c>
      <c r="C296" s="638" t="s">
        <v>234</v>
      </c>
      <c r="D296" s="639"/>
    </row>
    <row r="297" spans="2:4" ht="15" thickBot="1">
      <c r="B297" s="653"/>
      <c r="C297" s="640"/>
      <c r="D297" s="641"/>
    </row>
    <row r="298" spans="2:4" ht="15" thickTop="1">
      <c r="B298" s="652" t="s">
        <v>23</v>
      </c>
      <c r="C298" s="659" t="s">
        <v>235</v>
      </c>
      <c r="D298" s="660"/>
    </row>
    <row r="299" spans="2:4" ht="15" thickBot="1">
      <c r="B299" s="653"/>
      <c r="C299" s="640"/>
      <c r="D299" s="641"/>
    </row>
    <row r="300" spans="2:4">
      <c r="B300" s="652">
        <v>2</v>
      </c>
      <c r="C300" s="638" t="s">
        <v>234</v>
      </c>
      <c r="D300" s="639"/>
    </row>
    <row r="301" spans="2:4" ht="15" thickBot="1">
      <c r="B301" s="653"/>
      <c r="C301" s="640"/>
      <c r="D301" s="641"/>
    </row>
    <row r="302" spans="2:4" ht="15" thickTop="1">
      <c r="B302" s="652" t="s">
        <v>23</v>
      </c>
      <c r="C302" s="659" t="s">
        <v>235</v>
      </c>
      <c r="D302" s="660"/>
    </row>
    <row r="303" spans="2:4" ht="15" thickBot="1">
      <c r="B303" s="653"/>
      <c r="C303" s="640"/>
      <c r="D303" s="641"/>
    </row>
    <row r="304" spans="2:4">
      <c r="B304" s="652">
        <v>3</v>
      </c>
      <c r="C304" s="638" t="s">
        <v>234</v>
      </c>
      <c r="D304" s="639"/>
    </row>
    <row r="305" spans="2:4" ht="15" thickBot="1">
      <c r="B305" s="653"/>
      <c r="C305" s="640"/>
      <c r="D305" s="641"/>
    </row>
    <row r="306" spans="2:4" ht="15" thickTop="1">
      <c r="B306" s="652" t="s">
        <v>23</v>
      </c>
      <c r="C306" s="659" t="s">
        <v>235</v>
      </c>
      <c r="D306" s="660"/>
    </row>
    <row r="307" spans="2:4" ht="15" thickBot="1">
      <c r="B307" s="653"/>
      <c r="C307" s="640"/>
      <c r="D307" s="641"/>
    </row>
    <row r="308" spans="2:4">
      <c r="B308" s="652">
        <v>4</v>
      </c>
      <c r="C308" s="638" t="s">
        <v>234</v>
      </c>
      <c r="D308" s="639"/>
    </row>
    <row r="309" spans="2:4" ht="15" thickBot="1">
      <c r="B309" s="653"/>
      <c r="C309" s="640"/>
      <c r="D309" s="641"/>
    </row>
    <row r="310" spans="2:4" ht="15" thickTop="1">
      <c r="B310" s="652" t="s">
        <v>23</v>
      </c>
      <c r="C310" s="659" t="s">
        <v>235</v>
      </c>
      <c r="D310" s="660"/>
    </row>
    <row r="311" spans="2:4" ht="15" thickBot="1">
      <c r="B311" s="653"/>
      <c r="C311" s="640"/>
      <c r="D311" s="641"/>
    </row>
    <row r="312" spans="2:4">
      <c r="B312" s="652">
        <v>5</v>
      </c>
      <c r="C312" s="638" t="s">
        <v>234</v>
      </c>
      <c r="D312" s="639"/>
    </row>
    <row r="313" spans="2:4" ht="15" thickBot="1">
      <c r="B313" s="653"/>
      <c r="C313" s="640"/>
      <c r="D313" s="641"/>
    </row>
    <row r="314" spans="2:4" ht="15" thickTop="1">
      <c r="B314" s="652" t="s">
        <v>23</v>
      </c>
      <c r="C314" s="659" t="s">
        <v>235</v>
      </c>
      <c r="D314" s="660"/>
    </row>
    <row r="315" spans="2:4" ht="15" thickBot="1">
      <c r="B315" s="653"/>
      <c r="C315" s="640"/>
      <c r="D315" s="641"/>
    </row>
    <row r="316" spans="2:4">
      <c r="B316" s="652">
        <v>6</v>
      </c>
      <c r="C316" s="638" t="s">
        <v>234</v>
      </c>
      <c r="D316" s="639"/>
    </row>
    <row r="317" spans="2:4" ht="15" thickBot="1">
      <c r="B317" s="653"/>
      <c r="C317" s="640"/>
      <c r="D317" s="641"/>
    </row>
    <row r="318" spans="2:4" ht="15" thickTop="1">
      <c r="C318" s="659" t="s">
        <v>235</v>
      </c>
      <c r="D318" s="660"/>
    </row>
    <row r="319" spans="2:4" ht="15" thickBot="1">
      <c r="C319" s="640"/>
      <c r="D319" s="641"/>
    </row>
    <row r="320" spans="2:4" ht="15.5" thickTop="1" thickBot="1">
      <c r="B320" s="654" t="s">
        <v>130</v>
      </c>
      <c r="C320" s="671"/>
    </row>
    <row r="321" spans="2:5" ht="15" thickBot="1"/>
    <row r="322" spans="2:5" ht="15" thickBot="1">
      <c r="B322" s="35" t="s">
        <v>131</v>
      </c>
      <c r="C322" s="654" t="s">
        <v>132</v>
      </c>
      <c r="D322" s="655"/>
    </row>
    <row r="323" spans="2:5" ht="15" thickBot="1">
      <c r="B323" s="36" t="s">
        <v>133</v>
      </c>
      <c r="C323" s="654" t="s">
        <v>134</v>
      </c>
      <c r="D323" s="655"/>
    </row>
    <row r="324" spans="2:5" ht="15" thickBot="1">
      <c r="B324" s="36" t="s">
        <v>135</v>
      </c>
      <c r="C324" s="654" t="s">
        <v>136</v>
      </c>
      <c r="D324" s="672"/>
    </row>
    <row r="325" spans="2:5" ht="15" thickBot="1">
      <c r="B325" s="36" t="s">
        <v>137</v>
      </c>
      <c r="C325" s="654" t="s">
        <v>138</v>
      </c>
      <c r="D325" s="655"/>
    </row>
    <row r="326" spans="2:5" ht="15" thickBot="1"/>
    <row r="327" spans="2:5" ht="15" thickBot="1">
      <c r="B327" s="35" t="s">
        <v>139</v>
      </c>
      <c r="C327" s="654" t="s">
        <v>140</v>
      </c>
      <c r="D327" s="655"/>
    </row>
    <row r="328" spans="2:5" ht="15" thickBot="1">
      <c r="B328" s="36" t="s">
        <v>141</v>
      </c>
      <c r="C328" s="654" t="s">
        <v>142</v>
      </c>
      <c r="D328" s="655"/>
    </row>
    <row r="329" spans="2:5">
      <c r="B329" s="1"/>
      <c r="C329" s="1"/>
      <c r="D329" s="1"/>
      <c r="E329" s="1"/>
    </row>
    <row r="330" spans="2:5" ht="65.5">
      <c r="B330" s="1"/>
      <c r="C330" s="5" t="s">
        <v>143</v>
      </c>
      <c r="D330" s="1"/>
      <c r="E330" s="1"/>
    </row>
    <row r="332" spans="2:5" ht="104.5">
      <c r="C332" s="1" t="s">
        <v>145</v>
      </c>
    </row>
    <row r="333" spans="2:5" ht="104.5">
      <c r="C333" s="1" t="s">
        <v>146</v>
      </c>
    </row>
    <row r="334" spans="2:5" ht="52.5">
      <c r="C334" s="1" t="s">
        <v>147</v>
      </c>
    </row>
    <row r="335" spans="2:5" ht="78.5">
      <c r="C335" s="1" t="s">
        <v>148</v>
      </c>
    </row>
    <row r="336" spans="2:5" ht="39.5">
      <c r="C336" s="1" t="s">
        <v>149</v>
      </c>
    </row>
    <row r="337" spans="2:4" ht="52.5">
      <c r="C337" s="1" t="s">
        <v>144</v>
      </c>
    </row>
    <row r="339" spans="2:4" ht="104.5">
      <c r="C339" s="1" t="s">
        <v>150</v>
      </c>
    </row>
    <row r="340" spans="2:4" ht="15" thickBot="1"/>
    <row r="341" spans="2:4" ht="15" thickTop="1">
      <c r="B341" s="673">
        <v>1</v>
      </c>
      <c r="C341" s="37"/>
      <c r="D341" s="676">
        <v>0</v>
      </c>
    </row>
    <row r="342" spans="2:4" ht="65">
      <c r="B342" s="674"/>
      <c r="C342" s="38" t="s">
        <v>151</v>
      </c>
      <c r="D342" s="677"/>
    </row>
    <row r="343" spans="2:4" ht="15" thickBot="1">
      <c r="B343" s="675"/>
      <c r="C343" s="39"/>
      <c r="D343" s="678"/>
    </row>
    <row r="344" spans="2:4">
      <c r="B344" s="679">
        <v>2</v>
      </c>
      <c r="C344" s="38"/>
      <c r="D344" s="680">
        <v>0</v>
      </c>
    </row>
    <row r="345" spans="2:4" ht="65">
      <c r="B345" s="674"/>
      <c r="C345" s="38" t="s">
        <v>152</v>
      </c>
      <c r="D345" s="677"/>
    </row>
    <row r="346" spans="2:4" ht="15" thickBot="1">
      <c r="B346" s="675"/>
      <c r="C346" s="39"/>
      <c r="D346" s="678"/>
    </row>
    <row r="347" spans="2:4">
      <c r="B347" s="679">
        <v>3</v>
      </c>
      <c r="C347" s="38"/>
      <c r="D347" s="680">
        <v>0</v>
      </c>
    </row>
    <row r="348" spans="2:4" ht="39">
      <c r="B348" s="674"/>
      <c r="C348" s="38" t="s">
        <v>153</v>
      </c>
      <c r="D348" s="677"/>
    </row>
    <row r="349" spans="2:4" ht="15" thickBot="1">
      <c r="B349" s="681"/>
      <c r="C349" s="40"/>
      <c r="D349" s="682"/>
    </row>
    <row r="350" spans="2:4" ht="92" thickTop="1">
      <c r="C350" s="1" t="s">
        <v>154</v>
      </c>
    </row>
    <row r="352" spans="2:4" ht="104.5">
      <c r="C352" s="5" t="s">
        <v>155</v>
      </c>
    </row>
    <row r="353" spans="3:3" ht="26.5">
      <c r="C353" s="5" t="s">
        <v>156</v>
      </c>
    </row>
    <row r="363" spans="3:3" ht="39.5">
      <c r="C363" s="4" t="s">
        <v>157</v>
      </c>
    </row>
    <row r="364" spans="3:3" ht="409.6">
      <c r="C364" s="1" t="s">
        <v>158</v>
      </c>
    </row>
    <row r="366" spans="3:3" ht="39.5">
      <c r="C366" s="4" t="s">
        <v>159</v>
      </c>
    </row>
    <row r="368" spans="3:3" ht="182.5">
      <c r="C368" s="1" t="s">
        <v>160</v>
      </c>
    </row>
    <row r="369" spans="2:5" ht="15" thickBot="1"/>
    <row r="370" spans="2:5" ht="40.5" thickTop="1" thickBot="1">
      <c r="B370" s="41" t="s">
        <v>161</v>
      </c>
      <c r="C370" s="42" t="s">
        <v>162</v>
      </c>
      <c r="D370" s="43" t="s">
        <v>163</v>
      </c>
      <c r="E370" s="44"/>
    </row>
    <row r="371" spans="2:5" ht="40" thickBot="1">
      <c r="B371" s="45" t="s">
        <v>164</v>
      </c>
      <c r="C371" s="10" t="s">
        <v>165</v>
      </c>
      <c r="D371" s="46" t="s">
        <v>163</v>
      </c>
      <c r="E371" s="47"/>
    </row>
    <row r="372" spans="2:5" ht="66" thickBot="1">
      <c r="B372" s="45" t="s">
        <v>166</v>
      </c>
      <c r="C372" s="10" t="s">
        <v>167</v>
      </c>
      <c r="D372" s="46" t="s">
        <v>168</v>
      </c>
      <c r="E372" s="47"/>
    </row>
    <row r="373" spans="2:5" ht="105.5" thickBot="1">
      <c r="B373" s="48" t="s">
        <v>169</v>
      </c>
      <c r="C373" s="49" t="s">
        <v>170</v>
      </c>
      <c r="D373" s="50" t="s">
        <v>171</v>
      </c>
      <c r="E373" s="51"/>
    </row>
    <row r="374" spans="2:5" ht="15" thickTop="1"/>
    <row r="375" spans="2:5" ht="93.5" thickBot="1">
      <c r="C375" s="1" t="s">
        <v>202</v>
      </c>
    </row>
    <row r="376" spans="2:5" ht="27.5" thickTop="1" thickBot="1">
      <c r="B376" s="41" t="s">
        <v>172</v>
      </c>
      <c r="C376" s="42" t="s">
        <v>173</v>
      </c>
      <c r="D376" s="52" t="s">
        <v>163</v>
      </c>
      <c r="E376" s="44"/>
    </row>
    <row r="377" spans="2:5" ht="40" thickBot="1">
      <c r="B377" s="45" t="s">
        <v>174</v>
      </c>
      <c r="C377" s="53" t="s">
        <v>175</v>
      </c>
      <c r="D377" s="54" t="s">
        <v>163</v>
      </c>
      <c r="E377" s="47"/>
    </row>
    <row r="378" spans="2:5" ht="40" thickBot="1">
      <c r="B378" s="45" t="s">
        <v>176</v>
      </c>
      <c r="C378" s="53" t="s">
        <v>177</v>
      </c>
      <c r="D378" s="54" t="s">
        <v>163</v>
      </c>
      <c r="E378" s="47"/>
    </row>
    <row r="379" spans="2:5" ht="53" thickBot="1">
      <c r="B379" s="45" t="s">
        <v>178</v>
      </c>
      <c r="C379" s="53" t="s">
        <v>179</v>
      </c>
      <c r="D379" s="54" t="s">
        <v>163</v>
      </c>
      <c r="E379" s="47"/>
    </row>
    <row r="380" spans="2:5" ht="92" thickBot="1">
      <c r="B380" s="45" t="s">
        <v>180</v>
      </c>
      <c r="C380" s="53" t="s">
        <v>181</v>
      </c>
      <c r="D380" s="54" t="s">
        <v>163</v>
      </c>
      <c r="E380" s="47"/>
    </row>
    <row r="381" spans="2:5" ht="40.5" thickBot="1">
      <c r="B381" s="55" t="s">
        <v>182</v>
      </c>
      <c r="C381" s="56" t="s">
        <v>183</v>
      </c>
      <c r="D381" s="46" t="s">
        <v>171</v>
      </c>
      <c r="E381" s="57"/>
    </row>
    <row r="382" spans="2:5" ht="40" thickBot="1">
      <c r="B382" s="48" t="s">
        <v>184</v>
      </c>
      <c r="C382" s="49" t="s">
        <v>185</v>
      </c>
      <c r="D382" s="50" t="s">
        <v>171</v>
      </c>
      <c r="E382" s="57"/>
    </row>
    <row r="383" spans="2:5" ht="15" thickTop="1"/>
    <row r="384" spans="2:5">
      <c r="C384" s="669" t="s">
        <v>186</v>
      </c>
    </row>
    <row r="385" spans="2:5">
      <c r="C385" s="669"/>
    </row>
    <row r="386" spans="2:5" ht="15" thickBot="1"/>
    <row r="387" spans="2:5" ht="66.5" thickTop="1" thickBot="1">
      <c r="B387" s="41" t="s">
        <v>187</v>
      </c>
      <c r="C387" s="42" t="s">
        <v>188</v>
      </c>
      <c r="D387" s="43" t="s">
        <v>189</v>
      </c>
      <c r="E387" s="44"/>
    </row>
    <row r="388" spans="2:5" ht="66.5" thickBot="1">
      <c r="B388" s="55" t="s">
        <v>190</v>
      </c>
      <c r="C388" s="7" t="s">
        <v>191</v>
      </c>
      <c r="D388" s="46" t="s">
        <v>171</v>
      </c>
      <c r="E388" s="57"/>
    </row>
    <row r="389" spans="2:5" ht="15" thickBot="1">
      <c r="B389" s="668"/>
      <c r="C389" s="669"/>
      <c r="D389" s="669"/>
      <c r="E389" s="670"/>
    </row>
    <row r="390" spans="2:5" ht="79" thickBot="1">
      <c r="B390" s="45" t="s">
        <v>192</v>
      </c>
      <c r="C390" s="10" t="s">
        <v>193</v>
      </c>
      <c r="D390" s="58" t="s">
        <v>194</v>
      </c>
      <c r="E390" s="44"/>
    </row>
    <row r="391" spans="2:5" ht="15" thickBot="1">
      <c r="B391" s="55"/>
      <c r="C391" s="7"/>
      <c r="D391" s="59"/>
      <c r="E391" s="60"/>
    </row>
    <row r="392" spans="2:5" ht="105" thickBot="1">
      <c r="B392" s="48" t="s">
        <v>195</v>
      </c>
      <c r="C392" s="49" t="s">
        <v>204</v>
      </c>
      <c r="D392" s="50" t="s">
        <v>171</v>
      </c>
      <c r="E392" s="51"/>
    </row>
    <row r="393" spans="2:5" ht="79.5" thickTop="1" thickBot="1">
      <c r="B393" s="61"/>
      <c r="C393" s="49" t="s">
        <v>203</v>
      </c>
      <c r="D393" s="61"/>
      <c r="E393" s="61"/>
    </row>
    <row r="394" spans="2:5" ht="15" thickTop="1"/>
    <row r="395" spans="2:5" ht="39.5">
      <c r="C395" s="4" t="s">
        <v>196</v>
      </c>
    </row>
    <row r="397" spans="2:5" ht="182.5">
      <c r="C397" s="1" t="s">
        <v>197</v>
      </c>
    </row>
    <row r="398" spans="2:5" ht="15" thickBot="1"/>
    <row r="399" spans="2:5" ht="40.5" thickTop="1" thickBot="1">
      <c r="B399" s="62" t="s">
        <v>161</v>
      </c>
      <c r="C399" s="63" t="s">
        <v>162</v>
      </c>
      <c r="D399" s="64" t="s">
        <v>163</v>
      </c>
      <c r="E399" s="44" t="s">
        <v>23</v>
      </c>
    </row>
    <row r="400" spans="2:5" ht="40" thickBot="1">
      <c r="B400" s="65" t="s">
        <v>164</v>
      </c>
      <c r="C400" s="66" t="s">
        <v>165</v>
      </c>
      <c r="D400" s="67" t="s">
        <v>163</v>
      </c>
      <c r="E400" s="47"/>
    </row>
    <row r="401" spans="2:5" ht="66" thickBot="1">
      <c r="B401" s="65" t="s">
        <v>166</v>
      </c>
      <c r="C401" s="66" t="s">
        <v>167</v>
      </c>
      <c r="D401" s="67" t="s">
        <v>168</v>
      </c>
      <c r="E401" s="47"/>
    </row>
    <row r="402" spans="2:5" ht="105.5" thickBot="1">
      <c r="B402" s="68" t="s">
        <v>169</v>
      </c>
      <c r="C402" s="8" t="s">
        <v>198</v>
      </c>
      <c r="D402" s="69" t="s">
        <v>171</v>
      </c>
      <c r="E402" s="57"/>
    </row>
    <row r="403" spans="2:5" ht="15" thickTop="1"/>
    <row r="404" spans="2:5" ht="93.5" thickBot="1">
      <c r="C404" s="1" t="s">
        <v>205</v>
      </c>
    </row>
    <row r="405" spans="2:5" ht="27.5" thickTop="1" thickBot="1">
      <c r="B405" s="62" t="s">
        <v>172</v>
      </c>
      <c r="C405" s="63" t="s">
        <v>173</v>
      </c>
      <c r="D405" s="70" t="s">
        <v>163</v>
      </c>
      <c r="E405" s="44"/>
    </row>
    <row r="406" spans="2:5" ht="40" thickBot="1">
      <c r="B406" s="65" t="s">
        <v>174</v>
      </c>
      <c r="C406" s="66" t="s">
        <v>175</v>
      </c>
      <c r="D406" s="71" t="s">
        <v>163</v>
      </c>
      <c r="E406" s="47"/>
    </row>
    <row r="407" spans="2:5" ht="40" thickBot="1">
      <c r="B407" s="65" t="s">
        <v>176</v>
      </c>
      <c r="C407" s="66" t="s">
        <v>177</v>
      </c>
      <c r="D407" s="71" t="s">
        <v>163</v>
      </c>
      <c r="E407" s="47"/>
    </row>
    <row r="408" spans="2:5" ht="53" thickBot="1">
      <c r="B408" s="65" t="s">
        <v>178</v>
      </c>
      <c r="C408" s="66" t="s">
        <v>179</v>
      </c>
      <c r="D408" s="71" t="s">
        <v>163</v>
      </c>
      <c r="E408" s="47"/>
    </row>
    <row r="409" spans="2:5" ht="92" thickBot="1">
      <c r="B409" s="65" t="s">
        <v>180</v>
      </c>
      <c r="C409" s="66" t="s">
        <v>181</v>
      </c>
      <c r="D409" s="67" t="s">
        <v>168</v>
      </c>
      <c r="E409" s="47"/>
    </row>
    <row r="410" spans="2:5" ht="40.5" thickBot="1">
      <c r="B410" s="72" t="s">
        <v>182</v>
      </c>
      <c r="C410" s="73" t="s">
        <v>183</v>
      </c>
      <c r="D410" s="67" t="s">
        <v>171</v>
      </c>
      <c r="E410" s="57"/>
    </row>
    <row r="411" spans="2:5" ht="40" thickBot="1">
      <c r="B411" s="68" t="s">
        <v>184</v>
      </c>
      <c r="C411" s="8" t="s">
        <v>185</v>
      </c>
      <c r="D411" s="69" t="s">
        <v>171</v>
      </c>
      <c r="E411" s="57"/>
    </row>
    <row r="412" spans="2:5" ht="15" thickTop="1"/>
    <row r="413" spans="2:5" ht="409.6">
      <c r="C413" s="1" t="s">
        <v>199</v>
      </c>
    </row>
    <row r="414" spans="2:5" ht="15" thickBot="1"/>
    <row r="415" spans="2:5" ht="66.5" thickTop="1" thickBot="1">
      <c r="B415" s="62" t="s">
        <v>187</v>
      </c>
      <c r="C415" s="63" t="s">
        <v>200</v>
      </c>
      <c r="D415" s="64" t="s">
        <v>189</v>
      </c>
      <c r="E415" s="44"/>
    </row>
    <row r="416" spans="2:5" ht="66.5" thickBot="1">
      <c r="B416" s="68" t="s">
        <v>190</v>
      </c>
      <c r="C416" s="8" t="s">
        <v>191</v>
      </c>
      <c r="D416" s="69" t="s">
        <v>171</v>
      </c>
      <c r="E416" s="57"/>
    </row>
    <row r="417" spans="2:6" ht="15.5" thickTop="1" thickBot="1"/>
    <row r="418" spans="2:6" ht="79.5" thickTop="1" thickBot="1">
      <c r="B418" s="74" t="s">
        <v>192</v>
      </c>
      <c r="C418" s="75" t="s">
        <v>201</v>
      </c>
      <c r="D418" s="76" t="s">
        <v>194</v>
      </c>
      <c r="E418" s="44"/>
    </row>
    <row r="419" spans="2:6" ht="15" thickTop="1"/>
    <row r="420" spans="2:6" ht="65.5">
      <c r="C420" s="5" t="s">
        <v>206</v>
      </c>
      <c r="E420" s="77"/>
      <c r="F420" s="78"/>
    </row>
    <row r="421" spans="2:6" ht="65.5">
      <c r="B421" s="79" t="s">
        <v>195</v>
      </c>
      <c r="C421" s="5" t="s">
        <v>207</v>
      </c>
      <c r="D421" s="80" t="s">
        <v>171</v>
      </c>
      <c r="E421" s="81"/>
      <c r="F421" s="82"/>
    </row>
    <row r="422" spans="2:6" ht="54.5">
      <c r="C422" s="5" t="s">
        <v>208</v>
      </c>
      <c r="E422" s="83"/>
      <c r="F422" s="84"/>
    </row>
    <row r="434" spans="2:5" ht="104.5">
      <c r="C434" s="1" t="s">
        <v>209</v>
      </c>
    </row>
    <row r="435" spans="2:5" ht="97.5">
      <c r="B435" s="1"/>
      <c r="C435" s="2" t="s">
        <v>232</v>
      </c>
      <c r="D435" s="85"/>
    </row>
    <row r="436" spans="2:5" ht="91.5">
      <c r="C436" s="1" t="s">
        <v>211</v>
      </c>
    </row>
    <row r="437" spans="2:5" ht="91.5">
      <c r="C437" s="1" t="s">
        <v>210</v>
      </c>
    </row>
    <row r="438" spans="2:5" ht="409.6">
      <c r="C438" s="1" t="s">
        <v>212</v>
      </c>
    </row>
    <row r="440" spans="2:5" ht="78">
      <c r="C440" s="86" t="s">
        <v>213</v>
      </c>
    </row>
    <row r="441" spans="2:5" ht="26">
      <c r="C441" s="86" t="s">
        <v>214</v>
      </c>
    </row>
    <row r="443" spans="2:5" ht="39.5">
      <c r="C443" s="5" t="s">
        <v>215</v>
      </c>
    </row>
    <row r="445" spans="2:5" ht="409.6">
      <c r="C445" s="1" t="s">
        <v>216</v>
      </c>
    </row>
    <row r="446" spans="2:5">
      <c r="C446" s="1"/>
    </row>
    <row r="447" spans="2:5">
      <c r="C447" s="12"/>
      <c r="E447" s="12"/>
    </row>
    <row r="448" spans="2:5" ht="78.5">
      <c r="C448" s="1" t="s">
        <v>217</v>
      </c>
      <c r="E448" s="1" t="s">
        <v>129</v>
      </c>
    </row>
    <row r="449" spans="3:5">
      <c r="C449" s="1"/>
      <c r="E449" s="1"/>
    </row>
    <row r="450" spans="3:5">
      <c r="C450" s="87"/>
      <c r="E450" s="12"/>
    </row>
    <row r="451" spans="3:5" ht="52.5">
      <c r="C451" s="1" t="s">
        <v>218</v>
      </c>
      <c r="E451" s="1" t="s">
        <v>129</v>
      </c>
    </row>
    <row r="452" spans="3:5">
      <c r="C452" s="1"/>
      <c r="E452" s="1"/>
    </row>
    <row r="453" spans="3:5">
      <c r="C453" s="87"/>
      <c r="E453" s="12"/>
    </row>
    <row r="454" spans="3:5" ht="52.5">
      <c r="C454" s="1" t="s">
        <v>219</v>
      </c>
      <c r="E454" s="1" t="s">
        <v>129</v>
      </c>
    </row>
    <row r="455" spans="3:5">
      <c r="C455" s="1"/>
      <c r="E455" s="1"/>
    </row>
    <row r="456" spans="3:5">
      <c r="C456" s="87"/>
      <c r="E456" s="12"/>
    </row>
    <row r="457" spans="3:5" ht="39.5">
      <c r="C457" s="1" t="s">
        <v>220</v>
      </c>
      <c r="E457" s="1" t="s">
        <v>129</v>
      </c>
    </row>
    <row r="459" spans="3:5" ht="104.5">
      <c r="C459" s="1" t="s">
        <v>221</v>
      </c>
    </row>
    <row r="460" spans="3:5" ht="78.5">
      <c r="C460" s="1" t="s">
        <v>222</v>
      </c>
    </row>
    <row r="462" spans="3:5">
      <c r="C462" s="12"/>
      <c r="E462" s="12"/>
    </row>
    <row r="463" spans="3:5" ht="39.5">
      <c r="C463" s="1" t="s">
        <v>223</v>
      </c>
      <c r="E463" s="1" t="s">
        <v>129</v>
      </c>
    </row>
  </sheetData>
  <sheetProtection selectLockedCells="1"/>
  <mergeCells count="98">
    <mergeCell ref="B28:I28"/>
    <mergeCell ref="B25:D25"/>
    <mergeCell ref="B26:D26"/>
    <mergeCell ref="D7:I7"/>
    <mergeCell ref="D9:I9"/>
    <mergeCell ref="D11:I11"/>
    <mergeCell ref="D22:I22"/>
    <mergeCell ref="B22:B23"/>
    <mergeCell ref="C22:C23"/>
    <mergeCell ref="C7:C8"/>
    <mergeCell ref="B9:B10"/>
    <mergeCell ref="C9:C10"/>
    <mergeCell ref="B11:B12"/>
    <mergeCell ref="C11:C12"/>
    <mergeCell ref="B20:B21"/>
    <mergeCell ref="C20:C21"/>
    <mergeCell ref="D8:E8"/>
    <mergeCell ref="C3:I3"/>
    <mergeCell ref="C318:D319"/>
    <mergeCell ref="D13:I13"/>
    <mergeCell ref="D15:I15"/>
    <mergeCell ref="D17:I18"/>
    <mergeCell ref="D20:I20"/>
    <mergeCell ref="C310:D311"/>
    <mergeCell ref="C312:D313"/>
    <mergeCell ref="C314:D315"/>
    <mergeCell ref="C176:D176"/>
    <mergeCell ref="C178:D178"/>
    <mergeCell ref="C182:D182"/>
    <mergeCell ref="C185:D185"/>
    <mergeCell ref="C189:D189"/>
    <mergeCell ref="C190:D190"/>
    <mergeCell ref="D5:I6"/>
    <mergeCell ref="B389:E389"/>
    <mergeCell ref="B320:C320"/>
    <mergeCell ref="C322:D322"/>
    <mergeCell ref="C323:D323"/>
    <mergeCell ref="C324:D324"/>
    <mergeCell ref="B341:B343"/>
    <mergeCell ref="D341:D343"/>
    <mergeCell ref="B344:B346"/>
    <mergeCell ref="D344:D346"/>
    <mergeCell ref="B347:B349"/>
    <mergeCell ref="C327:D327"/>
    <mergeCell ref="C328:D328"/>
    <mergeCell ref="C384:C385"/>
    <mergeCell ref="D347:D349"/>
    <mergeCell ref="B302:B303"/>
    <mergeCell ref="B304:B305"/>
    <mergeCell ref="B306:B307"/>
    <mergeCell ref="B308:B309"/>
    <mergeCell ref="B310:B311"/>
    <mergeCell ref="B312:B313"/>
    <mergeCell ref="B314:B315"/>
    <mergeCell ref="B316:B317"/>
    <mergeCell ref="C325:D325"/>
    <mergeCell ref="C172:D172"/>
    <mergeCell ref="C316:D317"/>
    <mergeCell ref="B296:B297"/>
    <mergeCell ref="B298:B299"/>
    <mergeCell ref="B300:B301"/>
    <mergeCell ref="C302:D303"/>
    <mergeCell ref="C304:D305"/>
    <mergeCell ref="C306:D307"/>
    <mergeCell ref="C308:D309"/>
    <mergeCell ref="C294:D295"/>
    <mergeCell ref="C296:D297"/>
    <mergeCell ref="C298:D299"/>
    <mergeCell ref="C196:D196"/>
    <mergeCell ref="C199:C200"/>
    <mergeCell ref="B159:B160"/>
    <mergeCell ref="C300:D301"/>
    <mergeCell ref="B161:C162"/>
    <mergeCell ref="B294:B295"/>
    <mergeCell ref="C191:D191"/>
    <mergeCell ref="C195:D195"/>
    <mergeCell ref="C17:C19"/>
    <mergeCell ref="D10:E10"/>
    <mergeCell ref="D12:E12"/>
    <mergeCell ref="D14:E14"/>
    <mergeCell ref="D16:E16"/>
    <mergeCell ref="D19:E19"/>
    <mergeCell ref="B7:B8"/>
    <mergeCell ref="D23:E23"/>
    <mergeCell ref="F8:I8"/>
    <mergeCell ref="F10:I10"/>
    <mergeCell ref="F12:I12"/>
    <mergeCell ref="F14:I14"/>
    <mergeCell ref="F16:I16"/>
    <mergeCell ref="F19:I19"/>
    <mergeCell ref="F21:I21"/>
    <mergeCell ref="F23:I23"/>
    <mergeCell ref="D21:E21"/>
    <mergeCell ref="B13:B14"/>
    <mergeCell ref="C13:C14"/>
    <mergeCell ref="B15:B16"/>
    <mergeCell ref="C15:C16"/>
    <mergeCell ref="B17:B19"/>
  </mergeCells>
  <hyperlinks>
    <hyperlink ref="C167" r:id="rId1" display="http://www.ped.state.nm.us/SEB/fiscal/index.html"/>
  </hyperlinks>
  <pageMargins left="0.25" right="0.25" top="0.6" bottom="0.6" header="0.13" footer="0.13"/>
  <pageSetup scale="92" fitToWidth="0" orientation="landscape" r:id="rId2"/>
  <headerFooter>
    <oddHeader>&amp;R&amp;10New Mexico Public Education Department
Special Education Bureau</oddHeader>
    <oddFooter>&amp;L&amp;10 2017-2018 IDEA B Application&amp;R&amp;10&amp;A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C7" sqref="C7:C8"/>
    </sheetView>
  </sheetViews>
  <sheetFormatPr defaultRowHeight="14.5"/>
  <cols>
    <col min="1" max="1" width="7.6328125" customWidth="1"/>
    <col min="2" max="2" width="12.36328125" customWidth="1"/>
    <col min="3" max="3" width="12.54296875" customWidth="1"/>
    <col min="4" max="4" width="18.08984375" customWidth="1"/>
    <col min="5" max="5" width="15.08984375" customWidth="1"/>
    <col min="6" max="6" width="15.81640625" customWidth="1"/>
    <col min="9" max="9" width="43" customWidth="1"/>
  </cols>
  <sheetData>
    <row r="1" spans="1:9" s="348" customFormat="1" ht="18.649999999999999" customHeight="1">
      <c r="A1" s="159" t="e">
        <f>'Cover Sheet'!E7</f>
        <v>#N/A</v>
      </c>
      <c r="B1" s="335">
        <f>'Cover Sheet'!E5</f>
        <v>0</v>
      </c>
    </row>
    <row r="2" spans="1:9" s="348" customFormat="1" ht="12" customHeight="1"/>
    <row r="3" spans="1:9" ht="18.649999999999999" customHeight="1">
      <c r="B3" s="336" t="s">
        <v>371</v>
      </c>
      <c r="C3" s="704" t="s">
        <v>373</v>
      </c>
      <c r="D3" s="705"/>
      <c r="E3" s="705"/>
      <c r="F3" s="705"/>
      <c r="G3" s="705"/>
      <c r="H3" s="705"/>
      <c r="I3" s="706"/>
    </row>
    <row r="4" spans="1:9" s="348" customFormat="1" ht="15.5">
      <c r="B4" s="353"/>
      <c r="C4" s="354"/>
      <c r="D4" s="354"/>
      <c r="E4" s="354"/>
      <c r="F4" s="354"/>
      <c r="G4" s="354"/>
      <c r="H4" s="354"/>
      <c r="I4" s="354"/>
    </row>
    <row r="5" spans="1:9" ht="15.65" customHeight="1">
      <c r="B5" s="169" t="s">
        <v>549</v>
      </c>
      <c r="C5" s="169" t="s">
        <v>550</v>
      </c>
      <c r="D5" s="667" t="s">
        <v>917</v>
      </c>
      <c r="E5" s="667"/>
      <c r="F5" s="667"/>
      <c r="G5" s="667"/>
      <c r="H5" s="667"/>
      <c r="I5" s="667"/>
    </row>
    <row r="6" spans="1:9" ht="27" customHeight="1">
      <c r="B6" s="170" t="s">
        <v>375</v>
      </c>
      <c r="C6" s="170" t="s">
        <v>1027</v>
      </c>
      <c r="D6" s="667"/>
      <c r="E6" s="667"/>
      <c r="F6" s="667"/>
      <c r="G6" s="667"/>
      <c r="H6" s="667"/>
      <c r="I6" s="667"/>
    </row>
    <row r="7" spans="1:9" ht="14.4" customHeight="1">
      <c r="B7" s="623" t="s">
        <v>916</v>
      </c>
      <c r="C7" s="623" t="s">
        <v>916</v>
      </c>
      <c r="D7" s="686" t="s">
        <v>377</v>
      </c>
      <c r="E7" s="686"/>
      <c r="F7" s="686"/>
      <c r="G7" s="686"/>
      <c r="H7" s="686"/>
      <c r="I7" s="686"/>
    </row>
    <row r="8" spans="1:9" s="348" customFormat="1" ht="15.65" customHeight="1">
      <c r="B8" s="624"/>
      <c r="C8" s="624"/>
      <c r="D8" s="625" t="s">
        <v>914</v>
      </c>
      <c r="E8" s="626"/>
      <c r="F8" s="627"/>
      <c r="G8" s="628"/>
      <c r="H8" s="628"/>
      <c r="I8" s="629"/>
    </row>
    <row r="9" spans="1:9" ht="14.4" customHeight="1">
      <c r="B9" s="623" t="s">
        <v>916</v>
      </c>
      <c r="C9" s="623" t="s">
        <v>916</v>
      </c>
      <c r="D9" s="686" t="s">
        <v>1028</v>
      </c>
      <c r="E9" s="686"/>
      <c r="F9" s="686"/>
      <c r="G9" s="686"/>
      <c r="H9" s="686"/>
      <c r="I9" s="686"/>
    </row>
    <row r="10" spans="1:9" s="348" customFormat="1" ht="15.65" customHeight="1">
      <c r="B10" s="624"/>
      <c r="C10" s="624"/>
      <c r="D10" s="625" t="s">
        <v>914</v>
      </c>
      <c r="E10" s="626"/>
      <c r="F10" s="627"/>
      <c r="G10" s="628"/>
      <c r="H10" s="628"/>
      <c r="I10" s="629"/>
    </row>
    <row r="11" spans="1:9" ht="14.4" customHeight="1">
      <c r="B11" s="623" t="s">
        <v>916</v>
      </c>
      <c r="C11" s="623" t="s">
        <v>916</v>
      </c>
      <c r="D11" s="686" t="s">
        <v>378</v>
      </c>
      <c r="E11" s="686"/>
      <c r="F11" s="686"/>
      <c r="G11" s="686"/>
      <c r="H11" s="686"/>
      <c r="I11" s="686"/>
    </row>
    <row r="12" spans="1:9" s="348" customFormat="1" ht="15.65" customHeight="1">
      <c r="B12" s="624"/>
      <c r="C12" s="624"/>
      <c r="D12" s="625" t="s">
        <v>914</v>
      </c>
      <c r="E12" s="626"/>
      <c r="F12" s="627"/>
      <c r="G12" s="628"/>
      <c r="H12" s="628"/>
      <c r="I12" s="629"/>
    </row>
    <row r="13" spans="1:9" ht="14.4" customHeight="1">
      <c r="B13" s="623" t="s">
        <v>916</v>
      </c>
      <c r="C13" s="623" t="s">
        <v>916</v>
      </c>
      <c r="D13" s="686" t="s">
        <v>379</v>
      </c>
      <c r="E13" s="686"/>
      <c r="F13" s="686"/>
      <c r="G13" s="686"/>
      <c r="H13" s="686"/>
      <c r="I13" s="686"/>
    </row>
    <row r="14" spans="1:9" s="348" customFormat="1" ht="15.65" customHeight="1">
      <c r="B14" s="624"/>
      <c r="C14" s="624"/>
      <c r="D14" s="625" t="s">
        <v>914</v>
      </c>
      <c r="E14" s="626"/>
      <c r="F14" s="627"/>
      <c r="G14" s="628"/>
      <c r="H14" s="628"/>
      <c r="I14" s="629"/>
    </row>
    <row r="15" spans="1:9" ht="30.65" customHeight="1">
      <c r="B15" s="623" t="s">
        <v>916</v>
      </c>
      <c r="C15" s="623" t="s">
        <v>916</v>
      </c>
      <c r="D15" s="686" t="s">
        <v>380</v>
      </c>
      <c r="E15" s="686"/>
      <c r="F15" s="686"/>
      <c r="G15" s="686"/>
      <c r="H15" s="686"/>
      <c r="I15" s="686"/>
    </row>
    <row r="16" spans="1:9" s="348" customFormat="1" ht="15.65" customHeight="1">
      <c r="B16" s="624"/>
      <c r="C16" s="624"/>
      <c r="D16" s="625" t="s">
        <v>914</v>
      </c>
      <c r="E16" s="626"/>
      <c r="F16" s="627"/>
      <c r="G16" s="628"/>
      <c r="H16" s="628"/>
      <c r="I16" s="629"/>
    </row>
    <row r="17" spans="2:9">
      <c r="B17" s="623" t="s">
        <v>916</v>
      </c>
      <c r="C17" s="623" t="s">
        <v>916</v>
      </c>
      <c r="D17" s="686" t="s">
        <v>548</v>
      </c>
      <c r="E17" s="686"/>
      <c r="F17" s="686"/>
      <c r="G17" s="686"/>
      <c r="H17" s="686"/>
      <c r="I17" s="686"/>
    </row>
    <row r="18" spans="2:9" ht="50.4" customHeight="1">
      <c r="B18" s="633"/>
      <c r="C18" s="633"/>
      <c r="D18" s="686"/>
      <c r="E18" s="686"/>
      <c r="F18" s="686"/>
      <c r="G18" s="686"/>
      <c r="H18" s="686"/>
      <c r="I18" s="686"/>
    </row>
    <row r="19" spans="2:9" s="348" customFormat="1" ht="15.65" customHeight="1">
      <c r="B19" s="624"/>
      <c r="C19" s="624"/>
      <c r="D19" s="625" t="s">
        <v>914</v>
      </c>
      <c r="E19" s="626"/>
      <c r="F19" s="627"/>
      <c r="G19" s="628"/>
      <c r="H19" s="628"/>
      <c r="I19" s="629"/>
    </row>
    <row r="20" spans="2:9" ht="14.4" customHeight="1">
      <c r="B20" s="623" t="s">
        <v>916</v>
      </c>
      <c r="C20" s="623" t="s">
        <v>916</v>
      </c>
      <c r="D20" s="686" t="s">
        <v>381</v>
      </c>
      <c r="E20" s="686"/>
      <c r="F20" s="686"/>
      <c r="G20" s="686"/>
      <c r="H20" s="686"/>
      <c r="I20" s="686"/>
    </row>
    <row r="21" spans="2:9" s="348" customFormat="1" ht="15.65" customHeight="1">
      <c r="B21" s="624"/>
      <c r="C21" s="624"/>
      <c r="D21" s="625" t="s">
        <v>914</v>
      </c>
      <c r="E21" s="626"/>
      <c r="F21" s="627"/>
      <c r="G21" s="628"/>
      <c r="H21" s="628"/>
      <c r="I21" s="629"/>
    </row>
    <row r="22" spans="2:9" ht="30.65" customHeight="1">
      <c r="B22" s="623" t="s">
        <v>916</v>
      </c>
      <c r="C22" s="623" t="s">
        <v>916</v>
      </c>
      <c r="D22" s="701" t="s">
        <v>382</v>
      </c>
      <c r="E22" s="702"/>
      <c r="F22" s="702"/>
      <c r="G22" s="702"/>
      <c r="H22" s="702"/>
      <c r="I22" s="703"/>
    </row>
    <row r="23" spans="2:9" s="348" customFormat="1" ht="15.65" customHeight="1">
      <c r="B23" s="624"/>
      <c r="C23" s="624"/>
      <c r="D23" s="625" t="s">
        <v>914</v>
      </c>
      <c r="E23" s="626"/>
      <c r="F23" s="627"/>
      <c r="G23" s="628"/>
      <c r="H23" s="628"/>
      <c r="I23" s="629"/>
    </row>
    <row r="24" spans="2:9" ht="31.75" customHeight="1">
      <c r="B24" s="623" t="s">
        <v>916</v>
      </c>
      <c r="C24" s="623" t="s">
        <v>916</v>
      </c>
      <c r="D24" s="686" t="s">
        <v>383</v>
      </c>
      <c r="E24" s="686"/>
      <c r="F24" s="686"/>
      <c r="G24" s="686"/>
      <c r="H24" s="686"/>
      <c r="I24" s="686"/>
    </row>
    <row r="25" spans="2:9" s="348" customFormat="1" ht="15.65" customHeight="1">
      <c r="B25" s="624"/>
      <c r="C25" s="624"/>
      <c r="D25" s="625" t="s">
        <v>914</v>
      </c>
      <c r="E25" s="626"/>
      <c r="F25" s="627"/>
      <c r="G25" s="628"/>
      <c r="H25" s="628"/>
      <c r="I25" s="629"/>
    </row>
    <row r="26" spans="2:9" ht="14.4" customHeight="1">
      <c r="B26" s="623" t="s">
        <v>916</v>
      </c>
      <c r="C26" s="623" t="s">
        <v>916</v>
      </c>
      <c r="D26" s="686" t="s">
        <v>384</v>
      </c>
      <c r="E26" s="686"/>
      <c r="F26" s="686"/>
      <c r="G26" s="686"/>
      <c r="H26" s="686"/>
      <c r="I26" s="686"/>
    </row>
    <row r="27" spans="2:9" s="348" customFormat="1" ht="15.65" customHeight="1">
      <c r="B27" s="624"/>
      <c r="C27" s="624"/>
      <c r="D27" s="625" t="s">
        <v>914</v>
      </c>
      <c r="E27" s="626"/>
      <c r="F27" s="627"/>
      <c r="G27" s="628"/>
      <c r="H27" s="628"/>
      <c r="I27" s="629"/>
    </row>
    <row r="28" spans="2:9" ht="14.4" customHeight="1">
      <c r="B28" s="623" t="s">
        <v>916</v>
      </c>
      <c r="C28" s="623" t="s">
        <v>916</v>
      </c>
      <c r="D28" s="686" t="s">
        <v>1001</v>
      </c>
      <c r="E28" s="686"/>
      <c r="F28" s="686"/>
      <c r="G28" s="686"/>
      <c r="H28" s="686"/>
      <c r="I28" s="686"/>
    </row>
    <row r="29" spans="2:9" s="348" customFormat="1" ht="15.65" customHeight="1">
      <c r="B29" s="624"/>
      <c r="C29" s="624"/>
      <c r="D29" s="625" t="s">
        <v>914</v>
      </c>
      <c r="E29" s="626"/>
      <c r="F29" s="627"/>
      <c r="G29" s="628"/>
      <c r="H29" s="628"/>
      <c r="I29" s="629"/>
    </row>
    <row r="30" spans="2:9" ht="14.4" customHeight="1">
      <c r="B30" s="623" t="s">
        <v>916</v>
      </c>
      <c r="C30" s="623" t="s">
        <v>916</v>
      </c>
      <c r="D30" s="686" t="s">
        <v>385</v>
      </c>
      <c r="E30" s="686"/>
      <c r="F30" s="686"/>
      <c r="G30" s="686"/>
      <c r="H30" s="686"/>
      <c r="I30" s="686"/>
    </row>
    <row r="31" spans="2:9" s="348" customFormat="1" ht="15.65" customHeight="1">
      <c r="B31" s="624"/>
      <c r="C31" s="624"/>
      <c r="D31" s="625" t="s">
        <v>914</v>
      </c>
      <c r="E31" s="626"/>
      <c r="F31" s="627"/>
      <c r="G31" s="628"/>
      <c r="H31" s="628"/>
      <c r="I31" s="629"/>
    </row>
    <row r="32" spans="2:9" ht="30.65" customHeight="1">
      <c r="B32" s="623" t="s">
        <v>916</v>
      </c>
      <c r="C32" s="623" t="s">
        <v>916</v>
      </c>
      <c r="D32" s="686" t="s">
        <v>386</v>
      </c>
      <c r="E32" s="686"/>
      <c r="F32" s="686"/>
      <c r="G32" s="686"/>
      <c r="H32" s="686"/>
      <c r="I32" s="686"/>
    </row>
    <row r="33" spans="2:9" s="348" customFormat="1" ht="15.65" customHeight="1">
      <c r="B33" s="624"/>
      <c r="C33" s="624"/>
      <c r="D33" s="625" t="s">
        <v>914</v>
      </c>
      <c r="E33" s="626"/>
      <c r="F33" s="627"/>
      <c r="G33" s="628"/>
      <c r="H33" s="628"/>
      <c r="I33" s="629"/>
    </row>
    <row r="34" spans="2:9" ht="27.65" customHeight="1">
      <c r="B34" s="623" t="s">
        <v>916</v>
      </c>
      <c r="C34" s="623" t="s">
        <v>916</v>
      </c>
      <c r="D34" s="686" t="s">
        <v>387</v>
      </c>
      <c r="E34" s="686"/>
      <c r="F34" s="686"/>
      <c r="G34" s="686"/>
      <c r="H34" s="686"/>
      <c r="I34" s="686"/>
    </row>
    <row r="35" spans="2:9" s="348" customFormat="1" ht="15.65" customHeight="1">
      <c r="B35" s="624"/>
      <c r="C35" s="624"/>
      <c r="D35" s="625" t="s">
        <v>914</v>
      </c>
      <c r="E35" s="626"/>
      <c r="F35" s="630"/>
      <c r="G35" s="631"/>
      <c r="H35" s="631"/>
      <c r="I35" s="632"/>
    </row>
    <row r="36" spans="2:9" ht="14.4" customHeight="1">
      <c r="B36" s="623" t="s">
        <v>916</v>
      </c>
      <c r="C36" s="623" t="s">
        <v>916</v>
      </c>
      <c r="D36" s="686" t="s">
        <v>388</v>
      </c>
      <c r="E36" s="686"/>
      <c r="F36" s="686"/>
      <c r="G36" s="686"/>
      <c r="H36" s="686"/>
      <c r="I36" s="686"/>
    </row>
    <row r="37" spans="2:9" s="348" customFormat="1" ht="15.65" customHeight="1">
      <c r="B37" s="624"/>
      <c r="C37" s="624"/>
      <c r="D37" s="625" t="s">
        <v>914</v>
      </c>
      <c r="E37" s="626"/>
      <c r="F37" s="627"/>
      <c r="G37" s="628"/>
      <c r="H37" s="628"/>
      <c r="I37" s="629"/>
    </row>
    <row r="38" spans="2:9" ht="14.4" customHeight="1">
      <c r="B38" s="623" t="s">
        <v>916</v>
      </c>
      <c r="C38" s="623" t="s">
        <v>916</v>
      </c>
      <c r="D38" s="686" t="s">
        <v>389</v>
      </c>
      <c r="E38" s="686"/>
      <c r="F38" s="686"/>
      <c r="G38" s="686"/>
      <c r="H38" s="686"/>
      <c r="I38" s="686"/>
    </row>
    <row r="39" spans="2:9" s="348" customFormat="1" ht="15.65" customHeight="1">
      <c r="B39" s="624"/>
      <c r="C39" s="624"/>
      <c r="D39" s="625" t="s">
        <v>914</v>
      </c>
      <c r="E39" s="626"/>
      <c r="F39" s="627"/>
      <c r="G39" s="628"/>
      <c r="H39" s="628"/>
      <c r="I39" s="629"/>
    </row>
    <row r="40" spans="2:9" ht="27" customHeight="1">
      <c r="B40" s="623" t="s">
        <v>916</v>
      </c>
      <c r="C40" s="623" t="s">
        <v>916</v>
      </c>
      <c r="D40" s="686" t="s">
        <v>390</v>
      </c>
      <c r="E40" s="686"/>
      <c r="F40" s="686"/>
      <c r="G40" s="686"/>
      <c r="H40" s="686"/>
      <c r="I40" s="686"/>
    </row>
    <row r="41" spans="2:9" s="348" customFormat="1" ht="15.65" customHeight="1">
      <c r="B41" s="624"/>
      <c r="C41" s="624"/>
      <c r="D41" s="625" t="s">
        <v>914</v>
      </c>
      <c r="E41" s="626"/>
      <c r="F41" s="394"/>
      <c r="G41" s="394"/>
      <c r="H41" s="394"/>
      <c r="I41" s="395"/>
    </row>
    <row r="42" spans="2:9" ht="15" thickBot="1">
      <c r="B42" s="160"/>
      <c r="C42" s="160"/>
      <c r="D42" s="160"/>
      <c r="E42" s="160"/>
      <c r="F42" s="160"/>
      <c r="G42" s="160"/>
      <c r="H42" s="105"/>
      <c r="I42" s="105"/>
    </row>
    <row r="43" spans="2:9" ht="19.75" customHeight="1" thickBot="1">
      <c r="B43" s="691" t="s">
        <v>498</v>
      </c>
      <c r="C43" s="692"/>
      <c r="D43" s="693"/>
      <c r="E43" s="166" t="s">
        <v>553</v>
      </c>
      <c r="F43" s="167" t="s">
        <v>552</v>
      </c>
      <c r="G43" s="160"/>
      <c r="H43" s="105"/>
      <c r="I43" s="105"/>
    </row>
    <row r="44" spans="2:9" ht="30.65" customHeight="1" thickBot="1">
      <c r="B44" s="698" t="s">
        <v>404</v>
      </c>
      <c r="C44" s="699"/>
      <c r="D44" s="700"/>
      <c r="E44" s="158">
        <f>SUM(B7:B41)</f>
        <v>0</v>
      </c>
      <c r="F44" s="158">
        <f>SUM(C7:C41)</f>
        <v>0</v>
      </c>
      <c r="G44" s="160"/>
      <c r="H44" s="105"/>
      <c r="I44" s="105"/>
    </row>
    <row r="45" spans="2:9">
      <c r="B45" s="105"/>
      <c r="C45" s="105"/>
      <c r="D45" s="105"/>
      <c r="E45" s="105"/>
      <c r="F45" s="105"/>
      <c r="G45" s="105"/>
      <c r="H45" s="105"/>
      <c r="I45" s="105"/>
    </row>
    <row r="46" spans="2:9" s="368" customFormat="1">
      <c r="B46" s="690" t="s">
        <v>1048</v>
      </c>
      <c r="C46" s="690"/>
      <c r="D46" s="690"/>
      <c r="E46" s="690"/>
      <c r="F46" s="690"/>
      <c r="G46" s="690"/>
      <c r="H46" s="690"/>
      <c r="I46" s="690"/>
    </row>
    <row r="47" spans="2:9" ht="274.75" customHeight="1">
      <c r="B47" s="697" t="s">
        <v>1050</v>
      </c>
      <c r="C47" s="697"/>
      <c r="D47" s="697"/>
      <c r="E47" s="697"/>
      <c r="F47" s="697"/>
      <c r="G47" s="697"/>
      <c r="H47" s="697"/>
      <c r="I47" s="697"/>
    </row>
    <row r="48" spans="2:9">
      <c r="B48" s="105"/>
      <c r="C48" s="105"/>
      <c r="D48" s="105"/>
      <c r="E48" s="105"/>
      <c r="F48" s="105"/>
      <c r="G48" s="105"/>
      <c r="H48" s="105"/>
      <c r="I48" s="105"/>
    </row>
  </sheetData>
  <mergeCells count="90">
    <mergeCell ref="B46:I46"/>
    <mergeCell ref="B13:B14"/>
    <mergeCell ref="C13:C14"/>
    <mergeCell ref="B15:B16"/>
    <mergeCell ref="C15:C16"/>
    <mergeCell ref="D32:I32"/>
    <mergeCell ref="D19:E19"/>
    <mergeCell ref="D21:E21"/>
    <mergeCell ref="F21:I21"/>
    <mergeCell ref="B20:B21"/>
    <mergeCell ref="C20:C21"/>
    <mergeCell ref="B17:B19"/>
    <mergeCell ref="C17:C19"/>
    <mergeCell ref="B22:B23"/>
    <mergeCell ref="C22:C23"/>
    <mergeCell ref="B24:B25"/>
    <mergeCell ref="C3:I3"/>
    <mergeCell ref="D5:I6"/>
    <mergeCell ref="D7:I7"/>
    <mergeCell ref="D9:I9"/>
    <mergeCell ref="D11:I11"/>
    <mergeCell ref="D8:E8"/>
    <mergeCell ref="D10:E10"/>
    <mergeCell ref="F8:I8"/>
    <mergeCell ref="F10:I10"/>
    <mergeCell ref="B7:B8"/>
    <mergeCell ref="C7:C8"/>
    <mergeCell ref="B9:B10"/>
    <mergeCell ref="C9:C10"/>
    <mergeCell ref="B11:B12"/>
    <mergeCell ref="C11:C12"/>
    <mergeCell ref="C24:C25"/>
    <mergeCell ref="B26:B27"/>
    <mergeCell ref="C26:C27"/>
    <mergeCell ref="B28:B29"/>
    <mergeCell ref="C28:C29"/>
    <mergeCell ref="D17:I18"/>
    <mergeCell ref="D20:I20"/>
    <mergeCell ref="D22:I22"/>
    <mergeCell ref="D24:I24"/>
    <mergeCell ref="D26:I26"/>
    <mergeCell ref="F19:I19"/>
    <mergeCell ref="D23:E23"/>
    <mergeCell ref="F23:I23"/>
    <mergeCell ref="D25:E25"/>
    <mergeCell ref="F25:I25"/>
    <mergeCell ref="B30:B31"/>
    <mergeCell ref="C30:C31"/>
    <mergeCell ref="B32:B33"/>
    <mergeCell ref="C32:C33"/>
    <mergeCell ref="B40:B41"/>
    <mergeCell ref="C40:C41"/>
    <mergeCell ref="B34:B35"/>
    <mergeCell ref="C34:C35"/>
    <mergeCell ref="B36:B37"/>
    <mergeCell ref="C36:C37"/>
    <mergeCell ref="B38:B39"/>
    <mergeCell ref="C38:C39"/>
    <mergeCell ref="D12:E12"/>
    <mergeCell ref="D14:E14"/>
    <mergeCell ref="D16:E16"/>
    <mergeCell ref="D15:I15"/>
    <mergeCell ref="D13:I13"/>
    <mergeCell ref="F12:I12"/>
    <mergeCell ref="F14:I14"/>
    <mergeCell ref="F16:I16"/>
    <mergeCell ref="D27:E27"/>
    <mergeCell ref="F27:I27"/>
    <mergeCell ref="D29:E29"/>
    <mergeCell ref="F29:I29"/>
    <mergeCell ref="D31:E31"/>
    <mergeCell ref="F31:I31"/>
    <mergeCell ref="D28:I28"/>
    <mergeCell ref="D30:I30"/>
    <mergeCell ref="B47:I47"/>
    <mergeCell ref="D33:E33"/>
    <mergeCell ref="F33:I33"/>
    <mergeCell ref="D35:E35"/>
    <mergeCell ref="F35:I35"/>
    <mergeCell ref="D37:E37"/>
    <mergeCell ref="F37:I37"/>
    <mergeCell ref="D36:I36"/>
    <mergeCell ref="D34:I34"/>
    <mergeCell ref="D38:I38"/>
    <mergeCell ref="D40:I40"/>
    <mergeCell ref="B43:D43"/>
    <mergeCell ref="B44:D44"/>
    <mergeCell ref="D39:E39"/>
    <mergeCell ref="F39:I39"/>
    <mergeCell ref="D41:E41"/>
  </mergeCells>
  <pageMargins left="0.7" right="0.7" top="0.75" bottom="0.75" header="0.3" footer="0.3"/>
  <pageSetup scale="86" fitToHeight="0" orientation="landscape" r:id="rId1"/>
  <headerFooter>
    <oddHeader>&amp;RNew Mexico Public Education Department
Special Education Bureau</oddHeader>
    <oddFooter>&amp;L2017-2018 IDEA B Application&amp;R&amp;P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7"/>
  <sheetViews>
    <sheetView topLeftCell="A7" zoomScaleNormal="100" workbookViewId="0">
      <selection activeCell="F31" sqref="F31"/>
    </sheetView>
  </sheetViews>
  <sheetFormatPr defaultColWidth="8.90625" defaultRowHeight="14.5"/>
  <cols>
    <col min="1" max="1" width="7.6328125" style="171" bestFit="1" customWidth="1"/>
    <col min="2" max="2" width="11.6328125" style="171" customWidth="1"/>
    <col min="3" max="3" width="48.6328125" style="171" customWidth="1"/>
    <col min="4" max="4" width="2.08984375" style="171" customWidth="1"/>
    <col min="5" max="5" width="12.08984375" style="171" customWidth="1"/>
    <col min="6" max="6" width="48.6328125" style="171" customWidth="1"/>
    <col min="7" max="16384" width="8.90625" style="171"/>
  </cols>
  <sheetData>
    <row r="1" spans="1:6" ht="15.5">
      <c r="A1" s="174" t="e">
        <f>'Cover Sheet'!E7</f>
        <v>#N/A</v>
      </c>
      <c r="B1" s="709">
        <f>'Cover Sheet'!E5</f>
        <v>0</v>
      </c>
      <c r="C1" s="709"/>
      <c r="D1" s="175"/>
      <c r="E1" s="175"/>
      <c r="F1" s="175"/>
    </row>
    <row r="2" spans="1:6" ht="5.4" customHeight="1">
      <c r="A2" s="175"/>
      <c r="B2" s="176"/>
      <c r="C2" s="176"/>
      <c r="D2" s="176"/>
      <c r="E2" s="176"/>
      <c r="F2" s="176"/>
    </row>
    <row r="3" spans="1:6" ht="17" customHeight="1">
      <c r="A3" s="175"/>
      <c r="B3" s="722" t="s">
        <v>372</v>
      </c>
      <c r="C3" s="710" t="s">
        <v>500</v>
      </c>
      <c r="D3" s="711"/>
      <c r="E3" s="711"/>
      <c r="F3" s="712"/>
    </row>
    <row r="4" spans="1:6" ht="15.65" customHeight="1">
      <c r="A4" s="175"/>
      <c r="B4" s="723"/>
      <c r="C4" s="713"/>
      <c r="D4" s="714"/>
      <c r="E4" s="714"/>
      <c r="F4" s="715"/>
    </row>
    <row r="5" spans="1:6" ht="6.65" customHeight="1">
      <c r="A5" s="175"/>
      <c r="B5" s="175"/>
      <c r="C5" s="175"/>
      <c r="D5" s="175"/>
      <c r="E5" s="175"/>
      <c r="F5" s="175"/>
    </row>
    <row r="6" spans="1:6">
      <c r="A6" s="175"/>
      <c r="B6" s="716" t="s">
        <v>563</v>
      </c>
      <c r="C6" s="717"/>
      <c r="D6" s="717"/>
      <c r="E6" s="717"/>
      <c r="F6" s="718"/>
    </row>
    <row r="7" spans="1:6" ht="17" customHeight="1">
      <c r="A7" s="175"/>
      <c r="B7" s="719"/>
      <c r="C7" s="720"/>
      <c r="D7" s="720"/>
      <c r="E7" s="720"/>
      <c r="F7" s="721"/>
    </row>
    <row r="8" spans="1:6">
      <c r="A8" s="175"/>
      <c r="B8" s="730" t="s">
        <v>911</v>
      </c>
      <c r="C8" s="731"/>
      <c r="D8" s="731"/>
      <c r="E8" s="731"/>
      <c r="F8" s="732"/>
    </row>
    <row r="9" spans="1:6" ht="7.25" customHeight="1">
      <c r="A9" s="175"/>
      <c r="B9" s="175"/>
      <c r="C9" s="175"/>
      <c r="D9" s="175"/>
      <c r="E9" s="175"/>
      <c r="F9" s="175"/>
    </row>
    <row r="10" spans="1:6" s="172" customFormat="1" hidden="1">
      <c r="A10" s="177"/>
      <c r="B10" s="724" t="s">
        <v>567</v>
      </c>
      <c r="C10" s="725"/>
      <c r="D10" s="177"/>
      <c r="E10" s="724" t="s">
        <v>567</v>
      </c>
      <c r="F10" s="725"/>
    </row>
    <row r="11" spans="1:6" s="172" customFormat="1" hidden="1">
      <c r="A11" s="177"/>
      <c r="B11" s="726" t="s">
        <v>553</v>
      </c>
      <c r="C11" s="727"/>
      <c r="D11" s="177"/>
      <c r="E11" s="726" t="s">
        <v>552</v>
      </c>
      <c r="F11" s="727"/>
    </row>
    <row r="12" spans="1:6" s="172" customFormat="1" ht="15.5" hidden="1">
      <c r="A12" s="177"/>
      <c r="B12" s="728" t="e">
        <f>'Budget Summary'!F6</f>
        <v>#N/A</v>
      </c>
      <c r="C12" s="729"/>
      <c r="D12" s="177"/>
      <c r="E12" s="728" t="e">
        <f>'Budget Summary'!I6</f>
        <v>#N/A</v>
      </c>
      <c r="F12" s="729"/>
    </row>
    <row r="13" spans="1:6" ht="15.65" customHeight="1">
      <c r="A13" s="175"/>
      <c r="B13" s="733" t="s">
        <v>551</v>
      </c>
      <c r="C13" s="734"/>
      <c r="D13" s="175"/>
      <c r="E13" s="733" t="s">
        <v>1045</v>
      </c>
      <c r="F13" s="734"/>
    </row>
    <row r="14" spans="1:6" ht="15.65" customHeight="1">
      <c r="A14" s="175"/>
      <c r="B14" s="707" t="s">
        <v>397</v>
      </c>
      <c r="C14" s="708"/>
      <c r="D14" s="175"/>
      <c r="E14" s="707" t="s">
        <v>397</v>
      </c>
      <c r="F14" s="708"/>
    </row>
    <row r="15" spans="1:6">
      <c r="A15" s="175"/>
      <c r="B15" s="178" t="s">
        <v>707</v>
      </c>
      <c r="C15" s="406">
        <v>0</v>
      </c>
      <c r="D15" s="175"/>
      <c r="E15" s="178" t="s">
        <v>411</v>
      </c>
      <c r="F15" s="173">
        <v>0</v>
      </c>
    </row>
    <row r="16" spans="1:6">
      <c r="A16" s="175"/>
      <c r="B16" s="178" t="s">
        <v>374</v>
      </c>
      <c r="C16" s="282" t="s">
        <v>912</v>
      </c>
      <c r="D16" s="175"/>
      <c r="E16" s="178" t="s">
        <v>374</v>
      </c>
      <c r="F16" s="282" t="s">
        <v>912</v>
      </c>
    </row>
    <row r="17" spans="1:6" ht="5" customHeight="1">
      <c r="A17" s="175"/>
      <c r="B17" s="175"/>
      <c r="C17" s="175"/>
      <c r="D17" s="175"/>
      <c r="E17" s="175"/>
      <c r="F17" s="175"/>
    </row>
    <row r="18" spans="1:6" ht="15.65" customHeight="1">
      <c r="A18" s="175"/>
      <c r="B18" s="707" t="s">
        <v>398</v>
      </c>
      <c r="C18" s="708"/>
      <c r="D18" s="175"/>
      <c r="E18" s="707" t="s">
        <v>398</v>
      </c>
      <c r="F18" s="708"/>
    </row>
    <row r="19" spans="1:6">
      <c r="A19" s="175"/>
      <c r="B19" s="178" t="s">
        <v>411</v>
      </c>
      <c r="C19" s="173">
        <v>0</v>
      </c>
      <c r="D19" s="175"/>
      <c r="E19" s="178" t="s">
        <v>411</v>
      </c>
      <c r="F19" s="173">
        <v>0</v>
      </c>
    </row>
    <row r="20" spans="1:6">
      <c r="A20" s="175"/>
      <c r="B20" s="178" t="s">
        <v>374</v>
      </c>
      <c r="C20" s="282" t="s">
        <v>912</v>
      </c>
      <c r="D20" s="175"/>
      <c r="E20" s="178" t="s">
        <v>374</v>
      </c>
      <c r="F20" s="282" t="s">
        <v>834</v>
      </c>
    </row>
    <row r="21" spans="1:6" ht="5" customHeight="1">
      <c r="A21" s="175"/>
      <c r="B21" s="175"/>
      <c r="C21" s="175"/>
      <c r="D21" s="175"/>
      <c r="E21" s="175"/>
      <c r="F21" s="175"/>
    </row>
    <row r="22" spans="1:6" ht="15.65" customHeight="1">
      <c r="A22" s="175"/>
      <c r="B22" s="707" t="s">
        <v>984</v>
      </c>
      <c r="C22" s="708"/>
      <c r="D22" s="175"/>
      <c r="E22" s="707" t="s">
        <v>399</v>
      </c>
      <c r="F22" s="708"/>
    </row>
    <row r="23" spans="1:6">
      <c r="A23" s="175"/>
      <c r="B23" s="178" t="s">
        <v>411</v>
      </c>
      <c r="C23" s="173">
        <v>0</v>
      </c>
      <c r="D23" s="175"/>
      <c r="E23" s="178" t="s">
        <v>411</v>
      </c>
      <c r="F23" s="173">
        <v>0</v>
      </c>
    </row>
    <row r="24" spans="1:6">
      <c r="A24" s="175"/>
      <c r="B24" s="178" t="s">
        <v>374</v>
      </c>
      <c r="C24" s="282" t="s">
        <v>912</v>
      </c>
      <c r="D24" s="175"/>
      <c r="E24" s="178" t="s">
        <v>374</v>
      </c>
      <c r="F24" s="282" t="s">
        <v>912</v>
      </c>
    </row>
    <row r="25" spans="1:6" ht="5" customHeight="1">
      <c r="A25" s="175"/>
      <c r="B25" s="175"/>
      <c r="C25" s="175"/>
      <c r="D25" s="175"/>
      <c r="E25" s="175"/>
      <c r="F25" s="179"/>
    </row>
    <row r="26" spans="1:6" ht="15.65" customHeight="1">
      <c r="A26" s="175"/>
      <c r="B26" s="707" t="s">
        <v>400</v>
      </c>
      <c r="C26" s="708"/>
      <c r="D26" s="175"/>
      <c r="E26" s="707" t="s">
        <v>400</v>
      </c>
      <c r="F26" s="708"/>
    </row>
    <row r="27" spans="1:6">
      <c r="A27" s="175"/>
      <c r="B27" s="178" t="s">
        <v>411</v>
      </c>
      <c r="C27" s="173">
        <v>0</v>
      </c>
      <c r="D27" s="175"/>
      <c r="E27" s="178" t="s">
        <v>411</v>
      </c>
      <c r="F27" s="173">
        <v>0</v>
      </c>
    </row>
    <row r="28" spans="1:6">
      <c r="A28" s="175"/>
      <c r="B28" s="178" t="s">
        <v>374</v>
      </c>
      <c r="C28" s="282" t="s">
        <v>912</v>
      </c>
      <c r="D28" s="175"/>
      <c r="E28" s="178" t="s">
        <v>374</v>
      </c>
      <c r="F28" s="282" t="s">
        <v>834</v>
      </c>
    </row>
    <row r="29" spans="1:6" ht="5" customHeight="1">
      <c r="A29" s="175"/>
      <c r="B29" s="175"/>
      <c r="C29" s="175"/>
      <c r="D29" s="175"/>
      <c r="E29" s="175"/>
      <c r="F29" s="175"/>
    </row>
    <row r="30" spans="1:6" ht="15.65" customHeight="1">
      <c r="A30" s="175"/>
      <c r="B30" s="707" t="s">
        <v>639</v>
      </c>
      <c r="C30" s="708"/>
      <c r="D30" s="175"/>
      <c r="E30" s="707" t="s">
        <v>639</v>
      </c>
      <c r="F30" s="708"/>
    </row>
    <row r="31" spans="1:6">
      <c r="A31" s="175"/>
      <c r="B31" s="178" t="s">
        <v>411</v>
      </c>
      <c r="C31" s="173">
        <v>0</v>
      </c>
      <c r="D31" s="175"/>
      <c r="E31" s="178" t="s">
        <v>411</v>
      </c>
      <c r="F31" s="173">
        <v>0</v>
      </c>
    </row>
    <row r="32" spans="1:6">
      <c r="A32" s="175"/>
      <c r="B32" s="178" t="s">
        <v>374</v>
      </c>
      <c r="C32" s="282" t="s">
        <v>912</v>
      </c>
      <c r="D32" s="175"/>
      <c r="E32" s="178" t="s">
        <v>374</v>
      </c>
      <c r="F32" s="282" t="s">
        <v>834</v>
      </c>
    </row>
    <row r="33" spans="1:9" ht="5.25" customHeight="1">
      <c r="A33" s="175"/>
      <c r="B33" s="175"/>
      <c r="C33" s="175"/>
      <c r="D33" s="175"/>
      <c r="E33" s="175"/>
      <c r="F33" s="175"/>
    </row>
    <row r="34" spans="1:9" ht="15.65" customHeight="1">
      <c r="A34" s="175"/>
      <c r="B34" s="707" t="s">
        <v>910</v>
      </c>
      <c r="C34" s="708"/>
      <c r="D34" s="175"/>
      <c r="E34" s="707" t="s">
        <v>401</v>
      </c>
      <c r="F34" s="708"/>
    </row>
    <row r="35" spans="1:9">
      <c r="A35" s="175"/>
      <c r="B35" s="178" t="s">
        <v>411</v>
      </c>
      <c r="C35" s="173">
        <v>0</v>
      </c>
      <c r="D35" s="175"/>
      <c r="E35" s="178" t="s">
        <v>411</v>
      </c>
      <c r="F35" s="173">
        <v>0</v>
      </c>
    </row>
    <row r="36" spans="1:9">
      <c r="A36" s="175"/>
      <c r="B36" s="178" t="s">
        <v>374</v>
      </c>
      <c r="C36" s="282" t="s">
        <v>912</v>
      </c>
      <c r="D36" s="175"/>
      <c r="E36" s="178" t="s">
        <v>374</v>
      </c>
      <c r="F36" s="282" t="s">
        <v>834</v>
      </c>
    </row>
    <row r="37" spans="1:9" ht="5" customHeight="1">
      <c r="A37" s="175"/>
      <c r="B37" s="175"/>
      <c r="C37" s="175"/>
      <c r="D37" s="175"/>
      <c r="E37" s="175"/>
      <c r="F37" s="175"/>
    </row>
    <row r="38" spans="1:9" ht="15.65" customHeight="1">
      <c r="A38" s="175"/>
      <c r="B38" s="707" t="s">
        <v>402</v>
      </c>
      <c r="C38" s="708"/>
      <c r="D38" s="175"/>
      <c r="E38" s="707" t="s">
        <v>402</v>
      </c>
      <c r="F38" s="708"/>
    </row>
    <row r="39" spans="1:9">
      <c r="A39" s="175"/>
      <c r="B39" s="178" t="s">
        <v>411</v>
      </c>
      <c r="C39" s="173">
        <v>0</v>
      </c>
      <c r="D39" s="175"/>
      <c r="E39" s="178" t="s">
        <v>411</v>
      </c>
      <c r="F39" s="173">
        <v>0</v>
      </c>
    </row>
    <row r="40" spans="1:9">
      <c r="A40" s="175"/>
      <c r="B40" s="178" t="s">
        <v>374</v>
      </c>
      <c r="C40" s="282" t="s">
        <v>912</v>
      </c>
      <c r="D40" s="175"/>
      <c r="E40" s="178" t="s">
        <v>374</v>
      </c>
      <c r="F40" s="282" t="s">
        <v>834</v>
      </c>
    </row>
    <row r="41" spans="1:9" ht="5" customHeight="1">
      <c r="A41" s="175"/>
      <c r="B41" s="175"/>
      <c r="C41" s="175"/>
      <c r="D41" s="175"/>
      <c r="E41" s="175"/>
      <c r="F41" s="175"/>
    </row>
    <row r="42" spans="1:9" ht="15.65" customHeight="1">
      <c r="A42" s="175"/>
      <c r="B42" s="707" t="s">
        <v>403</v>
      </c>
      <c r="C42" s="708"/>
      <c r="D42" s="175"/>
      <c r="E42" s="707" t="s">
        <v>403</v>
      </c>
      <c r="F42" s="708"/>
    </row>
    <row r="43" spans="1:9">
      <c r="A43" s="175"/>
      <c r="B43" s="178" t="s">
        <v>411</v>
      </c>
      <c r="C43" s="173">
        <v>0</v>
      </c>
      <c r="D43" s="175"/>
      <c r="E43" s="178" t="s">
        <v>411</v>
      </c>
      <c r="F43" s="173">
        <v>0</v>
      </c>
    </row>
    <row r="44" spans="1:9">
      <c r="A44" s="175"/>
      <c r="B44" s="178" t="s">
        <v>374</v>
      </c>
      <c r="C44" s="282" t="s">
        <v>912</v>
      </c>
      <c r="D44" s="175"/>
      <c r="E44" s="178" t="s">
        <v>374</v>
      </c>
      <c r="F44" s="282" t="s">
        <v>834</v>
      </c>
    </row>
    <row r="46" spans="1:9" ht="16.25" customHeight="1">
      <c r="B46" s="690" t="s">
        <v>1048</v>
      </c>
      <c r="C46" s="690"/>
      <c r="D46" s="690"/>
      <c r="E46" s="690"/>
      <c r="F46" s="690"/>
      <c r="G46" s="690"/>
      <c r="H46" s="690"/>
      <c r="I46" s="690"/>
    </row>
    <row r="47" spans="1:9" ht="261" customHeight="1">
      <c r="B47" s="697" t="s">
        <v>1049</v>
      </c>
      <c r="C47" s="697"/>
      <c r="D47" s="697"/>
      <c r="E47" s="697"/>
      <c r="F47" s="697"/>
      <c r="G47" s="697"/>
      <c r="H47" s="697"/>
      <c r="I47" s="697"/>
    </row>
  </sheetData>
  <sheetProtection formatRows="0" selectLockedCells="1"/>
  <mergeCells count="31">
    <mergeCell ref="B47:I47"/>
    <mergeCell ref="E30:F30"/>
    <mergeCell ref="B8:F8"/>
    <mergeCell ref="B13:C13"/>
    <mergeCell ref="B22:C22"/>
    <mergeCell ref="B30:C30"/>
    <mergeCell ref="E18:F18"/>
    <mergeCell ref="E26:F26"/>
    <mergeCell ref="B18:C18"/>
    <mergeCell ref="B26:C26"/>
    <mergeCell ref="E22:F22"/>
    <mergeCell ref="E13:F13"/>
    <mergeCell ref="B42:C42"/>
    <mergeCell ref="E34:F34"/>
    <mergeCell ref="E42:F42"/>
    <mergeCell ref="B38:C38"/>
    <mergeCell ref="E38:F38"/>
    <mergeCell ref="B34:C34"/>
    <mergeCell ref="B46:I46"/>
    <mergeCell ref="B1:C1"/>
    <mergeCell ref="C3:F4"/>
    <mergeCell ref="B6:F7"/>
    <mergeCell ref="B3:B4"/>
    <mergeCell ref="B14:C14"/>
    <mergeCell ref="E14:F14"/>
    <mergeCell ref="B10:C10"/>
    <mergeCell ref="B11:C11"/>
    <mergeCell ref="B12:C12"/>
    <mergeCell ref="E10:F10"/>
    <mergeCell ref="E11:F11"/>
    <mergeCell ref="E12:F12"/>
  </mergeCells>
  <pageMargins left="0.25" right="0.25" top="0.6" bottom="0.6" header="0.13" footer="0.13"/>
  <pageSetup scale="65" fitToHeight="2" orientation="portrait" r:id="rId1"/>
  <headerFooter>
    <oddHeader>&amp;R&amp;10New Mexico Public Education Department
Special Education Bureau</oddHeader>
    <oddFooter>&amp;L&amp;10 2017-2018 IDEA B Application&amp;R&amp;10&amp;A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21"/>
  <sheetViews>
    <sheetView zoomScaleNormal="100" zoomScaleSheetLayoutView="100" workbookViewId="0">
      <selection activeCell="J25" sqref="J25"/>
    </sheetView>
  </sheetViews>
  <sheetFormatPr defaultRowHeight="14.5"/>
  <cols>
    <col min="1" max="1" width="7.6328125" bestFit="1" customWidth="1"/>
    <col min="2" max="2" width="20.6328125" customWidth="1"/>
    <col min="3" max="3" width="13.90625" customWidth="1"/>
    <col min="4" max="4" width="14.54296875" customWidth="1"/>
    <col min="5" max="5" width="13.453125" customWidth="1"/>
    <col min="6" max="6" width="5.36328125" customWidth="1"/>
    <col min="7" max="7" width="23.36328125" customWidth="1"/>
    <col min="8" max="8" width="38.36328125" customWidth="1"/>
  </cols>
  <sheetData>
    <row r="1" spans="1:8" ht="15.5">
      <c r="A1" s="121" t="e">
        <f>'Cover Sheet'!E7</f>
        <v>#N/A</v>
      </c>
      <c r="B1" s="797">
        <f>'Cover Sheet'!E5</f>
        <v>0</v>
      </c>
      <c r="C1" s="797"/>
      <c r="D1" s="122"/>
      <c r="E1" s="122"/>
      <c r="F1" s="122"/>
      <c r="G1" s="122"/>
      <c r="H1" s="122"/>
    </row>
    <row r="2" spans="1:8" ht="6" customHeight="1">
      <c r="A2" s="122"/>
      <c r="B2" s="122"/>
      <c r="C2" s="122"/>
      <c r="D2" s="122"/>
      <c r="E2" s="122"/>
      <c r="F2" s="122"/>
      <c r="G2" s="122"/>
      <c r="H2" s="122"/>
    </row>
    <row r="3" spans="1:8" ht="12.65" customHeight="1">
      <c r="A3" s="122"/>
      <c r="B3" s="737" t="s">
        <v>405</v>
      </c>
      <c r="C3" s="739" t="s">
        <v>708</v>
      </c>
      <c r="D3" s="740"/>
      <c r="E3" s="740"/>
      <c r="F3" s="740"/>
      <c r="G3" s="740"/>
      <c r="H3" s="741"/>
    </row>
    <row r="4" spans="1:8">
      <c r="A4" s="122"/>
      <c r="B4" s="738"/>
      <c r="C4" s="742"/>
      <c r="D4" s="743"/>
      <c r="E4" s="743"/>
      <c r="F4" s="743"/>
      <c r="G4" s="743"/>
      <c r="H4" s="744"/>
    </row>
    <row r="5" spans="1:8" ht="14.4" customHeight="1">
      <c r="A5" s="122"/>
      <c r="B5" s="757" t="s">
        <v>413</v>
      </c>
      <c r="C5" s="757"/>
      <c r="D5" s="757"/>
      <c r="E5" s="757"/>
      <c r="F5" s="757"/>
      <c r="G5" s="757"/>
      <c r="H5" s="757"/>
    </row>
    <row r="6" spans="1:8">
      <c r="A6" s="122"/>
      <c r="B6" s="757"/>
      <c r="C6" s="757"/>
      <c r="D6" s="757"/>
      <c r="E6" s="757"/>
      <c r="F6" s="757"/>
      <c r="G6" s="757"/>
      <c r="H6" s="757"/>
    </row>
    <row r="7" spans="1:8" s="348" customFormat="1">
      <c r="A7" s="122"/>
      <c r="B7" s="757"/>
      <c r="C7" s="757"/>
      <c r="D7" s="757"/>
      <c r="E7" s="757"/>
      <c r="F7" s="757"/>
      <c r="G7" s="757"/>
      <c r="H7" s="757"/>
    </row>
    <row r="8" spans="1:8">
      <c r="A8" s="122"/>
      <c r="B8" s="757"/>
      <c r="C8" s="757"/>
      <c r="D8" s="757"/>
      <c r="E8" s="757"/>
      <c r="F8" s="757"/>
      <c r="G8" s="757"/>
      <c r="H8" s="757"/>
    </row>
    <row r="9" spans="1:8" ht="3" customHeight="1">
      <c r="A9" s="122"/>
      <c r="B9" s="182"/>
      <c r="C9" s="182"/>
      <c r="D9" s="182"/>
      <c r="E9" s="182"/>
      <c r="F9" s="182"/>
      <c r="G9" s="182"/>
      <c r="H9" s="182"/>
    </row>
    <row r="10" spans="1:8" ht="12" customHeight="1">
      <c r="A10" s="122"/>
      <c r="B10" s="813" t="s">
        <v>1041</v>
      </c>
      <c r="C10" s="813"/>
      <c r="D10" s="813"/>
      <c r="E10" s="813"/>
      <c r="F10" s="813"/>
      <c r="G10" s="813"/>
      <c r="H10" s="813"/>
    </row>
    <row r="11" spans="1:8" ht="12.65" customHeight="1">
      <c r="A11" s="122"/>
      <c r="B11" s="813"/>
      <c r="C11" s="813"/>
      <c r="D11" s="813"/>
      <c r="E11" s="813"/>
      <c r="F11" s="813"/>
      <c r="G11" s="813"/>
      <c r="H11" s="813"/>
    </row>
    <row r="12" spans="1:8" s="103" customFormat="1">
      <c r="A12" s="122"/>
      <c r="B12" s="813"/>
      <c r="C12" s="813"/>
      <c r="D12" s="813"/>
      <c r="E12" s="813"/>
      <c r="F12" s="813"/>
      <c r="G12" s="813"/>
      <c r="H12" s="813"/>
    </row>
    <row r="13" spans="1:8" s="348" customFormat="1">
      <c r="A13" s="122"/>
      <c r="B13" s="813"/>
      <c r="C13" s="813"/>
      <c r="D13" s="813"/>
      <c r="E13" s="813"/>
      <c r="F13" s="813"/>
      <c r="G13" s="813"/>
      <c r="H13" s="813"/>
    </row>
    <row r="14" spans="1:8">
      <c r="A14" s="122"/>
      <c r="B14" s="813"/>
      <c r="C14" s="813"/>
      <c r="D14" s="813"/>
      <c r="E14" s="813"/>
      <c r="F14" s="813"/>
      <c r="G14" s="813"/>
      <c r="H14" s="813"/>
    </row>
    <row r="15" spans="1:8" ht="12" customHeight="1">
      <c r="A15" s="122"/>
      <c r="B15" s="813"/>
      <c r="C15" s="813"/>
      <c r="D15" s="813"/>
      <c r="E15" s="813"/>
      <c r="F15" s="813"/>
      <c r="G15" s="813"/>
      <c r="H15" s="813"/>
    </row>
    <row r="16" spans="1:8">
      <c r="A16" s="122"/>
      <c r="B16" s="813"/>
      <c r="C16" s="813"/>
      <c r="D16" s="813"/>
      <c r="E16" s="813"/>
      <c r="F16" s="813"/>
      <c r="G16" s="813"/>
      <c r="H16" s="813"/>
    </row>
    <row r="17" spans="1:8" ht="3" customHeight="1">
      <c r="A17" s="122"/>
      <c r="B17" s="183"/>
      <c r="C17" s="183"/>
      <c r="D17" s="183"/>
      <c r="E17" s="183"/>
      <c r="F17" s="183"/>
      <c r="G17" s="183"/>
      <c r="H17" s="183"/>
    </row>
    <row r="18" spans="1:8" ht="14.4" customHeight="1">
      <c r="A18" s="122"/>
      <c r="B18" s="757" t="s">
        <v>408</v>
      </c>
      <c r="C18" s="757"/>
      <c r="D18" s="757"/>
      <c r="E18" s="757"/>
      <c r="F18" s="757"/>
      <c r="G18" s="757"/>
      <c r="H18" s="757"/>
    </row>
    <row r="19" spans="1:8">
      <c r="A19" s="122"/>
      <c r="B19" s="757"/>
      <c r="C19" s="757"/>
      <c r="D19" s="757"/>
      <c r="E19" s="757"/>
      <c r="F19" s="757"/>
      <c r="G19" s="757"/>
      <c r="H19" s="757"/>
    </row>
    <row r="20" spans="1:8">
      <c r="A20" s="122"/>
      <c r="B20" s="757"/>
      <c r="C20" s="757"/>
      <c r="D20" s="757"/>
      <c r="E20" s="757"/>
      <c r="F20" s="757"/>
      <c r="G20" s="757"/>
      <c r="H20" s="757"/>
    </row>
    <row r="21" spans="1:8" ht="3" customHeight="1">
      <c r="A21" s="122"/>
      <c r="B21" s="182"/>
      <c r="C21" s="182"/>
      <c r="D21" s="182"/>
      <c r="E21" s="182"/>
      <c r="F21" s="182"/>
      <c r="G21" s="182"/>
      <c r="H21" s="182"/>
    </row>
    <row r="22" spans="1:8">
      <c r="A22" s="122"/>
      <c r="B22" s="815" t="s">
        <v>24</v>
      </c>
      <c r="C22" s="815"/>
      <c r="D22" s="815"/>
      <c r="E22" s="815"/>
      <c r="F22" s="815"/>
      <c r="G22" s="815"/>
      <c r="H22" s="815"/>
    </row>
    <row r="23" spans="1:8">
      <c r="A23" s="122"/>
      <c r="B23" s="816" t="s">
        <v>406</v>
      </c>
      <c r="C23" s="816"/>
      <c r="D23" s="816"/>
      <c r="E23" s="816"/>
      <c r="F23" s="816"/>
      <c r="G23" s="816"/>
      <c r="H23" s="816"/>
    </row>
    <row r="24" spans="1:8" ht="14.4" customHeight="1">
      <c r="A24" s="122"/>
      <c r="B24" s="817" t="s">
        <v>407</v>
      </c>
      <c r="C24" s="817"/>
      <c r="D24" s="817"/>
      <c r="E24" s="817"/>
      <c r="F24" s="817"/>
      <c r="G24" s="817"/>
      <c r="H24" s="817"/>
    </row>
    <row r="25" spans="1:8">
      <c r="A25" s="122"/>
      <c r="B25" s="817"/>
      <c r="C25" s="817"/>
      <c r="D25" s="817"/>
      <c r="E25" s="817"/>
      <c r="F25" s="817"/>
      <c r="G25" s="817"/>
      <c r="H25" s="817"/>
    </row>
    <row r="26" spans="1:8" ht="3" customHeight="1">
      <c r="A26" s="122"/>
      <c r="B26" s="122"/>
      <c r="C26" s="122"/>
      <c r="D26" s="122"/>
      <c r="E26" s="122"/>
      <c r="F26" s="122"/>
      <c r="G26" s="122"/>
      <c r="H26" s="122"/>
    </row>
    <row r="27" spans="1:8">
      <c r="A27" s="122"/>
      <c r="B27" s="818" t="s">
        <v>1042</v>
      </c>
      <c r="C27" s="818"/>
      <c r="D27" s="818"/>
      <c r="E27" s="818"/>
      <c r="F27" s="818"/>
      <c r="G27" s="818"/>
      <c r="H27" s="818"/>
    </row>
    <row r="28" spans="1:8">
      <c r="A28" s="122"/>
      <c r="B28" s="818"/>
      <c r="C28" s="818"/>
      <c r="D28" s="818"/>
      <c r="E28" s="818"/>
      <c r="F28" s="818"/>
      <c r="G28" s="818"/>
      <c r="H28" s="818"/>
    </row>
    <row r="29" spans="1:8">
      <c r="A29" s="122"/>
      <c r="B29" s="818"/>
      <c r="C29" s="818"/>
      <c r="D29" s="818"/>
      <c r="E29" s="818"/>
      <c r="F29" s="818"/>
      <c r="G29" s="818"/>
      <c r="H29" s="818"/>
    </row>
    <row r="30" spans="1:8">
      <c r="A30" s="122"/>
      <c r="B30" s="818"/>
      <c r="C30" s="818"/>
      <c r="D30" s="818"/>
      <c r="E30" s="818"/>
      <c r="F30" s="818"/>
      <c r="G30" s="818"/>
      <c r="H30" s="818"/>
    </row>
    <row r="31" spans="1:8">
      <c r="A31" s="122"/>
      <c r="B31" s="818"/>
      <c r="C31" s="818"/>
      <c r="D31" s="818"/>
      <c r="E31" s="818"/>
      <c r="F31" s="818"/>
      <c r="G31" s="818"/>
      <c r="H31" s="818"/>
    </row>
    <row r="32" spans="1:8" ht="3" customHeight="1">
      <c r="A32" s="122"/>
      <c r="B32" s="814"/>
      <c r="C32" s="814"/>
      <c r="D32" s="814"/>
      <c r="E32" s="122"/>
      <c r="F32" s="122"/>
      <c r="G32" s="122"/>
      <c r="H32" s="122"/>
    </row>
    <row r="33" spans="1:8">
      <c r="A33" s="122"/>
      <c r="B33" s="819" t="s">
        <v>566</v>
      </c>
      <c r="C33" s="768"/>
      <c r="D33" s="768"/>
      <c r="E33" s="768"/>
      <c r="F33" s="768"/>
      <c r="G33" s="768"/>
      <c r="H33" s="769"/>
    </row>
    <row r="34" spans="1:8">
      <c r="A34" s="122"/>
      <c r="B34" s="770"/>
      <c r="C34" s="771"/>
      <c r="D34" s="771"/>
      <c r="E34" s="771"/>
      <c r="F34" s="771"/>
      <c r="G34" s="771"/>
      <c r="H34" s="772"/>
    </row>
    <row r="35" spans="1:8" ht="14.4" customHeight="1">
      <c r="A35" s="122"/>
      <c r="B35" s="810"/>
      <c r="C35" s="798" t="s">
        <v>409</v>
      </c>
      <c r="D35" s="799"/>
      <c r="E35" s="799"/>
      <c r="F35" s="799"/>
      <c r="G35" s="799"/>
      <c r="H35" s="800"/>
    </row>
    <row r="36" spans="1:8" ht="14.4" customHeight="1">
      <c r="A36" s="122"/>
      <c r="B36" s="811"/>
      <c r="C36" s="801"/>
      <c r="D36" s="802"/>
      <c r="E36" s="802"/>
      <c r="F36" s="802"/>
      <c r="G36" s="802"/>
      <c r="H36" s="803"/>
    </row>
    <row r="37" spans="1:8" ht="14.4" customHeight="1">
      <c r="A37" s="122"/>
      <c r="B37" s="812"/>
      <c r="C37" s="804"/>
      <c r="D37" s="805"/>
      <c r="E37" s="805"/>
      <c r="F37" s="805"/>
      <c r="G37" s="805"/>
      <c r="H37" s="806"/>
    </row>
    <row r="38" spans="1:8" ht="14.4" customHeight="1">
      <c r="A38" s="122"/>
      <c r="B38" s="285"/>
      <c r="C38" s="807" t="s">
        <v>410</v>
      </c>
      <c r="D38" s="808"/>
      <c r="E38" s="808"/>
      <c r="F38" s="808"/>
      <c r="G38" s="808"/>
      <c r="H38" s="809"/>
    </row>
    <row r="39" spans="1:8" ht="5" customHeight="1">
      <c r="A39" s="122"/>
      <c r="B39" s="122"/>
      <c r="C39" s="122"/>
      <c r="D39" s="122"/>
      <c r="E39" s="122"/>
      <c r="F39" s="122"/>
      <c r="G39" s="122"/>
      <c r="H39" s="122"/>
    </row>
    <row r="40" spans="1:8" ht="14.4" customHeight="1">
      <c r="A40" s="122"/>
      <c r="B40" s="754" t="s">
        <v>420</v>
      </c>
      <c r="C40" s="755"/>
      <c r="D40" s="756"/>
      <c r="E40" s="795">
        <v>0</v>
      </c>
      <c r="F40" s="796"/>
      <c r="G40" s="788" t="s">
        <v>1023</v>
      </c>
      <c r="H40" s="789"/>
    </row>
    <row r="41" spans="1:8" ht="15.5">
      <c r="A41" s="122"/>
      <c r="B41" s="185"/>
      <c r="C41" s="186" t="s">
        <v>710</v>
      </c>
      <c r="D41" s="187" t="e">
        <f>ROUNDUP('Budget Summary'!C2*15%,)</f>
        <v>#N/A</v>
      </c>
      <c r="E41" s="188" t="e">
        <f>IF(E40&gt;D41,"ERROR"," ")</f>
        <v>#N/A</v>
      </c>
      <c r="F41" s="188"/>
      <c r="G41" s="790"/>
      <c r="H41" s="791"/>
    </row>
    <row r="42" spans="1:8">
      <c r="A42" s="122"/>
      <c r="B42" s="754" t="s">
        <v>421</v>
      </c>
      <c r="C42" s="755"/>
      <c r="D42" s="756"/>
      <c r="E42" s="795">
        <v>0</v>
      </c>
      <c r="F42" s="796"/>
      <c r="G42" s="792"/>
      <c r="H42" s="793"/>
    </row>
    <row r="43" spans="1:8" ht="15.5">
      <c r="A43" s="122"/>
      <c r="B43" s="185"/>
      <c r="C43" s="186" t="s">
        <v>710</v>
      </c>
      <c r="D43" s="187" t="e">
        <f>ROUNDUP('Budget Summary'!E2*15%,)</f>
        <v>#N/A</v>
      </c>
      <c r="E43" s="188" t="e">
        <f>IF(E42&gt;D43,"ERROR"," ")</f>
        <v>#N/A</v>
      </c>
      <c r="F43" s="189">
        <f>SUM(E42,E40)</f>
        <v>0</v>
      </c>
      <c r="G43" s="764"/>
      <c r="H43" s="765"/>
    </row>
    <row r="44" spans="1:8">
      <c r="A44" s="122"/>
      <c r="B44" s="190"/>
      <c r="C44" s="190"/>
      <c r="D44" s="190"/>
      <c r="E44" s="190"/>
      <c r="F44" s="190"/>
      <c r="G44" s="191" t="str">
        <f>IF(AND(F43&gt;0,G43&lt;1),"ERROR"," ")</f>
        <v xml:space="preserve"> </v>
      </c>
      <c r="H44" s="190"/>
    </row>
    <row r="45" spans="1:8" ht="18" hidden="1" customHeight="1">
      <c r="A45" s="122"/>
      <c r="B45" s="737" t="s">
        <v>412</v>
      </c>
      <c r="C45" s="739" t="s">
        <v>709</v>
      </c>
      <c r="D45" s="740"/>
      <c r="E45" s="740"/>
      <c r="F45" s="740"/>
      <c r="G45" s="740"/>
      <c r="H45" s="741"/>
    </row>
    <row r="46" spans="1:8" ht="14.4" hidden="1" customHeight="1">
      <c r="A46" s="122"/>
      <c r="B46" s="738"/>
      <c r="C46" s="742"/>
      <c r="D46" s="743"/>
      <c r="E46" s="743"/>
      <c r="F46" s="743"/>
      <c r="G46" s="743"/>
      <c r="H46" s="744"/>
    </row>
    <row r="47" spans="1:8" ht="5" hidden="1" customHeight="1">
      <c r="A47" s="122"/>
      <c r="B47" s="122"/>
      <c r="C47" s="192"/>
      <c r="D47" s="122"/>
      <c r="E47" s="122"/>
      <c r="F47" s="122"/>
      <c r="G47" s="122"/>
      <c r="H47" s="122"/>
    </row>
    <row r="48" spans="1:8" hidden="1">
      <c r="A48" s="122"/>
      <c r="B48" s="745" t="s">
        <v>711</v>
      </c>
      <c r="C48" s="746"/>
      <c r="D48" s="746"/>
      <c r="E48" s="746"/>
      <c r="F48" s="746"/>
      <c r="G48" s="746"/>
      <c r="H48" s="747"/>
    </row>
    <row r="49" spans="1:8" ht="14.4" hidden="1" customHeight="1">
      <c r="A49" s="122"/>
      <c r="B49" s="748"/>
      <c r="C49" s="749"/>
      <c r="D49" s="749"/>
      <c r="E49" s="749"/>
      <c r="F49" s="749"/>
      <c r="G49" s="749"/>
      <c r="H49" s="750"/>
    </row>
    <row r="50" spans="1:8" hidden="1">
      <c r="A50" s="122"/>
      <c r="B50" s="751"/>
      <c r="C50" s="752"/>
      <c r="D50" s="752"/>
      <c r="E50" s="752"/>
      <c r="F50" s="752"/>
      <c r="G50" s="752"/>
      <c r="H50" s="753"/>
    </row>
    <row r="51" spans="1:8" ht="5" hidden="1" customHeight="1">
      <c r="A51" s="122"/>
      <c r="B51" s="193"/>
      <c r="C51" s="193"/>
      <c r="D51" s="193"/>
      <c r="E51" s="193"/>
      <c r="F51" s="193"/>
      <c r="G51" s="193"/>
      <c r="H51" s="193"/>
    </row>
    <row r="52" spans="1:8" hidden="1">
      <c r="A52" s="122"/>
      <c r="B52" s="794" t="s">
        <v>25</v>
      </c>
      <c r="C52" s="794"/>
      <c r="D52" s="794"/>
      <c r="E52" s="794"/>
      <c r="F52" s="794"/>
      <c r="G52" s="794"/>
      <c r="H52" s="794"/>
    </row>
    <row r="53" spans="1:8" ht="16.25" hidden="1" customHeight="1">
      <c r="A53" s="122"/>
      <c r="B53" s="794"/>
      <c r="C53" s="794"/>
      <c r="D53" s="794"/>
      <c r="E53" s="794"/>
      <c r="F53" s="794"/>
      <c r="G53" s="794"/>
      <c r="H53" s="794"/>
    </row>
    <row r="54" spans="1:8" hidden="1">
      <c r="A54" s="122"/>
      <c r="B54" s="736" t="s">
        <v>417</v>
      </c>
      <c r="C54" s="736"/>
      <c r="D54" s="736"/>
      <c r="E54" s="736"/>
      <c r="F54" s="736"/>
      <c r="G54" s="736"/>
      <c r="H54" s="736"/>
    </row>
    <row r="55" spans="1:8" hidden="1">
      <c r="A55" s="122"/>
      <c r="B55" s="736" t="s">
        <v>418</v>
      </c>
      <c r="C55" s="736"/>
      <c r="D55" s="736"/>
      <c r="E55" s="736"/>
      <c r="F55" s="736"/>
      <c r="G55" s="736"/>
      <c r="H55" s="736"/>
    </row>
    <row r="56" spans="1:8" ht="14.4" hidden="1" customHeight="1">
      <c r="A56" s="122"/>
      <c r="B56" s="736" t="s">
        <v>419</v>
      </c>
      <c r="C56" s="736"/>
      <c r="D56" s="736"/>
      <c r="E56" s="736"/>
      <c r="F56" s="736"/>
      <c r="G56" s="736"/>
      <c r="H56" s="736"/>
    </row>
    <row r="57" spans="1:8" ht="5" hidden="1" customHeight="1">
      <c r="A57" s="122"/>
      <c r="B57" s="194"/>
      <c r="C57" s="195"/>
      <c r="D57" s="195"/>
      <c r="E57" s="195"/>
      <c r="F57" s="195"/>
      <c r="G57" s="195"/>
      <c r="H57" s="195"/>
    </row>
    <row r="58" spans="1:8" hidden="1">
      <c r="A58" s="122"/>
      <c r="B58" s="735" t="s">
        <v>26</v>
      </c>
      <c r="C58" s="735"/>
      <c r="D58" s="735"/>
      <c r="E58" s="735"/>
      <c r="F58" s="735"/>
      <c r="G58" s="735"/>
      <c r="H58" s="735"/>
    </row>
    <row r="59" spans="1:8" hidden="1">
      <c r="A59" s="122"/>
      <c r="B59" s="736" t="s">
        <v>414</v>
      </c>
      <c r="C59" s="736"/>
      <c r="D59" s="736"/>
      <c r="E59" s="736"/>
      <c r="F59" s="736"/>
      <c r="G59" s="736"/>
      <c r="H59" s="736"/>
    </row>
    <row r="60" spans="1:8" hidden="1">
      <c r="A60" s="122"/>
      <c r="B60" s="736"/>
      <c r="C60" s="736"/>
      <c r="D60" s="736"/>
      <c r="E60" s="736"/>
      <c r="F60" s="736"/>
      <c r="G60" s="736"/>
      <c r="H60" s="736"/>
    </row>
    <row r="61" spans="1:8" hidden="1">
      <c r="A61" s="122"/>
      <c r="B61" s="736" t="s">
        <v>415</v>
      </c>
      <c r="C61" s="736"/>
      <c r="D61" s="736"/>
      <c r="E61" s="736"/>
      <c r="F61" s="736"/>
      <c r="G61" s="736"/>
      <c r="H61" s="736"/>
    </row>
    <row r="62" spans="1:8" hidden="1">
      <c r="A62" s="122"/>
      <c r="B62" s="736"/>
      <c r="C62" s="736"/>
      <c r="D62" s="736"/>
      <c r="E62" s="736"/>
      <c r="F62" s="736"/>
      <c r="G62" s="736"/>
      <c r="H62" s="736"/>
    </row>
    <row r="63" spans="1:8" hidden="1">
      <c r="A63" s="122"/>
      <c r="B63" s="736" t="s">
        <v>416</v>
      </c>
      <c r="C63" s="736"/>
      <c r="D63" s="736"/>
      <c r="E63" s="736"/>
      <c r="F63" s="736"/>
      <c r="G63" s="736"/>
      <c r="H63" s="736"/>
    </row>
    <row r="64" spans="1:8" ht="14.4" hidden="1" customHeight="1">
      <c r="A64" s="122"/>
      <c r="B64" s="766" t="s">
        <v>554</v>
      </c>
      <c r="C64" s="766"/>
      <c r="D64" s="766"/>
      <c r="E64" s="766"/>
      <c r="F64" s="766"/>
      <c r="G64" s="766"/>
      <c r="H64" s="766"/>
    </row>
    <row r="65" spans="1:8" hidden="1">
      <c r="A65" s="122"/>
      <c r="B65" s="766"/>
      <c r="C65" s="766"/>
      <c r="D65" s="766"/>
      <c r="E65" s="766"/>
      <c r="F65" s="766"/>
      <c r="G65" s="766"/>
      <c r="H65" s="766"/>
    </row>
    <row r="66" spans="1:8" hidden="1">
      <c r="A66" s="122"/>
      <c r="B66" s="766"/>
      <c r="C66" s="766"/>
      <c r="D66" s="766"/>
      <c r="E66" s="766"/>
      <c r="F66" s="766"/>
      <c r="G66" s="766"/>
      <c r="H66" s="766"/>
    </row>
    <row r="67" spans="1:8" ht="5" hidden="1" customHeight="1">
      <c r="A67" s="122"/>
      <c r="B67" s="182"/>
      <c r="C67" s="182"/>
      <c r="D67" s="182"/>
      <c r="E67" s="182"/>
      <c r="F67" s="182"/>
      <c r="G67" s="182"/>
      <c r="H67" s="182"/>
    </row>
    <row r="68" spans="1:8" ht="14.4" hidden="1" customHeight="1">
      <c r="A68" s="122"/>
      <c r="B68" s="767" t="s">
        <v>732</v>
      </c>
      <c r="C68" s="768"/>
      <c r="D68" s="768"/>
      <c r="E68" s="768"/>
      <c r="F68" s="768"/>
      <c r="G68" s="768"/>
      <c r="H68" s="769"/>
    </row>
    <row r="69" spans="1:8" ht="15.65" hidden="1" customHeight="1">
      <c r="A69" s="122"/>
      <c r="B69" s="770"/>
      <c r="C69" s="771"/>
      <c r="D69" s="771"/>
      <c r="E69" s="771"/>
      <c r="F69" s="771"/>
      <c r="G69" s="771"/>
      <c r="H69" s="772"/>
    </row>
    <row r="70" spans="1:8" ht="14.4" hidden="1" customHeight="1">
      <c r="A70" s="122"/>
      <c r="B70" s="773"/>
      <c r="C70" s="776" t="s">
        <v>409</v>
      </c>
      <c r="D70" s="777"/>
      <c r="E70" s="777"/>
      <c r="F70" s="777"/>
      <c r="G70" s="777"/>
      <c r="H70" s="778"/>
    </row>
    <row r="71" spans="1:8" ht="14.4" hidden="1" customHeight="1">
      <c r="A71" s="122"/>
      <c r="B71" s="774"/>
      <c r="C71" s="779"/>
      <c r="D71" s="780"/>
      <c r="E71" s="780"/>
      <c r="F71" s="780"/>
      <c r="G71" s="780"/>
      <c r="H71" s="781"/>
    </row>
    <row r="72" spans="1:8" ht="14.4" hidden="1" customHeight="1">
      <c r="A72" s="122"/>
      <c r="B72" s="775"/>
      <c r="C72" s="782"/>
      <c r="D72" s="783"/>
      <c r="E72" s="783"/>
      <c r="F72" s="783"/>
      <c r="G72" s="783"/>
      <c r="H72" s="784"/>
    </row>
    <row r="73" spans="1:8" hidden="1">
      <c r="A73" s="122"/>
      <c r="B73" s="181"/>
      <c r="C73" s="785" t="s">
        <v>410</v>
      </c>
      <c r="D73" s="786"/>
      <c r="E73" s="786"/>
      <c r="F73" s="786"/>
      <c r="G73" s="786"/>
      <c r="H73" s="787"/>
    </row>
    <row r="74" spans="1:8" ht="18" hidden="1" customHeight="1">
      <c r="A74" s="122"/>
      <c r="B74" s="122"/>
      <c r="C74" s="122"/>
      <c r="D74" s="122"/>
      <c r="E74" s="122"/>
      <c r="F74" s="122"/>
      <c r="H74" s="122"/>
    </row>
    <row r="75" spans="1:8" ht="14.4" hidden="1" customHeight="1">
      <c r="A75" s="122"/>
      <c r="B75" s="196"/>
      <c r="C75" s="197"/>
      <c r="D75" s="198" t="s">
        <v>420</v>
      </c>
      <c r="E75" s="180">
        <v>0</v>
      </c>
      <c r="F75" s="184"/>
      <c r="G75" s="758" t="s">
        <v>568</v>
      </c>
      <c r="H75" s="759"/>
    </row>
    <row r="76" spans="1:8" ht="14.4" hidden="1" customHeight="1">
      <c r="A76" s="122"/>
      <c r="B76" s="122"/>
      <c r="C76" s="186" t="s">
        <v>741</v>
      </c>
      <c r="D76" s="284" t="e">
        <f>ROUNDUP('Budget Summary'!C2*15%,)</f>
        <v>#N/A</v>
      </c>
      <c r="E76" s="283" t="e">
        <f>IF(OR(E75&gt;D76,E75&lt;D76),"ERROR"," ")</f>
        <v>#N/A</v>
      </c>
      <c r="F76" s="188"/>
      <c r="G76" s="760"/>
      <c r="H76" s="761"/>
    </row>
    <row r="77" spans="1:8" ht="14.4" hidden="1" customHeight="1">
      <c r="A77" s="122"/>
      <c r="B77" s="190"/>
      <c r="C77" s="190"/>
      <c r="D77" s="190"/>
      <c r="E77" s="190"/>
      <c r="G77" s="762"/>
      <c r="H77" s="763"/>
    </row>
    <row r="78" spans="1:8" ht="14.4" hidden="1" customHeight="1">
      <c r="A78" s="122"/>
      <c r="B78" s="196"/>
      <c r="C78" s="197"/>
      <c r="D78" s="198" t="s">
        <v>421</v>
      </c>
      <c r="E78" s="180">
        <v>0</v>
      </c>
      <c r="G78" s="764"/>
      <c r="H78" s="765"/>
    </row>
    <row r="79" spans="1:8" ht="14.4" hidden="1" customHeight="1">
      <c r="A79" s="122"/>
      <c r="B79" s="186"/>
      <c r="C79" s="186" t="s">
        <v>741</v>
      </c>
      <c r="D79" s="284" t="e">
        <f>ROUNDUP('Budget Summary'!E2*15%,)</f>
        <v>#N/A</v>
      </c>
      <c r="E79" s="283" t="e">
        <f>IF(OR(E78&gt;D79,E78&lt;D79),"ERROR"," ")</f>
        <v>#N/A</v>
      </c>
      <c r="F79" s="190"/>
      <c r="G79" s="188" t="str">
        <f>IF(AND(E81&gt;0,G78&lt;1),"ERROR"," ")</f>
        <v xml:space="preserve"> </v>
      </c>
      <c r="H79" s="199"/>
    </row>
    <row r="80" spans="1:8" ht="14.4" hidden="1" customHeight="1">
      <c r="A80" s="122"/>
      <c r="B80" s="200"/>
      <c r="C80" s="200"/>
      <c r="D80" s="200"/>
      <c r="E80" s="200"/>
      <c r="F80" s="200"/>
      <c r="G80" s="200"/>
      <c r="H80" s="200"/>
    </row>
    <row r="81" spans="1:8" ht="14.4" hidden="1" customHeight="1">
      <c r="A81" s="122"/>
      <c r="B81" s="200"/>
      <c r="C81" s="200"/>
      <c r="D81" s="200"/>
      <c r="E81" s="189">
        <f>SUM(E78,E75)</f>
        <v>0</v>
      </c>
      <c r="F81" s="200"/>
      <c r="G81" s="200"/>
      <c r="H81" s="200"/>
    </row>
    <row r="82" spans="1:8" ht="14.4" hidden="1" customHeight="1">
      <c r="A82" s="122"/>
      <c r="B82" s="122"/>
      <c r="C82" s="201"/>
      <c r="D82" s="122"/>
      <c r="E82" s="122"/>
      <c r="F82" s="122"/>
      <c r="G82" s="122"/>
      <c r="H82" s="122"/>
    </row>
    <row r="83" spans="1:8" ht="14.4" hidden="1" customHeight="1">
      <c r="C83" s="1"/>
    </row>
    <row r="84" spans="1:8" ht="14.4" hidden="1" customHeight="1">
      <c r="C84" s="1"/>
    </row>
    <row r="85" spans="1:8" ht="14.4" hidden="1" customHeight="1">
      <c r="C85" s="1"/>
    </row>
    <row r="86" spans="1:8" ht="14.4" hidden="1" customHeight="1">
      <c r="C86" s="1"/>
    </row>
    <row r="87" spans="1:8" ht="14.4" customHeight="1">
      <c r="C87" s="1"/>
    </row>
    <row r="89" spans="1:8" ht="14.4" customHeight="1">
      <c r="C89" s="1"/>
    </row>
    <row r="90" spans="1:8">
      <c r="C90" s="1"/>
    </row>
    <row r="91" spans="1:8" ht="14.4" customHeight="1">
      <c r="C91" s="1"/>
    </row>
    <row r="92" spans="1:8" ht="14.4" customHeight="1">
      <c r="C92" s="1"/>
    </row>
    <row r="93" spans="1:8" ht="14.4" customHeight="1">
      <c r="C93" s="1"/>
    </row>
    <row r="94" spans="1:8">
      <c r="C94" s="1"/>
    </row>
    <row r="95" spans="1:8">
      <c r="C95" s="1"/>
    </row>
    <row r="96" spans="1:8" ht="14.4" customHeight="1">
      <c r="C96" s="1"/>
    </row>
    <row r="97" spans="3:3">
      <c r="C97" s="1"/>
    </row>
    <row r="98" spans="3:3" ht="14.4" customHeight="1"/>
    <row r="99" spans="3:3">
      <c r="C99" s="5"/>
    </row>
    <row r="100" spans="3:3">
      <c r="C100" s="1"/>
    </row>
    <row r="101" spans="3:3" ht="14.4" customHeight="1"/>
    <row r="108" spans="3:3" ht="14.4" customHeight="1"/>
    <row r="109" spans="3:3" ht="14.4" customHeight="1"/>
    <row r="110" spans="3:3" ht="14.4" customHeight="1"/>
    <row r="113" ht="14.4" customHeight="1"/>
    <row r="121" ht="14.4" customHeight="1"/>
  </sheetData>
  <sheetProtection selectLockedCells="1"/>
  <mergeCells count="39">
    <mergeCell ref="E40:F40"/>
    <mergeCell ref="E42:F42"/>
    <mergeCell ref="B1:C1"/>
    <mergeCell ref="C35:H37"/>
    <mergeCell ref="C38:H38"/>
    <mergeCell ref="B35:B37"/>
    <mergeCell ref="B10:H16"/>
    <mergeCell ref="B32:D32"/>
    <mergeCell ref="B22:H22"/>
    <mergeCell ref="B23:H23"/>
    <mergeCell ref="B24:H25"/>
    <mergeCell ref="B27:H31"/>
    <mergeCell ref="B33:H34"/>
    <mergeCell ref="B3:B4"/>
    <mergeCell ref="C3:H4"/>
    <mergeCell ref="B5:H8"/>
    <mergeCell ref="B40:D40"/>
    <mergeCell ref="B42:D42"/>
    <mergeCell ref="B18:H20"/>
    <mergeCell ref="G75:H77"/>
    <mergeCell ref="G78:H78"/>
    <mergeCell ref="B64:H66"/>
    <mergeCell ref="B68:H69"/>
    <mergeCell ref="B70:B72"/>
    <mergeCell ref="C70:H72"/>
    <mergeCell ref="B61:H62"/>
    <mergeCell ref="C73:H73"/>
    <mergeCell ref="G40:H42"/>
    <mergeCell ref="G43:H43"/>
    <mergeCell ref="B56:H56"/>
    <mergeCell ref="B63:H63"/>
    <mergeCell ref="B52:H53"/>
    <mergeCell ref="B58:H58"/>
    <mergeCell ref="B59:H60"/>
    <mergeCell ref="B45:B46"/>
    <mergeCell ref="C45:H46"/>
    <mergeCell ref="B48:H50"/>
    <mergeCell ref="B54:H54"/>
    <mergeCell ref="B55:H55"/>
  </mergeCells>
  <dataValidations disablePrompts="1" count="1">
    <dataValidation type="list" allowBlank="1" showInputMessage="1" showErrorMessage="1" sqref="B35 B73 B70 B38">
      <formula1>Yesonly</formula1>
    </dataValidation>
  </dataValidations>
  <pageMargins left="0.25" right="0.25" top="0.6" bottom="0.54" header="0.13" footer="0.13"/>
  <pageSetup scale="97" orientation="landscape" r:id="rId1"/>
  <headerFooter>
    <oddHeader>&amp;R&amp;10New Mexico Public Education Department
Special Education Bureau</oddHeader>
    <oddFooter>&amp;L&amp;10 2017-2018 IDEA B Application&amp;R&amp;10&amp;A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Dropdown</vt:lpstr>
      <vt:lpstr>List2</vt:lpstr>
      <vt:lpstr>Cover Sheet</vt:lpstr>
      <vt:lpstr>Required Signatures</vt:lpstr>
      <vt:lpstr>Assurances</vt:lpstr>
      <vt:lpstr>Objective 1 </vt:lpstr>
      <vt:lpstr>Objective 2</vt:lpstr>
      <vt:lpstr>Objective 3</vt:lpstr>
      <vt:lpstr>Objective 4 - Voluntary CEIS</vt:lpstr>
      <vt:lpstr>Obj.6 - Dependent Charter(s)</vt:lpstr>
      <vt:lpstr>Obj. 7 - Private School(s)</vt:lpstr>
      <vt:lpstr>Private School Consultation</vt:lpstr>
      <vt:lpstr>Objective 8 - Excess Cost</vt:lpstr>
      <vt:lpstr>Budget Summary</vt:lpstr>
      <vt:lpstr>Checklist</vt:lpstr>
      <vt:lpstr>AppType</vt:lpstr>
      <vt:lpstr>Assurance1</vt:lpstr>
      <vt:lpstr>Assurance2</vt:lpstr>
      <vt:lpstr>Assurance7</vt:lpstr>
      <vt:lpstr>'Cover Sheet'!FY17LEAlist</vt:lpstr>
      <vt:lpstr>LEAdropdownX</vt:lpstr>
      <vt:lpstr>LocalChartersX</vt:lpstr>
      <vt:lpstr>'Budget Summary'!Print_Area</vt:lpstr>
      <vt:lpstr>'Cover Sheet'!Print_Area</vt:lpstr>
      <vt:lpstr>'Obj. 7 - Private School(s)'!Print_Area</vt:lpstr>
      <vt:lpstr>'Obj.6 - Dependent Charter(s)'!Print_Area</vt:lpstr>
      <vt:lpstr>'Objective 1 '!Print_Area</vt:lpstr>
      <vt:lpstr>'Objective 4 - Voluntary CEIS'!Print_Area</vt:lpstr>
      <vt:lpstr>'Objective 8 - Excess Cost'!Print_Area</vt:lpstr>
      <vt:lpstr>'Private School Consultation'!Print_Area</vt:lpstr>
      <vt:lpstr>'Required Signatures'!Print_Area</vt:lpstr>
      <vt:lpstr>SelectLEA</vt:lpstr>
      <vt:lpstr>SelectLocal</vt:lpstr>
      <vt:lpstr>Yesonly</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kaylock.sellers</dc:creator>
  <cp:lastModifiedBy>Elizabeth Abeyta2</cp:lastModifiedBy>
  <cp:lastPrinted>2017-05-22T15:29:45Z</cp:lastPrinted>
  <dcterms:created xsi:type="dcterms:W3CDTF">2014-02-07T17:51:06Z</dcterms:created>
  <dcterms:modified xsi:type="dcterms:W3CDTF">2018-01-31T20:10:17Z</dcterms:modified>
</cp:coreProperties>
</file>