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R:\Program Support and Student Transportation Division\Instructional Material\2018 Adoption\96_Rubrics\Science drafts\FINAL Form F\"/>
    </mc:Choice>
  </mc:AlternateContent>
  <bookViews>
    <workbookView xWindow="285" yWindow="195" windowWidth="11460" windowHeight="3975"/>
  </bookViews>
  <sheets>
    <sheet name="Cover" sheetId="2" r:id="rId1"/>
    <sheet name="Section 1" sheetId="1" r:id="rId2"/>
    <sheet name="Section 2" sheetId="3" r:id="rId3"/>
    <sheet name="Sheet1" sheetId="4" r:id="rId4"/>
  </sheets>
  <externalReferences>
    <externalReference r:id="rId5"/>
  </externalReferences>
  <definedNames>
    <definedName name="_xlnm._FilterDatabase" localSheetId="1" hidden="1">'Section 1'!$A$1:$N$172</definedName>
    <definedName name="check">[1]Sheet2!$C$1:$C$2</definedName>
    <definedName name="OLE_LINK1" localSheetId="1">'Section 1'!$B$10</definedName>
    <definedName name="Scores">[1]Sheet2!$A$1:$A$4</definedName>
  </definedNames>
  <calcPr calcId="162913"/>
</workbook>
</file>

<file path=xl/calcChain.xml><?xml version="1.0" encoding="utf-8"?>
<calcChain xmlns="http://schemas.openxmlformats.org/spreadsheetml/2006/main">
  <c r="I159" i="1" l="1"/>
  <c r="I163" i="1" l="1"/>
  <c r="I155" i="1"/>
  <c r="I131" i="1"/>
  <c r="I130" i="1"/>
  <c r="I129" i="1"/>
  <c r="I123" i="1"/>
  <c r="I122" i="1"/>
  <c r="I121" i="1"/>
  <c r="I120" i="1"/>
  <c r="I119" i="1"/>
  <c r="I105" i="1"/>
  <c r="I104" i="1"/>
  <c r="I103" i="1"/>
  <c r="I102" i="1"/>
  <c r="I74" i="1"/>
  <c r="I72" i="1"/>
  <c r="I71" i="1"/>
  <c r="I70" i="1"/>
  <c r="I25" i="1"/>
  <c r="I24" i="1"/>
  <c r="I23" i="1"/>
  <c r="I21" i="1"/>
  <c r="I169" i="1"/>
  <c r="I168" i="1"/>
  <c r="I142" i="1"/>
  <c r="I141" i="1"/>
  <c r="I83" i="1"/>
  <c r="I82" i="1"/>
  <c r="I78" i="1"/>
  <c r="I77" i="1"/>
  <c r="I57" i="1"/>
  <c r="I56" i="1"/>
  <c r="I42" i="1"/>
  <c r="I41" i="1"/>
  <c r="I30" i="1"/>
  <c r="I29" i="1"/>
  <c r="I13" i="1"/>
  <c r="I12" i="1"/>
  <c r="I49" i="1"/>
  <c r="I48" i="1"/>
  <c r="I164" i="1"/>
  <c r="I156" i="1"/>
  <c r="I137" i="1"/>
  <c r="I114" i="1"/>
  <c r="I64" i="1"/>
  <c r="I35" i="1"/>
  <c r="I136" i="1"/>
  <c r="I135" i="1"/>
  <c r="I128" i="1"/>
  <c r="I127" i="1"/>
  <c r="I113" i="1"/>
  <c r="I112" i="1"/>
  <c r="I106" i="1"/>
  <c r="I101" i="1"/>
  <c r="I73" i="1"/>
  <c r="I69" i="1"/>
  <c r="I63" i="1"/>
  <c r="I62" i="1"/>
  <c r="I50" i="1"/>
  <c r="I47" i="1"/>
  <c r="I34" i="1"/>
  <c r="I33" i="1"/>
  <c r="I22" i="1"/>
  <c r="I20" i="1"/>
  <c r="I118" i="1"/>
  <c r="I88" i="1"/>
  <c r="I87" i="1"/>
  <c r="I96" i="1"/>
  <c r="I97" i="1"/>
  <c r="I95" i="1"/>
  <c r="I150" i="1"/>
  <c r="I147" i="1"/>
  <c r="I170" i="1" l="1"/>
  <c r="I171" i="1" s="1"/>
  <c r="B10" i="2" l="1"/>
  <c r="F34" i="3"/>
  <c r="F33" i="3"/>
  <c r="B11" i="2" l="1"/>
  <c r="C12" i="2" l="1"/>
  <c r="B12" i="2" l="1"/>
  <c r="B13" i="2" s="1"/>
</calcChain>
</file>

<file path=xl/sharedStrings.xml><?xml version="1.0" encoding="utf-8"?>
<sst xmlns="http://schemas.openxmlformats.org/spreadsheetml/2006/main" count="272" uniqueCount="247">
  <si>
    <t xml:space="preserve">Criteria # </t>
  </si>
  <si>
    <t>Occurrence 1</t>
  </si>
  <si>
    <t>Occurrence 2</t>
  </si>
  <si>
    <t>Occurrence 3</t>
  </si>
  <si>
    <t>SCORE</t>
  </si>
  <si>
    <t xml:space="preserve">Reviewer Comments </t>
  </si>
  <si>
    <t>Title of Student Edition:</t>
  </si>
  <si>
    <t>Title of Teacher Edition:</t>
  </si>
  <si>
    <t>SECTION</t>
  </si>
  <si>
    <t>REVIEWER TOTAL</t>
  </si>
  <si>
    <t>Section 1</t>
  </si>
  <si>
    <t>Section 2</t>
  </si>
  <si>
    <t>TOTAL SCORE</t>
  </si>
  <si>
    <t>Percent Score</t>
  </si>
  <si>
    <t>Reviewer Comments</t>
  </si>
  <si>
    <t>PUBLISHER / MATERIAL INFORMATION (TO BE COMPLETED BY PUBLISHER)</t>
  </si>
  <si>
    <t>Publisher / Imprint:</t>
  </si>
  <si>
    <t>Grade(s):</t>
  </si>
  <si>
    <t>Student Edition ISBN:</t>
  </si>
  <si>
    <t>Teacher Edition ISBN:</t>
  </si>
  <si>
    <t>Title of SE Workbook:</t>
  </si>
  <si>
    <t>SE Workbook ISBN:</t>
  </si>
  <si>
    <t>SCORING (TO BE COMPLETED BY REVIEWER AND FACILITATOR)</t>
  </si>
  <si>
    <t>Reviewer Number:</t>
  </si>
  <si>
    <t>Date:</t>
  </si>
  <si>
    <t>MAXIMUM POINTS</t>
  </si>
  <si>
    <t>FACILITATOR VERIFIED</t>
  </si>
  <si>
    <t>FINAL SCORE VERIFICATION (TO BE COMPLETED BY FACILITATOR)</t>
  </si>
  <si>
    <t>Verified 90% or Higher (Y/N)</t>
  </si>
  <si>
    <t>Facilitator Notes:    (enter comments below)</t>
  </si>
  <si>
    <t>Facilitator Name:</t>
  </si>
  <si>
    <t>Verified 89% or Lower  (Y/N)</t>
  </si>
  <si>
    <t>Criteria #</t>
  </si>
  <si>
    <t xml:space="preserve">SECTION 2: Other Relevant Criteria </t>
  </si>
  <si>
    <t>YES</t>
  </si>
  <si>
    <t>NO</t>
  </si>
  <si>
    <t xml:space="preserve">1st Citation </t>
  </si>
  <si>
    <t xml:space="preserve">2nd Citation </t>
  </si>
  <si>
    <t xml:space="preserve">3rd Citation </t>
  </si>
  <si>
    <t>Engineering Design:</t>
  </si>
  <si>
    <t>Section I Reviewer Notes:</t>
  </si>
  <si>
    <r>
      <rPr>
        <b/>
        <u/>
        <sz val="11"/>
        <color theme="1"/>
        <rFont val="Arial"/>
        <family val="2"/>
      </rPr>
      <t>Usability</t>
    </r>
    <r>
      <rPr>
        <b/>
        <sz val="11"/>
        <color theme="1"/>
        <rFont val="Arial"/>
        <family val="2"/>
      </rPr>
      <t xml:space="preserve">: </t>
    </r>
    <r>
      <rPr>
        <sz val="11"/>
        <color theme="1"/>
        <rFont val="Arial"/>
        <family val="2"/>
      </rPr>
      <t>Text sets (when applicable), laboratory, and other scientific materials are</t>
    </r>
    <r>
      <rPr>
        <b/>
        <sz val="11"/>
        <color theme="1"/>
        <rFont val="Arial"/>
        <family val="2"/>
      </rPr>
      <t xml:space="preserve"> readily accessible</t>
    </r>
    <r>
      <rPr>
        <sz val="11"/>
        <color theme="1"/>
        <rFont val="Arial"/>
        <family val="2"/>
      </rPr>
      <t xml:space="preserve"> through vendor packaging.</t>
    </r>
  </si>
  <si>
    <r>
      <rPr>
        <b/>
        <u/>
        <sz val="11"/>
        <color theme="1"/>
        <rFont val="Arial"/>
        <family val="2"/>
      </rPr>
      <t>Assessment</t>
    </r>
    <r>
      <rPr>
        <b/>
        <sz val="11"/>
        <color theme="1"/>
        <rFont val="Arial"/>
        <family val="2"/>
      </rPr>
      <t xml:space="preserve">: </t>
    </r>
    <r>
      <rPr>
        <sz val="11"/>
        <color theme="1"/>
        <rFont val="Arial"/>
        <family val="2"/>
      </rPr>
      <t>Scoring guidelines and rubrics</t>
    </r>
    <r>
      <rPr>
        <b/>
        <sz val="11"/>
        <color theme="1"/>
        <rFont val="Arial"/>
        <family val="2"/>
      </rPr>
      <t xml:space="preserve"> align</t>
    </r>
    <r>
      <rPr>
        <sz val="11"/>
        <color theme="1"/>
        <rFont val="Arial"/>
        <family val="2"/>
      </rPr>
      <t xml:space="preserve"> to performance expectations, and incorporate criteria that are specific, observable, and measurable.</t>
    </r>
  </si>
  <si>
    <r>
      <rPr>
        <b/>
        <u/>
        <sz val="11"/>
        <color theme="1"/>
        <rFont val="Arial"/>
        <family val="2"/>
      </rPr>
      <t>Disciplinary Literacy</t>
    </r>
    <r>
      <rPr>
        <b/>
        <sz val="11"/>
        <color theme="1"/>
        <rFont val="Arial"/>
        <family val="2"/>
      </rPr>
      <t xml:space="preserve">: </t>
    </r>
    <r>
      <rPr>
        <sz val="11"/>
        <color theme="1"/>
        <rFont val="Arial"/>
        <family val="2"/>
      </rPr>
      <t xml:space="preserve">Students have multiple opportunities to engage with </t>
    </r>
    <r>
      <rPr>
        <b/>
        <sz val="11"/>
        <color theme="1"/>
        <rFont val="Arial"/>
        <family val="2"/>
      </rPr>
      <t>authentic sources</t>
    </r>
    <r>
      <rPr>
        <sz val="11"/>
        <color theme="1"/>
        <rFont val="Arial"/>
        <family val="2"/>
      </rPr>
      <t xml:space="preserve"> that represent the language and style that is used and produced by scientists. Examples could include journal excerpts, authentic data, photographs, sections of lab reports, and media releases of current science research. [</t>
    </r>
    <r>
      <rPr>
        <i/>
        <sz val="11"/>
        <color theme="1"/>
        <rFont val="Arial"/>
        <family val="2"/>
      </rPr>
      <t>Frequency of engagement with authentic sources should increase in higher grade levels and courses.</t>
    </r>
    <r>
      <rPr>
        <sz val="11"/>
        <color theme="1"/>
        <rFont val="Arial"/>
        <family val="2"/>
      </rPr>
      <t>]</t>
    </r>
    <r>
      <rPr>
        <b/>
        <sz val="11"/>
        <color theme="1"/>
        <rFont val="Arial"/>
        <family val="2"/>
      </rPr>
      <t xml:space="preserve"> (Grades 4-12 only)</t>
    </r>
  </si>
  <si>
    <r>
      <rPr>
        <b/>
        <u/>
        <sz val="11"/>
        <color theme="1"/>
        <rFont val="Arial"/>
        <family val="2"/>
      </rPr>
      <t>Disciplinary Literacy</t>
    </r>
    <r>
      <rPr>
        <b/>
        <sz val="11"/>
        <color theme="1"/>
        <rFont val="Arial"/>
        <family val="2"/>
      </rPr>
      <t>:</t>
    </r>
    <r>
      <rPr>
        <sz val="11"/>
        <color theme="1"/>
        <rFont val="Arial"/>
        <family val="2"/>
      </rPr>
      <t xml:space="preserve"> Students regularly engage in </t>
    </r>
    <r>
      <rPr>
        <b/>
        <sz val="11"/>
        <color theme="1"/>
        <rFont val="Arial"/>
        <family val="2"/>
      </rPr>
      <t xml:space="preserve">speaking and writing </t>
    </r>
    <r>
      <rPr>
        <sz val="11"/>
        <color theme="1"/>
        <rFont val="Arial"/>
        <family val="2"/>
      </rPr>
      <t>about scientific phenomena and engineering solutions.</t>
    </r>
  </si>
  <si>
    <r>
      <rPr>
        <b/>
        <u/>
        <sz val="11"/>
        <color theme="1"/>
        <rFont val="Arial"/>
        <family val="2"/>
      </rPr>
      <t>Disciplinary Literacy</t>
    </r>
    <r>
      <rPr>
        <b/>
        <sz val="11"/>
        <color theme="1"/>
        <rFont val="Arial"/>
        <family val="2"/>
      </rPr>
      <t xml:space="preserve">: </t>
    </r>
    <r>
      <rPr>
        <sz val="11"/>
        <color theme="1"/>
        <rFont val="Arial"/>
        <family val="2"/>
      </rPr>
      <t xml:space="preserve">Materials address the necessity of using </t>
    </r>
    <r>
      <rPr>
        <b/>
        <sz val="11"/>
        <color theme="1"/>
        <rFont val="Arial"/>
        <family val="2"/>
      </rPr>
      <t>scientific evidence</t>
    </r>
    <r>
      <rPr>
        <sz val="11"/>
        <color theme="1"/>
        <rFont val="Arial"/>
        <family val="2"/>
      </rPr>
      <t xml:space="preserve"> to support scientific ideas.</t>
    </r>
  </si>
  <si>
    <r>
      <rPr>
        <b/>
        <u/>
        <sz val="11"/>
        <color theme="1"/>
        <rFont val="Arial"/>
        <family val="2"/>
      </rPr>
      <t>Disciplinary Literacy</t>
    </r>
    <r>
      <rPr>
        <b/>
        <sz val="11"/>
        <color theme="1"/>
        <rFont val="Arial"/>
        <family val="2"/>
      </rPr>
      <t xml:space="preserve">: </t>
    </r>
    <r>
      <rPr>
        <sz val="11"/>
        <color theme="1"/>
        <rFont val="Arial"/>
        <family val="2"/>
      </rPr>
      <t>Materials provide a coherent sequence of authentic science sources that build scientific</t>
    </r>
    <r>
      <rPr>
        <b/>
        <sz val="11"/>
        <color theme="1"/>
        <rFont val="Arial"/>
        <family val="2"/>
      </rPr>
      <t xml:space="preserve"> vocabulary</t>
    </r>
    <r>
      <rPr>
        <sz val="11"/>
        <color theme="1"/>
        <rFont val="Arial"/>
        <family val="2"/>
      </rPr>
      <t xml:space="preserve"> and knowledge over the course of study. Vocabulary is addressed as needed in the materials but not taught in isolation of deeper scientific learning.</t>
    </r>
  </si>
  <si>
    <r>
      <rPr>
        <b/>
        <u/>
        <sz val="11"/>
        <color theme="1"/>
        <rFont val="Arial"/>
        <family val="2"/>
      </rPr>
      <t>Assessment</t>
    </r>
    <r>
      <rPr>
        <b/>
        <sz val="11"/>
        <color theme="1"/>
        <rFont val="Arial"/>
        <family val="2"/>
      </rPr>
      <t>: Multiple types</t>
    </r>
    <r>
      <rPr>
        <sz val="11"/>
        <color theme="1"/>
        <rFont val="Arial"/>
        <family val="2"/>
      </rPr>
      <t xml:space="preserve"> of formative and summative assessments (performance-based tasks, questions, research, investigations, projects, etc.) are embedded into content materials and assess the learning targets.</t>
    </r>
  </si>
  <si>
    <r>
      <rPr>
        <b/>
        <u/>
        <sz val="11"/>
        <color theme="1"/>
        <rFont val="Arial"/>
        <family val="2"/>
      </rPr>
      <t>Usability</t>
    </r>
    <r>
      <rPr>
        <b/>
        <sz val="11"/>
        <color theme="1"/>
        <rFont val="Arial"/>
        <family val="2"/>
      </rPr>
      <t>:</t>
    </r>
    <r>
      <rPr>
        <sz val="11"/>
        <color theme="1"/>
        <rFont val="Arial"/>
        <family val="2"/>
      </rPr>
      <t xml:space="preserve"> Materials help students build an understanding of standard operating procedures in a science laboratory and include </t>
    </r>
    <r>
      <rPr>
        <b/>
        <sz val="11"/>
        <color theme="1"/>
        <rFont val="Arial"/>
        <family val="2"/>
      </rPr>
      <t>safety</t>
    </r>
    <r>
      <rPr>
        <sz val="11"/>
        <color theme="1"/>
        <rFont val="Arial"/>
        <family val="2"/>
      </rPr>
      <t xml:space="preserve"> guidelines, procedures, and equipment. Science classroom and laboratory safety guidelines are embedded.</t>
    </r>
  </si>
  <si>
    <r>
      <rPr>
        <b/>
        <u/>
        <sz val="11"/>
        <color theme="1"/>
        <rFont val="Arial"/>
        <family val="2"/>
      </rPr>
      <t>Usability</t>
    </r>
    <r>
      <rPr>
        <b/>
        <sz val="11"/>
        <color theme="1"/>
        <rFont val="Arial"/>
        <family val="2"/>
      </rPr>
      <t xml:space="preserve">: </t>
    </r>
    <r>
      <rPr>
        <sz val="11"/>
        <color theme="1"/>
        <rFont val="Arial"/>
        <family val="2"/>
      </rPr>
      <t xml:space="preserve">The total amount of content is </t>
    </r>
    <r>
      <rPr>
        <b/>
        <sz val="11"/>
        <color theme="1"/>
        <rFont val="Arial"/>
        <family val="2"/>
      </rPr>
      <t>viable</t>
    </r>
    <r>
      <rPr>
        <sz val="11"/>
        <color theme="1"/>
        <rFont val="Arial"/>
        <family val="2"/>
      </rPr>
      <t xml:space="preserve"> for a schoolyear and grade level appropriate.
</t>
    </r>
  </si>
  <si>
    <r>
      <rPr>
        <b/>
        <u/>
        <sz val="11"/>
        <color theme="1"/>
        <rFont val="Arial"/>
        <family val="2"/>
      </rPr>
      <t>Scaffolding and Support</t>
    </r>
    <r>
      <rPr>
        <b/>
        <sz val="11"/>
        <color theme="1"/>
        <rFont val="Arial"/>
        <family val="2"/>
      </rPr>
      <t xml:space="preserve">: </t>
    </r>
    <r>
      <rPr>
        <sz val="11"/>
        <color theme="1"/>
        <rFont val="Arial"/>
        <family val="2"/>
      </rPr>
      <t>The materials provide</t>
    </r>
    <r>
      <rPr>
        <b/>
        <sz val="11"/>
        <color theme="1"/>
        <rFont val="Arial"/>
        <family val="2"/>
      </rPr>
      <t xml:space="preserve"> instructional strategies</t>
    </r>
    <r>
      <rPr>
        <sz val="11"/>
        <color theme="1"/>
        <rFont val="Arial"/>
        <family val="2"/>
      </rPr>
      <t>, resources, and language development support for English language learners (sheltered instruction.)</t>
    </r>
  </si>
  <si>
    <r>
      <rPr>
        <b/>
        <u/>
        <sz val="11"/>
        <color theme="1"/>
        <rFont val="Arial"/>
        <family val="2"/>
      </rPr>
      <t>Usability</t>
    </r>
    <r>
      <rPr>
        <b/>
        <sz val="11"/>
        <color theme="1"/>
        <rFont val="Arial"/>
        <family val="2"/>
      </rPr>
      <t xml:space="preserve">: </t>
    </r>
    <r>
      <rPr>
        <sz val="11"/>
        <color theme="1"/>
        <rFont val="Arial"/>
        <family val="2"/>
      </rPr>
      <t xml:space="preserve">Materials provide a variety of cultural </t>
    </r>
    <r>
      <rPr>
        <b/>
        <sz val="11"/>
        <color theme="1"/>
        <rFont val="Arial"/>
        <family val="2"/>
      </rPr>
      <t>perspectives</t>
    </r>
    <r>
      <rPr>
        <sz val="11"/>
        <color theme="1"/>
        <rFont val="Arial"/>
        <family val="2"/>
      </rPr>
      <t xml:space="preserve"> used within the lesson content to account for various cultural/background experiences.</t>
    </r>
  </si>
  <si>
    <r>
      <rPr>
        <b/>
        <u/>
        <sz val="11"/>
        <color theme="1"/>
        <rFont val="Arial"/>
        <family val="2"/>
      </rPr>
      <t>Usability</t>
    </r>
    <r>
      <rPr>
        <b/>
        <sz val="11"/>
        <color theme="1"/>
        <rFont val="Arial"/>
        <family val="2"/>
      </rPr>
      <t xml:space="preserve">: </t>
    </r>
    <r>
      <rPr>
        <sz val="11"/>
        <color theme="1"/>
        <rFont val="Arial"/>
        <family val="2"/>
      </rPr>
      <t xml:space="preserve">Materials include teacher </t>
    </r>
    <r>
      <rPr>
        <b/>
        <sz val="11"/>
        <color theme="1"/>
        <rFont val="Arial"/>
        <family val="2"/>
      </rPr>
      <t>guidance</t>
    </r>
    <r>
      <rPr>
        <sz val="11"/>
        <color theme="1"/>
        <rFont val="Arial"/>
        <family val="2"/>
      </rPr>
      <t xml:space="preserve"> for the mindful use of embedded technology to support and enhance student learning.</t>
    </r>
  </si>
  <si>
    <r>
      <rPr>
        <b/>
        <u/>
        <sz val="11"/>
        <color theme="1"/>
        <rFont val="Arial"/>
        <family val="2"/>
      </rPr>
      <t>Usability</t>
    </r>
    <r>
      <rPr>
        <b/>
        <sz val="11"/>
        <color theme="1"/>
        <rFont val="Arial"/>
        <family val="2"/>
      </rPr>
      <t xml:space="preserve">: </t>
    </r>
    <r>
      <rPr>
        <sz val="11"/>
        <color theme="1"/>
        <rFont val="Arial"/>
        <family val="2"/>
      </rPr>
      <t>Materials provide pictorials, graphics and illustrations that represent diversity of cultures, race, color, creed, national origin, age, gender, language or disability.</t>
    </r>
  </si>
  <si>
    <r>
      <rPr>
        <b/>
        <u/>
        <sz val="11"/>
        <color theme="1"/>
        <rFont val="Arial"/>
        <family val="2"/>
      </rPr>
      <t>Equity</t>
    </r>
    <r>
      <rPr>
        <b/>
        <sz val="11"/>
        <color theme="1"/>
        <rFont val="Arial"/>
        <family val="2"/>
      </rPr>
      <t xml:space="preserve">: </t>
    </r>
    <r>
      <rPr>
        <sz val="11"/>
        <color theme="1"/>
        <rFont val="Arial"/>
        <family val="2"/>
      </rPr>
      <t xml:space="preserve">Materials are </t>
    </r>
    <r>
      <rPr>
        <b/>
        <sz val="11"/>
        <color theme="1"/>
        <rFont val="Arial"/>
        <family val="2"/>
      </rPr>
      <t>authentic</t>
    </r>
    <r>
      <rPr>
        <sz val="11"/>
        <color theme="1"/>
        <rFont val="Arial"/>
        <family val="2"/>
      </rPr>
      <t xml:space="preserve"> to the discipline of science, diverse in text type (graphs, data tables, articles, etc.) and free of bias regarding issues such as race, gender, religion, environment, business, industry, political orientation, careers and career choices.</t>
    </r>
  </si>
  <si>
    <r>
      <rPr>
        <b/>
        <u/>
        <sz val="11"/>
        <color theme="1"/>
        <rFont val="Arial"/>
        <family val="2"/>
      </rPr>
      <t>Technology</t>
    </r>
    <r>
      <rPr>
        <b/>
        <sz val="11"/>
        <color theme="1"/>
        <rFont val="Arial"/>
        <family val="2"/>
      </rPr>
      <t xml:space="preserve">: </t>
    </r>
    <r>
      <rPr>
        <sz val="11"/>
        <color theme="1"/>
        <rFont val="Arial"/>
        <family val="2"/>
      </rPr>
      <t xml:space="preserve">Materials integrate </t>
    </r>
    <r>
      <rPr>
        <b/>
        <sz val="11"/>
        <color theme="1"/>
        <rFont val="Arial"/>
        <family val="2"/>
      </rPr>
      <t>technology</t>
    </r>
    <r>
      <rPr>
        <sz val="11"/>
        <color theme="1"/>
        <rFont val="Arial"/>
        <family val="2"/>
      </rPr>
      <t xml:space="preserve"> in ways that engage students, are user-friendly and support student learning.</t>
    </r>
  </si>
  <si>
    <t>HS-ETS1-1: Analyze a major global challenge to specify qualitative and quantitative criteria and constraints for solutions that account for societal needs and wants.</t>
  </si>
  <si>
    <r>
      <rPr>
        <b/>
        <sz val="11"/>
        <color theme="1"/>
        <rFont val="Arial"/>
        <family val="2"/>
      </rPr>
      <t>ETS1.A: Defining and Delimiting Engineering Problems</t>
    </r>
    <r>
      <rPr>
        <sz val="11"/>
        <color theme="1"/>
        <rFont val="Arial"/>
        <family val="2"/>
      </rPr>
      <t xml:space="preserve">
   Criteria and constraints also include satisfying any requirements set by society, such as taking issues of risk mitigation into
account, and they should be quantified to the extent possible
and stated in such a way that one can tell if a given design meets them. (HS-ETS1-1)</t>
    </r>
  </si>
  <si>
    <r>
      <rPr>
        <b/>
        <sz val="11"/>
        <color theme="1"/>
        <rFont val="Arial"/>
        <family val="2"/>
      </rPr>
      <t>ETS1.A: Defining and Delimiting Engineering Problems</t>
    </r>
    <r>
      <rPr>
        <sz val="11"/>
        <color theme="1"/>
        <rFont val="Arial"/>
        <family val="2"/>
      </rPr>
      <t xml:space="preserve">
   Humanity faces major global challenges today, such as the need
for supplies of clean water and food or for energy sources that minimize pollution, which can be addressed through engineering. These global challenges also may have manifestations in local communities. (HS-ETS1-1)</t>
    </r>
  </si>
  <si>
    <r>
      <rPr>
        <b/>
        <sz val="11"/>
        <color theme="1"/>
        <rFont val="Arial"/>
        <family val="2"/>
      </rPr>
      <t>ETS1.C: Optimizing the Design Solution</t>
    </r>
    <r>
      <rPr>
        <sz val="11"/>
        <color theme="1"/>
        <rFont val="Arial"/>
        <family val="2"/>
      </rPr>
      <t xml:space="preserve">
   Criteria may need to be broken down into simpler ones that can be approached systematically, and decisions about the priority of certain criteria over others (trade-offs) may be needed. (HS- ETS1-2)</t>
    </r>
  </si>
  <si>
    <r>
      <rPr>
        <b/>
        <sz val="11"/>
        <color theme="1"/>
        <rFont val="Arial"/>
        <family val="2"/>
      </rPr>
      <t>ETS1.B: Developing Possible Solutions</t>
    </r>
    <r>
      <rPr>
        <sz val="11"/>
        <color theme="1"/>
        <rFont val="Arial"/>
        <family val="2"/>
      </rPr>
      <t xml:space="preserve">
   When evaluating solutions, it is important to take into account a range of constraints, including cost, safety, reliability, and aesthetics, and to consider social, cultural, and environmental impacts. (HS-ETS1-3)</t>
    </r>
  </si>
  <si>
    <r>
      <rPr>
        <b/>
        <sz val="11"/>
        <color theme="1"/>
        <rFont val="Arial"/>
        <family val="2"/>
      </rPr>
      <t>ETS1.B: Developing Possible Solutions</t>
    </r>
    <r>
      <rPr>
        <sz val="11"/>
        <color theme="1"/>
        <rFont val="Arial"/>
        <family val="2"/>
      </rPr>
      <t xml:space="preserve">
   Both physical models and computers can be used in various ways to aid in the engineering design process. Computers are useful for a variety of purposes, such as running simulations to test different ways of solving a problem or to see which one is most efficient or economical; and in making a persuasive presentation to a client about how a given design will meet his or her needs. (HS-ETS1-4)</t>
    </r>
  </si>
  <si>
    <r>
      <t xml:space="preserve">Asking Questions and Defining Problems
</t>
    </r>
    <r>
      <rPr>
        <i/>
        <sz val="11"/>
        <color theme="1"/>
        <rFont val="Arial"/>
        <family val="2"/>
      </rPr>
      <t>Asking questions and defining problems in 9–12 builds on K–8 experiences and progresses to formulating, refining, and evaluating empirically testable questions and design problems using models and simulations.</t>
    </r>
    <r>
      <rPr>
        <b/>
        <sz val="11"/>
        <color theme="1"/>
        <rFont val="Arial"/>
        <family val="2"/>
      </rPr>
      <t xml:space="preserve">
</t>
    </r>
    <r>
      <rPr>
        <sz val="11"/>
        <color theme="1"/>
        <rFont val="Arial"/>
        <family val="2"/>
      </rPr>
      <t>   Analyze complex real-world problems by specifying criteria and constraints for successful solutions. (HS-ETS1-1)</t>
    </r>
  </si>
  <si>
    <r>
      <rPr>
        <b/>
        <sz val="11"/>
        <color theme="1"/>
        <rFont val="Arial"/>
        <family val="2"/>
      </rPr>
      <t>Using Mathematics and Computational Thinking</t>
    </r>
    <r>
      <rPr>
        <sz val="11"/>
        <color theme="1"/>
        <rFont val="Arial"/>
        <family val="2"/>
      </rPr>
      <t xml:space="preserve">
</t>
    </r>
    <r>
      <rPr>
        <i/>
        <sz val="11"/>
        <color theme="1"/>
        <rFont val="Arial"/>
        <family val="2"/>
      </rPr>
      <t>Mathematical and computational thinking in 9-12 builds on K-8 experiences and progresses to using algebraic thinking and analysis, a range of linear and nonlinear functions including trigonometric functions, exponentials and logarithms, and computational tools for statistical analysis to analyze,
represent, and model data. Simple computational simulations are created and used based on mathematical models of basic assumptions</t>
    </r>
    <r>
      <rPr>
        <sz val="11"/>
        <color theme="1"/>
        <rFont val="Arial"/>
        <family val="2"/>
      </rPr>
      <t>.
   Use mathematical models and/or computer simulations to predict the effects of a design solution on systems and/or the interactions between systems. (HS-ETS1-4)</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</si>
  <si>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9–12 builds on K–8 experiences and progresses to explanations and designs that are supported by multiple and independent student-generated sources of evidence consistent with scientific ideas, principles and theories.</t>
    </r>
    <r>
      <rPr>
        <sz val="11"/>
        <color theme="1"/>
        <rFont val="Arial"/>
        <family val="2"/>
      </rPr>
      <t xml:space="preserve">
   Design a solution to a complex real-world problem, based on scientific knowledge, student-generated sources of evidence, prioritized criteria, and tradeoff considerations. (HS-ETS1-2)</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</si>
  <si>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9–12 builds on K–8 experiences and progresses to explanations and designs that are supported by multiple and independent student-generated sources of evidence consistent with scientific ideas, principles and theories.</t>
    </r>
    <r>
      <rPr>
        <sz val="11"/>
        <color theme="1"/>
        <rFont val="Arial"/>
        <family val="2"/>
      </rPr>
      <t xml:space="preserve">
   Evaluate a solution to a complex real-world problem, based on scientific knowledge, student-generated sources of evidence, prioritized criteria, and tradeoff considerations. (HS-ETS1-3)</t>
    </r>
  </si>
  <si>
    <r>
      <rPr>
        <b/>
        <sz val="11"/>
        <color theme="1"/>
        <rFont val="Arial"/>
        <family val="2"/>
      </rPr>
      <t>Systems and System Models</t>
    </r>
    <r>
      <rPr>
        <sz val="11"/>
        <color theme="1"/>
        <rFont val="Arial"/>
        <family val="2"/>
      </rPr>
      <t xml:space="preserve">
   Models (e.g., physical, mathematical, computer models) can be used to
simulate systems and interactions—including energy, matter, and information flows— within and between systems at different scales. (HS-ETS1-4)</t>
    </r>
  </si>
  <si>
    <t>New Mexico Science and Society:</t>
  </si>
  <si>
    <t>HS-ETS1-2: Design a solution to a complex real-world problem by breaking it down into smaller, more manageable problems that can be solved through engineering.</t>
  </si>
  <si>
    <r>
      <t xml:space="preserve">ESS1.A: The Universe and Its Stars
</t>
    </r>
    <r>
      <rPr>
        <sz val="11"/>
        <color theme="1"/>
        <rFont val="Arial"/>
        <family val="2"/>
      </rPr>
      <t>   The star called the sun is changing and will burn out over a lifespan of approximately 10 billion years. (HS- ESS1-1)</t>
    </r>
  </si>
  <si>
    <r>
      <t xml:space="preserve">PS3.D: Energy in Chemical Processes and Everyday Life
</t>
    </r>
    <r>
      <rPr>
        <sz val="11"/>
        <color theme="1"/>
        <rFont val="Arial"/>
        <family val="2"/>
      </rPr>
      <t>   Nuclear Fusion processes in the center of the sun release the energy that ultimately reaches Earth as radiation. (secondary to HS-ESS1-1)</t>
    </r>
  </si>
  <si>
    <t>HS-ESS1-3: Communicate scientific ideas about the way stars, over their life cycle, produce elements.</t>
  </si>
  <si>
    <t>HS-ESS1-4: Use mathematical or computational representations to predict the motion of orbiting objects in the solar system.</t>
  </si>
  <si>
    <r>
      <rPr>
        <b/>
        <sz val="11"/>
        <color theme="1"/>
        <rFont val="Arial"/>
        <family val="2"/>
      </rPr>
      <t>ESS1.A: The Universe and Its Stars</t>
    </r>
    <r>
      <rPr>
        <sz val="11"/>
        <color theme="1"/>
        <rFont val="Arial"/>
        <family val="2"/>
      </rPr>
      <t xml:space="preserve">
   The study of stars’ light spectra and brightness is used to identify compositional elements of stars, their movements, and their distances from Earth. (HS-ESS1-2)</t>
    </r>
  </si>
  <si>
    <r>
      <rPr>
        <b/>
        <sz val="11"/>
        <color theme="1"/>
        <rFont val="Arial"/>
        <family val="2"/>
      </rPr>
      <t>ESS1.A: The Universe and Its Stars</t>
    </r>
    <r>
      <rPr>
        <sz val="11"/>
        <color theme="1"/>
        <rFont val="Arial"/>
        <family val="2"/>
      </rPr>
      <t xml:space="preserve">
   The Big Bang theory is supported by observations of distant galaxies receding from our own, of the measured composition of stars and non-stellar gases,
and of the maps of spectra of the primordial radiation (cosmic microwave background) that still fills the universe. (HS-ESS1-2)</t>
    </r>
  </si>
  <si>
    <r>
      <rPr>
        <b/>
        <sz val="11"/>
        <color theme="1"/>
        <rFont val="Arial"/>
        <family val="2"/>
      </rPr>
      <t>ESS1.A: The Universe and Its Stars</t>
    </r>
    <r>
      <rPr>
        <sz val="11"/>
        <color theme="1"/>
        <rFont val="Arial"/>
        <family val="2"/>
      </rPr>
      <t xml:space="preserve">
   Other than the hydrogen and helium formed at the time of the Big Bang, nuclear fusion within stars produces all atomic nuclei lighter than and including iron, and the process releases electromagnetic energy. Heavier elements are produced when certain massive stars achieve a supernova stage and explode. (HS-ESS1-2)</t>
    </r>
  </si>
  <si>
    <r>
      <rPr>
        <b/>
        <sz val="11"/>
        <color theme="1"/>
        <rFont val="Arial"/>
        <family val="2"/>
      </rPr>
      <t>PS4.B Electromagnetic Radiation</t>
    </r>
    <r>
      <rPr>
        <sz val="11"/>
        <color theme="1"/>
        <rFont val="Arial"/>
        <family val="2"/>
      </rPr>
      <t xml:space="preserve">
   Atoms of each element emit and absorb characteristic frequencies of light. These characteristics allow identification of the presence of an element, even in microscopic quantities. (secondary to HS-ESS1-2)</t>
    </r>
  </si>
  <si>
    <r>
      <rPr>
        <b/>
        <sz val="11"/>
        <color theme="1"/>
        <rFont val="Arial"/>
        <family val="2"/>
      </rPr>
      <t>ESS1.A: The Universe and Its Stars</t>
    </r>
    <r>
      <rPr>
        <sz val="11"/>
        <color theme="1"/>
        <rFont val="Arial"/>
        <family val="2"/>
      </rPr>
      <t xml:space="preserve">
   The study of stars’ light spectra and brightness is used to identify compositional elements of stars, their movements, and their distances from Earth. (HS-ESS1-3)</t>
    </r>
  </si>
  <si>
    <r>
      <rPr>
        <b/>
        <sz val="11"/>
        <color theme="1"/>
        <rFont val="Arial"/>
        <family val="2"/>
      </rPr>
      <t>ESS1.A: The Universe and Its Stars</t>
    </r>
    <r>
      <rPr>
        <sz val="11"/>
        <color theme="1"/>
        <rFont val="Arial"/>
        <family val="2"/>
      </rPr>
      <t xml:space="preserve">
   Other than the hydrogen and helium formed at the time of the Big Bang, nuclear fusion within stars produces all
atomic nuclei lighter than and including iron, and the process releases electromagnetic energy. Heavier elements are produced when certain massive stars achieve a supernova stage and explode. (HS-ESS1-3)</t>
    </r>
  </si>
  <si>
    <r>
      <rPr>
        <b/>
        <sz val="11"/>
        <color theme="1"/>
        <rFont val="Arial"/>
        <family val="2"/>
      </rPr>
      <t>Developing and Using Models</t>
    </r>
    <r>
      <rPr>
        <sz val="11"/>
        <color theme="1"/>
        <rFont val="Arial"/>
        <family val="2"/>
      </rPr>
      <t xml:space="preserve">
</t>
    </r>
    <r>
      <rPr>
        <i/>
        <sz val="11"/>
        <color theme="1"/>
        <rFont val="Arial"/>
        <family val="2"/>
      </rPr>
      <t>Modeling in 9–12 builds on K–8 experiences and progresses to using, synthesizing, and developing models to predict and show relationships among variables between systems and their components in the natural and designed world(s).</t>
    </r>
    <r>
      <rPr>
        <sz val="11"/>
        <color theme="1"/>
        <rFont val="Arial"/>
        <family val="2"/>
      </rPr>
      <t xml:space="preserve">
   Develop a model based on evidence to illustrate the relationships between systems or between components of a system. (HS-ESS1-1)</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</si>
  <si>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9–12 builds on K–8 experiences and progresses to explanations and designs that are supported by multiple and independent student-generated sources of evidence consistent with scientific ideas, principles, and theories.</t>
    </r>
    <r>
      <rPr>
        <sz val="11"/>
        <color theme="1"/>
        <rFont val="Arial"/>
        <family val="2"/>
      </rPr>
      <t xml:space="preserve">
   Construct an explanation based on valid and reliable evidence obtained from a variety of sources (including students’ own investigations, models, theories, simulations, peer review) and the assumption that theories and laws that describe the natural world operate today as they did in the past and will continue to do so in the future. (HS-ESS1-2)</t>
    </r>
  </si>
  <si>
    <r>
      <rPr>
        <b/>
        <sz val="11"/>
        <color theme="1"/>
        <rFont val="Arial"/>
        <family val="2"/>
      </rPr>
      <t>Obtaining, Evaluating, and Communicating Information</t>
    </r>
    <r>
      <rPr>
        <sz val="11"/>
        <color theme="1"/>
        <rFont val="Arial"/>
        <family val="2"/>
      </rPr>
      <t xml:space="preserve">
</t>
    </r>
    <r>
      <rPr>
        <i/>
        <sz val="11"/>
        <color theme="1"/>
        <rFont val="Arial"/>
        <family val="2"/>
      </rPr>
      <t>Obtaining, evaluating, and communicating information in 9–12 builds on K–8 experiences and progresses to evaluating the validity and
reliability of the claims, methods, and designs.</t>
    </r>
    <r>
      <rPr>
        <sz val="11"/>
        <color theme="1"/>
        <rFont val="Arial"/>
        <family val="2"/>
      </rPr>
      <t xml:space="preserve">
   Communicate scientific ideas (e.g., about phenomena and/or the process of development and the design and performance of a proposed process or system) in multiple formats (including orally, graphically, textually, and mathematically). (HS-ESS1-3)</t>
    </r>
  </si>
  <si>
    <r>
      <rPr>
        <b/>
        <sz val="11"/>
        <color theme="1"/>
        <rFont val="Arial"/>
        <family val="2"/>
      </rPr>
      <t>ESS1.B: Earth and the Solar System</t>
    </r>
    <r>
      <rPr>
        <sz val="11"/>
        <color theme="1"/>
        <rFont val="Arial"/>
        <family val="2"/>
      </rPr>
      <t xml:space="preserve">
   Kepler’s laws describe common features of the motions of orbiting objects, including their elliptical paths around the sun. Orbits may change due to the
gravitational effects from, or collisions with, other objects in the solar system. (HS-ESS1-4)</t>
    </r>
  </si>
  <si>
    <r>
      <rPr>
        <b/>
        <sz val="11"/>
        <color theme="1"/>
        <rFont val="Arial"/>
        <family val="2"/>
      </rPr>
      <t>Using Mathematical and Computational Thinking</t>
    </r>
    <r>
      <rPr>
        <sz val="11"/>
        <color theme="1"/>
        <rFont val="Arial"/>
        <family val="2"/>
      </rPr>
      <t xml:space="preserve">
</t>
    </r>
    <r>
      <rPr>
        <i/>
        <sz val="11"/>
        <color theme="1"/>
        <rFont val="Arial"/>
        <family val="2"/>
      </rPr>
      <t>Mathematical and computational thinking in 9–12 builds on K–8 experiences and progresses to using algebraic thinking and analysis, a range of linear and nonlinear functions including trigonometric functions, exponentials and logarithms, and computational tools for statistical analysis to analyze, represent, and model data. Simple computational simulations are created and used based on mathematical models of basic assumptions.</t>
    </r>
    <r>
      <rPr>
        <sz val="11"/>
        <color theme="1"/>
        <rFont val="Arial"/>
        <family val="2"/>
      </rPr>
      <t xml:space="preserve">
   Use mathematical or computational representations of phenomena to describe explanations. (HS-ESS1-4)</t>
    </r>
  </si>
  <si>
    <r>
      <rPr>
        <b/>
        <sz val="11"/>
        <color theme="1"/>
        <rFont val="Arial"/>
        <family val="2"/>
      </rPr>
      <t>Scale, Proportion, and Quantity</t>
    </r>
    <r>
      <rPr>
        <sz val="11"/>
        <color theme="1"/>
        <rFont val="Arial"/>
        <family val="2"/>
      </rPr>
      <t xml:space="preserve">
   Algebraic thinking is used to examine scientific data and predict the effect of a
change in one variable on another (e.g., linear growth vs. exponential growth). (HS-ESS1-4)</t>
    </r>
  </si>
  <si>
    <r>
      <rPr>
        <b/>
        <sz val="11"/>
        <color theme="1"/>
        <rFont val="Arial"/>
        <family val="2"/>
      </rPr>
      <t>Scale, Proportion, and Quantity</t>
    </r>
    <r>
      <rPr>
        <sz val="11"/>
        <color theme="1"/>
        <rFont val="Arial"/>
        <family val="2"/>
      </rPr>
      <t xml:space="preserve">
   The significance of a phenomenon is dependent on the scale, proportion, and quantity at which it occurs. (HS-ESS1-1)</t>
    </r>
  </si>
  <si>
    <t>History of Earth</t>
  </si>
  <si>
    <t>HS-ESS1-5: Evaluate evidence of the past and current movements of continental and oceanic crust and the theory of plate tectonics to explain the ages of crustal rocks.</t>
  </si>
  <si>
    <r>
      <rPr>
        <b/>
        <sz val="11"/>
        <color theme="1"/>
        <rFont val="Arial"/>
        <family val="2"/>
      </rPr>
      <t>ESS1.C: The History of Planet Earth</t>
    </r>
    <r>
      <rPr>
        <sz val="11"/>
        <color theme="1"/>
        <rFont val="Arial"/>
        <family val="2"/>
      </rPr>
      <t xml:space="preserve">
   Continental rocks, which can be older than 4 billion years, are generally much older than the rocks of the ocean floor, which are less than 200 million years old. (HS-ESS1-5)</t>
    </r>
  </si>
  <si>
    <r>
      <rPr>
        <b/>
        <sz val="11"/>
        <color theme="1"/>
        <rFont val="Arial"/>
        <family val="2"/>
      </rPr>
      <t>ESS1.C: The History of Planet Earth</t>
    </r>
    <r>
      <rPr>
        <sz val="11"/>
        <color theme="1"/>
        <rFont val="Arial"/>
        <family val="2"/>
      </rPr>
      <t xml:space="preserve">
   Although active geologic processes, such as plate tectonics and erosion, have destroyed or altered most of the very early rock record on Earth, other objects in the solar system, such as lunar rocks, asteroids, and meteorites, have changed little over billions of years. Studying these objects can provide information about Earth’s formation and early history. (HS-ESS1-6)</t>
    </r>
  </si>
  <si>
    <r>
      <rPr>
        <b/>
        <sz val="11"/>
        <color theme="1"/>
        <rFont val="Arial"/>
        <family val="2"/>
      </rPr>
      <t>ESS2.B: Plate Tectonics and Large-Scale System Interactions</t>
    </r>
    <r>
      <rPr>
        <sz val="11"/>
        <color theme="1"/>
        <rFont val="Arial"/>
        <family val="2"/>
      </rPr>
      <t xml:space="preserve">
   Plate tectonics is the unifying theory that explains the past and current movements of the rocks at Earth’s surface and provides a framework for understanding its geologic history. (HS-ESS2-1)</t>
    </r>
  </si>
  <si>
    <r>
      <rPr>
        <b/>
        <sz val="11"/>
        <color theme="1"/>
        <rFont val="Arial"/>
        <family val="2"/>
      </rPr>
      <t>ESS2.B: Plate Tectonics and Large-Scale System Interactions</t>
    </r>
    <r>
      <rPr>
        <sz val="11"/>
        <color theme="1"/>
        <rFont val="Arial"/>
        <family val="2"/>
      </rPr>
      <t xml:space="preserve">
   Plate movements are responsible for most continental and ocean-floor features and for the distribution of most rocks and minerals within Earth’s crust. (HS-ESS2-1)</t>
    </r>
  </si>
  <si>
    <r>
      <rPr>
        <b/>
        <sz val="11"/>
        <color theme="1"/>
        <rFont val="Arial"/>
        <family val="2"/>
      </rPr>
      <t>Patterns</t>
    </r>
    <r>
      <rPr>
        <sz val="11"/>
        <color theme="1"/>
        <rFont val="Arial"/>
        <family val="2"/>
      </rPr>
      <t xml:space="preserve">
   Empirical evidence is needed to identify patterns. (HS-ESS1-5)</t>
    </r>
  </si>
  <si>
    <r>
      <rPr>
        <b/>
        <sz val="11"/>
        <color theme="1"/>
        <rFont val="Arial"/>
        <family val="2"/>
      </rPr>
      <t>Engaging in Argument from Evidence</t>
    </r>
    <r>
      <rPr>
        <sz val="11"/>
        <color theme="1"/>
        <rFont val="Arial"/>
        <family val="2"/>
      </rPr>
      <t xml:space="preserve">
</t>
    </r>
    <r>
      <rPr>
        <i/>
        <sz val="11"/>
        <color theme="1"/>
        <rFont val="Arial"/>
        <family val="2"/>
      </rPr>
      <t>Engaging in argument from evidence in 9–12 builds on K–8 experiences and progresses to using appropriate and sufficient evidence and scientific reasoning to defend and critique claims and explanations about the natural and designed world(s). Arguments may also come from current scientific or historical episodes in science.</t>
    </r>
    <r>
      <rPr>
        <sz val="11"/>
        <color theme="1"/>
        <rFont val="Arial"/>
        <family val="2"/>
      </rPr>
      <t xml:space="preserve">
   Evaluate evidence behind currently accepted explanations or solutions to determine the merits of arguments. (HS-ESS1-5)</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</si>
  <si>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9–12 builds on
K–8 experiences and progresses to explanations and designs that are supported by multiple and independent student-generated sources of evidence consistent with scientific ideas, principles, and theories.</t>
    </r>
    <r>
      <rPr>
        <sz val="11"/>
        <color theme="1"/>
        <rFont val="Arial"/>
        <family val="2"/>
      </rPr>
      <t xml:space="preserve">
   Apply scientific reasoning to link evidence to the claims to assess the extent to which the reasoning and data support the explanation or conclusion. (HS-ESS1-6)</t>
    </r>
  </si>
  <si>
    <r>
      <rPr>
        <b/>
        <sz val="11"/>
        <color theme="1"/>
        <rFont val="Arial"/>
        <family val="2"/>
      </rPr>
      <t>Stability and Change</t>
    </r>
    <r>
      <rPr>
        <sz val="11"/>
        <color theme="1"/>
        <rFont val="Arial"/>
        <family val="2"/>
      </rPr>
      <t xml:space="preserve">
   Change and rates of change can be quantified and modeled over very short or very long periods of time. Some system changes are irreversible. (HS-ESS2-1)</t>
    </r>
  </si>
  <si>
    <r>
      <rPr>
        <b/>
        <sz val="11"/>
        <color theme="1"/>
        <rFont val="Arial"/>
        <family val="2"/>
      </rPr>
      <t>Developing and Using Models</t>
    </r>
    <r>
      <rPr>
        <sz val="11"/>
        <color theme="1"/>
        <rFont val="Arial"/>
        <family val="2"/>
      </rPr>
      <t xml:space="preserve">
</t>
    </r>
    <r>
      <rPr>
        <i/>
        <sz val="11"/>
        <color theme="1"/>
        <rFont val="Arial"/>
        <family val="2"/>
      </rPr>
      <t>Modeling in 9–12 builds on K–8 experiences and progresses to using, synthesizing, and developing models to predict and show relationships among variables between systems and their components in the natural and designed world(s).</t>
    </r>
    <r>
      <rPr>
        <sz val="11"/>
        <color theme="1"/>
        <rFont val="Arial"/>
        <family val="2"/>
      </rPr>
      <t xml:space="preserve">
   Develop a model based on evidence to illustrate the relationships between systems or between components of a system. (HS-ESS2-1)</t>
    </r>
  </si>
  <si>
    <r>
      <rPr>
        <b/>
        <sz val="11"/>
        <color theme="1"/>
        <rFont val="Arial"/>
        <family val="2"/>
      </rPr>
      <t>Stability and Change</t>
    </r>
    <r>
      <rPr>
        <sz val="11"/>
        <color theme="1"/>
        <rFont val="Arial"/>
        <family val="2"/>
      </rPr>
      <t xml:space="preserve">
   Much of science deals with constructing explanations of how things change and how they remain stable. (HS-ESS1-6)</t>
    </r>
  </si>
  <si>
    <t>HS-ESS2-2: Analyze geoscience data to make the claim that one change to Earth’s surface can create feedbacks that cause changes to other Earth systems.</t>
  </si>
  <si>
    <t>HS-ESS2-3: Develop a model based on evidence of Earth’s interior to describe the cycling of matter by thermal convection.</t>
  </si>
  <si>
    <t>HS-ESS2-5: Plan and conduct an investigation of the properties of water and its effects on Earth materials and surface processes.</t>
  </si>
  <si>
    <t>HS-ESS2-6: Develop a quantitative model to describe the cycling of carbon among the hydrosphere, atmosphere, geosphere, and biosphere.</t>
  </si>
  <si>
    <r>
      <rPr>
        <b/>
        <sz val="11"/>
        <color theme="1"/>
        <rFont val="Arial"/>
        <family val="2"/>
      </rPr>
      <t>ESS2.A: Earth Materials and Systems</t>
    </r>
    <r>
      <rPr>
        <sz val="11"/>
        <color theme="1"/>
        <rFont val="Arial"/>
        <family val="2"/>
      </rPr>
      <t xml:space="preserve">
   Earth’s systems, being dynamic and interacting, cause feedback effects that can increase or decrease the original changes (HS- ESS2-2)</t>
    </r>
  </si>
  <si>
    <r>
      <rPr>
        <b/>
        <sz val="11"/>
        <color theme="1"/>
        <rFont val="Arial"/>
        <family val="2"/>
      </rPr>
      <t>ESS2.A: Earth Materials and Systems</t>
    </r>
    <r>
      <rPr>
        <sz val="11"/>
        <color theme="1"/>
        <rFont val="Arial"/>
        <family val="2"/>
      </rPr>
      <t xml:space="preserve">
   Evidence from deep probes and seismic waves, reconstructions of historical changes in Earth’s surface and its magnetic field, and an understanding of physical and chemical processes lead to a model of Earth with a hot but solid inner core, a liquid outer core, a solid mantle and crust. Motions of the mantle and its plates occur primarily through thermal convection, which involves the cycling of matter due to the outward flow of energy from Earth’s interior and gravitational movement of denser materials toward the interior. (HS-ESS2-3)</t>
    </r>
  </si>
  <si>
    <r>
      <rPr>
        <b/>
        <sz val="11"/>
        <color theme="1"/>
        <rFont val="Arial"/>
        <family val="2"/>
      </rPr>
      <t>ESS2.B: Plate Tectonics and Large-Scale System Interactions</t>
    </r>
    <r>
      <rPr>
        <sz val="11"/>
        <color theme="1"/>
        <rFont val="Arial"/>
        <family val="2"/>
      </rPr>
      <t xml:space="preserve">
   The radioactive decay of unstable isotopes continually generates new energy within Earth’s crust and mantle, providing the primary source of the heat that drives mantle convection. Plate tectonics can be viewed as the surface expression of mantle convection. (HS-ESS2-3)</t>
    </r>
  </si>
  <si>
    <r>
      <rPr>
        <b/>
        <sz val="11"/>
        <color theme="1"/>
        <rFont val="Arial"/>
        <family val="2"/>
      </rPr>
      <t>ESS2.C: The Roles of Water in Earth’s Surface Processes</t>
    </r>
    <r>
      <rPr>
        <sz val="11"/>
        <color theme="1"/>
        <rFont val="Arial"/>
        <family val="2"/>
      </rPr>
      <t xml:space="preserve">
   The abundance of liquid water on Earth’s surface and its unique combination of physical and chemical properties are central to the planet’s dynamics. These properties include water’s exceptional capacity to absorb, store, and release large amounts of energy, transmit sunlight, expand upon freezing, dissolve and transport materials, and lower the viscosities and melting points of rocks. (HS-ESS2-5)</t>
    </r>
  </si>
  <si>
    <r>
      <rPr>
        <b/>
        <sz val="11"/>
        <color theme="1"/>
        <rFont val="Arial"/>
        <family val="2"/>
      </rPr>
      <t>ESS2.D: Weather and Climate</t>
    </r>
    <r>
      <rPr>
        <sz val="11"/>
        <color theme="1"/>
        <rFont val="Arial"/>
        <family val="2"/>
      </rPr>
      <t xml:space="preserve">
   The foundation for Earth’s global climate systems is the electromagnetic radiation from the sun, as well as its reflection, absorption, storage, and redistribution among the atmosphere, ocean, and land systems, and this energy’s re-radiation into space. (HS-ESS2-2)</t>
    </r>
  </si>
  <si>
    <r>
      <rPr>
        <b/>
        <sz val="11"/>
        <color theme="1"/>
        <rFont val="Arial"/>
        <family val="2"/>
      </rPr>
      <t>ESS2.D: Weather and Climate</t>
    </r>
    <r>
      <rPr>
        <sz val="11"/>
        <color theme="1"/>
        <rFont val="Arial"/>
        <family val="2"/>
      </rPr>
      <t xml:space="preserve">
   Changes in the atmosphere due to human activity have increased carbon dioxide concentrations and thus affect climate.
(HS-ESS2-6)</t>
    </r>
  </si>
  <si>
    <r>
      <rPr>
        <b/>
        <sz val="11"/>
        <color theme="1"/>
        <rFont val="Arial"/>
        <family val="2"/>
      </rPr>
      <t>ESS2.D: Weather and Climate</t>
    </r>
    <r>
      <rPr>
        <sz val="11"/>
        <color theme="1"/>
        <rFont val="Arial"/>
        <family val="2"/>
      </rPr>
      <t xml:space="preserve">
   Gradual atmospheric changes were due to plants and other organisms that captured carbon dioxide and released oxygen. (HS-ESS2-7)</t>
    </r>
  </si>
  <si>
    <r>
      <rPr>
        <b/>
        <sz val="11"/>
        <color theme="1"/>
        <rFont val="Arial"/>
        <family val="2"/>
      </rPr>
      <t>ESS2.D: Weather and Climate</t>
    </r>
    <r>
      <rPr>
        <sz val="11"/>
        <color theme="1"/>
        <rFont val="Arial"/>
        <family val="2"/>
      </rPr>
      <t xml:space="preserve">
   Gradual atmospheric changes were due to plants and other organisms that captured carbon dioxide and released oxygen. (HS-ESS2-6)</t>
    </r>
  </si>
  <si>
    <r>
      <rPr>
        <b/>
        <sz val="11"/>
        <color theme="1"/>
        <rFont val="Arial"/>
        <family val="2"/>
      </rPr>
      <t>ESS2.E: Biogeology</t>
    </r>
    <r>
      <rPr>
        <sz val="11"/>
        <color theme="1"/>
        <rFont val="Arial"/>
        <family val="2"/>
      </rPr>
      <t xml:space="preserve">
   The many dynamic and delicate feedbacks between the biosphere and other Earth systems cause a continual co-evolution of Earth’s surface and the life that exists on it. (HS- ESS2-7)</t>
    </r>
  </si>
  <si>
    <r>
      <rPr>
        <b/>
        <sz val="11"/>
        <color theme="1"/>
        <rFont val="Arial"/>
        <family val="2"/>
      </rPr>
      <t>PS4.A: Wave Properties</t>
    </r>
    <r>
      <rPr>
        <sz val="11"/>
        <color theme="1"/>
        <rFont val="Arial"/>
        <family val="2"/>
      </rPr>
      <t xml:space="preserve">
Geologists use seismic waves and their reflection at interfaces between layers to probe structures deep in the planet. (secondary to HS-ESS2-3)</t>
    </r>
  </si>
  <si>
    <r>
      <rPr>
        <b/>
        <sz val="11"/>
        <color theme="1"/>
        <rFont val="Arial"/>
        <family val="2"/>
      </rPr>
      <t>Developing and Using Models</t>
    </r>
    <r>
      <rPr>
        <sz val="11"/>
        <color theme="1"/>
        <rFont val="Arial"/>
        <family val="2"/>
      </rPr>
      <t xml:space="preserve">
</t>
    </r>
    <r>
      <rPr>
        <i/>
        <sz val="11"/>
        <color theme="1"/>
        <rFont val="Arial"/>
        <family val="2"/>
      </rPr>
      <t>Modeling in 9–12 builds on K–8 experiences and progresses to using, synthesizing, and developing models to predict and show relationships among variables between systems and their components in the natural and designed world(s).</t>
    </r>
    <r>
      <rPr>
        <sz val="11"/>
        <color theme="1"/>
        <rFont val="Arial"/>
        <family val="2"/>
      </rPr>
      <t xml:space="preserve">
   Develop a model based on evidence to illustrate the relationships between systems or between components of a system. (HS-ESS2-3)</t>
    </r>
  </si>
  <si>
    <r>
      <rPr>
        <b/>
        <sz val="11"/>
        <color theme="1"/>
        <rFont val="Arial"/>
        <family val="2"/>
      </rPr>
      <t>Developing and Using Models</t>
    </r>
    <r>
      <rPr>
        <sz val="11"/>
        <color theme="1"/>
        <rFont val="Arial"/>
        <family val="2"/>
      </rPr>
      <t xml:space="preserve">
</t>
    </r>
    <r>
      <rPr>
        <i/>
        <sz val="11"/>
        <color theme="1"/>
        <rFont val="Arial"/>
        <family val="2"/>
      </rPr>
      <t>Modeling in 9–12 builds on K–8 experiences and progresses to using, synthesizing, and developing models to predict and show relationships among variables between systems and their components in the natural and designed world(s).</t>
    </r>
    <r>
      <rPr>
        <sz val="11"/>
        <color theme="1"/>
        <rFont val="Arial"/>
        <family val="2"/>
      </rPr>
      <t xml:space="preserve">
   Develop a model based on evidence to illustrate the relationships between systems or between components of a system. (HS-ESS2-6)</t>
    </r>
  </si>
  <si>
    <r>
      <rPr>
        <b/>
        <sz val="11"/>
        <color theme="1"/>
        <rFont val="Arial"/>
        <family val="2"/>
      </rPr>
      <t>Planning and Carrying Out Investigations</t>
    </r>
    <r>
      <rPr>
        <sz val="11"/>
        <color theme="1"/>
        <rFont val="Arial"/>
        <family val="2"/>
      </rPr>
      <t xml:space="preserve">
</t>
    </r>
    <r>
      <rPr>
        <i/>
        <sz val="11"/>
        <color theme="1"/>
        <rFont val="Arial"/>
        <family val="2"/>
      </rPr>
      <t>Planning and carrying out investigations in 9-12 builds on K-8 experiences and progresses to include investigations that provide evidence for and test conceptual, mathematical, physical, and empirical models</t>
    </r>
    <r>
      <rPr>
        <sz val="11"/>
        <color theme="1"/>
        <rFont val="Arial"/>
        <family val="2"/>
      </rPr>
      <t>.
   Plan and conduct an investigation individually and collaboratively to produce data to serve as the basis for evidence, and in the design: decide on types, how much, and accuracy of data needed to produce reliable measurements and consider limitations on the precision of the data (e.g., number of trials, cost, risk, time), and refine the design accordingly. (HS-ESS2-5)</t>
    </r>
  </si>
  <si>
    <r>
      <rPr>
        <b/>
        <sz val="11"/>
        <color theme="1"/>
        <rFont val="Arial"/>
        <family val="2"/>
      </rPr>
      <t>Analyzing and Interpreting Data</t>
    </r>
    <r>
      <rPr>
        <sz val="11"/>
        <color theme="1"/>
        <rFont val="Arial"/>
        <family val="2"/>
      </rPr>
      <t xml:space="preserve">
</t>
    </r>
    <r>
      <rPr>
        <i/>
        <sz val="11"/>
        <color theme="1"/>
        <rFont val="Arial"/>
        <family val="2"/>
      </rPr>
      <t>Analyzing data in 9–12 builds on K–8 experiences and progresses to introducing more detailed statistical analysis, the comparison of data sets for consistency, and the use of models to generate and analyze data.</t>
    </r>
    <r>
      <rPr>
        <sz val="11"/>
        <color theme="1"/>
        <rFont val="Arial"/>
        <family val="2"/>
      </rPr>
      <t xml:space="preserve">
   Analyze data using tools, technologies, and/or models (e.g., computational, mathematical) in order to make valid and reliable scientific claims or determine an optimal design solution. (HS-ESS2-2)</t>
    </r>
  </si>
  <si>
    <r>
      <rPr>
        <b/>
        <sz val="11"/>
        <color theme="1"/>
        <rFont val="Arial"/>
        <family val="2"/>
      </rPr>
      <t>Engaging in Argument from Evidence</t>
    </r>
    <r>
      <rPr>
        <sz val="11"/>
        <color theme="1"/>
        <rFont val="Arial"/>
        <family val="2"/>
      </rPr>
      <t xml:space="preserve">
</t>
    </r>
    <r>
      <rPr>
        <i/>
        <sz val="11"/>
        <color theme="1"/>
        <rFont val="Arial"/>
        <family val="2"/>
      </rPr>
      <t>Engaging in argument from evidence in 9–12 builds on K–8 experiences and progresses to using appropriate and sufficient evidence and scientific reasoning to defend and critique claims and explanations about the natural and designed world(s). Arguments may also come from current scientific or historical episodes in science.</t>
    </r>
    <r>
      <rPr>
        <sz val="11"/>
        <color theme="1"/>
        <rFont val="Arial"/>
        <family val="2"/>
      </rPr>
      <t xml:space="preserve">
   Construct an oral and written argument or counter- arguments based on data and evidence. (HS-ESS2-7)</t>
    </r>
  </si>
  <si>
    <r>
      <rPr>
        <b/>
        <sz val="11"/>
        <color theme="1"/>
        <rFont val="Arial"/>
        <family val="2"/>
      </rPr>
      <t>Energy and Matter</t>
    </r>
    <r>
      <rPr>
        <sz val="11"/>
        <color theme="1"/>
        <rFont val="Arial"/>
        <family val="2"/>
      </rPr>
      <t xml:space="preserve">
   The total amount of energy and matter in closed systems is conserved. (HS- ESS2-6)</t>
    </r>
  </si>
  <si>
    <r>
      <rPr>
        <b/>
        <sz val="11"/>
        <color theme="1"/>
        <rFont val="Arial"/>
        <family val="2"/>
      </rPr>
      <t>Energy and Matter</t>
    </r>
    <r>
      <rPr>
        <sz val="11"/>
        <color theme="1"/>
        <rFont val="Arial"/>
        <family val="2"/>
      </rPr>
      <t xml:space="preserve">
   Energy drives the cycling of matter within and between systems. (HS-ESS2-
3)</t>
    </r>
  </si>
  <si>
    <r>
      <rPr>
        <b/>
        <sz val="11"/>
        <color theme="1"/>
        <rFont val="Arial"/>
        <family val="2"/>
      </rPr>
      <t>Structure and Function</t>
    </r>
    <r>
      <rPr>
        <sz val="11"/>
        <color theme="1"/>
        <rFont val="Arial"/>
        <family val="2"/>
      </rPr>
      <t xml:space="preserve">
   The functions and properties of natural and designed objects and systems can be inferred from their overall structure, the way their components are shaped
and used, and the molecular substructures of its various materials. (HS-ESS2-5)</t>
    </r>
  </si>
  <si>
    <t>Stability and Change
   Much of science deals with constructing explanations of how things change and how they remain stable. (HS-ESS2-7)</t>
  </si>
  <si>
    <r>
      <rPr>
        <b/>
        <sz val="11"/>
        <color theme="1"/>
        <rFont val="Arial"/>
        <family val="2"/>
      </rPr>
      <t>Stability and Change</t>
    </r>
    <r>
      <rPr>
        <sz val="11"/>
        <color theme="1"/>
        <rFont val="Arial"/>
        <family val="2"/>
      </rPr>
      <t xml:space="preserve">
   Feedback (negative or positive) can stabilize or destabilize a system. (HS- ESS2-2)</t>
    </r>
  </si>
  <si>
    <r>
      <rPr>
        <b/>
        <sz val="11"/>
        <color theme="1"/>
        <rFont val="Arial"/>
        <family val="2"/>
      </rPr>
      <t>Energy and Matter</t>
    </r>
    <r>
      <rPr>
        <sz val="11"/>
        <color theme="1"/>
        <rFont val="Arial"/>
        <family val="2"/>
      </rPr>
      <t xml:space="preserve">
   In nuclear processes, atoms are not conserved, but the total number of
protons plus neutrons is conserved. (HS- ESS1-3)</t>
    </r>
  </si>
  <si>
    <t>HS-ESS2-4: Use a model to describe how variations in the flow of energy into and out of Earth’s systems result in changes in climate.</t>
  </si>
  <si>
    <r>
      <rPr>
        <b/>
        <sz val="11"/>
        <color theme="1"/>
        <rFont val="Arial"/>
        <family val="2"/>
      </rPr>
      <t>ESS1.B: Earth and the Solar System</t>
    </r>
    <r>
      <rPr>
        <sz val="11"/>
        <color theme="1"/>
        <rFont val="Arial"/>
        <family val="2"/>
      </rPr>
      <t xml:space="preserve">
   Cyclical changes in the shape of Earth’s orbit around the sun, together with changes in the tilt of the planet’s axis of rotation, both occurring over hundreds of thousands of years, have altered the intensity and distribution of sunlight falling on the earth. These phenomena cause a cycle of ice ages and other gradual climate changes. (secondary to HS-ESS2-4)</t>
    </r>
  </si>
  <si>
    <r>
      <rPr>
        <b/>
        <sz val="11"/>
        <color theme="1"/>
        <rFont val="Arial"/>
        <family val="2"/>
      </rPr>
      <t>ESS2.A: Earth Materials and Systems</t>
    </r>
    <r>
      <rPr>
        <sz val="11"/>
        <color theme="1"/>
        <rFont val="Arial"/>
        <family val="2"/>
      </rPr>
      <t xml:space="preserve">
   The geological record shows that changes to global and regional climate can be caused by interactions among changes in the sun’s energy output or Earth’s orbit, tectonic events, ocean circulation, volcanic activity, glaciers, vegetation, and human activities. These changes can occur on a variety of time scales from sudden (e.g., volcanic ash clouds) to intermediate (ice ages) to very long-term tectonic cycles. (HS-ESS2-4)</t>
    </r>
  </si>
  <si>
    <r>
      <rPr>
        <b/>
        <sz val="11"/>
        <color theme="1"/>
        <rFont val="Arial"/>
        <family val="2"/>
      </rPr>
      <t>ESS2.D: Weather and Climate</t>
    </r>
    <r>
      <rPr>
        <sz val="11"/>
        <color theme="1"/>
        <rFont val="Arial"/>
        <family val="2"/>
      </rPr>
      <t xml:space="preserve">
   The foundation for Earth’s global climate systems is the electromagnetic radiation from the sun, as well as its reflection, absorption, storage, and redistribution among the atmosphere, ocean, and land systems, and this energy’s re-radiation into space. (HS-ESS2-4)</t>
    </r>
  </si>
  <si>
    <r>
      <rPr>
        <b/>
        <sz val="11"/>
        <color theme="1"/>
        <rFont val="Arial"/>
        <family val="2"/>
      </rPr>
      <t>ESS2.D: Weather and Climate</t>
    </r>
    <r>
      <rPr>
        <sz val="11"/>
        <color theme="1"/>
        <rFont val="Arial"/>
        <family val="2"/>
      </rPr>
      <t xml:space="preserve">
   Changes in the atmosphere due to human activity have increased carbon dioxide concentrations and thus affect climate. (HS-ESS2-4)</t>
    </r>
  </si>
  <si>
    <r>
      <rPr>
        <b/>
        <sz val="11"/>
        <color theme="1"/>
        <rFont val="Arial"/>
        <family val="2"/>
      </rPr>
      <t>ESS3.D: Global Climate Change</t>
    </r>
    <r>
      <rPr>
        <sz val="11"/>
        <color theme="1"/>
        <rFont val="Arial"/>
        <family val="2"/>
      </rPr>
      <t xml:space="preserve">
   Though the magnitudes of human impacts are greater than they have ever been, so too are human abilities to model, predict, and manage current and future impacts. (HS-ESS3-5)</t>
    </r>
  </si>
  <si>
    <r>
      <rPr>
        <b/>
        <sz val="11"/>
        <color theme="1"/>
        <rFont val="Arial"/>
        <family val="2"/>
      </rPr>
      <t>Analyzing and Interpreting Data</t>
    </r>
    <r>
      <rPr>
        <sz val="11"/>
        <color theme="1"/>
        <rFont val="Arial"/>
        <family val="2"/>
      </rPr>
      <t xml:space="preserve">
</t>
    </r>
    <r>
      <rPr>
        <i/>
        <sz val="11"/>
        <color theme="1"/>
        <rFont val="Arial"/>
        <family val="2"/>
      </rPr>
      <t>Analyzing data in 9–12 builds on K–8 experiences and progresses to introducing more detailed statistical analysis, the comparison of data sets for consistency, and the use of models to generate and analyze data.</t>
    </r>
    <r>
      <rPr>
        <sz val="11"/>
        <color theme="1"/>
        <rFont val="Arial"/>
        <family val="2"/>
      </rPr>
      <t xml:space="preserve">
   Analyze data using computational models in order to make valid and reliable scientific claims. (HS-ESS3-5)</t>
    </r>
  </si>
  <si>
    <r>
      <rPr>
        <b/>
        <sz val="11"/>
        <color theme="1"/>
        <rFont val="Arial"/>
        <family val="2"/>
      </rPr>
      <t>Developing and Using Models</t>
    </r>
    <r>
      <rPr>
        <sz val="11"/>
        <color theme="1"/>
        <rFont val="Arial"/>
        <family val="2"/>
      </rPr>
      <t xml:space="preserve">
</t>
    </r>
    <r>
      <rPr>
        <i/>
        <sz val="11"/>
        <color theme="1"/>
        <rFont val="Arial"/>
        <family val="2"/>
      </rPr>
      <t>Modeling in 9–12 builds on K–8 experiences and progresses to using, synthesizing, and developing models to predict and show relationships among variables between systems and their components in the natural and designed world(s).</t>
    </r>
    <r>
      <rPr>
        <sz val="11"/>
        <color theme="1"/>
        <rFont val="Arial"/>
        <family val="2"/>
      </rPr>
      <t xml:space="preserve">
   Use a model to provide mechanistic accounts of phenomena. (HS-ESS2-4)</t>
    </r>
  </si>
  <si>
    <r>
      <rPr>
        <b/>
        <sz val="11"/>
        <color theme="1"/>
        <rFont val="Arial"/>
        <family val="2"/>
      </rPr>
      <t>Cause and Effect</t>
    </r>
    <r>
      <rPr>
        <sz val="11"/>
        <color theme="1"/>
        <rFont val="Arial"/>
        <family val="2"/>
      </rPr>
      <t xml:space="preserve">
   Empirical evidence is required to differentiate between cause and correlation and make claims about specific causes and
effects. (HS-ESS2-4)</t>
    </r>
  </si>
  <si>
    <r>
      <rPr>
        <b/>
        <sz val="11"/>
        <color theme="1"/>
        <rFont val="Arial"/>
        <family val="2"/>
      </rPr>
      <t>Stability and Change</t>
    </r>
    <r>
      <rPr>
        <sz val="11"/>
        <color theme="1"/>
        <rFont val="Arial"/>
        <family val="2"/>
      </rPr>
      <t xml:space="preserve">
   Change and rates of change can be quantified and modeled over very short or very long periods of time. Some system changes are irreversible. (HS-ESS3-5)</t>
    </r>
  </si>
  <si>
    <t>HS-ESS3-4: Evaluate or refine a technological solution that reduces impacts of human activities on natural systems.</t>
  </si>
  <si>
    <r>
      <rPr>
        <b/>
        <sz val="11"/>
        <color theme="1"/>
        <rFont val="Arial"/>
        <family val="2"/>
      </rPr>
      <t>ESS2.D: Weather and Climate</t>
    </r>
    <r>
      <rPr>
        <sz val="11"/>
        <color theme="1"/>
        <rFont val="Arial"/>
        <family val="2"/>
      </rPr>
      <t xml:space="preserve">
   Current models predict that, although future regional climate changes will be complex and varied, average global temperatures will continue to rise. The outcomes predicted by global climate models strongly depend on the amounts of human-generated greenhouse gases added to the atmosphere each year and by the ways in which these gases are absorbed by the ocean and biosphere. (secondary to HS-ESS3-6)</t>
    </r>
  </si>
  <si>
    <r>
      <rPr>
        <b/>
        <sz val="11"/>
        <color theme="1"/>
        <rFont val="Arial"/>
        <family val="2"/>
      </rPr>
      <t>ESS3.A: Natural Resources</t>
    </r>
    <r>
      <rPr>
        <sz val="11"/>
        <color theme="1"/>
        <rFont val="Arial"/>
        <family val="2"/>
      </rPr>
      <t xml:space="preserve">
   Resource availability has guided the development of human society. (HS-ESS3-1)</t>
    </r>
  </si>
  <si>
    <t>ESS3.B: Natural Hazards
   Natural hazards and other geologic events have shaped the course of human history; [they] have significantly altered the sizes of human populations and have driven human migrations. (HS-ESS3-1)</t>
  </si>
  <si>
    <r>
      <rPr>
        <b/>
        <sz val="11"/>
        <color theme="1"/>
        <rFont val="Arial"/>
        <family val="2"/>
      </rPr>
      <t>ESS3.C: Human Impacts on Earth Systems</t>
    </r>
    <r>
      <rPr>
        <sz val="11"/>
        <color theme="1"/>
        <rFont val="Arial"/>
        <family val="2"/>
      </rPr>
      <t xml:space="preserve">
   The sustainability of human societies and the biodiversity that supports them requires responsible management of natural resources. (HS-ESS3-3)</t>
    </r>
  </si>
  <si>
    <r>
      <rPr>
        <b/>
        <sz val="11"/>
        <color theme="1"/>
        <rFont val="Arial"/>
        <family val="2"/>
      </rPr>
      <t>ESS3.C: Human Impacts on Earth Systems</t>
    </r>
    <r>
      <rPr>
        <sz val="11"/>
        <color theme="1"/>
        <rFont val="Arial"/>
        <family val="2"/>
      </rPr>
      <t xml:space="preserve">
   Scientists and engineers can make major contributions by developing technologies that produce less pollution and waste and that preclude ecosystem degradation. (HS-ESS3-4)</t>
    </r>
  </si>
  <si>
    <r>
      <rPr>
        <b/>
        <sz val="11"/>
        <color theme="1"/>
        <rFont val="Arial"/>
        <family val="2"/>
      </rPr>
      <t>ESS3.D: Global Climate Change</t>
    </r>
    <r>
      <rPr>
        <sz val="11"/>
        <color theme="1"/>
        <rFont val="Arial"/>
        <family val="2"/>
      </rPr>
      <t xml:space="preserve">
   Through computer simulations and other studies, important discoveries are still being made about how the ocean, the atmosphere, and the biosphere interact and are modified in response to human activities. (HS-ESS3-6)</t>
    </r>
  </si>
  <si>
    <r>
      <rPr>
        <b/>
        <sz val="11"/>
        <color theme="1"/>
        <rFont val="Arial"/>
        <family val="2"/>
      </rPr>
      <t>ETS1.B. Developing Possible Solutions</t>
    </r>
    <r>
      <rPr>
        <sz val="11"/>
        <color theme="1"/>
        <rFont val="Arial"/>
        <family val="2"/>
      </rPr>
      <t xml:space="preserve">
   When evaluating solutions, it is important to take into account a range of constraints, including cost, safety, reliability, and aesthetics, and to consider social, cultural, and environmental impacts. (secondary to HS-ESS3-4)</t>
    </r>
  </si>
  <si>
    <r>
      <rPr>
        <b/>
        <sz val="11"/>
        <color theme="1"/>
        <rFont val="Arial"/>
        <family val="2"/>
      </rPr>
      <t>ESS3.A: Natural Resources</t>
    </r>
    <r>
      <rPr>
        <sz val="11"/>
        <color theme="1"/>
        <rFont val="Arial"/>
        <family val="2"/>
      </rPr>
      <t xml:space="preserve">
   All forms of energy production and other resource extraction have associated economic, social, environmental, and geopolitical costs and risks as well as benefits. New technologies and social regulations can change the balance of these factors. (HS-ESS3-2)</t>
    </r>
  </si>
  <si>
    <r>
      <rPr>
        <b/>
        <sz val="11"/>
        <color theme="1"/>
        <rFont val="Arial"/>
        <family val="2"/>
      </rPr>
      <t>ETS1.B. Developing Possible Solutions</t>
    </r>
    <r>
      <rPr>
        <sz val="11"/>
        <color theme="1"/>
        <rFont val="Arial"/>
        <family val="2"/>
      </rPr>
      <t xml:space="preserve">
   When evaluating solutions, it is important to take into account a range of constraints, including cost, safety, reliability, and aesthetics, and to consider social, cultural, and environmental impacts. (secondary to HS-ESS3-2)</t>
    </r>
  </si>
  <si>
    <r>
      <rPr>
        <b/>
        <sz val="11"/>
        <color theme="1"/>
        <rFont val="Arial"/>
        <family val="2"/>
      </rPr>
      <t>Using Mathematics and Computational Thinking</t>
    </r>
    <r>
      <rPr>
        <sz val="11"/>
        <color theme="1"/>
        <rFont val="Arial"/>
        <family val="2"/>
      </rPr>
      <t xml:space="preserve"> </t>
    </r>
    <r>
      <rPr>
        <i/>
        <sz val="11"/>
        <color theme="1"/>
        <rFont val="Arial"/>
        <family val="2"/>
      </rPr>
      <t>Mathematical and computational thinking in 9-12 builds on K-8 experiences and progresses to using algebraic thinking and analysis, a range of linear and nonlinear functions including trigonometric functions, exponentials and logarithms, and computational tools for statistical analysis to analyze, represent, and model data. Simple computational simulations are created and used based on mathematical models of basic assumptions.</t>
    </r>
    <r>
      <rPr>
        <sz val="11"/>
        <color theme="1"/>
        <rFont val="Arial"/>
        <family val="2"/>
      </rPr>
      <t xml:space="preserve">
   Use a computational representation of phenomena or design solutions to describe and/or support claimsand/or explanations. (HS-ESS3-6)</t>
    </r>
  </si>
  <si>
    <r>
      <rPr>
        <b/>
        <sz val="11"/>
        <color theme="1"/>
        <rFont val="Arial"/>
        <family val="2"/>
      </rPr>
      <t>Cause and Effect</t>
    </r>
    <r>
      <rPr>
        <sz val="11"/>
        <color theme="1"/>
        <rFont val="Arial"/>
        <family val="2"/>
      </rPr>
      <t xml:space="preserve">
   Empirical evidence is required to differentiate between cause and
correlation and make claims about specific causes and effects. (HS-ESS3-1)</t>
    </r>
  </si>
  <si>
    <r>
      <rPr>
        <b/>
        <sz val="11"/>
        <color theme="1"/>
        <rFont val="Arial"/>
        <family val="2"/>
      </rPr>
      <t>Systems and System Models</t>
    </r>
    <r>
      <rPr>
        <sz val="11"/>
        <color theme="1"/>
        <rFont val="Arial"/>
        <family val="2"/>
      </rPr>
      <t xml:space="preserve">
   When investigating or describing a system, the boundaries and initial conditions of the system need to be defined and their inputs and outputs analyzed and described using models. (HS-ESS3-6)</t>
    </r>
  </si>
  <si>
    <r>
      <rPr>
        <b/>
        <sz val="11"/>
        <color theme="1"/>
        <rFont val="Arial"/>
        <family val="2"/>
      </rPr>
      <t>Stability and Change</t>
    </r>
    <r>
      <rPr>
        <sz val="11"/>
        <color theme="1"/>
        <rFont val="Arial"/>
        <family val="2"/>
      </rPr>
      <t xml:space="preserve">
   Feedback (negative or positive) can stabilize or destabilize a system. (HS-
ESS3-4)</t>
    </r>
  </si>
  <si>
    <r>
      <rPr>
        <b/>
        <sz val="11"/>
        <color theme="1"/>
        <rFont val="Arial"/>
        <family val="2"/>
      </rPr>
      <t>Using Mathematics and Computational Thinking</t>
    </r>
    <r>
      <rPr>
        <sz val="11"/>
        <color theme="1"/>
        <rFont val="Arial"/>
        <family val="2"/>
      </rPr>
      <t xml:space="preserve"> </t>
    </r>
    <r>
      <rPr>
        <i/>
        <sz val="11"/>
        <color theme="1"/>
        <rFont val="Arial"/>
        <family val="2"/>
      </rPr>
      <t>Mathematical and computational thinking in 9-12 builds on K-8 experiences and progresses to using algebraic thinking and analysis, a range of linear and nonlinear functions including trigonometric functions, exponentials and logarithms, and computational tools for statistical analysis to analyze, represent, and model data. Simple computational
simulations are created and used based on mathematical models of basic assumptions.</t>
    </r>
    <r>
      <rPr>
        <sz val="11"/>
        <color theme="1"/>
        <rFont val="Arial"/>
        <family val="2"/>
      </rPr>
      <t xml:space="preserve">
   Create a computational model or simulation of a phenomenon, designed device, process, or system. (HS- ESS3-3)</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</si>
  <si>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9–12 builds on K–8 experiences and progresses to explanations and designs that are supported by multiple and independent student-generated sources of evidence consistent with scientific knowledge, principles, and theories.</t>
    </r>
    <r>
      <rPr>
        <sz val="11"/>
        <color theme="1"/>
        <rFont val="Arial"/>
        <family val="2"/>
      </rPr>
      <t xml:space="preserve">
   Design or refine a solution to a complex real-world problem, based on scientific knowledge, student- generated sources of evidence, prioritized criteria, and tradeoff considerations. (HS-ESS3-4)</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</si>
  <si>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9–12 builds on K–8 experiences and progresses to explanations and designs that are supported by multiple and independent student-generated sources of evidence consistent with scientific knowledge, principles, and theories.</t>
    </r>
    <r>
      <rPr>
        <sz val="11"/>
        <color theme="1"/>
        <rFont val="Arial"/>
        <family val="2"/>
      </rPr>
      <t xml:space="preserve">
   Construct an explanation based on valid and reliable evidence obtained from a variety of sources (including students’ own investigations, models, theories, simulations, peer review) and the assumption that theories and laws that describe the natural world operate today as they did in the past and will continue to do so in the future. (HS-ESS3-1)</t>
    </r>
  </si>
  <si>
    <r>
      <rPr>
        <b/>
        <sz val="11"/>
        <color theme="1"/>
        <rFont val="Arial"/>
        <family val="2"/>
      </rPr>
      <t>Engaging in Argument from Evidence</t>
    </r>
    <r>
      <rPr>
        <sz val="11"/>
        <color theme="1"/>
        <rFont val="Arial"/>
        <family val="2"/>
      </rPr>
      <t xml:space="preserve">
</t>
    </r>
    <r>
      <rPr>
        <i/>
        <sz val="11"/>
        <color theme="1"/>
        <rFont val="Arial"/>
        <family val="2"/>
      </rPr>
      <t>Engaging in argument from evidence in 9–12 builds on K–8 experiences and progresses to using appropriate and sufficient evidence and scientific reasoning to defend and critique claims and explanations about natural and designed world(s). Arguments may also come from current scientific or historical episodes in science.</t>
    </r>
    <r>
      <rPr>
        <sz val="11"/>
        <color theme="1"/>
        <rFont val="Arial"/>
        <family val="2"/>
      </rPr>
      <t xml:space="preserve">
   Evaluate competing design solutions to a real-world problem based on scientific ideas and principles, empirical evidence, and logical arguments regarding relevant factors (e.g. economic, societal, environmental, ethical considerations). (HS-ESS3-2)</t>
    </r>
  </si>
  <si>
    <r>
      <rPr>
        <b/>
        <sz val="11"/>
        <color theme="1"/>
        <rFont val="Arial"/>
        <family val="2"/>
      </rPr>
      <t>Stability and Change</t>
    </r>
    <r>
      <rPr>
        <sz val="11"/>
        <color theme="1"/>
        <rFont val="Arial"/>
        <family val="2"/>
      </rPr>
      <t xml:space="preserve">
   Change and rates of change can be quantified and modeled over very short or very long periods of time. Some system changes are irreversible. (HS-ESS3-3)</t>
    </r>
  </si>
  <si>
    <r>
      <rPr>
        <b/>
        <sz val="11"/>
        <color theme="1"/>
        <rFont val="Arial"/>
        <family val="2"/>
      </rPr>
      <t>Energy and Matter</t>
    </r>
    <r>
      <rPr>
        <sz val="11"/>
        <color theme="1"/>
        <rFont val="Arial"/>
        <family val="2"/>
      </rPr>
      <t xml:space="preserve">
   Energy cannot be created or destroyed–only moved between one place and another place, between objects and/or fields, or between systems. (HS-ESS1-2)</t>
    </r>
  </si>
  <si>
    <t>Space Systems</t>
  </si>
  <si>
    <t>Earth’s systems</t>
  </si>
  <si>
    <t>HS-ESS2-7: Construct an argument based on evidence about the simultaneous coevolution of Earth’s systems and life on Earth.</t>
  </si>
  <si>
    <t>Weather and climate</t>
  </si>
  <si>
    <t>Human Sustainability</t>
  </si>
  <si>
    <t>HS-ESS3-2: Evaluate competing design solutions for developing, managing, and utilizing energy and mineral resources based on cost-benefit ratios.</t>
  </si>
  <si>
    <t>HS-ESS3-6: Use a computational representation to illustrate the relationships among Earth systems and how those relationships are being modified due to human activity.</t>
  </si>
  <si>
    <t>SECTION 2: Other Relevant Criteria – Publisher’s Criteria</t>
  </si>
  <si>
    <t>Materials aligned with standards provide sequential, cumulative instruction and practice opportunities for a full range of foundational skills. Specify or cite how the following high quality indicators occur within this instructional material.</t>
  </si>
  <si>
    <r>
      <rPr>
        <b/>
        <u/>
        <sz val="11"/>
        <color theme="1"/>
        <rFont val="Arial"/>
        <family val="2"/>
      </rPr>
      <t>Learning Progressions</t>
    </r>
    <r>
      <rPr>
        <b/>
        <sz val="11"/>
        <color theme="1"/>
        <rFont val="Arial"/>
        <family val="2"/>
      </rPr>
      <t xml:space="preserve">: </t>
    </r>
    <r>
      <rPr>
        <sz val="11"/>
        <color theme="1"/>
        <rFont val="Arial"/>
        <family val="2"/>
      </rPr>
      <t xml:space="preserve">The overall organization of the materials and the
development of content skills and practices are coherent and support student mastery of the standards. The </t>
    </r>
    <r>
      <rPr>
        <b/>
        <sz val="11"/>
        <color theme="1"/>
        <rFont val="Arial"/>
        <family val="2"/>
      </rPr>
      <t>progression of learning</t>
    </r>
    <r>
      <rPr>
        <sz val="11"/>
        <color theme="1"/>
        <rFont val="Arial"/>
        <family val="2"/>
      </rPr>
      <t xml:space="preserve"> is coordinated over time, clear and organized to prevent student misunderstanding.
</t>
    </r>
  </si>
  <si>
    <r>
      <rPr>
        <b/>
        <u/>
        <sz val="11"/>
        <color theme="1"/>
        <rFont val="Arial"/>
        <family val="2"/>
      </rPr>
      <t>Learning Progressions</t>
    </r>
    <r>
      <rPr>
        <b/>
        <sz val="11"/>
        <color theme="1"/>
        <rFont val="Arial"/>
        <family val="2"/>
      </rPr>
      <t xml:space="preserve">: </t>
    </r>
    <r>
      <rPr>
        <sz val="11"/>
        <color theme="1"/>
        <rFont val="Arial"/>
        <family val="2"/>
      </rPr>
      <t xml:space="preserve">Students apply mathematical thinking when applicable. They are not introduced to math skills that are beyond the applicable grade’s expectations in the New Mexico Common Core Standards for Mathematics. </t>
    </r>
    <r>
      <rPr>
        <b/>
        <sz val="11"/>
        <color theme="1"/>
        <rFont val="Arial"/>
        <family val="2"/>
      </rPr>
      <t>Math connections</t>
    </r>
    <r>
      <rPr>
        <sz val="11"/>
        <color theme="1"/>
        <rFont val="Arial"/>
        <family val="2"/>
      </rPr>
      <t xml:space="preserve"> are made explicit through clear references to the math standards, specifically in teacher materials.</t>
    </r>
  </si>
  <si>
    <r>
      <rPr>
        <b/>
        <u/>
        <sz val="11"/>
        <color theme="1"/>
        <rFont val="Arial"/>
        <family val="2"/>
      </rPr>
      <t>Learning Progressions</t>
    </r>
    <r>
      <rPr>
        <b/>
        <sz val="11"/>
        <color theme="1"/>
        <rFont val="Arial"/>
        <family val="2"/>
      </rPr>
      <t xml:space="preserve">: </t>
    </r>
    <r>
      <rPr>
        <sz val="11"/>
        <color theme="1"/>
        <rFont val="Arial"/>
        <family val="2"/>
      </rPr>
      <t xml:space="preserve">Materials are coherent, sequenced within and across units to build students’ depth of knowledge.
</t>
    </r>
  </si>
  <si>
    <r>
      <rPr>
        <b/>
        <u/>
        <sz val="11"/>
        <color theme="1"/>
        <rFont val="Arial"/>
        <family val="2"/>
      </rPr>
      <t>Learning Progressions</t>
    </r>
    <r>
      <rPr>
        <b/>
        <sz val="11"/>
        <color theme="1"/>
        <rFont val="Arial"/>
        <family val="2"/>
      </rPr>
      <t xml:space="preserve">: </t>
    </r>
    <r>
      <rPr>
        <sz val="11"/>
        <color theme="1"/>
        <rFont val="Arial"/>
        <family val="2"/>
      </rPr>
      <t xml:space="preserve">Materials use phenomena or design problems to focus student on learning goals. </t>
    </r>
  </si>
  <si>
    <r>
      <rPr>
        <b/>
        <u/>
        <sz val="11"/>
        <color theme="1"/>
        <rFont val="Arial"/>
        <family val="2"/>
      </rPr>
      <t>Learning Progressions</t>
    </r>
    <r>
      <rPr>
        <b/>
        <sz val="11"/>
        <color theme="1"/>
        <rFont val="Arial"/>
        <family val="2"/>
      </rPr>
      <t xml:space="preserve">: </t>
    </r>
    <r>
      <rPr>
        <sz val="11"/>
        <color theme="1"/>
        <rFont val="Arial"/>
        <family val="2"/>
      </rPr>
      <t>Materials are based on scientifically accurate and grade-level appropriate learning goals.</t>
    </r>
  </si>
  <si>
    <r>
      <rPr>
        <b/>
        <u/>
        <sz val="11"/>
        <color theme="1"/>
        <rFont val="Arial"/>
        <family val="2"/>
      </rPr>
      <t>Scaffolding and Support</t>
    </r>
    <r>
      <rPr>
        <b/>
        <sz val="11"/>
        <color theme="1"/>
        <rFont val="Arial"/>
        <family val="2"/>
      </rPr>
      <t>:</t>
    </r>
    <r>
      <rPr>
        <sz val="11"/>
        <color theme="1"/>
        <rFont val="Arial"/>
        <family val="2"/>
      </rPr>
      <t xml:space="preserve"> Students have opportunity to share their knowledge and experiences in relation to the topic at the beginning of an instructional unit.</t>
    </r>
  </si>
  <si>
    <r>
      <rPr>
        <b/>
        <u/>
        <sz val="11"/>
        <color theme="1"/>
        <rFont val="Arial"/>
        <family val="2"/>
      </rPr>
      <t>Scaffolding and Support</t>
    </r>
    <r>
      <rPr>
        <b/>
        <sz val="11"/>
        <color theme="1"/>
        <rFont val="Arial"/>
        <family val="2"/>
      </rPr>
      <t xml:space="preserve">: </t>
    </r>
    <r>
      <rPr>
        <sz val="11"/>
        <color theme="1"/>
        <rFont val="Arial"/>
        <family val="2"/>
      </rPr>
      <t>Materials emphasize revisiting student ideas when new information is presented or acquired.</t>
    </r>
  </si>
  <si>
    <r>
      <rPr>
        <b/>
        <u/>
        <sz val="11"/>
        <color rgb="FF000000"/>
        <rFont val="Arial"/>
        <family val="2"/>
      </rPr>
      <t>Scaffolding and Support</t>
    </r>
    <r>
      <rPr>
        <b/>
        <sz val="11"/>
        <color rgb="FF000000"/>
        <rFont val="Arial"/>
        <family val="2"/>
      </rPr>
      <t xml:space="preserve">: </t>
    </r>
    <r>
      <rPr>
        <sz val="11"/>
        <color rgb="FF000000"/>
        <rFont val="Arial"/>
        <family val="2"/>
      </rPr>
      <t xml:space="preserve">Appropriate suggestions and materials are provided for </t>
    </r>
    <r>
      <rPr>
        <b/>
        <sz val="11"/>
        <color rgb="FF000000"/>
        <rFont val="Arial"/>
        <family val="2"/>
      </rPr>
      <t>differentiated instruction</t>
    </r>
    <r>
      <rPr>
        <sz val="11"/>
        <color rgb="FF000000"/>
        <rFont val="Arial"/>
        <family val="2"/>
      </rPr>
      <t xml:space="preserve"> supporting varying student needs (including students who are gifted and talented as well as those with learning difficulties) at the unit and lesson level (e.g., alternative teaching approaches, pacing, instructional delivery options, suggestions for addressing common student difficulties to meet standards, etc.).</t>
    </r>
  </si>
  <si>
    <t>Section II Total</t>
  </si>
  <si>
    <r>
      <rPr>
        <b/>
        <u/>
        <sz val="11"/>
        <color theme="1"/>
        <rFont val="Arial"/>
        <family val="2"/>
      </rPr>
      <t>Learning Progressions</t>
    </r>
    <r>
      <rPr>
        <b/>
        <sz val="11"/>
        <color theme="1"/>
        <rFont val="Arial"/>
        <family val="2"/>
      </rPr>
      <t xml:space="preserve">: </t>
    </r>
    <r>
      <rPr>
        <sz val="11"/>
        <color theme="1"/>
        <rFont val="Arial"/>
        <family val="2"/>
      </rPr>
      <t>Students have the opportuntiy to revisit their learning around the Disciplinary Core Ideas (DCIs), Crosscutting Concepts (CCCs) and Science and Engineering Practices (SEPs).</t>
    </r>
  </si>
  <si>
    <r>
      <rPr>
        <b/>
        <u/>
        <sz val="11"/>
        <color theme="1"/>
        <rFont val="Arial"/>
        <family val="2"/>
      </rPr>
      <t>Learning Progressions</t>
    </r>
    <r>
      <rPr>
        <b/>
        <sz val="11"/>
        <color theme="1"/>
        <rFont val="Arial"/>
        <family val="2"/>
      </rPr>
      <t xml:space="preserve">: </t>
    </r>
    <r>
      <rPr>
        <sz val="11"/>
        <color theme="1"/>
        <rFont val="Arial"/>
        <family val="2"/>
      </rPr>
      <t xml:space="preserve">Materials are based on learning goals: 1) goals for learning DCIs, CCCs, and SEPs from NGSS integrated as three-dimensional learning; 2) the nature of science, engineering, technology and applications of science from NGSS. </t>
    </r>
  </si>
  <si>
    <r>
      <rPr>
        <b/>
        <u/>
        <sz val="11"/>
        <color rgb="FF000000"/>
        <rFont val="Arial"/>
        <family val="2"/>
      </rPr>
      <t>Scaffolding and Support</t>
    </r>
    <r>
      <rPr>
        <sz val="11"/>
        <color rgb="FF000000"/>
        <rFont val="Arial"/>
        <family val="2"/>
      </rPr>
      <t xml:space="preserve">: There are separate </t>
    </r>
    <r>
      <rPr>
        <b/>
        <sz val="11"/>
        <color rgb="FF000000"/>
        <rFont val="Arial"/>
        <family val="2"/>
      </rPr>
      <t>teacher support</t>
    </r>
    <r>
      <rPr>
        <sz val="11"/>
        <color rgb="FF000000"/>
        <rFont val="Arial"/>
        <family val="2"/>
      </rPr>
      <t xml:space="preserve"> materials including: scientific background knowledge, support in three-dimensional learning, learning progressions, common student misconceptions and suggestions to address them, guidance targeting speaking and writing in the science classroom (i.e. conversation guides, sample scripts, rubrics, exemplar student responses).</t>
    </r>
  </si>
  <si>
    <r>
      <rPr>
        <b/>
        <u/>
        <sz val="11"/>
        <color theme="1"/>
        <rFont val="Arial"/>
        <family val="2"/>
      </rPr>
      <t>Assessment</t>
    </r>
    <r>
      <rPr>
        <b/>
        <sz val="11"/>
        <color theme="1"/>
        <rFont val="Arial"/>
        <family val="2"/>
      </rPr>
      <t xml:space="preserve">: </t>
    </r>
    <r>
      <rPr>
        <sz val="11"/>
        <color theme="1"/>
        <rFont val="Arial"/>
        <family val="2"/>
      </rPr>
      <t xml:space="preserve">Materials embed student assessments that are accompanied by student work </t>
    </r>
    <r>
      <rPr>
        <b/>
        <sz val="11"/>
        <color theme="1"/>
        <rFont val="Arial"/>
        <family val="2"/>
      </rPr>
      <t>exemplars</t>
    </r>
    <r>
      <rPr>
        <sz val="11"/>
        <color theme="1"/>
        <rFont val="Arial"/>
        <family val="2"/>
      </rPr>
      <t xml:space="preserve"> and score identification of concepts and skills to support further instruction and differentiation, remediation or acceleration. </t>
    </r>
  </si>
  <si>
    <r>
      <rPr>
        <b/>
        <sz val="11"/>
        <color theme="1"/>
        <rFont val="Arial"/>
        <family val="2"/>
      </rPr>
      <t>Interdependence of Science, Engineering, and Technology</t>
    </r>
    <r>
      <rPr>
        <sz val="11"/>
        <color theme="1"/>
        <rFont val="Arial"/>
        <family val="2"/>
      </rPr>
      <t xml:space="preserve">
   Science and engineering complement each other in the cycle known as research and development (R&amp;D). Many R&amp;D projects may involve scientists, engineers, and others with wide ranges of expertise. (HS-ESS1-4)</t>
    </r>
  </si>
  <si>
    <r>
      <rPr>
        <b/>
        <sz val="11"/>
        <color theme="1"/>
        <rFont val="Arial"/>
        <family val="2"/>
      </rPr>
      <t>Interdependence of Science, Engineering, and Technology</t>
    </r>
    <r>
      <rPr>
        <sz val="11"/>
        <color theme="1"/>
        <rFont val="Arial"/>
        <family val="2"/>
      </rPr>
      <t xml:space="preserve">
   Science and engineering complement each other in the cycle known as research and development (R&amp;D). Many R&amp;D projects may involve scientists, engineers, and others with wide ranges of expertise. (HS- ESS1-2)</t>
    </r>
  </si>
  <si>
    <r>
      <rPr>
        <b/>
        <sz val="11"/>
        <color theme="1"/>
        <rFont val="Arial"/>
        <family val="2"/>
      </rPr>
      <t>Scientific Knowledge Assumes an Order and Consistency in Natural Systems</t>
    </r>
    <r>
      <rPr>
        <sz val="11"/>
        <color theme="1"/>
        <rFont val="Arial"/>
        <family val="2"/>
      </rPr>
      <t xml:space="preserve">
   Scientific knowledge is based on the assumption that natural laws operate
today as they did in the past and they will continue to do so in the future. (HS-ESS1-2)</t>
    </r>
  </si>
  <si>
    <r>
      <rPr>
        <b/>
        <sz val="11"/>
        <color theme="1"/>
        <rFont val="Arial"/>
        <family val="2"/>
      </rPr>
      <t>Scientific Knowledge Assumes an Order and Consistency in Natural Systems</t>
    </r>
    <r>
      <rPr>
        <sz val="11"/>
        <color theme="1"/>
        <rFont val="Arial"/>
        <family val="2"/>
      </rPr>
      <t xml:space="preserve">
   Science assumes the universe is a vast single system in which basic laws are consistent. (HS-ESS1-2)</t>
    </r>
  </si>
  <si>
    <r>
      <rPr>
        <b/>
        <sz val="11"/>
        <color theme="1"/>
        <rFont val="Arial"/>
        <family val="2"/>
      </rPr>
      <t>Science Models, Laws, Mechanisms, and Theories Explain Natural Phenomena</t>
    </r>
    <r>
      <rPr>
        <sz val="11"/>
        <color theme="1"/>
        <rFont val="Arial"/>
        <family val="2"/>
      </rPr>
      <t xml:space="preserve">
   A scientific theory is a substantiated explanation of some aspect of the natural world, based on a body of facts that have been repeatedly confirmed through observation and experiment and the science community validates each theory before it is accepted. If new evidence is discovered that the theory does not accommodate, the theory is generally modified in light of this new evidence. (HS-ESS1-2)</t>
    </r>
  </si>
  <si>
    <r>
      <rPr>
        <b/>
        <sz val="11"/>
        <color theme="1"/>
        <rFont val="Arial"/>
        <family val="2"/>
      </rPr>
      <t>Science Models, Laws, Mechanisms, and Theories Explain Natural Phenomena</t>
    </r>
    <r>
      <rPr>
        <sz val="11"/>
        <color theme="1"/>
        <rFont val="Arial"/>
        <family val="2"/>
      </rPr>
      <t xml:space="preserve">
   Models, mechanisms, and explanations collectively serve as tools in the development of a scientific theory. (HS-ESS1-6)</t>
    </r>
  </si>
  <si>
    <r>
      <rPr>
        <b/>
        <sz val="11"/>
        <color theme="1"/>
        <rFont val="Arial"/>
        <family val="2"/>
      </rPr>
      <t>Science Models, Laws, Mechanisms, and Theories Explain Natural Phenomena</t>
    </r>
    <r>
      <rPr>
        <sz val="11"/>
        <color theme="1"/>
        <rFont val="Arial"/>
        <family val="2"/>
      </rPr>
      <t xml:space="preserve">
   A scientific theory is a substantiated explanation of some
aspect of the natural world, based on a body of facts that have been repeatedly confirmed through observation and experiment and the science community validates each theory before it is accepted. If new evidence is discovered that the theory does not accommodate, the theory is generally modified in light of this new evidence. (HS-ESS1-6)</t>
    </r>
  </si>
  <si>
    <r>
      <rPr>
        <b/>
        <sz val="11"/>
        <color theme="1"/>
        <rFont val="Arial"/>
        <family val="2"/>
      </rPr>
      <t>Interdependence of Science, Engineering, and Technology</t>
    </r>
    <r>
      <rPr>
        <sz val="11"/>
        <color theme="1"/>
        <rFont val="Arial"/>
        <family val="2"/>
      </rPr>
      <t xml:space="preserve">
   Science and engineering complement each other in the cycle known as research and development (R&amp;D). Many R&amp;D projects may involve scientists, engineers, and others with wide ranges of expertise. (HS-ESS2-3)</t>
    </r>
  </si>
  <si>
    <r>
      <rPr>
        <b/>
        <sz val="11"/>
        <color theme="1"/>
        <rFont val="Arial"/>
        <family val="2"/>
      </rPr>
      <t>Influence of Engineering, Technology, and Science on Society and the Natural
World</t>
    </r>
    <r>
      <rPr>
        <sz val="11"/>
        <color theme="1"/>
        <rFont val="Arial"/>
        <family val="2"/>
      </rPr>
      <t xml:space="preserve">
   New technologies can have deep impacts on society and the
environment, including some that were not anticipated. Analysis of costs and benefits is a critical aspect of decisions about technology. (HS-ESS2-2)</t>
    </r>
  </si>
  <si>
    <r>
      <t xml:space="preserve">Scientific Knowledge is Based on Empirical Evidence                                   </t>
    </r>
    <r>
      <rPr>
        <sz val="11"/>
        <color theme="1"/>
        <rFont val="Arial"/>
        <family val="2"/>
      </rPr>
      <t>   Science knowledge is based on empirical evidence. (HS- ESS2-3)</t>
    </r>
  </si>
  <si>
    <r>
      <t xml:space="preserve">Scientific Knowledge is Based on Empirical Evidence                                   </t>
    </r>
    <r>
      <rPr>
        <sz val="11"/>
        <color theme="1"/>
        <rFont val="Arial"/>
        <family val="2"/>
      </rPr>
      <t xml:space="preserve">
   Science disciplines share common rules of evidence used to evaluate explanations about natural systems. (HS-ESS2-3)</t>
    </r>
  </si>
  <si>
    <r>
      <t xml:space="preserve">Scientific Knowledge is Based on Empirical Evidence                                   </t>
    </r>
    <r>
      <rPr>
        <sz val="11"/>
        <color theme="1"/>
        <rFont val="Arial"/>
        <family val="2"/>
      </rPr>
      <t xml:space="preserve">
   Science includes the process of coordinating patterns of evidence with current theory. (HS-ESS2-3)</t>
    </r>
  </si>
  <si>
    <r>
      <rPr>
        <b/>
        <sz val="11"/>
        <color theme="1"/>
        <rFont val="Arial"/>
        <family val="2"/>
      </rPr>
      <t>Scientific Investigations Use a Variety of Methods</t>
    </r>
    <r>
      <rPr>
        <sz val="11"/>
        <color theme="1"/>
        <rFont val="Arial"/>
        <family val="2"/>
      </rPr>
      <t xml:space="preserve">
   Science investigations use diverse methods and do not always use the same set of procedures to obtain data. (HS-ESS3-5)</t>
    </r>
  </si>
  <si>
    <r>
      <rPr>
        <b/>
        <sz val="11"/>
        <color theme="1"/>
        <rFont val="Arial"/>
        <family val="2"/>
      </rPr>
      <t>Scientific Investigations Use a Variety of Methods</t>
    </r>
    <r>
      <rPr>
        <sz val="11"/>
        <color theme="1"/>
        <rFont val="Arial"/>
        <family val="2"/>
      </rPr>
      <t xml:space="preserve">
   New technologies advance scientific knowledge. (HS-ESS3-5)</t>
    </r>
  </si>
  <si>
    <r>
      <rPr>
        <b/>
        <sz val="11"/>
        <color theme="1"/>
        <rFont val="Arial"/>
        <family val="2"/>
      </rPr>
      <t>Scientific Knowledge is Based on Empirical Evidence</t>
    </r>
    <r>
      <rPr>
        <sz val="11"/>
        <color theme="1"/>
        <rFont val="Arial"/>
        <family val="2"/>
      </rPr>
      <t xml:space="preserve">
   Science knowledge is based on empirical evidence. (HS-ESS3-5)</t>
    </r>
  </si>
  <si>
    <r>
      <rPr>
        <b/>
        <sz val="11"/>
        <color theme="1"/>
        <rFont val="Arial"/>
        <family val="2"/>
      </rPr>
      <t>Scientific Knowledge is Based on Empirical Evidence</t>
    </r>
    <r>
      <rPr>
        <sz val="11"/>
        <color theme="1"/>
        <rFont val="Arial"/>
        <family val="2"/>
      </rPr>
      <t xml:space="preserve">
   Science arguments are strengthened by multiple lines of evidence supporting a single explanation. (HS-ESS3-5)</t>
    </r>
  </si>
  <si>
    <r>
      <rPr>
        <b/>
        <sz val="11"/>
        <color theme="1"/>
        <rFont val="Arial"/>
        <family val="2"/>
      </rPr>
      <t>Scientific Knowledge is Based on Empirical Evidence</t>
    </r>
    <r>
      <rPr>
        <sz val="11"/>
        <color theme="1"/>
        <rFont val="Arial"/>
        <family val="2"/>
      </rPr>
      <t xml:space="preserve">
   Science arguments are strengthened by multiple lines of evidence supporting a single explanation. (HS-ESS2-4)</t>
    </r>
  </si>
  <si>
    <r>
      <rPr>
        <b/>
        <sz val="11"/>
        <color theme="1"/>
        <rFont val="Arial"/>
        <family val="2"/>
      </rPr>
      <t>Influence of Engineering, Technology, and Science on Society and the Natural World</t>
    </r>
    <r>
      <rPr>
        <sz val="11"/>
        <color theme="1"/>
        <rFont val="Arial"/>
        <family val="2"/>
      </rPr>
      <t xml:space="preserve">
   Modern civilization depends on major technological systems. (HS-ESS3-1)</t>
    </r>
  </si>
  <si>
    <r>
      <rPr>
        <b/>
        <sz val="11"/>
        <color theme="1"/>
        <rFont val="Arial"/>
        <family val="2"/>
      </rPr>
      <t>Influence of Engineering, Technology, and Science on Society and the Natural World</t>
    </r>
    <r>
      <rPr>
        <sz val="11"/>
        <color theme="1"/>
        <rFont val="Arial"/>
        <family val="2"/>
      </rPr>
      <t xml:space="preserve">
   Modern civilization depends on major technological systems. (HS-ESS3-3)</t>
    </r>
  </si>
  <si>
    <r>
      <rPr>
        <b/>
        <sz val="11"/>
        <color theme="1"/>
        <rFont val="Arial"/>
        <family val="2"/>
      </rPr>
      <t>Influence of Engineering, Technology, and Science on Society and the Natural World</t>
    </r>
    <r>
      <rPr>
        <sz val="11"/>
        <color theme="1"/>
        <rFont val="Arial"/>
        <family val="2"/>
      </rPr>
      <t xml:space="preserve">
   Analysis of costs and benefits is a critical aspect of decisions about technology. (HS- ESS3-2)</t>
    </r>
  </si>
  <si>
    <r>
      <rPr>
        <b/>
        <sz val="11"/>
        <color theme="1"/>
        <rFont val="Arial"/>
        <family val="2"/>
      </rPr>
      <t>Influence of Engineering, Technology, and Science on Society and the Natural World</t>
    </r>
    <r>
      <rPr>
        <sz val="11"/>
        <color theme="1"/>
        <rFont val="Arial"/>
        <family val="2"/>
      </rPr>
      <t xml:space="preserve">
   New technologies can have deep impacts on society and the environment, including some that were not anticipated. (HS-ESS3-3)</t>
    </r>
  </si>
  <si>
    <r>
      <rPr>
        <b/>
        <sz val="11"/>
        <color theme="1"/>
        <rFont val="Arial"/>
        <family val="2"/>
      </rPr>
      <t>Influence of Engineering, Technology, and Science on Society and the Natural World</t>
    </r>
    <r>
      <rPr>
        <sz val="11"/>
        <color theme="1"/>
        <rFont val="Arial"/>
        <family val="2"/>
      </rPr>
      <t xml:space="preserve">
   Engineers continuously modify these systems to increase benefits while
decreasing costs and risks. (HS-ESS3-4)</t>
    </r>
  </si>
  <si>
    <r>
      <rPr>
        <b/>
        <sz val="11"/>
        <color theme="1"/>
        <rFont val="Arial"/>
        <family val="2"/>
      </rPr>
      <t>Science is a Human Endeavor</t>
    </r>
    <r>
      <rPr>
        <sz val="11"/>
        <color theme="1"/>
        <rFont val="Arial"/>
        <family val="2"/>
      </rPr>
      <t xml:space="preserve">
   Scientific knowledge is a result of human endeavors, imagination, and creativity. (HS-ESS3-3)</t>
    </r>
  </si>
  <si>
    <r>
      <rPr>
        <b/>
        <sz val="11"/>
        <color theme="1"/>
        <rFont val="Arial"/>
        <family val="2"/>
      </rPr>
      <t>Science Addresses Questions About the Natural and Material World</t>
    </r>
    <r>
      <rPr>
        <sz val="11"/>
        <color theme="1"/>
        <rFont val="Arial"/>
        <family val="2"/>
      </rPr>
      <t xml:space="preserve">
   Science and technology may raise ethical issues for which science, by itself, does not provide answers and solutions. (HS-ESS3-2)</t>
    </r>
  </si>
  <si>
    <r>
      <rPr>
        <b/>
        <sz val="11"/>
        <color theme="1"/>
        <rFont val="Arial"/>
        <family val="2"/>
      </rPr>
      <t>Science Addresses Questions About the Natural and Material World</t>
    </r>
    <r>
      <rPr>
        <sz val="11"/>
        <color theme="1"/>
        <rFont val="Arial"/>
        <family val="2"/>
      </rPr>
      <t xml:space="preserve">
   Science knowledge indicates what can happen in natural systems—not what should happen. The latter involves ethics, values, and human decisions about the use of knowledge. (HS-ESS3-2)</t>
    </r>
  </si>
  <si>
    <r>
      <rPr>
        <b/>
        <sz val="11"/>
        <color theme="1"/>
        <rFont val="Arial"/>
        <family val="2"/>
      </rPr>
      <t>Science Addresses Questions About the Natural and Material World</t>
    </r>
    <r>
      <rPr>
        <sz val="11"/>
        <color theme="1"/>
        <rFont val="Arial"/>
        <family val="2"/>
      </rPr>
      <t xml:space="preserve">
   Many decisions are not made using science alone, but rely on social and cultural contexts to resolve issues. (HS-ESS3-2)</t>
    </r>
  </si>
  <si>
    <r>
      <rPr>
        <b/>
        <sz val="11"/>
        <color theme="1"/>
        <rFont val="Arial"/>
        <family val="2"/>
      </rPr>
      <t>Influence of Science, Engineering, and Technology on Society and the Natural World</t>
    </r>
    <r>
      <rPr>
        <sz val="11"/>
        <color theme="1"/>
        <rFont val="Arial"/>
        <family val="2"/>
      </rPr>
      <t xml:space="preserve">
   New technologies can have deep impacts on society and the
environment, including some that were not anticipated. Analysis of costs and
benefits is a critical aspect of decisions about technology. (HS-ETS1-3)</t>
    </r>
  </si>
  <si>
    <r>
      <t xml:space="preserve">Influence of Science, Engineering, and Technology on Society and the Natural World
</t>
    </r>
    <r>
      <rPr>
        <sz val="11"/>
        <color theme="1"/>
        <rFont val="Arial"/>
        <family val="2"/>
      </rPr>
      <t>   New technologies can have deep impacts on society and the environment, including some that were not anticipated. Analysis of costs and benefits is a critical aspect of decisions about technology. (HS-ETS1-1)</t>
    </r>
  </si>
  <si>
    <r>
      <rPr>
        <b/>
        <sz val="11"/>
        <color theme="1"/>
        <rFont val="Arial"/>
        <family val="2"/>
      </rPr>
      <t>ESS2.A: Earth Materials and Systems</t>
    </r>
    <r>
      <rPr>
        <sz val="11"/>
        <color theme="1"/>
        <rFont val="Arial"/>
        <family val="2"/>
      </rPr>
      <t xml:space="preserve">
   Earth’s systems, being dynamic and interacting, cause feedback effects that can increase or decrease the original changes. (HS-ESS2-1)</t>
    </r>
  </si>
  <si>
    <t>PE</t>
  </si>
  <si>
    <t>reaches Earth in the form of radiation.</t>
  </si>
  <si>
    <t>HS-ESS1-1: Develop a model based on evidence to illustrate the life span of the sun and the role of nuclear fusion in the sun’s core to release energy that eventually</t>
  </si>
  <si>
    <t>in the universe.</t>
  </si>
  <si>
    <t>HS-ESS1-2: Construct an explanation of the Big bang theory based on astronomical evidence of light spectra, motion of distant galaxies, and composition of matter</t>
  </si>
  <si>
    <t xml:space="preserve">and early history. </t>
  </si>
  <si>
    <t>HS-ESS1-6: Apply scientific reasoning and evidence from ancient Earth materials, meteorites, and other planetary surfaces to construct an account of Earth’s formation</t>
  </si>
  <si>
    <t>ocean-floor features.</t>
  </si>
  <si>
    <t>HS-ESS2-1: Develop a model to illustrate how Earth’s internal and surface processes operate at different spatial and temporal scales to form continental and</t>
  </si>
  <si>
    <t>and associated future impacts to Earth systems.</t>
  </si>
  <si>
    <t>HS-ESS3-5. Analyze geoscience data and the results from global climate models to make an evidence-based forecast of the current rate of global or regional climate change</t>
  </si>
  <si>
    <t>influenced human activity.</t>
  </si>
  <si>
    <t>HS-ESS3-1: Construct an explanation based on evidence for how the availability of natural resources, occurrence of natural hazards, and changes in climate have</t>
  </si>
  <si>
    <t>and biodiversity.</t>
  </si>
  <si>
    <t>HS-ESS3-3: Create a computational simulation to illustrate the relationships among management of natural resources, the sustainability of human populations,</t>
  </si>
  <si>
    <t>HS-SS-1 NM: Obtain and communicate information about the role of New Mexico in nuclear science and 21st century innovations including how the national laboratories</t>
  </si>
  <si>
    <t>involving hardware, software, production, simulation, and information flow.</t>
  </si>
  <si>
    <t xml:space="preserve">have contributed theoretical, experimental, and applied science; have illustrated the interdependence of science, engineering, and technology; and have used systems </t>
  </si>
  <si>
    <t>relates to science.</t>
  </si>
  <si>
    <t>HS-SS-2 NM:Construct an argument using claims, scientific evidence, and reasoning that helps decision makers with a New Mexico challenge or opportunity as it</t>
  </si>
  <si>
    <t>reliability, and aesthetics, as well as possible social, cultural, and environmental impacts.</t>
  </si>
  <si>
    <t xml:space="preserve">HS-ETS1-3: Evaluate a solution to a complex real-world problem based on prioritized criteria and trade-offs that account for a range of constraints, including cost, safety, </t>
  </si>
  <si>
    <t>within and between systems relevant to the problem.</t>
  </si>
  <si>
    <t xml:space="preserve">HS-ETS1-4: Use a computer simulation to model the impact of proposed solutions to a complex real-world problem with numerous criteria and constraints on interactions  </t>
  </si>
  <si>
    <t xml:space="preserve">Publisher Instructions:
 Citations for Section 2 “Other Relevant Criteria” will usually refer to the Teacher Edition, but may refer to the Student Edition.
 Section 2 criteria are scored as to whether the evidence occurs in the instructional material; they are NOT scored using Bloom’s. 
 List one citation per occurrence cell.
 All three citation occurrences must be found satisfactory in the cited material by the Reviewer to meet the requirements of the indicator.
</t>
  </si>
  <si>
    <t xml:space="preserve">Reviewer Instructions: 
 Use the Teacher’s Edition and the Student Edition to conduct this portion of the review.
          o Three (3):  All 3 citations must meet the requirements of the indicator.
          o Zero (0):  One or more citations did not meet the requirements of the indicator.
</t>
  </si>
  <si>
    <r>
      <rPr>
        <b/>
        <sz val="11"/>
        <color theme="1"/>
        <rFont val="Arial"/>
        <family val="2"/>
      </rPr>
      <t>PS1.C: Nuclear Processes</t>
    </r>
    <r>
      <rPr>
        <sz val="11"/>
        <color theme="1"/>
        <rFont val="Arial"/>
        <family val="2"/>
      </rPr>
      <t xml:space="preserve">
   Spontaneous radioactive decays follow a characteristic exponential decay law. Nuclear lifetimes allow radiometric dating to be used to determine the ages of rocks and other materials. (secondary to HS-ESS1-5)</t>
    </r>
  </si>
  <si>
    <r>
      <rPr>
        <b/>
        <sz val="11"/>
        <color theme="1"/>
        <rFont val="Arial"/>
        <family val="2"/>
      </rPr>
      <t>PS1.C: Nuclear Processes</t>
    </r>
    <r>
      <rPr>
        <sz val="11"/>
        <color theme="1"/>
        <rFont val="Arial"/>
        <family val="2"/>
      </rPr>
      <t xml:space="preserve">
   Spontaneous radioactive decays follow a characteristic exponential decay law. Nuclear lifetimes allow radiometric dating to be used to determine the ages of rocks and other materials. (secondary to HS-ESS1-6)</t>
    </r>
  </si>
  <si>
    <r>
      <rPr>
        <b/>
        <sz val="11"/>
        <color theme="1"/>
        <rFont val="Arial"/>
        <family val="2"/>
      </rPr>
      <t>ESS2.B: Plate Tectonics and Large-Scale System Interactions</t>
    </r>
    <r>
      <rPr>
        <sz val="11"/>
        <color theme="1"/>
        <rFont val="Arial"/>
        <family val="2"/>
      </rPr>
      <t xml:space="preserve">
   Plate tectonics is the unifying theory that explains the past and current movements of the rocks at Earth’s surface and provides a framework for understanding its geologic history. (secondary to HS-ESS1-5)</t>
    </r>
  </si>
  <si>
    <r>
      <rPr>
        <b/>
        <sz val="11"/>
        <color theme="1"/>
        <rFont val="Arial"/>
        <family val="2"/>
      </rPr>
      <t>Influence of Engineering, Technology, and Science on Society and the Natural World</t>
    </r>
    <r>
      <rPr>
        <sz val="11"/>
        <color theme="1"/>
        <rFont val="Arial"/>
        <family val="2"/>
      </rPr>
      <t xml:space="preserve">
   Engineers continuously modify these systems to increase benefits while
decreasing costs and risks. (HS-ESS3-2)</t>
    </r>
  </si>
  <si>
    <t>Score</t>
  </si>
  <si>
    <t>Y</t>
  </si>
  <si>
    <t>N</t>
  </si>
  <si>
    <r>
      <rPr>
        <b/>
        <sz val="11"/>
        <color theme="1"/>
        <rFont val="Arial"/>
        <family val="2"/>
      </rPr>
      <t>HS-SS-1 NM</t>
    </r>
    <r>
      <rPr>
        <sz val="11"/>
        <color theme="1"/>
        <rFont val="Arial"/>
        <family val="2"/>
      </rPr>
      <t>: Obtain and communicate information about the role of New Mexico in nuclear science and 21st century innovations including how the national laboratories have contributed to theoretical, experimental, and applied science; have illustrated the interdependence of science, engineering, and technology; and have used systems involving hardware, sofware, production, simulation, and information flow.</t>
    </r>
  </si>
  <si>
    <r>
      <rPr>
        <b/>
        <sz val="11"/>
        <color theme="1"/>
        <rFont val="Arial"/>
        <family val="2"/>
      </rPr>
      <t>HS-SS-2 NM</t>
    </r>
    <r>
      <rPr>
        <sz val="11"/>
        <color theme="1"/>
        <rFont val="Arial"/>
        <family val="2"/>
      </rPr>
      <t>: Construct an argument using claims, scientific evidence, and reasoning that helps decision makers with a New Mexico challenge or opportunity as it relates to science.</t>
    </r>
  </si>
  <si>
    <t>Section I Total Score</t>
  </si>
  <si>
    <r>
      <t xml:space="preserve">SECTION 1: Content Standards, Benchmarks and Performance Standards 6.29.10.8 CONTENT STANDARDS WITH BENCHMARKS AND PERFORMANCE STANDARDS FOR SCIENCE, GRADES K-12:  </t>
    </r>
    <r>
      <rPr>
        <sz val="12"/>
        <color theme="0"/>
        <rFont val="Arial"/>
        <family val="2"/>
      </rPr>
      <t>The New Mexico STEM-ready science standards established by the department are organized based on the Science Domains Model</t>
    </r>
  </si>
  <si>
    <r>
      <rPr>
        <b/>
        <u/>
        <sz val="16"/>
        <rFont val="Arial"/>
        <family val="2"/>
      </rPr>
      <t>Publisher Instructions:</t>
    </r>
    <r>
      <rPr>
        <b/>
        <sz val="11"/>
        <rFont val="Arial"/>
        <family val="2"/>
      </rPr>
      <t xml:space="preserve">
• Citations for Section I will refer to the Student Edition, Teacher Edition, or Student Workbook
• For Section I, you may enter one citation per cell available.
• The reviewer will be scoring the portion of the criteria that is bulleted.
• Within each Performance Expectation (PE): 
          o Disciplinary Core Ideas (DCI's) {</t>
    </r>
    <r>
      <rPr>
        <b/>
        <sz val="11"/>
        <color theme="9" tint="-0.249977111117893"/>
        <rFont val="Arial"/>
        <family val="2"/>
      </rPr>
      <t>orange</t>
    </r>
    <r>
      <rPr>
        <b/>
        <sz val="11"/>
        <rFont val="Arial"/>
        <family val="2"/>
      </rPr>
      <t>} will be scored on their occurrences in the cited material. All DCI’s must be present and clear in each of the citations to receive full points available. If any DCI is not present or clear in any citation, a score of zero [0] will be given for that section and the remainder of the Performance Expectation will not    be scored.
          o Science and Engineering Practices (SEP) {</t>
    </r>
    <r>
      <rPr>
        <b/>
        <sz val="11"/>
        <color theme="3" tint="0.39997558519241921"/>
        <rFont val="Arial"/>
        <family val="2"/>
      </rPr>
      <t>blue</t>
    </r>
    <r>
      <rPr>
        <b/>
        <sz val="11"/>
        <rFont val="Arial"/>
        <family val="2"/>
      </rPr>
      <t>} and Crosscutting Concepts (CCC) {</t>
    </r>
    <r>
      <rPr>
        <b/>
        <sz val="11"/>
        <color rgb="FF00B050"/>
        <rFont val="Arial"/>
        <family val="2"/>
      </rPr>
      <t>green</t>
    </r>
    <r>
      <rPr>
        <b/>
        <sz val="11"/>
        <rFont val="Arial"/>
        <family val="2"/>
      </rPr>
      <t>} criteria are scored as to whether the cited material demonstrates application of Bloom’s Taxonomy at the higher citation levels. [3,2,1,0]. 
          o Connections to Nature and Science and Connections to Engineering, Technology and Applications of Science {</t>
    </r>
    <r>
      <rPr>
        <b/>
        <sz val="11"/>
        <color theme="0"/>
        <rFont val="Arial"/>
        <family val="2"/>
      </rPr>
      <t>white</t>
    </r>
    <r>
      <rPr>
        <b/>
        <sz val="11"/>
        <rFont val="Arial"/>
        <family val="2"/>
      </rPr>
      <t>} will be scored on their occurrences. The Connections must be present and clear in the citation in order to receive all points available. If the Connections are not present or clear in the citation, it will receive a score of zero [0].
          o New Mexico Companion Standards {</t>
    </r>
    <r>
      <rPr>
        <b/>
        <sz val="11"/>
        <color theme="0"/>
        <rFont val="Arial"/>
        <family val="2"/>
      </rPr>
      <t>white</t>
    </r>
    <r>
      <rPr>
        <b/>
        <sz val="11"/>
        <rFont val="Arial"/>
        <family val="2"/>
      </rPr>
      <t>} will be scored on their occurrences. The Companion Standards must be present and clear in the citation in order to receive all points available. If the Companion Standards are not present or clear in the citation, it will receive a score of zero [0].</t>
    </r>
    <r>
      <rPr>
        <b/>
        <sz val="11"/>
        <color theme="0"/>
        <rFont val="Arial"/>
        <family val="2"/>
      </rPr>
      <t xml:space="preserve">
</t>
    </r>
  </si>
  <si>
    <r>
      <rPr>
        <b/>
        <u/>
        <sz val="16"/>
        <rFont val="Arial"/>
        <family val="2"/>
      </rPr>
      <t>Reviewer Instructions:</t>
    </r>
    <r>
      <rPr>
        <b/>
        <sz val="11"/>
        <rFont val="Arial"/>
        <family val="2"/>
      </rPr>
      <t xml:space="preserve">  
• Use the Student Edition, Teacher Edition, or Student Workbook to conduct this portion of the review. 
• You will be scoring the bulleted portion of the criteria. 
• Use the drop down menu in the box to the right of each citation to register your score for that citation.
• Within each Performance Expectation (PE), except for New Mexico Companion Standards: 
          o Disciplinary Core Ideas (DCI) {</t>
    </r>
    <r>
      <rPr>
        <b/>
        <sz val="11"/>
        <color theme="9" tint="-0.249977111117893"/>
        <rFont val="Arial"/>
        <family val="2"/>
      </rPr>
      <t>orange</t>
    </r>
    <r>
      <rPr>
        <b/>
        <sz val="11"/>
        <rFont val="Arial"/>
        <family val="2"/>
      </rPr>
      <t xml:space="preserve">} will be scored first. They will be scored on their occurrence within the cited material. 
                     DCI’s must be present and clear in each of the citations in order to receive the full points available. For each citation, if the DCI is present and clear place a “Y” in the box to the right of the citation.
                     If any DCI is not present or clear in any citation, a score of zero [0] will be given. If the DCI is not present or clear, place a “N” in the box to the right of the citation. Then place a Zero [0] in the yellow score box using the drop down menu. Move to the next PE.
                     If any DCI score is Zero [0] within a PE, do not score the corresponding Science and Engineering Practice (SEP), Crosscutting Concept (CCC), and/or Connections to Nature &amp; Science or Connections to Engineering, Technology and Applications of Science within that PE. Move on to the next PE.
                     If all DCI’s are present, clear and have been marked with a “Y,” using the drop down menu at the bottom of the yellow score column for that PE, place a “15” in the box and go on to review and score the other criteria within that PE.
</t>
    </r>
  </si>
  <si>
    <r>
      <t xml:space="preserve">          o Science and Engineering Practices (SEP) {</t>
    </r>
    <r>
      <rPr>
        <b/>
        <sz val="11"/>
        <color rgb="FF0070C0"/>
        <rFont val="Arial"/>
        <family val="2"/>
      </rPr>
      <t>blue</t>
    </r>
    <r>
      <rPr>
        <b/>
        <sz val="11"/>
        <rFont val="Arial"/>
        <family val="2"/>
      </rPr>
      <t>} and the Crosscutting Concepts (CCC) {</t>
    </r>
    <r>
      <rPr>
        <b/>
        <sz val="11"/>
        <color rgb="FF00B050"/>
        <rFont val="Arial"/>
        <family val="2"/>
      </rPr>
      <t>green</t>
    </r>
    <r>
      <rPr>
        <b/>
        <sz val="11"/>
        <rFont val="Arial"/>
        <family val="2"/>
      </rPr>
      <t>} will be scored if the DCI’s within the PE have received full points available.
                     The SEP's and CCC's will be scored as to whether the evidence demonstrates application of Bloom’s Taxonomy at the highest citation levels. Using the drop down menu in the cell directly to the right of the citation, assign the citation a number based on the Citation Level of Bloom’s Taxonomy that is demonstrated in the citation:
                              • A Three [3]: The citation demonstrates Bloom’s Citation Level 3.
                              • A Two [2]: The citation demonstrates Bloom’s Citation Level 2.
                              • A One [1]: The citation demonstrates Bloom’s Citation Level 1.
                              • Zero [0]: The citation does not meet Citation Level 1, Level 2, Level 3 or it does not address the standard.
           o Connections to Nature and Science and Connections to Engineering, Technology and Applications of Science {</t>
    </r>
    <r>
      <rPr>
        <b/>
        <sz val="11"/>
        <color theme="0"/>
        <rFont val="Arial"/>
        <family val="2"/>
      </rPr>
      <t>white</t>
    </r>
    <r>
      <rPr>
        <b/>
        <sz val="11"/>
        <rFont val="Arial"/>
        <family val="2"/>
      </rPr>
      <t>}:
                     Connections are scored based on occurrence. Using the drop down menu in the cell directly to the right of the citation, assign a number based on the occurrence: 
                              • A One [1]: The citation is present and clear.
                              • Zero [0]: The citation is not present or clear.
           o New Mexico Companion standards {</t>
    </r>
    <r>
      <rPr>
        <b/>
        <sz val="11"/>
        <color theme="0"/>
        <rFont val="Arial"/>
        <family val="2"/>
      </rPr>
      <t>white</t>
    </r>
    <r>
      <rPr>
        <b/>
        <sz val="11"/>
        <rFont val="Arial"/>
        <family val="2"/>
      </rPr>
      <t xml:space="preserve">}
                     Connections are scored based on occurrence. Using the drop down menu in the cell directly to the right of the citation, assign a number based on the occurrence: 
                              • A One [1]: The citation is present and clear.
                              • Zero [0]: The citation is not present or clear.
</t>
    </r>
  </si>
  <si>
    <r>
      <rPr>
        <b/>
        <u/>
        <sz val="16"/>
        <color theme="0"/>
        <rFont val="Arial"/>
        <family val="2"/>
      </rPr>
      <t>Scoring:</t>
    </r>
    <r>
      <rPr>
        <b/>
        <sz val="11"/>
        <color theme="0"/>
        <rFont val="Arial"/>
        <family val="2"/>
      </rPr>
      <t xml:space="preserve">
• Each Performance Expectation has the potential of scoring Thirty [30] points. 
          o DCI’s in their entirety will be awarded Fifteen [15] points if they are all present in each of the citations and satisfactorily meet the requirements of the standard.
          o If all DCI’s are met, SEP’s and CCC’s are scored against Bloom’s Taxonomy and will be awarded points according to the highest Citation Level demonstrated in the material. SEP’s and CCC’s have the potential of receiving Fourteen [14] or Fifteen [15] points.
                     Fifteen [15] Points = Performance Expectations with No Connection
                     Fourteen [14] Points = Performance Expectations with Connection(s)
          o Connections are awarded points on occurrences. Each Connection found to satisfactorily meet the requirements will receive the points available for that Connection, if all DCI’s are met. Connections in their entirety are awarded One [1] point for each Performance Expectation that contains one or more Connections.  
          o New Mexico Companion Standards are awarded points on occurrences. Each Companion Standard found to satisfactorily meet the requirements will receive Seven-and-a-half [7.5] points.</t>
    </r>
    <r>
      <rPr>
        <sz val="11"/>
        <color theme="0"/>
        <rFont val="Arial"/>
        <family val="2"/>
      </rPr>
      <t xml:space="preserve"> </t>
    </r>
    <r>
      <rPr>
        <b/>
        <sz val="11"/>
        <color theme="0"/>
        <rFont val="Arial"/>
        <family val="2"/>
      </rPr>
      <t xml:space="preserve">
</t>
    </r>
  </si>
  <si>
    <t>The "Reviewer Comment" box may be used to add comments regarding certain anomalies or questions about citations as necessary.</t>
  </si>
  <si>
    <t>FORM F.11 Citation Alignment and Scoring Rubric -                                                                              2018 Earth and Space Science Grades 9-12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</si>
</sst>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mm/dd/yy;@"/>
  </numFmts>
  <fonts count="38" x14ac:knownFonts="1">
    <font>
      <sz val="11"/>
      <color theme="1"/>
      <name val="Calibri"/>
      <family val="2"/>
      <scheme val="minor"/>
    </font>
    <font>
      <sz val="16"/>
      <color rgb="FF000000"/>
      <name val="Calibri"/>
      <family val="2"/>
      <scheme val="minor"/>
    </font>
    <font>
      <sz val="11"/>
      <color rgb="FF000000"/>
      <name val="Calibri"/>
      <family val="2"/>
      <scheme val="minor"/>
    </font>
    <font>
      <sz val="11"/>
      <color rgb="FF000000"/>
      <name val="Arial"/>
      <family val="2"/>
    </font>
    <font>
      <b/>
      <sz val="12"/>
      <color rgb="FFFF0000"/>
      <name val="Arial"/>
      <family val="2"/>
    </font>
    <font>
      <b/>
      <sz val="11"/>
      <color theme="1"/>
      <name val="Calibri"/>
      <family val="2"/>
      <scheme val="minor"/>
    </font>
    <font>
      <u/>
      <sz val="11"/>
      <color theme="10"/>
      <name val="Calibri"/>
      <family val="2"/>
      <scheme val="minor"/>
    </font>
    <font>
      <u/>
      <sz val="11"/>
      <color theme="11"/>
      <name val="Calibri"/>
      <family val="2"/>
      <scheme val="minor"/>
    </font>
    <font>
      <b/>
      <sz val="12"/>
      <color theme="1"/>
      <name val="Arial"/>
      <family val="2"/>
    </font>
    <font>
      <sz val="12"/>
      <color theme="1"/>
      <name val="Arial"/>
      <family val="2"/>
    </font>
    <font>
      <sz val="11"/>
      <color theme="1"/>
      <name val="Arial"/>
      <family val="2"/>
    </font>
    <font>
      <b/>
      <sz val="11"/>
      <color theme="1"/>
      <name val="Arial"/>
      <family val="2"/>
    </font>
    <font>
      <b/>
      <sz val="18"/>
      <name val="Arial"/>
      <family val="2"/>
    </font>
    <font>
      <b/>
      <sz val="24"/>
      <color theme="0"/>
      <name val="Arial"/>
      <family val="2"/>
    </font>
    <font>
      <b/>
      <sz val="20"/>
      <color theme="1"/>
      <name val="Arial"/>
      <family val="2"/>
    </font>
    <font>
      <b/>
      <i/>
      <sz val="12"/>
      <name val="Arial"/>
      <family val="2"/>
    </font>
    <font>
      <sz val="20"/>
      <color theme="1"/>
      <name val="Arial"/>
      <family val="2"/>
    </font>
    <font>
      <b/>
      <sz val="12"/>
      <name val="Arial"/>
      <family val="2"/>
    </font>
    <font>
      <b/>
      <sz val="11"/>
      <name val="Arial"/>
      <family val="2"/>
    </font>
    <font>
      <b/>
      <sz val="16"/>
      <color theme="1"/>
      <name val="Calibri"/>
      <family val="2"/>
      <scheme val="minor"/>
    </font>
    <font>
      <b/>
      <sz val="18"/>
      <color theme="1"/>
      <name val="Arial"/>
      <family val="2"/>
    </font>
    <font>
      <i/>
      <sz val="11"/>
      <color theme="1"/>
      <name val="Arial"/>
      <family val="2"/>
    </font>
    <font>
      <b/>
      <sz val="11"/>
      <color rgb="FF000000"/>
      <name val="Arial"/>
      <family val="2"/>
    </font>
    <font>
      <b/>
      <u/>
      <sz val="12"/>
      <color theme="1"/>
      <name val="Arial"/>
      <family val="2"/>
    </font>
    <font>
      <b/>
      <u/>
      <sz val="11"/>
      <color theme="1"/>
      <name val="Arial"/>
      <family val="2"/>
    </font>
    <font>
      <b/>
      <u/>
      <sz val="11"/>
      <color rgb="FF000000"/>
      <name val="Arial"/>
      <family val="2"/>
    </font>
    <font>
      <b/>
      <sz val="12"/>
      <color theme="0"/>
      <name val="Arial"/>
      <family val="2"/>
    </font>
    <font>
      <b/>
      <sz val="11"/>
      <color theme="0"/>
      <name val="Arial"/>
      <family val="2"/>
    </font>
    <font>
      <b/>
      <sz val="11"/>
      <color theme="9" tint="-0.249977111117893"/>
      <name val="Arial"/>
      <family val="2"/>
    </font>
    <font>
      <b/>
      <sz val="11"/>
      <color theme="3" tint="0.39997558519241921"/>
      <name val="Arial"/>
      <family val="2"/>
    </font>
    <font>
      <b/>
      <sz val="11"/>
      <color rgb="FFFFFF00"/>
      <name val="Arial"/>
      <family val="2"/>
    </font>
    <font>
      <b/>
      <sz val="11"/>
      <color rgb="FF00B050"/>
      <name val="Arial"/>
      <family val="2"/>
    </font>
    <font>
      <sz val="11"/>
      <color theme="0"/>
      <name val="Arial"/>
      <family val="2"/>
    </font>
    <font>
      <sz val="12"/>
      <color theme="0"/>
      <name val="Arial"/>
      <family val="2"/>
    </font>
    <font>
      <b/>
      <u/>
      <sz val="16"/>
      <name val="Arial"/>
      <family val="2"/>
    </font>
    <font>
      <sz val="11"/>
      <name val="Arial"/>
      <family val="2"/>
    </font>
    <font>
      <b/>
      <sz val="11"/>
      <color rgb="FF0070C0"/>
      <name val="Arial"/>
      <family val="2"/>
    </font>
    <font>
      <b/>
      <u/>
      <sz val="16"/>
      <color theme="0"/>
      <name val="Arial"/>
      <family val="2"/>
    </font>
  </fonts>
  <fills count="17">
    <fill>
      <patternFill patternType="none"/>
    </fill>
    <fill>
      <patternFill patternType="gray125"/>
    </fill>
    <fill>
      <patternFill patternType="solid">
        <fgColor theme="5"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rgb="FFD9D9D9"/>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1" tint="0.249977111117893"/>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5" tint="-0.499984740745262"/>
        <bgColor indexed="64"/>
      </patternFill>
    </fill>
  </fills>
  <borders count="6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diagonal/>
    </border>
    <border>
      <left/>
      <right style="thin">
        <color auto="1"/>
      </right>
      <top/>
      <bottom/>
      <diagonal/>
    </border>
    <border>
      <left/>
      <right style="medium">
        <color auto="1"/>
      </right>
      <top/>
      <bottom style="thin">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top style="medium">
        <color auto="1"/>
      </top>
      <bottom style="medium">
        <color auto="1"/>
      </bottom>
      <diagonal/>
    </border>
    <border>
      <left/>
      <right/>
      <top/>
      <bottom style="medium">
        <color auto="1"/>
      </bottom>
      <diagonal/>
    </border>
    <border>
      <left style="medium">
        <color auto="1"/>
      </left>
      <right/>
      <top/>
      <bottom/>
      <diagonal/>
    </border>
    <border>
      <left style="medium">
        <color auto="1"/>
      </left>
      <right/>
      <top style="thin">
        <color auto="1"/>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top style="medium">
        <color indexed="64"/>
      </top>
      <bottom style="medium">
        <color indexed="64"/>
      </bottom>
      <diagonal/>
    </border>
    <border>
      <left style="medium">
        <color indexed="64"/>
      </left>
      <right/>
      <top style="thin">
        <color indexed="64"/>
      </top>
      <bottom style="thin">
        <color auto="1"/>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thin">
        <color auto="1"/>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indexed="64"/>
      </right>
      <top style="thin">
        <color auto="1"/>
      </top>
      <bottom/>
      <diagonal/>
    </border>
    <border>
      <left style="medium">
        <color indexed="64"/>
      </left>
      <right/>
      <top/>
      <bottom style="thin">
        <color auto="1"/>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auto="1"/>
      </left>
      <right style="medium">
        <color auto="1"/>
      </right>
      <top/>
      <bottom/>
      <diagonal/>
    </border>
    <border>
      <left/>
      <right style="thin">
        <color auto="1"/>
      </right>
      <top style="medium">
        <color indexed="64"/>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right style="medium">
        <color indexed="64"/>
      </right>
      <top style="thin">
        <color auto="1"/>
      </top>
      <bottom style="thin">
        <color auto="1"/>
      </bottom>
      <diagonal/>
    </border>
    <border>
      <left style="medium">
        <color indexed="64"/>
      </left>
      <right style="thin">
        <color auto="1"/>
      </right>
      <top/>
      <bottom/>
      <diagonal/>
    </border>
    <border>
      <left style="medium">
        <color indexed="64"/>
      </left>
      <right style="thin">
        <color auto="1"/>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medium">
        <color indexed="64"/>
      </top>
      <bottom/>
      <diagonal/>
    </border>
    <border>
      <left style="thin">
        <color auto="1"/>
      </left>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style="thin">
        <color auto="1"/>
      </top>
      <bottom style="medium">
        <color indexed="64"/>
      </bottom>
      <diagonal/>
    </border>
    <border>
      <left style="thin">
        <color auto="1"/>
      </left>
      <right/>
      <top style="thin">
        <color auto="1"/>
      </top>
      <bottom/>
      <diagonal/>
    </border>
    <border>
      <left style="thin">
        <color indexed="64"/>
      </left>
      <right style="medium">
        <color auto="1"/>
      </right>
      <top style="medium">
        <color auto="1"/>
      </top>
      <bottom style="thin">
        <color auto="1"/>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right style="thin">
        <color auto="1"/>
      </right>
      <top style="medium">
        <color indexed="64"/>
      </top>
      <bottom style="medium">
        <color indexed="64"/>
      </bottom>
      <diagonal/>
    </border>
  </borders>
  <cellStyleXfs count="7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312">
    <xf numFmtId="0" fontId="0" fillId="0" borderId="0" xfId="0"/>
    <xf numFmtId="0" fontId="0" fillId="0" borderId="0" xfId="0" applyAlignment="1">
      <alignment wrapText="1"/>
    </xf>
    <xf numFmtId="0" fontId="1" fillId="0" borderId="0" xfId="0" applyFont="1"/>
    <xf numFmtId="0" fontId="2" fillId="0" borderId="0" xfId="0" applyFont="1"/>
    <xf numFmtId="0" fontId="0" fillId="0" borderId="0" xfId="0"/>
    <xf numFmtId="0" fontId="10" fillId="0" borderId="0" xfId="0" applyFont="1" applyAlignment="1">
      <alignment vertical="center"/>
    </xf>
    <xf numFmtId="0" fontId="0" fillId="0" borderId="0" xfId="0" applyAlignment="1">
      <alignment horizontal="center"/>
    </xf>
    <xf numFmtId="0" fontId="0" fillId="0" borderId="0" xfId="0" applyFill="1"/>
    <xf numFmtId="0" fontId="10" fillId="0" borderId="0" xfId="0" applyFont="1" applyFill="1" applyAlignment="1">
      <alignment vertical="center"/>
    </xf>
    <xf numFmtId="0" fontId="0" fillId="0" borderId="0" xfId="0" applyFill="1" applyAlignment="1">
      <alignment vertical="center"/>
    </xf>
    <xf numFmtId="0" fontId="0" fillId="0" borderId="0" xfId="0" applyAlignment="1">
      <alignment vertical="center"/>
    </xf>
    <xf numFmtId="0" fontId="10" fillId="5" borderId="1" xfId="0" applyFont="1" applyFill="1" applyBorder="1" applyAlignment="1" applyProtection="1">
      <alignment vertical="center" wrapText="1"/>
    </xf>
    <xf numFmtId="0" fontId="0" fillId="7" borderId="15" xfId="0" applyFill="1" applyBorder="1" applyAlignment="1">
      <alignment horizontal="center" vertical="top"/>
    </xf>
    <xf numFmtId="0" fontId="0" fillId="0" borderId="0" xfId="0" applyBorder="1" applyAlignment="1">
      <alignment horizontal="center" vertical="top"/>
    </xf>
    <xf numFmtId="0" fontId="16" fillId="4" borderId="5" xfId="0" applyFont="1" applyFill="1" applyBorder="1" applyAlignment="1" applyProtection="1">
      <alignment horizontal="center" vertical="center"/>
      <protection locked="0"/>
    </xf>
    <xf numFmtId="0" fontId="20" fillId="12" borderId="15" xfId="0" applyFont="1" applyFill="1" applyBorder="1" applyAlignment="1" applyProtection="1">
      <alignment horizontal="left" vertical="center"/>
    </xf>
    <xf numFmtId="0" fontId="8" fillId="6" borderId="21" xfId="0" applyFont="1" applyFill="1" applyBorder="1" applyAlignment="1" applyProtection="1">
      <alignment horizontal="left" vertical="center"/>
    </xf>
    <xf numFmtId="0" fontId="8" fillId="6" borderId="18" xfId="0" applyFont="1" applyFill="1" applyBorder="1" applyAlignment="1" applyProtection="1">
      <alignment horizontal="left" vertical="center"/>
    </xf>
    <xf numFmtId="0" fontId="11" fillId="11" borderId="9" xfId="0" applyFont="1" applyFill="1" applyBorder="1" applyAlignment="1" applyProtection="1">
      <alignment vertical="center" wrapText="1"/>
    </xf>
    <xf numFmtId="0" fontId="8" fillId="6" borderId="17" xfId="0" applyFont="1" applyFill="1" applyBorder="1" applyAlignment="1" applyProtection="1">
      <alignment horizontal="left" vertical="center"/>
    </xf>
    <xf numFmtId="0" fontId="10" fillId="11" borderId="9" xfId="0" applyFont="1" applyFill="1" applyBorder="1" applyAlignment="1" applyProtection="1">
      <alignment vertical="center" wrapText="1"/>
    </xf>
    <xf numFmtId="0" fontId="10" fillId="11" borderId="2" xfId="0" applyFont="1" applyFill="1" applyBorder="1" applyAlignment="1" applyProtection="1">
      <alignment vertical="center" wrapText="1"/>
    </xf>
    <xf numFmtId="0" fontId="10" fillId="11" borderId="11" xfId="0" applyFont="1" applyFill="1" applyBorder="1" applyAlignment="1" applyProtection="1">
      <alignment vertical="center" wrapText="1"/>
    </xf>
    <xf numFmtId="0" fontId="10" fillId="11" borderId="12" xfId="0" applyFont="1" applyFill="1" applyBorder="1" applyAlignment="1" applyProtection="1">
      <alignment vertical="center" wrapText="1"/>
    </xf>
    <xf numFmtId="0" fontId="10" fillId="5" borderId="2" xfId="0" applyFont="1" applyFill="1" applyBorder="1" applyAlignment="1" applyProtection="1">
      <alignment vertical="center" wrapText="1"/>
    </xf>
    <xf numFmtId="0" fontId="10" fillId="10" borderId="12" xfId="0" applyFont="1" applyFill="1" applyBorder="1" applyAlignment="1" applyProtection="1">
      <alignment vertical="center" wrapText="1"/>
    </xf>
    <xf numFmtId="0" fontId="10" fillId="5" borderId="11" xfId="0" applyFont="1" applyFill="1" applyBorder="1" applyAlignment="1" applyProtection="1">
      <alignment vertical="center" wrapText="1"/>
    </xf>
    <xf numFmtId="0" fontId="10" fillId="10" borderId="11" xfId="0" applyFont="1" applyFill="1" applyBorder="1" applyAlignment="1" applyProtection="1">
      <alignment vertical="center" wrapText="1"/>
    </xf>
    <xf numFmtId="0" fontId="11" fillId="5" borderId="11" xfId="0" applyFont="1" applyFill="1" applyBorder="1" applyAlignment="1" applyProtection="1">
      <alignment vertical="center" wrapText="1"/>
    </xf>
    <xf numFmtId="0" fontId="8" fillId="4" borderId="5" xfId="0" applyFont="1" applyFill="1" applyBorder="1" applyAlignment="1">
      <alignment horizontal="center"/>
    </xf>
    <xf numFmtId="0" fontId="8" fillId="2" borderId="31" xfId="0" applyFont="1" applyFill="1" applyBorder="1" applyAlignment="1">
      <alignment horizontal="center"/>
    </xf>
    <xf numFmtId="0" fontId="8" fillId="7" borderId="14" xfId="0" applyFont="1" applyFill="1" applyBorder="1"/>
    <xf numFmtId="0" fontId="8" fillId="7" borderId="19" xfId="0" applyFont="1" applyFill="1" applyBorder="1" applyAlignment="1">
      <alignment horizontal="center" vertical="center"/>
    </xf>
    <xf numFmtId="0" fontId="27" fillId="13" borderId="15" xfId="0" applyFont="1" applyFill="1" applyBorder="1" applyAlignment="1">
      <alignment horizontal="left" vertical="center"/>
    </xf>
    <xf numFmtId="0" fontId="27" fillId="13" borderId="17" xfId="0" applyFont="1" applyFill="1" applyBorder="1" applyAlignment="1">
      <alignment horizontal="left" vertical="center"/>
    </xf>
    <xf numFmtId="0" fontId="27" fillId="13" borderId="6" xfId="0" applyFont="1" applyFill="1" applyBorder="1" applyAlignment="1">
      <alignment horizontal="left" vertical="center"/>
    </xf>
    <xf numFmtId="0" fontId="11" fillId="14" borderId="10" xfId="0" applyFont="1" applyFill="1" applyBorder="1" applyAlignment="1">
      <alignment vertical="center" wrapText="1"/>
    </xf>
    <xf numFmtId="0" fontId="8" fillId="14" borderId="5" xfId="0" applyFont="1" applyFill="1" applyBorder="1" applyAlignment="1">
      <alignment horizontal="center"/>
    </xf>
    <xf numFmtId="0" fontId="8" fillId="2" borderId="32" xfId="0" applyFont="1" applyFill="1" applyBorder="1" applyAlignment="1">
      <alignment horizontal="center" vertical="center"/>
    </xf>
    <xf numFmtId="0" fontId="19" fillId="0" borderId="0" xfId="0" applyFont="1" applyFill="1" applyBorder="1" applyAlignment="1">
      <alignment horizontal="center" vertical="center"/>
    </xf>
    <xf numFmtId="0" fontId="14" fillId="0" borderId="0" xfId="0" applyFont="1" applyFill="1" applyBorder="1" applyAlignment="1">
      <alignment horizontal="center"/>
    </xf>
    <xf numFmtId="0" fontId="9" fillId="2" borderId="30" xfId="0" applyFont="1" applyFill="1" applyBorder="1" applyAlignment="1" applyProtection="1">
      <alignment vertical="center" wrapText="1"/>
      <protection locked="0"/>
    </xf>
    <xf numFmtId="0" fontId="9" fillId="2" borderId="24" xfId="0" applyFont="1" applyFill="1" applyBorder="1" applyAlignment="1" applyProtection="1">
      <alignment vertical="center" wrapText="1"/>
      <protection locked="0"/>
    </xf>
    <xf numFmtId="0" fontId="9" fillId="2" borderId="29" xfId="0" applyFont="1" applyFill="1" applyBorder="1" applyAlignment="1" applyProtection="1">
      <alignment vertical="center" wrapText="1"/>
      <protection locked="0"/>
    </xf>
    <xf numFmtId="0" fontId="9" fillId="2" borderId="1" xfId="0" applyFont="1" applyFill="1" applyBorder="1" applyAlignment="1" applyProtection="1">
      <alignment vertical="center" wrapText="1"/>
      <protection locked="0"/>
    </xf>
    <xf numFmtId="0" fontId="10" fillId="0" borderId="3" xfId="0" applyFont="1" applyBorder="1" applyAlignment="1">
      <alignment vertical="center" wrapText="1"/>
    </xf>
    <xf numFmtId="0" fontId="10" fillId="0" borderId="28" xfId="0" applyFont="1" applyBorder="1" applyAlignment="1">
      <alignment vertical="center" wrapText="1"/>
    </xf>
    <xf numFmtId="0" fontId="3" fillId="0" borderId="1" xfId="0" applyFont="1" applyBorder="1" applyAlignment="1">
      <alignment vertical="center" wrapText="1"/>
    </xf>
    <xf numFmtId="0" fontId="10" fillId="0" borderId="1" xfId="0" applyFont="1" applyBorder="1" applyAlignment="1">
      <alignment vertical="center" wrapText="1"/>
    </xf>
    <xf numFmtId="0" fontId="10" fillId="0" borderId="1" xfId="0" applyFont="1" applyFill="1" applyBorder="1" applyAlignment="1">
      <alignment vertical="center" wrapText="1"/>
    </xf>
    <xf numFmtId="0" fontId="10" fillId="0" borderId="28" xfId="0" applyFont="1" applyFill="1" applyBorder="1" applyAlignment="1">
      <alignment vertical="center" wrapText="1"/>
    </xf>
    <xf numFmtId="0" fontId="9" fillId="14" borderId="2" xfId="0" applyFont="1" applyFill="1" applyBorder="1" applyAlignment="1" applyProtection="1">
      <alignment vertical="center" wrapText="1"/>
      <protection locked="0"/>
    </xf>
    <xf numFmtId="0" fontId="9" fillId="14" borderId="1" xfId="0" applyFont="1" applyFill="1" applyBorder="1" applyAlignment="1" applyProtection="1">
      <alignment vertical="center" wrapText="1"/>
      <protection locked="0"/>
    </xf>
    <xf numFmtId="0" fontId="9" fillId="14" borderId="28" xfId="0" applyFont="1" applyFill="1" applyBorder="1" applyAlignment="1" applyProtection="1">
      <alignment vertical="center" wrapText="1"/>
      <protection locked="0"/>
    </xf>
    <xf numFmtId="0" fontId="10" fillId="14" borderId="1" xfId="0" applyFont="1" applyFill="1" applyBorder="1" applyAlignment="1">
      <alignment vertical="center" wrapText="1"/>
    </xf>
    <xf numFmtId="0" fontId="9" fillId="0" borderId="9" xfId="0" applyFont="1" applyFill="1" applyBorder="1" applyAlignment="1" applyProtection="1">
      <alignment vertical="center" wrapText="1"/>
      <protection locked="0"/>
    </xf>
    <xf numFmtId="0" fontId="9" fillId="0" borderId="3" xfId="0" applyFont="1" applyFill="1" applyBorder="1" applyAlignment="1" applyProtection="1">
      <alignment vertical="center" wrapText="1"/>
      <protection locked="0"/>
    </xf>
    <xf numFmtId="0" fontId="9" fillId="0" borderId="2" xfId="0" applyFont="1" applyFill="1" applyBorder="1" applyAlignment="1" applyProtection="1">
      <alignment vertical="center" wrapText="1"/>
      <protection locked="0"/>
    </xf>
    <xf numFmtId="0" fontId="9" fillId="0" borderId="1" xfId="0" applyFont="1" applyFill="1" applyBorder="1" applyAlignment="1" applyProtection="1">
      <alignment vertical="center" wrapText="1"/>
      <protection locked="0"/>
    </xf>
    <xf numFmtId="0" fontId="14" fillId="0" borderId="36"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25" xfId="0" applyFont="1" applyFill="1" applyBorder="1" applyAlignment="1">
      <alignment horizontal="center" vertical="center"/>
    </xf>
    <xf numFmtId="0" fontId="14" fillId="14" borderId="27" xfId="0" applyFont="1" applyFill="1" applyBorder="1" applyAlignment="1">
      <alignment horizontal="center" vertical="center"/>
    </xf>
    <xf numFmtId="0" fontId="14" fillId="14" borderId="1" xfId="0" applyFont="1" applyFill="1" applyBorder="1" applyAlignment="1">
      <alignment horizontal="center" vertical="center"/>
    </xf>
    <xf numFmtId="0" fontId="10" fillId="14" borderId="28" xfId="0" applyFont="1" applyFill="1" applyBorder="1" applyAlignment="1">
      <alignment vertical="center" wrapText="1"/>
    </xf>
    <xf numFmtId="0" fontId="14" fillId="14" borderId="25" xfId="0" applyFont="1" applyFill="1" applyBorder="1" applyAlignment="1">
      <alignment horizontal="center" vertical="center"/>
    </xf>
    <xf numFmtId="0" fontId="3" fillId="14" borderId="1" xfId="0" applyFont="1" applyFill="1" applyBorder="1" applyAlignment="1">
      <alignment vertical="center" wrapText="1"/>
    </xf>
    <xf numFmtId="0" fontId="9" fillId="0" borderId="11" xfId="0" applyFont="1" applyFill="1" applyBorder="1" applyAlignment="1" applyProtection="1">
      <alignment vertical="center" wrapText="1"/>
      <protection locked="0"/>
    </xf>
    <xf numFmtId="0" fontId="9" fillId="0" borderId="28" xfId="0" applyFont="1" applyFill="1" applyBorder="1" applyAlignment="1" applyProtection="1">
      <alignment vertical="center" wrapText="1"/>
      <protection locked="0"/>
    </xf>
    <xf numFmtId="0" fontId="8" fillId="6" borderId="16" xfId="0" applyFont="1" applyFill="1" applyBorder="1" applyAlignment="1" applyProtection="1">
      <alignment horizontal="left" vertical="center"/>
    </xf>
    <xf numFmtId="0" fontId="10" fillId="10" borderId="28" xfId="0" applyFont="1" applyFill="1" applyBorder="1" applyAlignment="1" applyProtection="1">
      <alignment vertical="center" wrapText="1"/>
    </xf>
    <xf numFmtId="0" fontId="8" fillId="6" borderId="22" xfId="0" applyFont="1" applyFill="1" applyBorder="1" applyAlignment="1" applyProtection="1">
      <alignment horizontal="left" vertical="center"/>
    </xf>
    <xf numFmtId="0" fontId="8" fillId="6" borderId="15" xfId="0" applyFont="1" applyFill="1" applyBorder="1" applyAlignment="1" applyProtection="1">
      <alignment horizontal="left" vertical="center"/>
    </xf>
    <xf numFmtId="0" fontId="20" fillId="12" borderId="10" xfId="0" applyFont="1" applyFill="1" applyBorder="1" applyAlignment="1" applyProtection="1">
      <alignment vertical="center" wrapText="1"/>
    </xf>
    <xf numFmtId="0" fontId="10" fillId="10" borderId="11" xfId="0" applyFont="1" applyFill="1" applyBorder="1" applyAlignment="1" applyProtection="1">
      <alignment horizontal="left" vertical="center" wrapText="1"/>
    </xf>
    <xf numFmtId="0" fontId="20" fillId="6" borderId="14" xfId="0" applyFont="1" applyFill="1" applyBorder="1" applyAlignment="1" applyProtection="1">
      <alignment horizontal="center" vertical="center"/>
    </xf>
    <xf numFmtId="0" fontId="0" fillId="6" borderId="5" xfId="0" applyFill="1" applyBorder="1" applyAlignment="1" applyProtection="1">
      <alignment horizontal="center" vertical="center"/>
    </xf>
    <xf numFmtId="0" fontId="10" fillId="0" borderId="1" xfId="0" applyFont="1" applyFill="1" applyBorder="1" applyAlignment="1" applyProtection="1">
      <alignment vertical="center" wrapText="1"/>
    </xf>
    <xf numFmtId="0" fontId="10" fillId="0" borderId="28" xfId="0" applyFont="1" applyFill="1" applyBorder="1" applyAlignment="1" applyProtection="1">
      <alignment vertical="center" wrapText="1"/>
    </xf>
    <xf numFmtId="0" fontId="20" fillId="6" borderId="10" xfId="0" applyFont="1" applyFill="1" applyBorder="1" applyAlignment="1" applyProtection="1">
      <alignment horizontal="center" vertical="center"/>
    </xf>
    <xf numFmtId="0" fontId="20" fillId="6" borderId="22" xfId="0" applyFont="1" applyFill="1" applyBorder="1" applyAlignment="1" applyProtection="1">
      <alignment horizontal="center" vertical="center"/>
    </xf>
    <xf numFmtId="0" fontId="20" fillId="6" borderId="16" xfId="0" applyFont="1" applyFill="1" applyBorder="1" applyAlignment="1" applyProtection="1">
      <alignment horizontal="center" vertical="center"/>
    </xf>
    <xf numFmtId="0" fontId="11" fillId="0" borderId="1" xfId="0" applyFont="1" applyFill="1" applyBorder="1" applyAlignment="1" applyProtection="1">
      <alignment vertical="center" wrapText="1"/>
    </xf>
    <xf numFmtId="0" fontId="10" fillId="0" borderId="11" xfId="0" applyFont="1" applyFill="1" applyBorder="1" applyAlignment="1" applyProtection="1">
      <alignment vertical="center" wrapText="1"/>
    </xf>
    <xf numFmtId="0" fontId="14" fillId="6" borderId="5" xfId="0" applyFont="1" applyFill="1" applyBorder="1" applyAlignment="1" applyProtection="1">
      <alignment horizontal="center" vertical="center"/>
    </xf>
    <xf numFmtId="0" fontId="20" fillId="12" borderId="22" xfId="0" applyFont="1" applyFill="1" applyBorder="1" applyAlignment="1" applyProtection="1">
      <alignment horizontal="left" vertical="center"/>
    </xf>
    <xf numFmtId="0" fontId="14" fillId="6" borderId="39" xfId="0" applyFont="1" applyFill="1" applyBorder="1" applyAlignment="1" applyProtection="1">
      <alignment horizontal="center" vertical="center"/>
    </xf>
    <xf numFmtId="0" fontId="11" fillId="0" borderId="28" xfId="0" applyFont="1" applyFill="1" applyBorder="1" applyAlignment="1" applyProtection="1">
      <alignment vertical="center" wrapText="1"/>
    </xf>
    <xf numFmtId="0" fontId="14" fillId="0" borderId="43" xfId="0" applyFont="1" applyBorder="1" applyAlignment="1" applyProtection="1">
      <alignment horizontal="center" vertical="center"/>
    </xf>
    <xf numFmtId="0" fontId="14" fillId="0" borderId="25" xfId="0" applyFont="1" applyBorder="1" applyAlignment="1" applyProtection="1">
      <alignment horizontal="center" vertical="center"/>
    </xf>
    <xf numFmtId="0" fontId="14" fillId="0" borderId="25" xfId="0" applyFont="1" applyFill="1" applyBorder="1" applyAlignment="1" applyProtection="1">
      <alignment horizontal="center" vertical="center"/>
    </xf>
    <xf numFmtId="0" fontId="14" fillId="0" borderId="45" xfId="0" applyFont="1" applyBorder="1" applyAlignment="1" applyProtection="1">
      <alignment horizontal="center" vertical="center"/>
    </xf>
    <xf numFmtId="0" fontId="14" fillId="7" borderId="36" xfId="0" applyFont="1" applyFill="1" applyBorder="1" applyAlignment="1" applyProtection="1">
      <alignment horizontal="center" vertical="center"/>
    </xf>
    <xf numFmtId="0" fontId="14" fillId="0" borderId="42" xfId="0" applyFont="1" applyBorder="1" applyAlignment="1" applyProtection="1">
      <alignment horizontal="center" vertical="center"/>
    </xf>
    <xf numFmtId="0" fontId="14" fillId="7" borderId="27" xfId="0" applyFont="1" applyFill="1" applyBorder="1" applyAlignment="1" applyProtection="1">
      <alignment horizontal="center" vertical="center"/>
    </xf>
    <xf numFmtId="0" fontId="14" fillId="0" borderId="43" xfId="0" applyFont="1" applyFill="1" applyBorder="1" applyAlignment="1" applyProtection="1">
      <alignment horizontal="center" vertical="center"/>
    </xf>
    <xf numFmtId="0" fontId="14" fillId="0" borderId="42" xfId="0" applyFont="1" applyFill="1" applyBorder="1" applyAlignment="1" applyProtection="1">
      <alignment horizontal="center" vertical="center"/>
    </xf>
    <xf numFmtId="0" fontId="14" fillId="7" borderId="20" xfId="0" applyFont="1" applyFill="1" applyBorder="1" applyAlignment="1" applyProtection="1">
      <alignment horizontal="center" vertical="center"/>
    </xf>
    <xf numFmtId="0" fontId="14" fillId="0" borderId="46" xfId="0" applyFont="1" applyBorder="1" applyAlignment="1" applyProtection="1">
      <alignment horizontal="center" vertical="center"/>
    </xf>
    <xf numFmtId="0" fontId="10" fillId="10" borderId="47" xfId="0" applyFont="1" applyFill="1" applyBorder="1" applyAlignment="1" applyProtection="1">
      <alignment vertical="center" wrapText="1"/>
    </xf>
    <xf numFmtId="0" fontId="8" fillId="7" borderId="32" xfId="0" applyFont="1" applyFill="1" applyBorder="1" applyAlignment="1">
      <alignment horizontal="center" vertical="center"/>
    </xf>
    <xf numFmtId="0" fontId="8" fillId="0" borderId="0" xfId="0" applyFont="1" applyBorder="1"/>
    <xf numFmtId="0" fontId="5" fillId="0" borderId="0" xfId="0" applyFont="1" applyBorder="1"/>
    <xf numFmtId="0" fontId="5" fillId="0" borderId="0" xfId="0" applyFont="1" applyFill="1" applyBorder="1"/>
    <xf numFmtId="10" fontId="8" fillId="0" borderId="0" xfId="0" applyNumberFormat="1" applyFont="1" applyFill="1" applyBorder="1" applyAlignment="1">
      <alignment horizontal="center"/>
    </xf>
    <xf numFmtId="0" fontId="14" fillId="0" borderId="46" xfId="0" applyFont="1" applyFill="1" applyBorder="1" applyAlignment="1">
      <alignment horizontal="center" vertical="center"/>
    </xf>
    <xf numFmtId="0" fontId="10" fillId="0" borderId="48" xfId="0" applyFont="1" applyFill="1" applyBorder="1" applyAlignment="1">
      <alignment vertical="center" wrapText="1"/>
    </xf>
    <xf numFmtId="0" fontId="9" fillId="0" borderId="47" xfId="0" applyFont="1" applyFill="1" applyBorder="1" applyAlignment="1" applyProtection="1">
      <alignment vertical="center" wrapText="1"/>
      <protection locked="0"/>
    </xf>
    <xf numFmtId="0" fontId="9" fillId="0" borderId="48" xfId="0" applyFont="1" applyFill="1" applyBorder="1" applyAlignment="1" applyProtection="1">
      <alignment vertical="center" wrapText="1"/>
      <protection locked="0"/>
    </xf>
    <xf numFmtId="0" fontId="9" fillId="2" borderId="50" xfId="0" applyFont="1" applyFill="1" applyBorder="1" applyAlignment="1" applyProtection="1">
      <alignment vertical="center" wrapText="1"/>
      <protection locked="0"/>
    </xf>
    <xf numFmtId="0" fontId="0" fillId="7" borderId="15" xfId="0" applyFill="1" applyBorder="1" applyAlignment="1">
      <alignment horizontal="center" vertical="top" wrapText="1"/>
    </xf>
    <xf numFmtId="0" fontId="20" fillId="6" borderId="39" xfId="0" applyFont="1" applyFill="1" applyBorder="1" applyAlignment="1" applyProtection="1">
      <alignment horizontal="center" vertical="center"/>
    </xf>
    <xf numFmtId="0" fontId="8" fillId="6" borderId="19" xfId="0" applyFont="1" applyFill="1" applyBorder="1" applyAlignment="1" applyProtection="1">
      <alignment horizontal="left" vertical="center"/>
    </xf>
    <xf numFmtId="0" fontId="14" fillId="7" borderId="43" xfId="0" applyFont="1" applyFill="1" applyBorder="1" applyAlignment="1" applyProtection="1">
      <alignment horizontal="center" vertical="center"/>
    </xf>
    <xf numFmtId="0" fontId="20" fillId="12" borderId="18" xfId="0" applyFont="1" applyFill="1" applyBorder="1" applyAlignment="1" applyProtection="1">
      <alignment horizontal="left" vertical="center"/>
    </xf>
    <xf numFmtId="0" fontId="10" fillId="0" borderId="61" xfId="0" applyFont="1" applyFill="1" applyBorder="1" applyAlignment="1" applyProtection="1">
      <alignment horizontal="left" vertical="center" wrapText="1"/>
    </xf>
    <xf numFmtId="0" fontId="20" fillId="0" borderId="10" xfId="0" applyFont="1" applyFill="1" applyBorder="1" applyAlignment="1" applyProtection="1">
      <alignment horizontal="center" vertical="center"/>
    </xf>
    <xf numFmtId="0" fontId="10" fillId="0" borderId="60" xfId="0" applyFont="1" applyFill="1" applyBorder="1" applyAlignment="1" applyProtection="1">
      <alignment horizontal="left" vertical="center" wrapText="1"/>
    </xf>
    <xf numFmtId="0" fontId="14" fillId="0" borderId="10" xfId="0" applyFont="1" applyFill="1" applyBorder="1" applyAlignment="1" applyProtection="1">
      <alignment horizontal="center" vertical="center"/>
    </xf>
    <xf numFmtId="0" fontId="8" fillId="0" borderId="8" xfId="0" applyFont="1" applyBorder="1" applyAlignment="1" applyProtection="1">
      <alignment horizontal="center"/>
    </xf>
    <xf numFmtId="0" fontId="9" fillId="9" borderId="10" xfId="0" applyFont="1" applyFill="1" applyBorder="1" applyAlignment="1" applyProtection="1">
      <alignment vertical="center" wrapText="1"/>
      <protection locked="0"/>
    </xf>
    <xf numFmtId="0" fontId="9" fillId="9" borderId="10" xfId="0" applyFont="1" applyFill="1" applyBorder="1" applyAlignment="1" applyProtection="1">
      <alignment horizontal="center" vertical="center" wrapText="1"/>
      <protection locked="0"/>
    </xf>
    <xf numFmtId="164" fontId="8" fillId="9" borderId="10" xfId="0" applyNumberFormat="1"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xf>
    <xf numFmtId="0" fontId="8" fillId="9" borderId="15" xfId="0" applyFont="1" applyFill="1" applyBorder="1" applyAlignment="1" applyProtection="1">
      <alignment horizontal="left" vertical="center" wrapText="1"/>
    </xf>
    <xf numFmtId="0" fontId="8" fillId="9" borderId="10" xfId="0" applyFont="1" applyFill="1" applyBorder="1" applyAlignment="1" applyProtection="1">
      <alignment vertical="center" wrapText="1"/>
    </xf>
    <xf numFmtId="0" fontId="8" fillId="9" borderId="10" xfId="0" applyFont="1" applyFill="1" applyBorder="1" applyAlignment="1" applyProtection="1">
      <alignment horizontal="left" vertical="center" wrapText="1"/>
    </xf>
    <xf numFmtId="0" fontId="8" fillId="9" borderId="10" xfId="0" applyFont="1" applyFill="1" applyBorder="1" applyAlignment="1" applyProtection="1">
      <alignment vertical="center"/>
    </xf>
    <xf numFmtId="0" fontId="8" fillId="0" borderId="10" xfId="0" applyFont="1" applyBorder="1" applyAlignment="1" applyProtection="1">
      <alignment horizontal="left" vertical="center"/>
    </xf>
    <xf numFmtId="0" fontId="9" fillId="0" borderId="10" xfId="0" applyFont="1" applyBorder="1" applyAlignment="1" applyProtection="1">
      <alignment horizontal="center" vertical="center"/>
    </xf>
    <xf numFmtId="0" fontId="8" fillId="0" borderId="10" xfId="0" applyFont="1" applyBorder="1" applyAlignment="1" applyProtection="1">
      <alignment vertical="center" wrapText="1"/>
    </xf>
    <xf numFmtId="166" fontId="9" fillId="0" borderId="10" xfId="0" applyNumberFormat="1" applyFont="1" applyBorder="1" applyAlignment="1" applyProtection="1">
      <alignment horizontal="center" vertical="center"/>
    </xf>
    <xf numFmtId="0" fontId="8" fillId="0" borderId="22" xfId="0" applyFont="1" applyBorder="1" applyAlignment="1" applyProtection="1">
      <alignment horizontal="left" vertical="center" wrapText="1"/>
    </xf>
    <xf numFmtId="0" fontId="8" fillId="0" borderId="10" xfId="0" applyFont="1" applyBorder="1" applyAlignment="1" applyProtection="1">
      <alignment horizontal="center" vertical="center" wrapText="1"/>
    </xf>
    <xf numFmtId="0" fontId="8" fillId="0" borderId="10" xfId="0" applyFont="1" applyBorder="1" applyAlignment="1" applyProtection="1">
      <alignment horizontal="left" vertical="center" wrapText="1"/>
    </xf>
    <xf numFmtId="1" fontId="8" fillId="0" borderId="10" xfId="0" applyNumberFormat="1" applyFont="1" applyBorder="1" applyAlignment="1" applyProtection="1">
      <alignment horizontal="center" vertical="center"/>
    </xf>
    <xf numFmtId="0" fontId="8" fillId="0" borderId="10" xfId="0" applyFont="1" applyFill="1" applyBorder="1" applyAlignment="1" applyProtection="1">
      <alignment horizontal="center" vertical="center"/>
    </xf>
    <xf numFmtId="1" fontId="8" fillId="0" borderId="10" xfId="0" applyNumberFormat="1" applyFont="1" applyFill="1" applyBorder="1" applyAlignment="1" applyProtection="1">
      <alignment horizontal="center" vertical="center" wrapText="1"/>
    </xf>
    <xf numFmtId="0" fontId="17" fillId="0" borderId="10" xfId="0" applyFont="1" applyFill="1" applyBorder="1" applyAlignment="1" applyProtection="1">
      <alignment horizontal="center" vertical="center" wrapText="1"/>
    </xf>
    <xf numFmtId="165" fontId="8" fillId="0" borderId="18" xfId="0" applyNumberFormat="1" applyFont="1" applyFill="1" applyBorder="1" applyAlignment="1" applyProtection="1">
      <alignment horizontal="center" vertical="center" wrapText="1"/>
    </xf>
    <xf numFmtId="165" fontId="4" fillId="7" borderId="10" xfId="0" applyNumberFormat="1" applyFont="1" applyFill="1" applyBorder="1" applyAlignment="1" applyProtection="1">
      <alignment horizontal="center" vertical="center" wrapText="1"/>
    </xf>
    <xf numFmtId="165" fontId="4" fillId="0" borderId="10" xfId="0" applyNumberFormat="1" applyFont="1" applyFill="1" applyBorder="1" applyAlignment="1" applyProtection="1">
      <alignment horizontal="center" vertical="center" wrapText="1"/>
    </xf>
    <xf numFmtId="0" fontId="8" fillId="6" borderId="10" xfId="0" applyFont="1" applyFill="1" applyBorder="1" applyAlignment="1" applyProtection="1">
      <alignment horizontal="left" vertical="center" wrapText="1"/>
    </xf>
    <xf numFmtId="0" fontId="8" fillId="6" borderId="10" xfId="0" applyFont="1" applyFill="1" applyBorder="1" applyAlignment="1" applyProtection="1">
      <alignment horizontal="center" vertical="center" wrapText="1"/>
    </xf>
    <xf numFmtId="0" fontId="8" fillId="6" borderId="5" xfId="0" applyFont="1" applyFill="1" applyBorder="1" applyAlignment="1" applyProtection="1">
      <alignment horizontal="left" vertical="center" wrapText="1"/>
    </xf>
    <xf numFmtId="0" fontId="17" fillId="6" borderId="18" xfId="0" applyFont="1" applyFill="1" applyBorder="1" applyAlignment="1" applyProtection="1">
      <alignment horizontal="center" vertical="center" wrapText="1"/>
    </xf>
    <xf numFmtId="0" fontId="8" fillId="7" borderId="41" xfId="0" applyFont="1" applyFill="1" applyBorder="1" applyAlignment="1" applyProtection="1">
      <alignment horizontal="center" vertical="center"/>
    </xf>
    <xf numFmtId="0" fontId="11" fillId="7" borderId="25" xfId="0" applyFont="1" applyFill="1" applyBorder="1" applyAlignment="1" applyProtection="1">
      <alignment horizontal="center" vertical="top" wrapText="1"/>
    </xf>
    <xf numFmtId="0" fontId="18" fillId="7" borderId="25" xfId="0" applyFont="1" applyFill="1" applyBorder="1" applyAlignment="1" applyProtection="1">
      <alignment horizontal="center" vertical="top" wrapText="1"/>
    </xf>
    <xf numFmtId="0" fontId="8" fillId="3" borderId="42" xfId="0" applyFont="1" applyFill="1" applyBorder="1" applyAlignment="1" applyProtection="1">
      <alignment horizontal="center" vertical="center"/>
    </xf>
    <xf numFmtId="0" fontId="15" fillId="5" borderId="40" xfId="0" applyFont="1" applyFill="1" applyBorder="1" applyAlignment="1" applyProtection="1">
      <alignment horizontal="center"/>
    </xf>
    <xf numFmtId="0" fontId="15" fillId="5" borderId="37" xfId="0" applyFont="1" applyFill="1" applyBorder="1" applyAlignment="1" applyProtection="1">
      <alignment horizontal="center"/>
    </xf>
    <xf numFmtId="0" fontId="15" fillId="5" borderId="51" xfId="0" applyFont="1" applyFill="1" applyBorder="1" applyAlignment="1" applyProtection="1">
      <alignment horizontal="center"/>
    </xf>
    <xf numFmtId="0" fontId="15" fillId="2" borderId="38" xfId="0" applyFont="1" applyFill="1" applyBorder="1" applyAlignment="1" applyProtection="1">
      <alignment horizontal="center"/>
    </xf>
    <xf numFmtId="0" fontId="10" fillId="6" borderId="21" xfId="0" applyFont="1" applyFill="1" applyBorder="1" applyAlignment="1" applyProtection="1">
      <alignment horizontal="left" vertical="center" wrapText="1"/>
    </xf>
    <xf numFmtId="0" fontId="10" fillId="6" borderId="23" xfId="0" applyFont="1" applyFill="1" applyBorder="1" applyAlignment="1" applyProtection="1">
      <alignment horizontal="left" vertical="center" wrapText="1"/>
    </xf>
    <xf numFmtId="0" fontId="10" fillId="6" borderId="18"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7" xfId="0" applyFont="1" applyFill="1" applyBorder="1" applyAlignment="1" applyProtection="1">
      <alignment horizontal="left" vertical="center" wrapText="1"/>
    </xf>
    <xf numFmtId="0" fontId="9" fillId="0" borderId="9" xfId="0" applyFont="1" applyFill="1" applyBorder="1" applyAlignment="1" applyProtection="1">
      <alignment horizontal="center" vertical="center" wrapText="1"/>
    </xf>
    <xf numFmtId="0" fontId="9" fillId="4" borderId="14" xfId="0" applyFont="1" applyFill="1" applyBorder="1" applyAlignment="1" applyProtection="1">
      <alignment horizontal="center" vertical="center" wrapText="1"/>
    </xf>
    <xf numFmtId="0" fontId="9" fillId="4" borderId="5" xfId="0" applyFont="1" applyFill="1" applyBorder="1" applyAlignment="1" applyProtection="1">
      <alignment horizontal="center" vertical="center" wrapText="1"/>
    </xf>
    <xf numFmtId="0" fontId="9" fillId="7" borderId="52" xfId="0" applyFont="1" applyFill="1" applyBorder="1" applyAlignment="1" applyProtection="1">
      <alignment horizontal="center" vertical="center" wrapText="1"/>
    </xf>
    <xf numFmtId="0" fontId="9" fillId="7" borderId="50" xfId="0" applyFont="1" applyFill="1" applyBorder="1" applyAlignment="1" applyProtection="1">
      <alignment horizontal="center" vertical="center" wrapText="1"/>
    </xf>
    <xf numFmtId="0" fontId="9" fillId="6" borderId="21" xfId="0" applyFont="1" applyFill="1" applyBorder="1" applyAlignment="1" applyProtection="1">
      <alignment horizontal="left" vertical="center"/>
    </xf>
    <xf numFmtId="0" fontId="9" fillId="6" borderId="0" xfId="0" applyFont="1" applyFill="1" applyBorder="1" applyAlignment="1" applyProtection="1">
      <alignment horizontal="left" vertical="center"/>
    </xf>
    <xf numFmtId="0" fontId="9" fillId="6" borderId="18" xfId="0" applyFont="1" applyFill="1" applyBorder="1" applyAlignment="1" applyProtection="1">
      <alignment horizontal="left" vertical="center"/>
    </xf>
    <xf numFmtId="0" fontId="9" fillId="4" borderId="14" xfId="0" applyFont="1" applyFill="1" applyBorder="1" applyAlignment="1" applyProtection="1">
      <alignment horizontal="left" vertical="center"/>
    </xf>
    <xf numFmtId="0" fontId="9" fillId="4" borderId="39" xfId="0" applyFont="1" applyFill="1" applyBorder="1" applyAlignment="1" applyProtection="1">
      <alignment horizontal="left" vertical="center"/>
    </xf>
    <xf numFmtId="0" fontId="9" fillId="7" borderId="1" xfId="0" applyFont="1" applyFill="1" applyBorder="1" applyAlignment="1" applyProtection="1">
      <alignment horizontal="center" vertical="center"/>
    </xf>
    <xf numFmtId="0" fontId="9" fillId="7" borderId="52" xfId="0"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0" fontId="9" fillId="4" borderId="10" xfId="0" applyFont="1" applyFill="1" applyBorder="1" applyAlignment="1" applyProtection="1">
      <alignment horizontal="center" vertical="center"/>
    </xf>
    <xf numFmtId="0" fontId="9" fillId="7" borderId="28" xfId="0" applyFont="1" applyFill="1" applyBorder="1" applyAlignment="1" applyProtection="1">
      <alignment horizontal="center" vertical="center"/>
    </xf>
    <xf numFmtId="0" fontId="9" fillId="6" borderId="17" xfId="0" applyFont="1" applyFill="1" applyBorder="1" applyAlignment="1" applyProtection="1">
      <alignment horizontal="left" vertical="center"/>
    </xf>
    <xf numFmtId="0" fontId="9" fillId="6" borderId="55" xfId="0" applyFont="1" applyFill="1" applyBorder="1" applyAlignment="1" applyProtection="1">
      <alignment horizontal="left" vertical="center"/>
    </xf>
    <xf numFmtId="0" fontId="10" fillId="10" borderId="1" xfId="0" applyFont="1" applyFill="1" applyBorder="1" applyAlignment="1" applyProtection="1">
      <alignment vertical="center" wrapText="1"/>
    </xf>
    <xf numFmtId="0" fontId="9" fillId="7" borderId="1" xfId="0" applyFont="1" applyFill="1" applyBorder="1" applyAlignment="1" applyProtection="1">
      <alignment horizontal="center" vertical="center" wrapText="1"/>
    </xf>
    <xf numFmtId="0" fontId="9" fillId="7" borderId="28" xfId="0" applyFont="1" applyFill="1" applyBorder="1" applyAlignment="1" applyProtection="1">
      <alignment horizontal="center" vertical="center" wrapText="1"/>
    </xf>
    <xf numFmtId="0" fontId="9" fillId="4" borderId="10" xfId="0" applyFont="1" applyFill="1" applyBorder="1" applyAlignment="1" applyProtection="1">
      <alignment horizontal="center" vertical="center" wrapText="1"/>
    </xf>
    <xf numFmtId="0" fontId="9" fillId="12" borderId="17" xfId="0" applyFont="1" applyFill="1" applyBorder="1" applyAlignment="1" applyProtection="1">
      <alignment horizontal="left" vertical="center"/>
    </xf>
    <xf numFmtId="0" fontId="9" fillId="12" borderId="18" xfId="0" applyFont="1" applyFill="1" applyBorder="1" applyAlignment="1" applyProtection="1">
      <alignment horizontal="left" vertical="center"/>
    </xf>
    <xf numFmtId="0" fontId="9" fillId="0" borderId="57" xfId="0" applyFont="1" applyFill="1" applyBorder="1" applyAlignment="1" applyProtection="1">
      <alignment horizontal="center" vertical="center" wrapText="1"/>
    </xf>
    <xf numFmtId="0" fontId="9" fillId="0" borderId="30" xfId="0" applyFont="1" applyFill="1" applyBorder="1" applyAlignment="1" applyProtection="1">
      <alignment horizontal="center" vertical="center" wrapText="1"/>
    </xf>
    <xf numFmtId="0" fontId="9" fillId="4" borderId="39" xfId="0" applyFont="1" applyFill="1" applyBorder="1" applyAlignment="1" applyProtection="1">
      <alignment horizontal="center" vertical="center" wrapText="1"/>
    </xf>
    <xf numFmtId="0" fontId="9" fillId="7" borderId="24" xfId="0" applyFont="1" applyFill="1" applyBorder="1" applyAlignment="1" applyProtection="1">
      <alignment horizontal="center" vertical="center" wrapText="1"/>
    </xf>
    <xf numFmtId="0" fontId="9" fillId="12" borderId="21" xfId="0" applyFont="1" applyFill="1" applyBorder="1" applyAlignment="1" applyProtection="1">
      <alignment horizontal="left" vertical="center"/>
    </xf>
    <xf numFmtId="0" fontId="9" fillId="12" borderId="0" xfId="0" applyFont="1" applyFill="1" applyBorder="1" applyAlignment="1" applyProtection="1">
      <alignment horizontal="left" vertical="center"/>
    </xf>
    <xf numFmtId="0" fontId="9" fillId="7" borderId="0" xfId="0" applyFont="1" applyFill="1" applyBorder="1" applyAlignment="1" applyProtection="1">
      <alignment horizontal="center" vertical="center" wrapText="1"/>
    </xf>
    <xf numFmtId="0" fontId="10" fillId="7" borderId="58" xfId="0" applyFont="1" applyFill="1" applyBorder="1" applyAlignment="1" applyProtection="1">
      <alignment horizontal="left" vertical="center"/>
    </xf>
    <xf numFmtId="0" fontId="10" fillId="7" borderId="59" xfId="0" applyFont="1" applyFill="1" applyBorder="1" applyAlignment="1" applyProtection="1">
      <alignment horizontal="left" vertical="center"/>
    </xf>
    <xf numFmtId="0" fontId="10" fillId="4" borderId="10" xfId="0" applyFont="1" applyFill="1" applyBorder="1" applyAlignment="1" applyProtection="1">
      <alignment horizontal="center" vertical="center"/>
    </xf>
    <xf numFmtId="0" fontId="9" fillId="2" borderId="60" xfId="0" applyFont="1" applyFill="1" applyBorder="1" applyAlignment="1" applyProtection="1">
      <alignment horizontal="left" vertical="center"/>
    </xf>
    <xf numFmtId="0" fontId="10" fillId="7" borderId="33" xfId="0" applyFont="1" applyFill="1" applyBorder="1" applyAlignment="1" applyProtection="1">
      <alignment horizontal="left" vertical="center"/>
    </xf>
    <xf numFmtId="0" fontId="10" fillId="7" borderId="26" xfId="0" applyFont="1" applyFill="1" applyBorder="1" applyAlignment="1" applyProtection="1">
      <alignment horizontal="left" vertical="center"/>
    </xf>
    <xf numFmtId="0" fontId="9" fillId="0" borderId="48" xfId="0" applyFont="1" applyFill="1" applyBorder="1" applyAlignment="1" applyProtection="1">
      <alignment horizontal="center" vertical="center" wrapText="1"/>
    </xf>
    <xf numFmtId="0" fontId="0" fillId="0" borderId="19" xfId="0" applyBorder="1" applyAlignment="1" applyProtection="1">
      <alignment horizontal="center"/>
    </xf>
    <xf numFmtId="0" fontId="0" fillId="0" borderId="0" xfId="0" applyBorder="1" applyAlignment="1" applyProtection="1">
      <alignment wrapText="1"/>
    </xf>
    <xf numFmtId="0" fontId="0" fillId="0" borderId="0" xfId="0" applyBorder="1" applyAlignment="1" applyProtection="1">
      <alignment horizontal="center"/>
    </xf>
    <xf numFmtId="10" fontId="0" fillId="0" borderId="0" xfId="0" applyNumberFormat="1" applyBorder="1" applyAlignment="1" applyProtection="1">
      <alignment horizontal="center"/>
    </xf>
    <xf numFmtId="0" fontId="0" fillId="0" borderId="8" xfId="0" applyBorder="1" applyAlignment="1" applyProtection="1">
      <alignment horizontal="center"/>
    </xf>
    <xf numFmtId="2" fontId="0" fillId="0" borderId="0" xfId="0" applyNumberFormat="1" applyBorder="1" applyAlignment="1" applyProtection="1">
      <alignment horizontal="center"/>
    </xf>
    <xf numFmtId="0" fontId="8" fillId="6" borderId="22" xfId="0" applyFont="1" applyFill="1" applyBorder="1" applyAlignment="1" applyProtection="1">
      <alignment horizontal="center" vertical="center" wrapText="1"/>
    </xf>
    <xf numFmtId="0" fontId="8" fillId="6" borderId="23" xfId="0" applyFont="1" applyFill="1" applyBorder="1" applyAlignment="1" applyProtection="1">
      <alignment horizontal="center" vertical="center" wrapText="1"/>
    </xf>
    <xf numFmtId="0" fontId="8" fillId="6" borderId="19" xfId="0" applyFont="1" applyFill="1" applyBorder="1" applyAlignment="1" applyProtection="1">
      <alignment horizontal="center" vertical="center" wrapText="1"/>
    </xf>
    <xf numFmtId="0" fontId="8" fillId="6" borderId="8" xfId="0" applyFont="1" applyFill="1" applyBorder="1" applyAlignment="1" applyProtection="1">
      <alignment horizontal="center" vertical="center" wrapText="1"/>
    </xf>
    <xf numFmtId="0" fontId="8" fillId="6" borderId="16" xfId="0" applyFont="1" applyFill="1" applyBorder="1" applyAlignment="1" applyProtection="1">
      <alignment horizontal="center" vertical="center" wrapText="1"/>
    </xf>
    <xf numFmtId="0" fontId="8" fillId="6" borderId="7" xfId="0" applyFont="1" applyFill="1" applyBorder="1" applyAlignment="1" applyProtection="1">
      <alignment horizontal="center" vertical="center" wrapText="1"/>
    </xf>
    <xf numFmtId="0" fontId="8" fillId="6" borderId="15" xfId="0" applyFont="1" applyFill="1" applyBorder="1" applyAlignment="1" applyProtection="1">
      <alignment horizontal="left" vertical="center" wrapText="1"/>
    </xf>
    <xf numFmtId="0" fontId="8" fillId="6" borderId="6" xfId="0" applyFont="1" applyFill="1" applyBorder="1" applyAlignment="1" applyProtection="1">
      <alignment horizontal="left" vertical="center" wrapText="1"/>
    </xf>
    <xf numFmtId="0" fontId="12" fillId="3" borderId="15" xfId="0" applyFont="1" applyFill="1" applyBorder="1" applyAlignment="1" applyProtection="1">
      <alignment horizontal="center" vertical="center" wrapText="1"/>
    </xf>
    <xf numFmtId="0" fontId="12" fillId="3" borderId="17" xfId="0" applyFont="1" applyFill="1" applyBorder="1" applyAlignment="1" applyProtection="1">
      <alignment horizontal="center" vertical="center" wrapText="1"/>
    </xf>
    <xf numFmtId="0" fontId="12" fillId="3" borderId="6"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8" borderId="22" xfId="0" applyFont="1" applyFill="1" applyBorder="1" applyAlignment="1" applyProtection="1">
      <alignment horizontal="center" vertical="center" wrapText="1"/>
    </xf>
    <xf numFmtId="0" fontId="8" fillId="8" borderId="21" xfId="0" applyFont="1" applyFill="1" applyBorder="1" applyAlignment="1" applyProtection="1">
      <alignment horizontal="center" vertical="center" wrapText="1"/>
    </xf>
    <xf numFmtId="0" fontId="8" fillId="8" borderId="23" xfId="0" applyFont="1" applyFill="1" applyBorder="1" applyAlignment="1" applyProtection="1">
      <alignment horizontal="center" vertical="center" wrapText="1"/>
    </xf>
    <xf numFmtId="0" fontId="8" fillId="9" borderId="15" xfId="0" applyFont="1" applyFill="1" applyBorder="1" applyAlignment="1" applyProtection="1">
      <alignment horizontal="center" vertical="center"/>
    </xf>
    <xf numFmtId="0" fontId="8" fillId="9" borderId="17" xfId="0" applyFont="1" applyFill="1" applyBorder="1" applyAlignment="1" applyProtection="1">
      <alignment horizontal="center" vertical="center"/>
    </xf>
    <xf numFmtId="0" fontId="8" fillId="9" borderId="6" xfId="0" applyFont="1" applyFill="1" applyBorder="1" applyAlignment="1" applyProtection="1">
      <alignment horizontal="center" vertical="center"/>
    </xf>
    <xf numFmtId="0" fontId="23" fillId="0" borderId="17" xfId="0" applyFont="1" applyBorder="1" applyAlignment="1">
      <alignment vertical="top" wrapText="1"/>
    </xf>
    <xf numFmtId="0" fontId="23" fillId="0" borderId="6" xfId="0" applyFont="1" applyBorder="1" applyAlignment="1">
      <alignment vertical="top" wrapText="1"/>
    </xf>
    <xf numFmtId="0" fontId="27" fillId="2" borderId="21" xfId="0" applyFont="1" applyFill="1" applyBorder="1" applyAlignment="1" applyProtection="1">
      <alignment vertical="top" wrapText="1"/>
    </xf>
    <xf numFmtId="0" fontId="27" fillId="2" borderId="21" xfId="0" applyFont="1" applyFill="1" applyBorder="1" applyAlignment="1" applyProtection="1">
      <alignment vertical="top"/>
    </xf>
    <xf numFmtId="0" fontId="27" fillId="2" borderId="23" xfId="0" applyFont="1" applyFill="1" applyBorder="1" applyAlignment="1" applyProtection="1">
      <alignment vertical="top"/>
    </xf>
    <xf numFmtId="0" fontId="18" fillId="15" borderId="22" xfId="0" applyFont="1" applyFill="1" applyBorder="1" applyAlignment="1" applyProtection="1">
      <alignment horizontal="left" vertical="top" wrapText="1"/>
    </xf>
    <xf numFmtId="0" fontId="35" fillId="15" borderId="21" xfId="0" applyFont="1" applyFill="1" applyBorder="1" applyAlignment="1" applyProtection="1">
      <alignment horizontal="left" vertical="top" wrapText="1"/>
    </xf>
    <xf numFmtId="0" fontId="35" fillId="15" borderId="23" xfId="0" applyFont="1" applyFill="1" applyBorder="1" applyAlignment="1" applyProtection="1">
      <alignment horizontal="left" vertical="top" wrapText="1"/>
    </xf>
    <xf numFmtId="0" fontId="26" fillId="13" borderId="26" xfId="0" applyFont="1" applyFill="1" applyBorder="1" applyAlignment="1" applyProtection="1">
      <alignment vertical="center" wrapText="1"/>
    </xf>
    <xf numFmtId="0" fontId="26" fillId="13" borderId="17" xfId="0" applyFont="1" applyFill="1" applyBorder="1" applyAlignment="1" applyProtection="1">
      <alignment vertical="center" wrapText="1"/>
    </xf>
    <xf numFmtId="0" fontId="26" fillId="13" borderId="6" xfId="0" applyFont="1" applyFill="1" applyBorder="1" applyAlignment="1" applyProtection="1">
      <alignment vertical="center" wrapText="1"/>
    </xf>
    <xf numFmtId="0" fontId="18" fillId="15" borderId="16" xfId="0" applyFont="1" applyFill="1" applyBorder="1" applyAlignment="1" applyProtection="1">
      <alignment horizontal="left" vertical="top" wrapText="1"/>
    </xf>
    <xf numFmtId="0" fontId="18" fillId="15" borderId="18" xfId="0" applyFont="1" applyFill="1" applyBorder="1" applyAlignment="1" applyProtection="1">
      <alignment horizontal="left" vertical="top" wrapText="1"/>
    </xf>
    <xf numFmtId="0" fontId="18" fillId="15" borderId="7" xfId="0" applyFont="1" applyFill="1" applyBorder="1" applyAlignment="1" applyProtection="1">
      <alignment horizontal="left" vertical="top" wrapText="1"/>
    </xf>
    <xf numFmtId="0" fontId="30" fillId="13" borderId="15" xfId="0" applyFont="1" applyFill="1" applyBorder="1" applyAlignment="1" applyProtection="1">
      <alignment horizontal="left" vertical="top" wrapText="1"/>
    </xf>
    <xf numFmtId="0" fontId="27" fillId="13" borderId="17" xfId="0" applyFont="1" applyFill="1" applyBorder="1" applyAlignment="1" applyProtection="1">
      <alignment horizontal="left" vertical="top" wrapText="1"/>
    </xf>
    <xf numFmtId="0" fontId="27" fillId="13" borderId="6" xfId="0" applyFont="1" applyFill="1" applyBorder="1" applyAlignment="1" applyProtection="1">
      <alignment horizontal="left" vertical="top" wrapText="1"/>
    </xf>
    <xf numFmtId="0" fontId="27" fillId="16" borderId="16" xfId="0" applyFont="1" applyFill="1" applyBorder="1" applyAlignment="1" applyProtection="1">
      <alignment horizontal="left" vertical="top" wrapText="1"/>
    </xf>
    <xf numFmtId="0" fontId="27" fillId="16" borderId="18" xfId="0" applyFont="1" applyFill="1" applyBorder="1" applyAlignment="1" applyProtection="1">
      <alignment horizontal="left" vertical="top" wrapText="1"/>
    </xf>
    <xf numFmtId="0" fontId="27" fillId="16" borderId="7" xfId="0" applyFont="1" applyFill="1" applyBorder="1" applyAlignment="1" applyProtection="1">
      <alignment horizontal="left" vertical="top" wrapText="1"/>
    </xf>
    <xf numFmtId="0" fontId="26" fillId="13" borderId="26" xfId="0" applyFont="1" applyFill="1" applyBorder="1" applyAlignment="1">
      <alignment wrapText="1"/>
    </xf>
    <xf numFmtId="0" fontId="26" fillId="13" borderId="17" xfId="0" applyFont="1" applyFill="1" applyBorder="1" applyAlignment="1">
      <alignment wrapText="1"/>
    </xf>
    <xf numFmtId="0" fontId="26" fillId="13" borderId="6" xfId="0" applyFont="1" applyFill="1" applyBorder="1" applyAlignment="1">
      <alignment wrapText="1"/>
    </xf>
    <xf numFmtId="0" fontId="18" fillId="15" borderId="32" xfId="0" applyFont="1" applyFill="1" applyBorder="1" applyAlignment="1">
      <alignment vertical="top" wrapText="1"/>
    </xf>
    <xf numFmtId="0" fontId="18" fillId="15" borderId="33" xfId="0" applyFont="1" applyFill="1" applyBorder="1" applyAlignment="1">
      <alignment vertical="top" wrapText="1"/>
    </xf>
    <xf numFmtId="0" fontId="18" fillId="15" borderId="34" xfId="0" applyFont="1" applyFill="1" applyBorder="1" applyAlignment="1">
      <alignment vertical="top" wrapText="1"/>
    </xf>
    <xf numFmtId="0" fontId="18" fillId="2" borderId="32" xfId="0" applyFont="1" applyFill="1" applyBorder="1" applyAlignment="1">
      <alignment vertical="top" wrapText="1"/>
    </xf>
    <xf numFmtId="0" fontId="18" fillId="2" borderId="33" xfId="0" applyFont="1" applyFill="1" applyBorder="1" applyAlignment="1">
      <alignment vertical="top" wrapText="1"/>
    </xf>
    <xf numFmtId="0" fontId="18" fillId="2" borderId="34" xfId="0" applyFont="1" applyFill="1" applyBorder="1" applyAlignment="1">
      <alignment vertical="top" wrapText="1"/>
    </xf>
    <xf numFmtId="0" fontId="9" fillId="10" borderId="28" xfId="0" applyFont="1" applyFill="1" applyBorder="1" applyAlignment="1" applyProtection="1">
      <alignment horizontal="left" vertical="top" wrapText="1"/>
      <protection locked="0"/>
    </xf>
    <xf numFmtId="0" fontId="9" fillId="11" borderId="9" xfId="0" applyFont="1" applyFill="1" applyBorder="1" applyAlignment="1" applyProtection="1">
      <alignment horizontal="left" vertical="top" wrapText="1"/>
      <protection locked="0"/>
    </xf>
    <xf numFmtId="0" fontId="9" fillId="5" borderId="9" xfId="0" applyFont="1" applyFill="1" applyBorder="1" applyAlignment="1" applyProtection="1">
      <alignment horizontal="left" vertical="top" wrapText="1"/>
      <protection locked="0"/>
    </xf>
    <xf numFmtId="0" fontId="9" fillId="10" borderId="12" xfId="0" applyFont="1" applyFill="1" applyBorder="1" applyAlignment="1" applyProtection="1">
      <alignment horizontal="left" vertical="top" wrapText="1"/>
      <protection locked="0"/>
    </xf>
    <xf numFmtId="0" fontId="9" fillId="5" borderId="12" xfId="0" applyFont="1" applyFill="1" applyBorder="1" applyAlignment="1" applyProtection="1">
      <alignment horizontal="left" vertical="top" wrapText="1"/>
      <protection locked="0"/>
    </xf>
    <xf numFmtId="0" fontId="9" fillId="10" borderId="1" xfId="0" applyFont="1" applyFill="1" applyBorder="1" applyAlignment="1" applyProtection="1">
      <alignment horizontal="left" vertical="top" wrapText="1"/>
      <protection locked="0"/>
    </xf>
    <xf numFmtId="0" fontId="9" fillId="0" borderId="28"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9" fillId="11" borderId="3" xfId="0" applyFont="1" applyFill="1" applyBorder="1" applyAlignment="1" applyProtection="1">
      <alignment horizontal="left" vertical="top" wrapText="1"/>
      <protection locked="0"/>
    </xf>
    <xf numFmtId="0" fontId="9" fillId="11" borderId="1" xfId="0" applyFont="1" applyFill="1" applyBorder="1" applyAlignment="1" applyProtection="1">
      <alignment horizontal="left" vertical="top" wrapText="1"/>
      <protection locked="0"/>
    </xf>
    <xf numFmtId="0" fontId="9" fillId="11" borderId="28" xfId="0" applyFont="1" applyFill="1" applyBorder="1" applyAlignment="1" applyProtection="1">
      <alignment horizontal="left" vertical="top" wrapText="1"/>
      <protection locked="0"/>
    </xf>
    <xf numFmtId="0" fontId="9" fillId="5" borderId="1" xfId="0" applyFont="1" applyFill="1" applyBorder="1" applyAlignment="1" applyProtection="1">
      <alignment horizontal="left" vertical="top" wrapText="1"/>
      <protection locked="0"/>
    </xf>
    <xf numFmtId="0" fontId="9" fillId="11" borderId="12" xfId="0" applyFont="1" applyFill="1" applyBorder="1" applyAlignment="1" applyProtection="1">
      <alignment horizontal="left" vertical="top" wrapText="1"/>
      <protection locked="0"/>
    </xf>
    <xf numFmtId="0" fontId="9" fillId="5" borderId="28" xfId="0" applyFont="1" applyFill="1" applyBorder="1" applyAlignment="1" applyProtection="1">
      <alignment horizontal="left" vertical="top" wrapText="1"/>
      <protection locked="0"/>
    </xf>
    <xf numFmtId="0" fontId="9" fillId="5" borderId="11" xfId="0" applyFont="1" applyFill="1" applyBorder="1" applyAlignment="1" applyProtection="1">
      <alignment horizontal="left" vertical="top" wrapText="1"/>
      <protection locked="0"/>
    </xf>
    <xf numFmtId="0" fontId="9" fillId="11" borderId="4" xfId="0" applyFont="1" applyFill="1" applyBorder="1" applyAlignment="1" applyProtection="1">
      <alignment horizontal="left" vertical="top" wrapText="1"/>
      <protection locked="0"/>
    </xf>
    <xf numFmtId="0" fontId="9" fillId="10" borderId="48" xfId="0" applyFont="1" applyFill="1" applyBorder="1" applyAlignment="1" applyProtection="1">
      <alignment horizontal="left" vertical="top" wrapText="1"/>
      <protection locked="0"/>
    </xf>
    <xf numFmtId="0" fontId="9" fillId="6" borderId="21" xfId="0" applyFont="1" applyFill="1" applyBorder="1" applyAlignment="1" applyProtection="1">
      <alignment horizontal="left" vertical="top" wrapText="1"/>
    </xf>
    <xf numFmtId="0" fontId="9" fillId="6" borderId="18" xfId="0" applyFont="1" applyFill="1" applyBorder="1" applyAlignment="1" applyProtection="1">
      <alignment horizontal="left" vertical="top" wrapText="1"/>
    </xf>
    <xf numFmtId="0" fontId="9" fillId="6" borderId="17" xfId="0" applyFont="1" applyFill="1" applyBorder="1" applyAlignment="1" applyProtection="1">
      <alignment horizontal="left" vertical="top" wrapText="1"/>
    </xf>
    <xf numFmtId="0" fontId="9" fillId="12" borderId="17" xfId="0" applyFont="1" applyFill="1" applyBorder="1" applyAlignment="1" applyProtection="1">
      <alignment horizontal="left" vertical="top" wrapText="1"/>
    </xf>
    <xf numFmtId="0" fontId="9" fillId="12" borderId="21" xfId="0" applyFont="1" applyFill="1" applyBorder="1" applyAlignment="1" applyProtection="1">
      <alignment horizontal="left" vertical="top" wrapText="1"/>
    </xf>
    <xf numFmtId="0" fontId="9" fillId="6" borderId="0" xfId="0" applyFont="1" applyFill="1" applyBorder="1" applyAlignment="1" applyProtection="1">
      <alignment horizontal="left" vertical="top" wrapText="1"/>
    </xf>
    <xf numFmtId="0" fontId="9" fillId="0" borderId="58" xfId="0" applyFont="1" applyFill="1" applyBorder="1" applyAlignment="1" applyProtection="1">
      <alignment horizontal="left" vertical="top" wrapText="1"/>
      <protection locked="0"/>
    </xf>
    <xf numFmtId="0" fontId="9" fillId="0" borderId="33" xfId="0" applyFont="1" applyFill="1" applyBorder="1" applyAlignment="1" applyProtection="1">
      <alignment horizontal="left" vertical="top" wrapText="1"/>
      <protection locked="0"/>
    </xf>
    <xf numFmtId="0" fontId="9" fillId="12" borderId="18" xfId="0" applyFont="1" applyFill="1" applyBorder="1" applyAlignment="1" applyProtection="1">
      <alignment horizontal="left" vertical="top" wrapText="1"/>
    </xf>
    <xf numFmtId="0" fontId="9" fillId="5" borderId="3" xfId="0" applyFont="1" applyFill="1" applyBorder="1" applyAlignment="1" applyProtection="1">
      <alignment horizontal="left" vertical="top" wrapText="1"/>
      <protection locked="0"/>
    </xf>
    <xf numFmtId="0" fontId="9" fillId="10" borderId="4" xfId="0" applyFont="1" applyFill="1" applyBorder="1" applyAlignment="1" applyProtection="1">
      <alignment horizontal="left" vertical="top" wrapText="1"/>
      <protection locked="0"/>
    </xf>
    <xf numFmtId="0" fontId="9" fillId="5" borderId="4" xfId="0" applyFont="1" applyFill="1" applyBorder="1" applyAlignment="1" applyProtection="1">
      <alignment horizontal="left" vertical="top" wrapText="1"/>
      <protection locked="0"/>
    </xf>
    <xf numFmtId="0" fontId="9" fillId="7" borderId="28" xfId="0" applyFont="1" applyFill="1" applyBorder="1" applyAlignment="1" applyProtection="1">
      <alignment horizontal="left" vertical="top" wrapText="1"/>
    </xf>
    <xf numFmtId="0" fontId="9" fillId="7" borderId="1" xfId="0" applyFont="1" applyFill="1" applyBorder="1" applyAlignment="1" applyProtection="1">
      <alignment horizontal="left" vertical="top" wrapText="1"/>
    </xf>
    <xf numFmtId="0" fontId="9" fillId="7" borderId="58" xfId="0" applyFont="1" applyFill="1" applyBorder="1" applyAlignment="1" applyProtection="1">
      <alignment horizontal="left" vertical="top" wrapText="1"/>
    </xf>
    <xf numFmtId="0" fontId="9" fillId="7" borderId="33" xfId="0" applyFont="1" applyFill="1" applyBorder="1" applyAlignment="1" applyProtection="1">
      <alignment horizontal="left" vertical="top" wrapText="1"/>
    </xf>
    <xf numFmtId="0" fontId="9" fillId="7" borderId="3" xfId="0" applyFont="1" applyFill="1" applyBorder="1" applyAlignment="1" applyProtection="1">
      <alignment horizontal="left" vertical="top" wrapText="1"/>
    </xf>
    <xf numFmtId="0" fontId="9" fillId="7" borderId="4" xfId="0" applyFont="1" applyFill="1" applyBorder="1" applyAlignment="1" applyProtection="1">
      <alignment horizontal="left" vertical="top" wrapText="1"/>
    </xf>
    <xf numFmtId="0" fontId="9" fillId="11" borderId="54" xfId="0" applyFont="1" applyFill="1" applyBorder="1" applyAlignment="1" applyProtection="1">
      <alignment horizontal="left" vertical="top" wrapText="1"/>
      <protection locked="0"/>
    </xf>
    <xf numFmtId="0" fontId="9" fillId="7" borderId="54" xfId="0" applyFont="1" applyFill="1" applyBorder="1" applyAlignment="1" applyProtection="1">
      <alignment horizontal="left" vertical="top" wrapText="1"/>
    </xf>
    <xf numFmtId="0" fontId="9" fillId="7" borderId="53" xfId="0" applyFont="1" applyFill="1" applyBorder="1" applyAlignment="1" applyProtection="1">
      <alignment horizontal="left" vertical="top" wrapText="1"/>
    </xf>
    <xf numFmtId="0" fontId="9" fillId="7" borderId="56" xfId="0" applyFont="1" applyFill="1" applyBorder="1" applyAlignment="1" applyProtection="1">
      <alignment horizontal="left" vertical="top" wrapText="1"/>
    </xf>
    <xf numFmtId="0" fontId="9" fillId="7" borderId="48" xfId="0" applyFont="1" applyFill="1" applyBorder="1" applyAlignment="1" applyProtection="1">
      <alignment horizontal="left" vertical="top" wrapText="1"/>
    </xf>
    <xf numFmtId="0" fontId="9" fillId="2" borderId="13" xfId="0" applyFont="1" applyFill="1" applyBorder="1" applyAlignment="1" applyProtection="1">
      <alignment horizontal="center" vertical="center" wrapText="1"/>
    </xf>
    <xf numFmtId="0" fontId="9" fillId="2" borderId="8" xfId="0" applyFont="1" applyFill="1" applyBorder="1" applyAlignment="1" applyProtection="1">
      <alignment horizontal="center" vertical="center" wrapText="1"/>
    </xf>
    <xf numFmtId="0" fontId="9" fillId="6" borderId="23" xfId="0" applyFont="1" applyFill="1" applyBorder="1" applyAlignment="1" applyProtection="1">
      <alignment horizontal="left" vertical="center"/>
    </xf>
    <xf numFmtId="0" fontId="9" fillId="6" borderId="7" xfId="0" applyFont="1" applyFill="1" applyBorder="1" applyAlignment="1" applyProtection="1">
      <alignment horizontal="left" vertical="center"/>
    </xf>
    <xf numFmtId="0" fontId="9" fillId="2" borderId="13" xfId="0" applyFont="1" applyFill="1" applyBorder="1" applyAlignment="1" applyProtection="1">
      <alignment horizontal="left" vertical="center"/>
    </xf>
    <xf numFmtId="0" fontId="9" fillId="2" borderId="44" xfId="0" applyFont="1" applyFill="1" applyBorder="1" applyAlignment="1" applyProtection="1">
      <alignment horizontal="left" vertical="center"/>
    </xf>
    <xf numFmtId="0" fontId="9" fillId="2" borderId="35" xfId="0" applyFont="1" applyFill="1" applyBorder="1" applyAlignment="1" applyProtection="1">
      <alignment horizontal="left" vertical="center"/>
    </xf>
    <xf numFmtId="0" fontId="9" fillId="2" borderId="44" xfId="0" applyFont="1" applyFill="1" applyBorder="1" applyAlignment="1" applyProtection="1">
      <alignment horizontal="center" vertical="center"/>
    </xf>
    <xf numFmtId="0" fontId="9" fillId="2" borderId="8" xfId="0" applyFont="1" applyFill="1" applyBorder="1" applyAlignment="1" applyProtection="1">
      <alignment horizontal="center" vertical="center"/>
    </xf>
    <xf numFmtId="0" fontId="9" fillId="2" borderId="35" xfId="0" applyFont="1" applyFill="1" applyBorder="1" applyAlignment="1" applyProtection="1">
      <alignment horizontal="center" vertical="center"/>
    </xf>
    <xf numFmtId="0" fontId="9" fillId="6" borderId="6" xfId="0" applyFont="1" applyFill="1" applyBorder="1" applyAlignment="1" applyProtection="1">
      <alignment horizontal="left" vertical="center"/>
    </xf>
    <xf numFmtId="0" fontId="9" fillId="2" borderId="44" xfId="0" applyFont="1" applyFill="1" applyBorder="1" applyAlignment="1" applyProtection="1">
      <alignment horizontal="center" vertical="center" wrapText="1"/>
    </xf>
    <xf numFmtId="0" fontId="9" fillId="2" borderId="35" xfId="0" applyFont="1" applyFill="1" applyBorder="1" applyAlignment="1" applyProtection="1">
      <alignment horizontal="center" vertical="center" wrapText="1"/>
    </xf>
    <xf numFmtId="0" fontId="9" fillId="12" borderId="6" xfId="0" applyFont="1" applyFill="1" applyBorder="1" applyAlignment="1" applyProtection="1">
      <alignment horizontal="left" vertical="center"/>
    </xf>
    <xf numFmtId="0" fontId="9" fillId="12" borderId="23" xfId="0" applyFont="1" applyFill="1" applyBorder="1" applyAlignment="1" applyProtection="1">
      <alignment horizontal="left" vertical="center"/>
    </xf>
    <xf numFmtId="0" fontId="9" fillId="6" borderId="8" xfId="0" applyFont="1" applyFill="1" applyBorder="1" applyAlignment="1" applyProtection="1">
      <alignment horizontal="left" vertical="center"/>
    </xf>
    <xf numFmtId="0" fontId="9" fillId="2" borderId="61" xfId="0" applyFont="1" applyFill="1" applyBorder="1" applyAlignment="1" applyProtection="1">
      <alignment horizontal="left" vertical="center"/>
    </xf>
    <xf numFmtId="0" fontId="9" fillId="12" borderId="7" xfId="0" applyFont="1" applyFill="1" applyBorder="1" applyAlignment="1" applyProtection="1">
      <alignment horizontal="left" vertical="center"/>
    </xf>
    <xf numFmtId="0" fontId="9" fillId="2" borderId="49" xfId="0" applyFont="1" applyFill="1" applyBorder="1" applyAlignment="1" applyProtection="1">
      <alignment horizontal="center" vertical="center" wrapText="1"/>
    </xf>
  </cellXfs>
  <cellStyles count="7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106680</xdr:rowOff>
    </xdr:from>
    <xdr:to>
      <xdr:col>0</xdr:col>
      <xdr:colOff>2672063</xdr:colOff>
      <xdr:row>0</xdr:row>
      <xdr:rowOff>838200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06680"/>
          <a:ext cx="2557763" cy="7315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ogram%20Support%20and%20Student%20Transportation%20Division\Instructional%20Material\2017%20Adoption\96_Rubrics\scienceexample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1 NM Standards&amp; Benchmarks"/>
      <sheetName val="Sec 2 Other Relivent Criteria"/>
      <sheetName val="Sheet2"/>
    </sheetNames>
    <sheetDataSet>
      <sheetData sheetId="0"/>
      <sheetData sheetId="1"/>
      <sheetData sheetId="2"/>
      <sheetData sheetId="3">
        <row r="1">
          <cell r="A1">
            <v>3</v>
          </cell>
          <cell r="C1" t="str">
            <v>YES</v>
          </cell>
        </row>
        <row r="2">
          <cell r="A2">
            <v>2</v>
          </cell>
          <cell r="C2" t="str">
            <v>NO</v>
          </cell>
        </row>
        <row r="3">
          <cell r="A3">
            <v>1</v>
          </cell>
        </row>
        <row r="4">
          <cell r="A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tabSelected="1" zoomScaleNormal="100" workbookViewId="0">
      <selection activeCell="B3" sqref="B3"/>
    </sheetView>
  </sheetViews>
  <sheetFormatPr defaultColWidth="8.85546875" defaultRowHeight="15" x14ac:dyDescent="0.25"/>
  <cols>
    <col min="1" max="1" width="40.7109375" customWidth="1"/>
    <col min="2" max="3" width="44.7109375" customWidth="1"/>
    <col min="4" max="4" width="36.7109375" customWidth="1"/>
  </cols>
  <sheetData>
    <row r="1" spans="1:4" ht="72" customHeight="1" thickBot="1" x14ac:dyDescent="0.3">
      <c r="A1" s="125"/>
      <c r="B1" s="212" t="s">
        <v>246</v>
      </c>
      <c r="C1" s="213"/>
      <c r="D1" s="214"/>
    </row>
    <row r="2" spans="1:4" ht="16.149999999999999" thickBot="1" x14ac:dyDescent="0.35">
      <c r="A2" s="221" t="s">
        <v>15</v>
      </c>
      <c r="B2" s="222"/>
      <c r="C2" s="222"/>
      <c r="D2" s="223"/>
    </row>
    <row r="3" spans="1:4" ht="16.149999999999999" thickBot="1" x14ac:dyDescent="0.35">
      <c r="A3" s="126" t="s">
        <v>16</v>
      </c>
      <c r="B3" s="122"/>
      <c r="C3" s="127" t="s">
        <v>17</v>
      </c>
      <c r="D3" s="123"/>
    </row>
    <row r="4" spans="1:4" ht="16.149999999999999" thickBot="1" x14ac:dyDescent="0.35">
      <c r="A4" s="128" t="s">
        <v>6</v>
      </c>
      <c r="B4" s="122"/>
      <c r="C4" s="127" t="s">
        <v>18</v>
      </c>
      <c r="D4" s="124"/>
    </row>
    <row r="5" spans="1:4" ht="16.149999999999999" thickBot="1" x14ac:dyDescent="0.35">
      <c r="A5" s="126" t="s">
        <v>7</v>
      </c>
      <c r="B5" s="122"/>
      <c r="C5" s="127" t="s">
        <v>19</v>
      </c>
      <c r="D5" s="124"/>
    </row>
    <row r="6" spans="1:4" ht="16.149999999999999" thickBot="1" x14ac:dyDescent="0.35">
      <c r="A6" s="126" t="s">
        <v>20</v>
      </c>
      <c r="B6" s="122"/>
      <c r="C6" s="129" t="s">
        <v>21</v>
      </c>
      <c r="D6" s="124"/>
    </row>
    <row r="7" spans="1:4" ht="16.5" thickBot="1" x14ac:dyDescent="0.3">
      <c r="A7" s="215" t="s">
        <v>22</v>
      </c>
      <c r="B7" s="216"/>
      <c r="C7" s="216"/>
      <c r="D7" s="217"/>
    </row>
    <row r="8" spans="1:4" ht="16.5" thickBot="1" x14ac:dyDescent="0.3">
      <c r="A8" s="130" t="s">
        <v>23</v>
      </c>
      <c r="B8" s="131"/>
      <c r="C8" s="132" t="s">
        <v>24</v>
      </c>
      <c r="D8" s="133"/>
    </row>
    <row r="9" spans="1:4" ht="16.5" thickBot="1" x14ac:dyDescent="0.3">
      <c r="A9" s="134" t="s">
        <v>8</v>
      </c>
      <c r="B9" s="135" t="s">
        <v>9</v>
      </c>
      <c r="C9" s="135" t="s">
        <v>25</v>
      </c>
      <c r="D9" s="135" t="s">
        <v>26</v>
      </c>
    </row>
    <row r="10" spans="1:4" ht="16.5" thickBot="1" x14ac:dyDescent="0.3">
      <c r="A10" s="136" t="s">
        <v>10</v>
      </c>
      <c r="B10" s="137">
        <f>'Section 1'!$I$170</f>
        <v>0</v>
      </c>
      <c r="C10" s="135">
        <v>705</v>
      </c>
      <c r="D10" s="135"/>
    </row>
    <row r="11" spans="1:4" ht="16.5" thickBot="1" x14ac:dyDescent="0.3">
      <c r="A11" s="136" t="s">
        <v>11</v>
      </c>
      <c r="B11" s="138">
        <f>'Section 2'!F33</f>
        <v>0</v>
      </c>
      <c r="C11" s="135">
        <v>81</v>
      </c>
      <c r="D11" s="135"/>
    </row>
    <row r="12" spans="1:4" ht="16.5" thickBot="1" x14ac:dyDescent="0.3">
      <c r="A12" s="136" t="s">
        <v>12</v>
      </c>
      <c r="B12" s="139">
        <f>B10+B11</f>
        <v>0</v>
      </c>
      <c r="C12" s="140">
        <f>SUM(C10:C11)</f>
        <v>786</v>
      </c>
      <c r="D12" s="140"/>
    </row>
    <row r="13" spans="1:4" ht="16.5" thickBot="1" x14ac:dyDescent="0.3">
      <c r="A13" s="136" t="s">
        <v>13</v>
      </c>
      <c r="B13" s="141">
        <f>B12/C12</f>
        <v>0</v>
      </c>
      <c r="C13" s="142"/>
      <c r="D13" s="143"/>
    </row>
    <row r="14" spans="1:4" ht="16.5" thickBot="1" x14ac:dyDescent="0.3">
      <c r="A14" s="218" t="s">
        <v>27</v>
      </c>
      <c r="B14" s="219"/>
      <c r="C14" s="219"/>
      <c r="D14" s="220"/>
    </row>
    <row r="15" spans="1:4" ht="16.5" thickBot="1" x14ac:dyDescent="0.3">
      <c r="A15" s="144" t="s">
        <v>28</v>
      </c>
      <c r="B15" s="145"/>
      <c r="C15" s="210" t="s">
        <v>29</v>
      </c>
      <c r="D15" s="211"/>
    </row>
    <row r="16" spans="1:4" ht="16.5" thickBot="1" x14ac:dyDescent="0.3">
      <c r="A16" s="144" t="s">
        <v>30</v>
      </c>
      <c r="B16" s="145"/>
      <c r="C16" s="204"/>
      <c r="D16" s="205"/>
    </row>
    <row r="17" spans="1:4" ht="16.5" thickBot="1" x14ac:dyDescent="0.3">
      <c r="A17" s="146" t="s">
        <v>31</v>
      </c>
      <c r="B17" s="145"/>
      <c r="C17" s="206"/>
      <c r="D17" s="207"/>
    </row>
    <row r="18" spans="1:4" ht="16.5" thickBot="1" x14ac:dyDescent="0.3">
      <c r="A18" s="144" t="s">
        <v>30</v>
      </c>
      <c r="B18" s="147"/>
      <c r="C18" s="208"/>
      <c r="D18" s="209"/>
    </row>
  </sheetData>
  <sheetProtection algorithmName="SHA-512" hashValue="qhydx5Mjhw8OfFaJ5cwdau8P5zzVJHMyReFzMTiGvilTEGi65njpE8SsnK2rHaXkb4jy1K4RypscMqHwxxiwOg==" saltValue="Q9CZ76611vSWfgqKU7mVHw==" spinCount="100000" sheet="1" objects="1" scenarios="1" selectLockedCells="1"/>
  <mergeCells count="6">
    <mergeCell ref="C16:D18"/>
    <mergeCell ref="C15:D15"/>
    <mergeCell ref="B1:D1"/>
    <mergeCell ref="A7:D7"/>
    <mergeCell ref="A14:D14"/>
    <mergeCell ref="A2:D2"/>
  </mergeCells>
  <printOptions horizontalCentered="1" verticalCentered="1"/>
  <pageMargins left="0.2" right="0.2" top="0.25" bottom="0.25" header="0.3" footer="0.3"/>
  <pageSetup scale="80"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Sheet1!$A$1:$A$2</xm:f>
          </x14:formula1>
          <xm:sqref>B15 B17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2"/>
  <sheetViews>
    <sheetView topLeftCell="A5" zoomScaleNormal="100" zoomScaleSheetLayoutView="100" workbookViewId="0">
      <selection activeCell="C10" sqref="C10"/>
    </sheetView>
  </sheetViews>
  <sheetFormatPr defaultColWidth="8.85546875" defaultRowHeight="15" x14ac:dyDescent="0.25"/>
  <cols>
    <col min="1" max="1" width="10.7109375" style="6" customWidth="1"/>
    <col min="2" max="2" width="75.7109375" style="1" customWidth="1"/>
    <col min="3" max="3" width="24.7109375" style="6" customWidth="1"/>
    <col min="4" max="4" width="6.7109375" style="6" customWidth="1"/>
    <col min="5" max="5" width="24.7109375" style="6" customWidth="1"/>
    <col min="6" max="6" width="6.7109375" style="6" customWidth="1"/>
    <col min="7" max="7" width="24.7109375" style="6" customWidth="1"/>
    <col min="8" max="8" width="6.7109375" style="6" customWidth="1"/>
    <col min="9" max="9" width="12.7109375" style="6" customWidth="1"/>
    <col min="10" max="10" width="24.7109375" style="6" customWidth="1"/>
    <col min="11" max="14" width="8.85546875" style="7"/>
  </cols>
  <sheetData>
    <row r="1" spans="1:14" s="4" customFormat="1" ht="36" customHeight="1" thickBot="1" x14ac:dyDescent="0.3">
      <c r="A1" s="148"/>
      <c r="B1" s="232" t="s">
        <v>240</v>
      </c>
      <c r="C1" s="233"/>
      <c r="D1" s="233"/>
      <c r="E1" s="233"/>
      <c r="F1" s="233"/>
      <c r="G1" s="233"/>
      <c r="H1" s="233"/>
      <c r="I1" s="233"/>
      <c r="J1" s="234"/>
      <c r="K1" s="7"/>
      <c r="L1" s="7"/>
      <c r="M1" s="7"/>
      <c r="N1" s="7"/>
    </row>
    <row r="2" spans="1:14" s="4" customFormat="1" ht="212.1" customHeight="1" thickBot="1" x14ac:dyDescent="0.3">
      <c r="A2" s="149"/>
      <c r="B2" s="226" t="s">
        <v>241</v>
      </c>
      <c r="C2" s="227"/>
      <c r="D2" s="227"/>
      <c r="E2" s="227"/>
      <c r="F2" s="227"/>
      <c r="G2" s="227"/>
      <c r="H2" s="227"/>
      <c r="I2" s="227"/>
      <c r="J2" s="228"/>
      <c r="K2" s="7"/>
      <c r="L2" s="7"/>
      <c r="M2" s="7"/>
      <c r="N2" s="7"/>
    </row>
    <row r="3" spans="1:14" s="4" customFormat="1" ht="219.95" customHeight="1" x14ac:dyDescent="0.25">
      <c r="A3" s="150"/>
      <c r="B3" s="229" t="s">
        <v>242</v>
      </c>
      <c r="C3" s="230"/>
      <c r="D3" s="230"/>
      <c r="E3" s="230"/>
      <c r="F3" s="230"/>
      <c r="G3" s="230"/>
      <c r="H3" s="230"/>
      <c r="I3" s="230"/>
      <c r="J3" s="231"/>
      <c r="K3" s="7"/>
      <c r="L3" s="7"/>
      <c r="M3" s="7"/>
      <c r="N3" s="7"/>
    </row>
    <row r="4" spans="1:14" s="4" customFormat="1" ht="230.1" customHeight="1" thickBot="1" x14ac:dyDescent="0.3">
      <c r="A4" s="150"/>
      <c r="B4" s="235" t="s">
        <v>243</v>
      </c>
      <c r="C4" s="236"/>
      <c r="D4" s="236"/>
      <c r="E4" s="236"/>
      <c r="F4" s="236"/>
      <c r="G4" s="236"/>
      <c r="H4" s="236"/>
      <c r="I4" s="236"/>
      <c r="J4" s="237"/>
      <c r="K4" s="7"/>
      <c r="L4" s="7"/>
      <c r="M4" s="7"/>
      <c r="N4" s="7"/>
    </row>
    <row r="5" spans="1:14" s="4" customFormat="1" ht="159.94999999999999" customHeight="1" thickBot="1" x14ac:dyDescent="0.3">
      <c r="A5" s="150"/>
      <c r="B5" s="241" t="s">
        <v>244</v>
      </c>
      <c r="C5" s="242"/>
      <c r="D5" s="242"/>
      <c r="E5" s="242"/>
      <c r="F5" s="242"/>
      <c r="G5" s="242"/>
      <c r="H5" s="242"/>
      <c r="I5" s="242"/>
      <c r="J5" s="243"/>
      <c r="K5" s="7"/>
      <c r="L5" s="7"/>
      <c r="M5" s="7"/>
      <c r="N5" s="7"/>
    </row>
    <row r="6" spans="1:14" s="4" customFormat="1" ht="24.95" customHeight="1" thickBot="1" x14ac:dyDescent="0.3">
      <c r="A6" s="150"/>
      <c r="B6" s="238" t="s">
        <v>245</v>
      </c>
      <c r="C6" s="239"/>
      <c r="D6" s="239"/>
      <c r="E6" s="239"/>
      <c r="F6" s="239"/>
      <c r="G6" s="239"/>
      <c r="H6" s="239"/>
      <c r="I6" s="239"/>
      <c r="J6" s="240"/>
      <c r="K6" s="7"/>
      <c r="L6" s="7"/>
      <c r="M6" s="7"/>
      <c r="N6" s="7"/>
    </row>
    <row r="7" spans="1:14" s="10" customFormat="1" ht="24" thickBot="1" x14ac:dyDescent="0.25">
      <c r="A7" s="151" t="s">
        <v>32</v>
      </c>
      <c r="B7" s="75" t="s">
        <v>153</v>
      </c>
      <c r="C7" s="152" t="s">
        <v>36</v>
      </c>
      <c r="D7" s="152"/>
      <c r="E7" s="153" t="s">
        <v>37</v>
      </c>
      <c r="F7" s="153"/>
      <c r="G7" s="153" t="s">
        <v>38</v>
      </c>
      <c r="H7" s="153"/>
      <c r="I7" s="154" t="s">
        <v>234</v>
      </c>
      <c r="J7" s="155" t="s">
        <v>14</v>
      </c>
      <c r="K7" s="9"/>
      <c r="L7" s="9"/>
      <c r="M7" s="9"/>
      <c r="N7" s="9"/>
    </row>
    <row r="8" spans="1:14" s="10" customFormat="1" ht="23.25" x14ac:dyDescent="0.25">
      <c r="A8" s="77" t="s">
        <v>204</v>
      </c>
      <c r="B8" s="16" t="s">
        <v>206</v>
      </c>
      <c r="C8" s="156"/>
      <c r="D8" s="156"/>
      <c r="E8" s="156"/>
      <c r="F8" s="156"/>
      <c r="G8" s="156"/>
      <c r="H8" s="156"/>
      <c r="I8" s="156"/>
      <c r="J8" s="157"/>
      <c r="K8" s="9"/>
      <c r="L8" s="9"/>
      <c r="M8" s="9"/>
      <c r="N8" s="9"/>
    </row>
    <row r="9" spans="1:14" s="10" customFormat="1" ht="16.5" thickBot="1" x14ac:dyDescent="0.3">
      <c r="A9" s="78"/>
      <c r="B9" s="17" t="s">
        <v>205</v>
      </c>
      <c r="C9" s="158"/>
      <c r="D9" s="158"/>
      <c r="E9" s="158"/>
      <c r="F9" s="158"/>
      <c r="G9" s="158"/>
      <c r="H9" s="158"/>
      <c r="I9" s="159"/>
      <c r="J9" s="160"/>
      <c r="K9" s="9"/>
      <c r="L9" s="9"/>
      <c r="M9" s="9"/>
      <c r="N9" s="9"/>
    </row>
    <row r="10" spans="1:14" s="5" customFormat="1" ht="43.5" x14ac:dyDescent="0.25">
      <c r="A10" s="90">
        <v>1</v>
      </c>
      <c r="B10" s="18" t="s">
        <v>69</v>
      </c>
      <c r="C10" s="254"/>
      <c r="D10" s="161"/>
      <c r="E10" s="261"/>
      <c r="F10" s="161"/>
      <c r="G10" s="261"/>
      <c r="H10" s="161"/>
      <c r="I10" s="162"/>
      <c r="J10" s="293"/>
      <c r="K10" s="8"/>
      <c r="L10" s="8"/>
      <c r="M10" s="8"/>
      <c r="N10" s="8"/>
    </row>
    <row r="11" spans="1:14" s="5" customFormat="1" ht="44.25" thickBot="1" x14ac:dyDescent="0.3">
      <c r="A11" s="91">
        <v>2</v>
      </c>
      <c r="B11" s="18" t="s">
        <v>70</v>
      </c>
      <c r="C11" s="254"/>
      <c r="D11" s="161"/>
      <c r="E11" s="261"/>
      <c r="F11" s="161"/>
      <c r="G11" s="261"/>
      <c r="H11" s="161"/>
      <c r="I11" s="163"/>
      <c r="J11" s="293"/>
      <c r="K11" s="8"/>
      <c r="L11" s="8"/>
      <c r="M11" s="8"/>
      <c r="N11" s="8"/>
    </row>
    <row r="12" spans="1:14" s="5" customFormat="1" ht="101.25" thickBot="1" x14ac:dyDescent="0.3">
      <c r="A12" s="91">
        <v>3</v>
      </c>
      <c r="B12" s="24" t="s">
        <v>79</v>
      </c>
      <c r="C12" s="255"/>
      <c r="D12" s="161"/>
      <c r="E12" s="279"/>
      <c r="F12" s="161"/>
      <c r="G12" s="286"/>
      <c r="H12" s="164"/>
      <c r="I12" s="163">
        <f>CONCATENATE(IF(OR(D12=3,F12=3),7.5,),IF(AND(D12=2,F12=2),5,),IF(AND(D12=1,F12=1),2.5,),IF(AND(D12=0,F12=0),0,),IF(AND(D12=2,F12=1),5,),IF(AND(D12=2,F12=0),5,),IF(AND(D12=1,F12=2),5,),IF(AND(D12=1,F12=0),2.5,),IF(AND(D12=0,F12=2),5,),IF(AND(D12=0,F12=1),2.5,))+0</f>
        <v>0</v>
      </c>
      <c r="J12" s="293"/>
      <c r="K12" s="8"/>
      <c r="L12" s="8"/>
      <c r="M12" s="8"/>
      <c r="N12" s="8"/>
    </row>
    <row r="13" spans="1:14" s="5" customFormat="1" ht="44.25" thickBot="1" x14ac:dyDescent="0.3">
      <c r="A13" s="91">
        <v>4</v>
      </c>
      <c r="B13" s="25" t="s">
        <v>85</v>
      </c>
      <c r="C13" s="256"/>
      <c r="D13" s="161"/>
      <c r="E13" s="280"/>
      <c r="F13" s="161"/>
      <c r="G13" s="287"/>
      <c r="H13" s="165"/>
      <c r="I13" s="163">
        <f>CONCATENATE(IF(OR(D13=3,F13=3),7.5,),IF(AND(D13=2,F13=2),5,),IF(AND(D13=1,F13=1),2.5,),IF(AND(D13=0,F13=0),0,),IF(AND(D13=2,F13=1),5,),IF(AND(D13=2,F13=0),5,),IF(AND(D13=1,F13=2),5,),IF(AND(D13=1,F13=0),2.5,),IF(AND(D13=0,F13=2),5,),IF(AND(D13=0,F13=1),2.5,))+0</f>
        <v>0</v>
      </c>
      <c r="J13" s="294"/>
      <c r="K13" s="8"/>
      <c r="L13" s="8"/>
      <c r="M13" s="8"/>
      <c r="N13" s="8"/>
    </row>
    <row r="14" spans="1:14" s="5" customFormat="1" ht="23.25" x14ac:dyDescent="0.25">
      <c r="A14" s="77" t="s">
        <v>204</v>
      </c>
      <c r="B14" s="73" t="s">
        <v>208</v>
      </c>
      <c r="C14" s="270"/>
      <c r="D14" s="166"/>
      <c r="E14" s="270"/>
      <c r="F14" s="166"/>
      <c r="G14" s="270"/>
      <c r="H14" s="167"/>
      <c r="I14" s="167"/>
      <c r="J14" s="295"/>
      <c r="K14" s="8"/>
      <c r="L14" s="8"/>
      <c r="M14" s="8"/>
      <c r="N14" s="8"/>
    </row>
    <row r="15" spans="1:14" s="5" customFormat="1" ht="16.5" thickBot="1" x14ac:dyDescent="0.3">
      <c r="A15" s="78"/>
      <c r="B15" s="71" t="s">
        <v>207</v>
      </c>
      <c r="C15" s="271"/>
      <c r="D15" s="168"/>
      <c r="E15" s="271"/>
      <c r="F15" s="168"/>
      <c r="G15" s="271"/>
      <c r="H15" s="168"/>
      <c r="I15" s="167"/>
      <c r="J15" s="296"/>
      <c r="K15" s="8"/>
      <c r="L15" s="8"/>
      <c r="M15" s="8"/>
      <c r="N15" s="8"/>
    </row>
    <row r="16" spans="1:14" s="8" customFormat="1" ht="57.75" x14ac:dyDescent="0.25">
      <c r="A16" s="92">
        <v>5</v>
      </c>
      <c r="B16" s="20" t="s">
        <v>73</v>
      </c>
      <c r="C16" s="261"/>
      <c r="D16" s="161"/>
      <c r="E16" s="261"/>
      <c r="F16" s="161"/>
      <c r="G16" s="261"/>
      <c r="H16" s="161"/>
      <c r="I16" s="169"/>
      <c r="J16" s="297"/>
    </row>
    <row r="17" spans="1:14" s="8" customFormat="1" ht="86.25" x14ac:dyDescent="0.25">
      <c r="A17" s="92">
        <v>6</v>
      </c>
      <c r="B17" s="21" t="s">
        <v>74</v>
      </c>
      <c r="C17" s="262"/>
      <c r="D17" s="161"/>
      <c r="E17" s="262"/>
      <c r="F17" s="161"/>
      <c r="G17" s="262"/>
      <c r="H17" s="161"/>
      <c r="I17" s="170"/>
      <c r="J17" s="298"/>
    </row>
    <row r="18" spans="1:14" s="8" customFormat="1" ht="86.25" x14ac:dyDescent="0.25">
      <c r="A18" s="92">
        <v>7</v>
      </c>
      <c r="B18" s="22" t="s">
        <v>75</v>
      </c>
      <c r="C18" s="263"/>
      <c r="D18" s="161"/>
      <c r="E18" s="263"/>
      <c r="F18" s="161"/>
      <c r="G18" s="263"/>
      <c r="H18" s="161"/>
      <c r="I18" s="170"/>
      <c r="J18" s="299"/>
    </row>
    <row r="19" spans="1:14" s="8" customFormat="1" ht="58.5" thickBot="1" x14ac:dyDescent="0.3">
      <c r="A19" s="92">
        <v>8</v>
      </c>
      <c r="B19" s="21" t="s">
        <v>76</v>
      </c>
      <c r="C19" s="262"/>
      <c r="D19" s="161"/>
      <c r="E19" s="262"/>
      <c r="F19" s="161"/>
      <c r="G19" s="262"/>
      <c r="H19" s="161"/>
      <c r="I19" s="163"/>
      <c r="J19" s="298"/>
    </row>
    <row r="20" spans="1:14" s="5" customFormat="1" ht="144" thickBot="1" x14ac:dyDescent="0.3">
      <c r="A20" s="91">
        <v>9</v>
      </c>
      <c r="B20" s="11" t="s">
        <v>80</v>
      </c>
      <c r="C20" s="264"/>
      <c r="D20" s="161"/>
      <c r="E20" s="264"/>
      <c r="F20" s="161"/>
      <c r="G20" s="283"/>
      <c r="H20" s="172"/>
      <c r="I20" s="163">
        <f>CONCATENATE(IF(OR(D20=3,F20=3),7,),IF(AND(D20=2,F20=2),4.67,),IF(AND(D20=1,F20=1),2.33,),IF(AND(D20=0,F20=0),0,),IF(AND(D20=2,F20=1),4.67,),IF(AND(D20=2,F20=0),4.67,),IF(AND(D20=1,F20=2),4.67,),IF(AND(D20=1,F20=0),2.33,),IF(AND(D20=0,F20=2),4.67,),IF(AND(D20=0,F20=1),2.33,))+0</f>
        <v>0</v>
      </c>
      <c r="J20" s="300"/>
      <c r="K20" s="8"/>
      <c r="L20" s="8"/>
      <c r="M20" s="8"/>
      <c r="N20" s="8"/>
    </row>
    <row r="21" spans="1:14" s="5" customFormat="1" ht="116.25" thickBot="1" x14ac:dyDescent="0.3">
      <c r="A21" s="91">
        <v>10</v>
      </c>
      <c r="B21" s="79" t="s">
        <v>179</v>
      </c>
      <c r="C21" s="260"/>
      <c r="D21" s="173"/>
      <c r="E21" s="283"/>
      <c r="F21" s="171"/>
      <c r="G21" s="283"/>
      <c r="H21" s="172"/>
      <c r="I21" s="174">
        <f>CONCATENATE(IF(D21=1,0.25,),IF(D21=0,0,))+0</f>
        <v>0</v>
      </c>
      <c r="J21" s="300"/>
      <c r="K21" s="8"/>
      <c r="L21" s="8"/>
      <c r="M21" s="8"/>
      <c r="N21" s="8"/>
    </row>
    <row r="22" spans="1:14" s="5" customFormat="1" ht="58.5" thickBot="1" x14ac:dyDescent="0.3">
      <c r="A22" s="93">
        <v>11</v>
      </c>
      <c r="B22" s="25" t="s">
        <v>152</v>
      </c>
      <c r="C22" s="256"/>
      <c r="D22" s="161"/>
      <c r="E22" s="280"/>
      <c r="F22" s="161"/>
      <c r="G22" s="287"/>
      <c r="H22" s="172"/>
      <c r="I22" s="163">
        <f>CONCATENATE(IF(OR(D22=3,F22=3),7,),IF(AND(D22=2,F22=2),4.67,),IF(AND(D22=1,F22=1),2.33,),IF(AND(D22=0,F22=0),0,),IF(AND(D22=2,F22=1),4.67,),IF(AND(D22=2,F22=0),4.67,),IF(AND(D22=1,F22=2),4.67,),IF(AND(D22=1,F22=0),2.33,),IF(AND(D22=0,F22=2),4.67,),IF(AND(D22=0,F22=1),2.33,))+0</f>
        <v>0</v>
      </c>
      <c r="J22" s="301"/>
      <c r="K22" s="8"/>
      <c r="L22" s="8"/>
      <c r="M22" s="8"/>
      <c r="N22" s="8"/>
    </row>
    <row r="23" spans="1:14" s="5" customFormat="1" ht="58.5" thickBot="1" x14ac:dyDescent="0.3">
      <c r="A23" s="91">
        <v>12</v>
      </c>
      <c r="B23" s="79" t="s">
        <v>176</v>
      </c>
      <c r="C23" s="260"/>
      <c r="D23" s="173"/>
      <c r="E23" s="283"/>
      <c r="F23" s="171"/>
      <c r="G23" s="283"/>
      <c r="H23" s="172"/>
      <c r="I23" s="174">
        <f>CONCATENATE(IF(D23=1,0.25,),IF(D23=0,0,))+0</f>
        <v>0</v>
      </c>
      <c r="J23" s="300"/>
      <c r="K23" s="8"/>
      <c r="L23" s="8"/>
      <c r="M23" s="8"/>
      <c r="N23" s="8"/>
    </row>
    <row r="24" spans="1:14" s="5" customFormat="1" ht="73.5" thickBot="1" x14ac:dyDescent="0.3">
      <c r="A24" s="91">
        <v>13</v>
      </c>
      <c r="B24" s="79" t="s">
        <v>177</v>
      </c>
      <c r="C24" s="260"/>
      <c r="D24" s="173"/>
      <c r="E24" s="283"/>
      <c r="F24" s="171"/>
      <c r="G24" s="283"/>
      <c r="H24" s="172"/>
      <c r="I24" s="174">
        <f>CONCATENATE(IF(D24=1,0.25,),IF(D24=0,0,))+0</f>
        <v>0</v>
      </c>
      <c r="J24" s="300"/>
      <c r="K24" s="8"/>
      <c r="L24" s="8"/>
      <c r="M24" s="8"/>
      <c r="N24" s="8"/>
    </row>
    <row r="25" spans="1:14" s="5" customFormat="1" ht="59.25" thickBot="1" x14ac:dyDescent="0.3">
      <c r="A25" s="91">
        <v>14</v>
      </c>
      <c r="B25" s="80" t="s">
        <v>178</v>
      </c>
      <c r="C25" s="259"/>
      <c r="D25" s="173"/>
      <c r="E25" s="282"/>
      <c r="F25" s="175"/>
      <c r="G25" s="282"/>
      <c r="H25" s="172"/>
      <c r="I25" s="174">
        <f>CONCATENATE(IF(D25=1,0.25,),IF(D25=0,0,))+0</f>
        <v>0</v>
      </c>
      <c r="J25" s="302"/>
      <c r="K25" s="8"/>
      <c r="L25" s="8"/>
      <c r="M25" s="8"/>
      <c r="N25" s="8"/>
    </row>
    <row r="26" spans="1:14" s="5" customFormat="1" ht="24" thickBot="1" x14ac:dyDescent="0.3">
      <c r="A26" s="77" t="s">
        <v>204</v>
      </c>
      <c r="B26" s="74" t="s">
        <v>71</v>
      </c>
      <c r="C26" s="272"/>
      <c r="D26" s="176"/>
      <c r="E26" s="272"/>
      <c r="F26" s="176"/>
      <c r="G26" s="272"/>
      <c r="H26" s="177"/>
      <c r="I26" s="167"/>
      <c r="J26" s="303"/>
      <c r="K26" s="8"/>
      <c r="L26" s="8"/>
      <c r="M26" s="8"/>
      <c r="N26" s="8"/>
    </row>
    <row r="27" spans="1:14" s="5" customFormat="1" ht="57.75" x14ac:dyDescent="0.25">
      <c r="A27" s="91">
        <v>15</v>
      </c>
      <c r="B27" s="20" t="s">
        <v>77</v>
      </c>
      <c r="C27" s="254"/>
      <c r="D27" s="161"/>
      <c r="E27" s="261"/>
      <c r="F27" s="161"/>
      <c r="G27" s="261"/>
      <c r="H27" s="161"/>
      <c r="I27" s="162"/>
      <c r="J27" s="293"/>
      <c r="K27" s="8"/>
      <c r="L27" s="8"/>
      <c r="M27" s="8"/>
      <c r="N27" s="8"/>
    </row>
    <row r="28" spans="1:14" s="5" customFormat="1" ht="87" thickBot="1" x14ac:dyDescent="0.3">
      <c r="A28" s="91">
        <v>16</v>
      </c>
      <c r="B28" s="21" t="s">
        <v>78</v>
      </c>
      <c r="C28" s="254"/>
      <c r="D28" s="161"/>
      <c r="E28" s="261"/>
      <c r="F28" s="161"/>
      <c r="G28" s="261"/>
      <c r="H28" s="161"/>
      <c r="I28" s="163"/>
      <c r="J28" s="293"/>
      <c r="K28" s="8"/>
      <c r="L28" s="8"/>
      <c r="M28" s="8"/>
      <c r="N28" s="8"/>
    </row>
    <row r="29" spans="1:14" s="5" customFormat="1" ht="115.5" thickBot="1" x14ac:dyDescent="0.3">
      <c r="A29" s="91">
        <v>17</v>
      </c>
      <c r="B29" s="24" t="s">
        <v>81</v>
      </c>
      <c r="C29" s="255"/>
      <c r="D29" s="161"/>
      <c r="E29" s="279"/>
      <c r="F29" s="161"/>
      <c r="G29" s="286"/>
      <c r="H29" s="164"/>
      <c r="I29" s="163">
        <f>CONCATENATE(IF(OR(D29=3,F29=3),7.5,),IF(AND(D29=2,F29=2),5,),IF(AND(D29=1,F29=1),2.5,),IF(AND(D29=0,F29=0),0,),IF(AND(D29=2,F29=1),5,),IF(AND(D29=2,F29=0),5,),IF(AND(D29=1,F29=2),5,),IF(AND(D29=1,F29=0),2.5,),IF(AND(D29=0,F29=2),5,),IF(AND(D29=0,F29=1),2.5,))+0</f>
        <v>0</v>
      </c>
      <c r="J29" s="293"/>
      <c r="K29" s="8"/>
      <c r="L29" s="8"/>
      <c r="M29" s="8"/>
      <c r="N29" s="8"/>
    </row>
    <row r="30" spans="1:14" s="5" customFormat="1" ht="44.25" thickBot="1" x14ac:dyDescent="0.3">
      <c r="A30" s="91">
        <v>18</v>
      </c>
      <c r="B30" s="27" t="s">
        <v>122</v>
      </c>
      <c r="C30" s="256"/>
      <c r="D30" s="161"/>
      <c r="E30" s="280"/>
      <c r="F30" s="161"/>
      <c r="G30" s="287"/>
      <c r="H30" s="165"/>
      <c r="I30" s="163">
        <f>CONCATENATE(IF(OR(D30=3,F30=3),7.5,),IF(AND(D30=2,F30=2),5,),IF(AND(D30=1,F30=1),2.5,),IF(AND(D30=0,F30=0),0,),IF(AND(D30=2,F30=1),5,),IF(AND(D30=2,F30=0),5,),IF(AND(D30=1,F30=2),5,),IF(AND(D30=1,F30=0),2.5,),IF(AND(D30=0,F30=2),5,),IF(AND(D30=0,F30=1),2.5,))+0</f>
        <v>0</v>
      </c>
      <c r="J30" s="294"/>
      <c r="K30" s="8"/>
      <c r="L30" s="8"/>
      <c r="M30" s="8"/>
      <c r="N30" s="8"/>
    </row>
    <row r="31" spans="1:14" s="5" customFormat="1" ht="24" thickBot="1" x14ac:dyDescent="0.3">
      <c r="A31" s="77" t="s">
        <v>204</v>
      </c>
      <c r="B31" s="19" t="s">
        <v>72</v>
      </c>
      <c r="C31" s="272"/>
      <c r="D31" s="176"/>
      <c r="E31" s="272"/>
      <c r="F31" s="176"/>
      <c r="G31" s="272"/>
      <c r="H31" s="176"/>
      <c r="I31" s="176"/>
      <c r="J31" s="303"/>
      <c r="K31" s="8"/>
      <c r="L31" s="8"/>
      <c r="M31" s="8"/>
      <c r="N31" s="8"/>
    </row>
    <row r="32" spans="1:14" s="5" customFormat="1" ht="72.75" thickBot="1" x14ac:dyDescent="0.3">
      <c r="A32" s="91">
        <v>19</v>
      </c>
      <c r="B32" s="20" t="s">
        <v>82</v>
      </c>
      <c r="C32" s="254"/>
      <c r="D32" s="161"/>
      <c r="E32" s="261"/>
      <c r="F32" s="161"/>
      <c r="G32" s="261"/>
      <c r="H32" s="161"/>
      <c r="I32" s="163"/>
      <c r="J32" s="293"/>
      <c r="K32" s="8"/>
      <c r="L32" s="8"/>
      <c r="M32" s="8"/>
      <c r="N32" s="8"/>
    </row>
    <row r="33" spans="1:14" s="5" customFormat="1" ht="129.75" thickBot="1" x14ac:dyDescent="0.3">
      <c r="A33" s="91">
        <v>20</v>
      </c>
      <c r="B33" s="26" t="s">
        <v>83</v>
      </c>
      <c r="C33" s="257"/>
      <c r="D33" s="161"/>
      <c r="E33" s="281"/>
      <c r="F33" s="161"/>
      <c r="G33" s="287"/>
      <c r="H33" s="164"/>
      <c r="I33" s="163">
        <f>CONCATENATE(IF(OR(D33=3,F33=3),7,),IF(AND(D33=2,F33=2),4.67,),IF(AND(D33=1,F33=1),2.33,),IF(AND(D33=0,F33=0),0,),IF(AND(D33=2,F33=1),4.67,),IF(AND(D33=2,F33=0),4.67,),IF(AND(D33=1,F33=2),4.67,),IF(AND(D33=1,F33=0),2.33,),IF(AND(D33=0,F33=2),4.67,),IF(AND(D33=0,F33=1),2.33,))+0</f>
        <v>0</v>
      </c>
      <c r="J33" s="294"/>
      <c r="K33" s="8"/>
      <c r="L33" s="8"/>
      <c r="M33" s="8"/>
      <c r="N33" s="8"/>
    </row>
    <row r="34" spans="1:14" s="5" customFormat="1" ht="72.75" thickBot="1" x14ac:dyDescent="0.3">
      <c r="A34" s="91">
        <v>21</v>
      </c>
      <c r="B34" s="178" t="s">
        <v>84</v>
      </c>
      <c r="C34" s="258"/>
      <c r="D34" s="161"/>
      <c r="E34" s="258"/>
      <c r="F34" s="161"/>
      <c r="G34" s="283"/>
      <c r="H34" s="164"/>
      <c r="I34" s="163">
        <f>CONCATENATE(IF(OR(D34=3,F34=3),7,),IF(AND(D34=2,F34=2),4.67,),IF(AND(D34=1,F34=1),2.33,),IF(AND(D34=0,F34=0),0,),IF(AND(D34=2,F34=1),4.67,),IF(AND(D34=2,F34=0),4.67,),IF(AND(D34=1,F34=2),4.67,),IF(AND(D34=1,F34=0),2.33,),IF(AND(D34=0,F34=2),4.67,),IF(AND(D34=0,F34=1),2.33,))+0</f>
        <v>0</v>
      </c>
      <c r="J34" s="304"/>
      <c r="K34" s="8"/>
      <c r="L34" s="8"/>
      <c r="M34" s="8"/>
      <c r="N34" s="8"/>
    </row>
    <row r="35" spans="1:14" s="5" customFormat="1" ht="58.5" thickBot="1" x14ac:dyDescent="0.3">
      <c r="A35" s="91">
        <v>22</v>
      </c>
      <c r="B35" s="80" t="s">
        <v>175</v>
      </c>
      <c r="C35" s="259"/>
      <c r="D35" s="173"/>
      <c r="E35" s="282"/>
      <c r="F35" s="180"/>
      <c r="G35" s="282"/>
      <c r="H35" s="165"/>
      <c r="I35" s="181">
        <f>IF(D35=1,1,0)+0</f>
        <v>0</v>
      </c>
      <c r="J35" s="305"/>
      <c r="K35" s="8"/>
      <c r="L35" s="8"/>
      <c r="M35" s="8"/>
      <c r="N35" s="8"/>
    </row>
    <row r="36" spans="1:14" s="5" customFormat="1" ht="27" thickBot="1" x14ac:dyDescent="0.3">
      <c r="A36" s="94"/>
      <c r="B36" s="15" t="s">
        <v>86</v>
      </c>
      <c r="C36" s="273"/>
      <c r="D36" s="182"/>
      <c r="E36" s="273"/>
      <c r="F36" s="182"/>
      <c r="G36" s="273"/>
      <c r="H36" s="183"/>
      <c r="I36" s="183"/>
      <c r="J36" s="306"/>
      <c r="K36" s="8"/>
      <c r="L36" s="8"/>
      <c r="M36" s="8"/>
      <c r="N36" s="8"/>
    </row>
    <row r="37" spans="1:14" s="5" customFormat="1" ht="24" thickBot="1" x14ac:dyDescent="0.3">
      <c r="A37" s="81" t="s">
        <v>204</v>
      </c>
      <c r="B37" s="19" t="s">
        <v>87</v>
      </c>
      <c r="C37" s="272"/>
      <c r="D37" s="176"/>
      <c r="E37" s="272"/>
      <c r="F37" s="176"/>
      <c r="G37" s="272"/>
      <c r="H37" s="176"/>
      <c r="I37" s="166"/>
      <c r="J37" s="303"/>
      <c r="K37" s="8"/>
      <c r="L37" s="8"/>
      <c r="M37" s="8"/>
      <c r="N37" s="8"/>
    </row>
    <row r="38" spans="1:14" s="5" customFormat="1" ht="57.75" x14ac:dyDescent="0.25">
      <c r="A38" s="90">
        <v>23</v>
      </c>
      <c r="B38" s="20" t="s">
        <v>88</v>
      </c>
      <c r="C38" s="254"/>
      <c r="D38" s="161"/>
      <c r="E38" s="261"/>
      <c r="F38" s="161"/>
      <c r="G38" s="288"/>
      <c r="H38" s="184"/>
      <c r="I38" s="162"/>
      <c r="J38" s="293"/>
      <c r="K38" s="8"/>
      <c r="L38" s="8"/>
      <c r="M38" s="8"/>
      <c r="N38" s="8"/>
    </row>
    <row r="39" spans="1:14" s="5" customFormat="1" ht="57.75" x14ac:dyDescent="0.25">
      <c r="A39" s="90">
        <v>24</v>
      </c>
      <c r="B39" s="21" t="s">
        <v>232</v>
      </c>
      <c r="C39" s="254"/>
      <c r="D39" s="161"/>
      <c r="E39" s="261"/>
      <c r="F39" s="161"/>
      <c r="G39" s="288"/>
      <c r="H39" s="185"/>
      <c r="I39" s="186"/>
      <c r="J39" s="293"/>
      <c r="K39" s="8"/>
      <c r="L39" s="8"/>
      <c r="M39" s="8"/>
      <c r="N39" s="8"/>
    </row>
    <row r="40" spans="1:14" s="5" customFormat="1" ht="58.5" thickBot="1" x14ac:dyDescent="0.3">
      <c r="A40" s="91">
        <v>25</v>
      </c>
      <c r="B40" s="21" t="s">
        <v>230</v>
      </c>
      <c r="C40" s="254"/>
      <c r="D40" s="161"/>
      <c r="E40" s="261"/>
      <c r="F40" s="161"/>
      <c r="G40" s="288"/>
      <c r="H40" s="185"/>
      <c r="I40" s="163"/>
      <c r="J40" s="293"/>
      <c r="K40" s="8"/>
      <c r="L40" s="8"/>
      <c r="M40" s="8"/>
      <c r="N40" s="8"/>
    </row>
    <row r="41" spans="1:14" s="5" customFormat="1" ht="115.5" thickBot="1" x14ac:dyDescent="0.3">
      <c r="A41" s="91">
        <v>26</v>
      </c>
      <c r="B41" s="24" t="s">
        <v>93</v>
      </c>
      <c r="C41" s="255"/>
      <c r="D41" s="161"/>
      <c r="E41" s="279"/>
      <c r="F41" s="161"/>
      <c r="G41" s="289"/>
      <c r="H41" s="164"/>
      <c r="I41" s="163">
        <f>CONCATENATE(IF(OR(D41=3,F41=3),7.5,),IF(AND(D41=2,F41=2),5,),IF(AND(D41=1,F41=1),2.5,),IF(AND(D41=0,F41=0),0,),IF(AND(D41=2,F41=1),5,),IF(AND(D41=2,F41=0),5,),IF(AND(D41=1,F41=2),5,),IF(AND(D41=1,F41=0),2.5,),IF(AND(D41=0,F41=2),5,),IF(AND(D41=0,F41=1),2.5,))+0</f>
        <v>0</v>
      </c>
      <c r="J41" s="293"/>
      <c r="K41" s="8"/>
      <c r="L41" s="8"/>
      <c r="M41" s="8"/>
      <c r="N41" s="8"/>
    </row>
    <row r="42" spans="1:14" s="5" customFormat="1" ht="30" thickBot="1" x14ac:dyDescent="0.3">
      <c r="A42" s="91">
        <v>27</v>
      </c>
      <c r="B42" s="27" t="s">
        <v>92</v>
      </c>
      <c r="C42" s="256"/>
      <c r="D42" s="161"/>
      <c r="E42" s="280"/>
      <c r="F42" s="161"/>
      <c r="G42" s="290"/>
      <c r="H42" s="165"/>
      <c r="I42" s="163">
        <f>CONCATENATE(IF(OR(D42=3,F42=3),7.5,),IF(AND(D42=2,F42=2),5,),IF(AND(D42=1,F42=1),2.5,),IF(AND(D42=0,F42=0),0,),IF(AND(D42=2,F42=1),5,),IF(AND(D42=2,F42=0),5,),IF(AND(D42=1,F42=2),5,),IF(AND(D42=1,F42=0),2.5,),IF(AND(D42=0,F42=2),5,),IF(AND(D42=0,F42=1),2.5,))+0</f>
        <v>0</v>
      </c>
      <c r="J42" s="294"/>
      <c r="K42" s="8"/>
      <c r="L42" s="8"/>
      <c r="M42" s="8"/>
      <c r="N42" s="8"/>
    </row>
    <row r="43" spans="1:14" s="5" customFormat="1" ht="23.25" x14ac:dyDescent="0.25">
      <c r="A43" s="77" t="s">
        <v>204</v>
      </c>
      <c r="B43" s="73" t="s">
        <v>210</v>
      </c>
      <c r="C43" s="270"/>
      <c r="D43" s="166"/>
      <c r="E43" s="270"/>
      <c r="F43" s="166"/>
      <c r="G43" s="270"/>
      <c r="H43" s="167"/>
      <c r="I43" s="167"/>
      <c r="J43" s="295"/>
      <c r="K43" s="8"/>
      <c r="L43" s="8"/>
      <c r="M43" s="8"/>
      <c r="N43" s="8"/>
    </row>
    <row r="44" spans="1:14" s="5" customFormat="1" ht="16.5" thickBot="1" x14ac:dyDescent="0.3">
      <c r="A44" s="78"/>
      <c r="B44" s="71" t="s">
        <v>209</v>
      </c>
      <c r="C44" s="271"/>
      <c r="D44" s="168"/>
      <c r="E44" s="271"/>
      <c r="F44" s="168"/>
      <c r="G44" s="271"/>
      <c r="H44" s="168"/>
      <c r="I44" s="168"/>
      <c r="J44" s="296"/>
      <c r="K44" s="8"/>
      <c r="L44" s="8"/>
      <c r="M44" s="8"/>
      <c r="N44" s="8"/>
    </row>
    <row r="45" spans="1:14" s="5" customFormat="1" ht="86.25" x14ac:dyDescent="0.25">
      <c r="A45" s="91">
        <v>28</v>
      </c>
      <c r="B45" s="20" t="s">
        <v>89</v>
      </c>
      <c r="C45" s="254"/>
      <c r="D45" s="161"/>
      <c r="E45" s="261"/>
      <c r="F45" s="161"/>
      <c r="G45" s="261"/>
      <c r="H45" s="161"/>
      <c r="I45" s="162"/>
      <c r="J45" s="293"/>
      <c r="K45" s="8"/>
      <c r="L45" s="8"/>
      <c r="M45" s="8"/>
      <c r="N45" s="8"/>
    </row>
    <row r="46" spans="1:14" s="5" customFormat="1" ht="58.5" thickBot="1" x14ac:dyDescent="0.3">
      <c r="A46" s="91">
        <v>29</v>
      </c>
      <c r="B46" s="21" t="s">
        <v>231</v>
      </c>
      <c r="C46" s="254"/>
      <c r="D46" s="161"/>
      <c r="E46" s="261"/>
      <c r="F46" s="161"/>
      <c r="G46" s="261"/>
      <c r="H46" s="161"/>
      <c r="I46" s="163"/>
      <c r="J46" s="293"/>
      <c r="K46" s="8"/>
      <c r="L46" s="8"/>
      <c r="M46" s="8"/>
      <c r="N46" s="8"/>
    </row>
    <row r="47" spans="1:14" s="5" customFormat="1" ht="115.5" thickBot="1" x14ac:dyDescent="0.3">
      <c r="A47" s="95">
        <v>30</v>
      </c>
      <c r="B47" s="26" t="s">
        <v>94</v>
      </c>
      <c r="C47" s="257"/>
      <c r="D47" s="161"/>
      <c r="E47" s="281"/>
      <c r="F47" s="161"/>
      <c r="G47" s="287"/>
      <c r="H47" s="187"/>
      <c r="I47" s="163">
        <f>CONCATENATE(IF(OR(D47=3,F47=3),7,),IF(AND(D47=2,F47=2),4.67,),IF(AND(D47=1,F47=1),2.33,),IF(AND(D47=0,F47=0),0,),IF(AND(D47=2,F47=1),4.67,),IF(AND(D47=2,F47=0),4.67,),IF(AND(D47=1,F47=2),4.67,),IF(AND(D47=1,F47=0),2.33,),IF(AND(D47=0,F47=2),4.67,),IF(AND(D47=0,F47=1),2.33,))+0</f>
        <v>0</v>
      </c>
      <c r="J47" s="294"/>
      <c r="K47" s="8"/>
      <c r="L47" s="8"/>
      <c r="M47" s="8"/>
      <c r="N47" s="8"/>
    </row>
    <row r="48" spans="1:14" s="5" customFormat="1" ht="116.25" thickBot="1" x14ac:dyDescent="0.3">
      <c r="A48" s="91">
        <v>31</v>
      </c>
      <c r="B48" s="79" t="s">
        <v>181</v>
      </c>
      <c r="C48" s="260"/>
      <c r="D48" s="173"/>
      <c r="E48" s="283"/>
      <c r="F48" s="179"/>
      <c r="G48" s="283"/>
      <c r="H48" s="187"/>
      <c r="I48" s="181">
        <f>CONCATENATE(IF(D48=1,0.5,),IF(D48=0,0,))+0</f>
        <v>0</v>
      </c>
      <c r="J48" s="304"/>
      <c r="K48" s="8"/>
      <c r="L48" s="8"/>
      <c r="M48" s="8"/>
      <c r="N48" s="8"/>
    </row>
    <row r="49" spans="1:14" s="5" customFormat="1" ht="59.25" thickBot="1" x14ac:dyDescent="0.3">
      <c r="A49" s="91">
        <v>32</v>
      </c>
      <c r="B49" s="79" t="s">
        <v>180</v>
      </c>
      <c r="C49" s="260"/>
      <c r="D49" s="173"/>
      <c r="E49" s="283"/>
      <c r="F49" s="179"/>
      <c r="G49" s="283"/>
      <c r="H49" s="187"/>
      <c r="I49" s="181">
        <f>CONCATENATE(IF(D49=1,0.5,),IF(D49=0,0,))+0</f>
        <v>0</v>
      </c>
      <c r="J49" s="304"/>
      <c r="K49" s="8"/>
      <c r="L49" s="8"/>
      <c r="M49" s="8"/>
      <c r="N49" s="8"/>
    </row>
    <row r="50" spans="1:14" s="5" customFormat="1" ht="44.25" thickBot="1" x14ac:dyDescent="0.3">
      <c r="A50" s="90">
        <v>33</v>
      </c>
      <c r="B50" s="25" t="s">
        <v>97</v>
      </c>
      <c r="C50" s="256"/>
      <c r="D50" s="161"/>
      <c r="E50" s="280"/>
      <c r="F50" s="161"/>
      <c r="G50" s="287"/>
      <c r="H50" s="165"/>
      <c r="I50" s="163">
        <f>CONCATENATE(IF(OR(D50=3,F50=3),7,),IF(AND(D50=2,F50=2),4.67,),IF(AND(D50=1,F50=1),2.33,),IF(AND(D50=0,F50=0),0,),IF(AND(D50=2,F50=1),4.67,),IF(AND(D50=2,F50=0),4.67,),IF(AND(D50=1,F50=2),4.67,),IF(AND(D50=1,F50=0),2.33,),IF(AND(D50=0,F50=2),4.67,),IF(AND(D50=0,F50=1),2.33,))+0</f>
        <v>0</v>
      </c>
      <c r="J50" s="294"/>
      <c r="K50" s="8"/>
      <c r="L50" s="8"/>
      <c r="M50" s="8"/>
      <c r="N50" s="8"/>
    </row>
    <row r="51" spans="1:14" s="5" customFormat="1" ht="23.25" x14ac:dyDescent="0.25">
      <c r="A51" s="82" t="s">
        <v>204</v>
      </c>
      <c r="B51" s="73" t="s">
        <v>212</v>
      </c>
      <c r="C51" s="270"/>
      <c r="D51" s="166"/>
      <c r="E51" s="270"/>
      <c r="F51" s="166"/>
      <c r="G51" s="270"/>
      <c r="H51" s="166"/>
      <c r="I51" s="166"/>
      <c r="J51" s="295"/>
      <c r="K51" s="8"/>
      <c r="L51" s="8"/>
      <c r="M51" s="8"/>
      <c r="N51" s="8"/>
    </row>
    <row r="52" spans="1:14" s="5" customFormat="1" ht="24" thickBot="1" x14ac:dyDescent="0.3">
      <c r="A52" s="83"/>
      <c r="B52" s="71" t="s">
        <v>211</v>
      </c>
      <c r="C52" s="271"/>
      <c r="D52" s="168"/>
      <c r="E52" s="271"/>
      <c r="F52" s="168"/>
      <c r="G52" s="271"/>
      <c r="H52" s="168"/>
      <c r="I52" s="167"/>
      <c r="J52" s="296"/>
      <c r="K52" s="8"/>
      <c r="L52" s="8"/>
      <c r="M52" s="8"/>
      <c r="N52" s="8"/>
    </row>
    <row r="53" spans="1:14" s="5" customFormat="1" ht="43.5" x14ac:dyDescent="0.25">
      <c r="A53" s="90">
        <v>34</v>
      </c>
      <c r="B53" s="20" t="s">
        <v>203</v>
      </c>
      <c r="C53" s="261"/>
      <c r="D53" s="161"/>
      <c r="E53" s="261"/>
      <c r="F53" s="161"/>
      <c r="G53" s="261"/>
      <c r="H53" s="161"/>
      <c r="I53" s="162"/>
      <c r="J53" s="293"/>
      <c r="K53" s="8"/>
      <c r="L53" s="8"/>
      <c r="M53" s="8"/>
      <c r="N53" s="8"/>
    </row>
    <row r="54" spans="1:14" s="5" customFormat="1" ht="57.75" x14ac:dyDescent="0.25">
      <c r="A54" s="91">
        <v>35</v>
      </c>
      <c r="B54" s="21" t="s">
        <v>90</v>
      </c>
      <c r="C54" s="262"/>
      <c r="D54" s="161"/>
      <c r="E54" s="262"/>
      <c r="F54" s="161"/>
      <c r="G54" s="262"/>
      <c r="H54" s="161"/>
      <c r="I54" s="186"/>
      <c r="J54" s="304"/>
      <c r="K54" s="8"/>
      <c r="L54" s="8"/>
      <c r="M54" s="8"/>
      <c r="N54" s="8"/>
    </row>
    <row r="55" spans="1:14" s="5" customFormat="1" ht="58.5" thickBot="1" x14ac:dyDescent="0.3">
      <c r="A55" s="95">
        <v>36</v>
      </c>
      <c r="B55" s="22" t="s">
        <v>91</v>
      </c>
      <c r="C55" s="263"/>
      <c r="D55" s="161"/>
      <c r="E55" s="263"/>
      <c r="F55" s="161"/>
      <c r="G55" s="263"/>
      <c r="H55" s="161"/>
      <c r="I55" s="163"/>
      <c r="J55" s="305"/>
      <c r="K55" s="8"/>
      <c r="L55" s="8"/>
      <c r="M55" s="8"/>
      <c r="N55" s="8"/>
    </row>
    <row r="56" spans="1:14" s="5" customFormat="1" ht="101.25" thickBot="1" x14ac:dyDescent="0.3">
      <c r="A56" s="91">
        <v>37</v>
      </c>
      <c r="B56" s="11" t="s">
        <v>96</v>
      </c>
      <c r="C56" s="264"/>
      <c r="D56" s="161"/>
      <c r="E56" s="264"/>
      <c r="F56" s="161"/>
      <c r="G56" s="283"/>
      <c r="H56" s="164"/>
      <c r="I56" s="163">
        <f>CONCATENATE(IF(OR(D56=3,F56=3),7.5,),IF(AND(D56=2,F56=2),5,),IF(AND(D56=1,F56=1),2.5,),IF(AND(D56=0,F56=0),0,),IF(AND(D56=2,F56=1),5,),IF(AND(D56=2,F56=0),5,),IF(AND(D56=1,F56=2),5,),IF(AND(D56=1,F56=0),2.5,),IF(AND(D56=0,F56=2),5,),IF(AND(D56=0,F56=1),2.5,))+0</f>
        <v>0</v>
      </c>
      <c r="J56" s="304"/>
      <c r="K56" s="8"/>
      <c r="L56" s="8"/>
      <c r="M56" s="8"/>
      <c r="N56" s="8"/>
    </row>
    <row r="57" spans="1:14" s="5" customFormat="1" ht="58.5" thickBot="1" x14ac:dyDescent="0.3">
      <c r="A57" s="91">
        <v>38</v>
      </c>
      <c r="B57" s="72" t="s">
        <v>95</v>
      </c>
      <c r="C57" s="253"/>
      <c r="D57" s="161"/>
      <c r="E57" s="253"/>
      <c r="F57" s="161"/>
      <c r="G57" s="282"/>
      <c r="H57" s="165"/>
      <c r="I57" s="163">
        <f>CONCATENATE(IF(OR(D57=3,F57=3),7.5,),IF(AND(D57=2,F57=2),5,),IF(AND(D57=1,F57=1),2.5,),IF(AND(D57=0,F57=0),0,),IF(AND(D57=2,F57=1),5,),IF(AND(D57=2,F57=0),5,),IF(AND(D57=1,F57=2),5,),IF(AND(D57=1,F57=0),2.5,),IF(AND(D57=0,F57=2),5,),IF(AND(D57=0,F57=1),2.5,))+0</f>
        <v>0</v>
      </c>
      <c r="J57" s="305"/>
      <c r="K57" s="8"/>
      <c r="L57" s="8"/>
      <c r="M57" s="8"/>
      <c r="N57" s="8"/>
    </row>
    <row r="58" spans="1:14" s="5" customFormat="1" ht="27" thickBot="1" x14ac:dyDescent="0.3">
      <c r="A58" s="96"/>
      <c r="B58" s="15" t="s">
        <v>154</v>
      </c>
      <c r="C58" s="273"/>
      <c r="D58" s="182"/>
      <c r="E58" s="273"/>
      <c r="F58" s="182"/>
      <c r="G58" s="273"/>
      <c r="H58" s="183"/>
      <c r="I58" s="183"/>
      <c r="J58" s="306"/>
      <c r="K58" s="8"/>
      <c r="L58" s="8"/>
      <c r="M58" s="8"/>
      <c r="N58" s="8"/>
    </row>
    <row r="59" spans="1:14" s="5" customFormat="1" ht="24" thickBot="1" x14ac:dyDescent="0.3">
      <c r="A59" s="81" t="s">
        <v>204</v>
      </c>
      <c r="B59" s="19" t="s">
        <v>98</v>
      </c>
      <c r="C59" s="272"/>
      <c r="D59" s="176"/>
      <c r="E59" s="272"/>
      <c r="F59" s="176"/>
      <c r="G59" s="272"/>
      <c r="H59" s="176"/>
      <c r="I59" s="166"/>
      <c r="J59" s="303"/>
      <c r="K59" s="8"/>
      <c r="L59" s="8"/>
      <c r="M59" s="8"/>
      <c r="N59" s="8"/>
    </row>
    <row r="60" spans="1:14" s="5" customFormat="1" ht="43.5" x14ac:dyDescent="0.25">
      <c r="A60" s="90">
        <v>39</v>
      </c>
      <c r="B60" s="23" t="s">
        <v>102</v>
      </c>
      <c r="C60" s="265"/>
      <c r="D60" s="161"/>
      <c r="E60" s="268"/>
      <c r="F60" s="161"/>
      <c r="G60" s="268"/>
      <c r="H60" s="161"/>
      <c r="I60" s="162"/>
      <c r="J60" s="294"/>
      <c r="K60" s="8"/>
      <c r="L60" s="8"/>
      <c r="M60" s="8"/>
      <c r="N60" s="8"/>
    </row>
    <row r="61" spans="1:14" s="5" customFormat="1" ht="72.75" thickBot="1" x14ac:dyDescent="0.3">
      <c r="A61" s="91">
        <v>40</v>
      </c>
      <c r="B61" s="21" t="s">
        <v>106</v>
      </c>
      <c r="C61" s="262"/>
      <c r="D61" s="161"/>
      <c r="E61" s="262"/>
      <c r="F61" s="161"/>
      <c r="G61" s="262"/>
      <c r="H61" s="161"/>
      <c r="I61" s="163"/>
      <c r="J61" s="304"/>
      <c r="K61" s="8"/>
      <c r="L61" s="8"/>
      <c r="M61" s="8"/>
      <c r="N61" s="8"/>
    </row>
    <row r="62" spans="1:14" s="5" customFormat="1" ht="101.25" thickBot="1" x14ac:dyDescent="0.3">
      <c r="A62" s="91">
        <v>41</v>
      </c>
      <c r="B62" s="24" t="s">
        <v>115</v>
      </c>
      <c r="C62" s="264"/>
      <c r="D62" s="161"/>
      <c r="E62" s="264"/>
      <c r="F62" s="161"/>
      <c r="G62" s="283"/>
      <c r="H62" s="164"/>
      <c r="I62" s="163">
        <f>CONCATENATE(IF(OR(D62=3,F62=3),7,),IF(AND(D62=2,F62=2),4.67,),IF(AND(D62=1,F62=1),2.33,),IF(AND(D62=0,F62=0),0,),IF(AND(D62=2,F62=1),4.67,),IF(AND(D62=2,F62=0),4.67,),IF(AND(D62=1,F62=2),4.67,),IF(AND(D62=1,F62=0),2.33,),IF(AND(D62=0,F62=2),4.67,),IF(AND(D62=0,F62=1),2.33,))+0</f>
        <v>0</v>
      </c>
      <c r="J62" s="304"/>
      <c r="K62" s="8"/>
      <c r="L62" s="8"/>
      <c r="M62" s="8"/>
      <c r="N62" s="8"/>
    </row>
    <row r="63" spans="1:14" s="5" customFormat="1" ht="44.25" thickBot="1" x14ac:dyDescent="0.3">
      <c r="A63" s="95">
        <v>42</v>
      </c>
      <c r="B63" s="25" t="s">
        <v>121</v>
      </c>
      <c r="C63" s="256"/>
      <c r="D63" s="161"/>
      <c r="E63" s="280"/>
      <c r="F63" s="161"/>
      <c r="G63" s="287"/>
      <c r="H63" s="164"/>
      <c r="I63" s="163">
        <f>CONCATENATE(IF(OR(D63=3,F63=3),7,),IF(AND(D63=2,F63=2),4.67,),IF(AND(D63=1,F63=1),2.33,),IF(AND(D63=0,F63=0),0,),IF(AND(D63=2,F63=1),4.67,),IF(AND(D63=2,F63=0),4.67,),IF(AND(D63=1,F63=2),4.67,),IF(AND(D63=1,F63=0),2.33,),IF(AND(D63=0,F63=2),4.67,),IF(AND(D63=0,F63=1),2.33,))+0</f>
        <v>0</v>
      </c>
      <c r="J63" s="294"/>
      <c r="K63" s="8"/>
      <c r="L63" s="8"/>
      <c r="M63" s="8"/>
      <c r="N63" s="8"/>
    </row>
    <row r="64" spans="1:14" s="5" customFormat="1" ht="88.5" thickBot="1" x14ac:dyDescent="0.3">
      <c r="A64" s="91">
        <v>43</v>
      </c>
      <c r="B64" s="80" t="s">
        <v>183</v>
      </c>
      <c r="C64" s="259"/>
      <c r="D64" s="173"/>
      <c r="E64" s="282"/>
      <c r="F64" s="180"/>
      <c r="G64" s="282"/>
      <c r="H64" s="165"/>
      <c r="I64" s="181">
        <f>IF(D64=1,1,0)+0</f>
        <v>0</v>
      </c>
      <c r="J64" s="305"/>
      <c r="K64" s="8"/>
      <c r="L64" s="8"/>
      <c r="M64" s="8"/>
      <c r="N64" s="8"/>
    </row>
    <row r="65" spans="1:14" s="5" customFormat="1" ht="24" thickBot="1" x14ac:dyDescent="0.3">
      <c r="A65" s="81" t="s">
        <v>204</v>
      </c>
      <c r="B65" s="74" t="s">
        <v>99</v>
      </c>
      <c r="C65" s="272"/>
      <c r="D65" s="176"/>
      <c r="E65" s="272"/>
      <c r="F65" s="176"/>
      <c r="G65" s="272"/>
      <c r="H65" s="176"/>
      <c r="I65" s="167"/>
      <c r="J65" s="303"/>
      <c r="K65" s="8"/>
      <c r="L65" s="8"/>
      <c r="M65" s="8"/>
      <c r="N65" s="8"/>
    </row>
    <row r="66" spans="1:14" s="5" customFormat="1" ht="129" x14ac:dyDescent="0.25">
      <c r="A66" s="91">
        <v>44</v>
      </c>
      <c r="B66" s="23" t="s">
        <v>103</v>
      </c>
      <c r="C66" s="265"/>
      <c r="D66" s="161"/>
      <c r="E66" s="268"/>
      <c r="F66" s="161"/>
      <c r="G66" s="268"/>
      <c r="H66" s="161"/>
      <c r="I66" s="162"/>
      <c r="J66" s="294"/>
      <c r="K66" s="8"/>
      <c r="L66" s="8"/>
      <c r="M66" s="8"/>
      <c r="N66" s="8"/>
    </row>
    <row r="67" spans="1:14" s="5" customFormat="1" ht="72" x14ac:dyDescent="0.25">
      <c r="A67" s="91">
        <v>45</v>
      </c>
      <c r="B67" s="21" t="s">
        <v>104</v>
      </c>
      <c r="C67" s="262"/>
      <c r="D67" s="161"/>
      <c r="E67" s="262"/>
      <c r="F67" s="161"/>
      <c r="G67" s="262"/>
      <c r="H67" s="161"/>
      <c r="I67" s="186"/>
      <c r="J67" s="304"/>
      <c r="K67" s="8"/>
      <c r="L67" s="8"/>
      <c r="M67" s="8"/>
      <c r="N67" s="8"/>
    </row>
    <row r="68" spans="1:14" s="5" customFormat="1" ht="44.25" thickBot="1" x14ac:dyDescent="0.3">
      <c r="A68" s="91">
        <v>46</v>
      </c>
      <c r="B68" s="21" t="s">
        <v>111</v>
      </c>
      <c r="C68" s="262"/>
      <c r="D68" s="161"/>
      <c r="E68" s="262"/>
      <c r="F68" s="161"/>
      <c r="G68" s="262"/>
      <c r="H68" s="161"/>
      <c r="I68" s="163"/>
      <c r="J68" s="304"/>
      <c r="K68" s="8"/>
      <c r="L68" s="8"/>
      <c r="M68" s="8"/>
      <c r="N68" s="8"/>
    </row>
    <row r="69" spans="1:14" s="5" customFormat="1" ht="101.25" thickBot="1" x14ac:dyDescent="0.3">
      <c r="A69" s="95">
        <v>47</v>
      </c>
      <c r="B69" s="26" t="s">
        <v>112</v>
      </c>
      <c r="C69" s="266"/>
      <c r="D69" s="161"/>
      <c r="E69" s="266"/>
      <c r="F69" s="161"/>
      <c r="G69" s="282"/>
      <c r="H69" s="164"/>
      <c r="I69" s="163">
        <f>CONCATENATE(IF(OR(D69=3,F69=3),7,),IF(AND(D69=2,F69=2),4.67,),IF(AND(D69=1,F69=1),2.33,),IF(AND(D69=0,F69=0),0,),IF(AND(D69=2,F69=1),4.67,),IF(AND(D69=2,F69=0),4.67,),IF(AND(D69=1,F69=2),4.67,),IF(AND(D69=1,F69=0),2.33,),IF(AND(D69=0,F69=2),4.67,),IF(AND(D69=0,F69=1),2.33,))+0</f>
        <v>0</v>
      </c>
      <c r="J69" s="305"/>
      <c r="K69" s="8"/>
      <c r="L69" s="8"/>
      <c r="M69" s="8"/>
      <c r="N69" s="8"/>
    </row>
    <row r="70" spans="1:14" s="5" customFormat="1" ht="30" thickBot="1" x14ac:dyDescent="0.3">
      <c r="A70" s="91">
        <v>48</v>
      </c>
      <c r="B70" s="84" t="s">
        <v>184</v>
      </c>
      <c r="C70" s="260"/>
      <c r="D70" s="173"/>
      <c r="E70" s="283"/>
      <c r="F70" s="179"/>
      <c r="G70" s="283"/>
      <c r="H70" s="164"/>
      <c r="I70" s="174">
        <f>CONCATENATE(IF(D70=1,0.25,),IF(D70=0,0,))+0</f>
        <v>0</v>
      </c>
      <c r="J70" s="304"/>
      <c r="K70" s="8"/>
      <c r="L70" s="8"/>
      <c r="M70" s="8"/>
      <c r="N70" s="8"/>
    </row>
    <row r="71" spans="1:14" s="5" customFormat="1" ht="44.25" thickBot="1" x14ac:dyDescent="0.3">
      <c r="A71" s="95">
        <v>49</v>
      </c>
      <c r="B71" s="84" t="s">
        <v>185</v>
      </c>
      <c r="C71" s="259"/>
      <c r="D71" s="173"/>
      <c r="E71" s="282"/>
      <c r="F71" s="180"/>
      <c r="G71" s="282"/>
      <c r="H71" s="164"/>
      <c r="I71" s="174">
        <f>CONCATENATE(IF(D71=1,0.25,),IF(D71=0,0,))+0</f>
        <v>0</v>
      </c>
      <c r="J71" s="305"/>
      <c r="K71" s="8"/>
      <c r="L71" s="8"/>
      <c r="M71" s="8"/>
      <c r="N71" s="8"/>
    </row>
    <row r="72" spans="1:14" s="5" customFormat="1" ht="44.25" thickBot="1" x14ac:dyDescent="0.3">
      <c r="A72" s="95">
        <v>50</v>
      </c>
      <c r="B72" s="84" t="s">
        <v>186</v>
      </c>
      <c r="C72" s="259"/>
      <c r="D72" s="173"/>
      <c r="E72" s="282"/>
      <c r="F72" s="180"/>
      <c r="G72" s="282"/>
      <c r="H72" s="164"/>
      <c r="I72" s="174">
        <f>CONCATENATE(IF(D72=1,0.25,),IF(D72=0,0,))+0</f>
        <v>0</v>
      </c>
      <c r="J72" s="305"/>
      <c r="K72" s="8"/>
      <c r="L72" s="8"/>
      <c r="M72" s="8"/>
      <c r="N72" s="8"/>
    </row>
    <row r="73" spans="1:14" s="5" customFormat="1" ht="58.5" thickBot="1" x14ac:dyDescent="0.3">
      <c r="A73" s="95">
        <v>51</v>
      </c>
      <c r="B73" s="27" t="s">
        <v>118</v>
      </c>
      <c r="C73" s="253"/>
      <c r="D73" s="161"/>
      <c r="E73" s="253"/>
      <c r="F73" s="161"/>
      <c r="G73" s="282"/>
      <c r="H73" s="164"/>
      <c r="I73" s="163">
        <f>CONCATENATE(IF(OR(D73=3,F73=3),7,),IF(AND(D73=2,F73=2),4.67,),IF(AND(D73=1,F73=1),2.33,),IF(AND(D73=0,F73=0),0,),IF(AND(D73=2,F73=1),4.67,),IF(AND(D73=2,F73=0),4.67,),IF(AND(D73=1,F73=2),4.67,),IF(AND(D73=1,F73=0),2.33,),IF(AND(D73=0,F73=2),4.67,),IF(AND(D73=0,F73=1),2.33,))+0</f>
        <v>0</v>
      </c>
      <c r="J73" s="305"/>
      <c r="K73" s="8"/>
      <c r="L73" s="8"/>
      <c r="M73" s="8"/>
      <c r="N73" s="8"/>
    </row>
    <row r="74" spans="1:14" s="5" customFormat="1" ht="58.5" thickBot="1" x14ac:dyDescent="0.3">
      <c r="A74" s="91">
        <v>52</v>
      </c>
      <c r="B74" s="80" t="s">
        <v>182</v>
      </c>
      <c r="C74" s="259"/>
      <c r="D74" s="173"/>
      <c r="E74" s="282"/>
      <c r="F74" s="180"/>
      <c r="G74" s="282"/>
      <c r="H74" s="165"/>
      <c r="I74" s="174">
        <f>CONCATENATE(IF(D74=1,0.25,),IF(D74=0,0,))+0</f>
        <v>0</v>
      </c>
      <c r="J74" s="305"/>
      <c r="K74" s="8"/>
      <c r="L74" s="8"/>
      <c r="M74" s="8"/>
      <c r="N74" s="8"/>
    </row>
    <row r="75" spans="1:14" s="5" customFormat="1" ht="24" thickBot="1" x14ac:dyDescent="0.3">
      <c r="A75" s="81" t="s">
        <v>204</v>
      </c>
      <c r="B75" s="74" t="s">
        <v>100</v>
      </c>
      <c r="C75" s="272"/>
      <c r="D75" s="176"/>
      <c r="E75" s="272"/>
      <c r="F75" s="176"/>
      <c r="G75" s="272"/>
      <c r="H75" s="176"/>
      <c r="I75" s="176"/>
      <c r="J75" s="303"/>
      <c r="K75" s="8"/>
      <c r="L75" s="8"/>
      <c r="M75" s="8"/>
      <c r="N75" s="8"/>
    </row>
    <row r="76" spans="1:14" s="5" customFormat="1" ht="101.25" thickBot="1" x14ac:dyDescent="0.3">
      <c r="A76" s="91">
        <v>53</v>
      </c>
      <c r="B76" s="23" t="s">
        <v>105</v>
      </c>
      <c r="C76" s="265"/>
      <c r="D76" s="161"/>
      <c r="E76" s="268"/>
      <c r="F76" s="161"/>
      <c r="G76" s="268"/>
      <c r="H76" s="161"/>
      <c r="I76" s="163"/>
      <c r="J76" s="294"/>
      <c r="K76" s="8"/>
      <c r="L76" s="8"/>
      <c r="M76" s="8"/>
      <c r="N76" s="8"/>
    </row>
    <row r="77" spans="1:14" s="5" customFormat="1" ht="144" thickBot="1" x14ac:dyDescent="0.3">
      <c r="A77" s="91">
        <v>54</v>
      </c>
      <c r="B77" s="26" t="s">
        <v>114</v>
      </c>
      <c r="C77" s="266"/>
      <c r="D77" s="161"/>
      <c r="E77" s="266"/>
      <c r="F77" s="161"/>
      <c r="G77" s="282"/>
      <c r="H77" s="164"/>
      <c r="I77" s="163">
        <f>CONCATENATE(IF(OR(D77=3,F77=3),7.5,),IF(AND(D77=2,F77=2),5,),IF(AND(D77=1,F77=1),2.5,),IF(AND(D77=0,F77=0),0,),IF(AND(D77=2,F77=1),5,),IF(AND(D77=2,F77=0),5,),IF(AND(D77=1,F77=2),5,),IF(AND(D77=1,F77=0),2.5,),IF(AND(D77=0,F77=2),5,),IF(AND(D77=0,F77=1),2.5,))+0</f>
        <v>0</v>
      </c>
      <c r="J77" s="305"/>
      <c r="K77" s="8"/>
      <c r="L77" s="8"/>
      <c r="M77" s="8"/>
      <c r="N77" s="8"/>
    </row>
    <row r="78" spans="1:14" s="5" customFormat="1" ht="87" thickBot="1" x14ac:dyDescent="0.3">
      <c r="A78" s="91">
        <v>55</v>
      </c>
      <c r="B78" s="76" t="s">
        <v>119</v>
      </c>
      <c r="C78" s="253"/>
      <c r="D78" s="161"/>
      <c r="E78" s="253"/>
      <c r="F78" s="161"/>
      <c r="G78" s="282"/>
      <c r="H78" s="165"/>
      <c r="I78" s="163">
        <f>CONCATENATE(IF(OR(D78=3,F78=3),7.5,),IF(AND(D78=2,F78=2),5,),IF(AND(D78=1,F78=1),2.5,),IF(AND(D78=0,F78=0),0,),IF(AND(D78=2,F78=1),5,),IF(AND(D78=2,F78=0),5,),IF(AND(D78=1,F78=2),5,),IF(AND(D78=1,F78=0),2.5,),IF(AND(D78=0,F78=2),5,),IF(AND(D78=0,F78=1),2.5,))+0</f>
        <v>0</v>
      </c>
      <c r="J78" s="305"/>
      <c r="K78" s="8"/>
      <c r="L78" s="8"/>
      <c r="M78" s="8"/>
      <c r="N78" s="8"/>
    </row>
    <row r="79" spans="1:14" s="5" customFormat="1" ht="27" thickBot="1" x14ac:dyDescent="0.3">
      <c r="A79" s="96"/>
      <c r="B79" s="74" t="s">
        <v>101</v>
      </c>
      <c r="C79" s="272"/>
      <c r="D79" s="176"/>
      <c r="E79" s="272"/>
      <c r="F79" s="176"/>
      <c r="G79" s="272"/>
      <c r="H79" s="176"/>
      <c r="I79" s="167"/>
      <c r="J79" s="303"/>
      <c r="K79" s="8"/>
      <c r="L79" s="8"/>
      <c r="M79" s="8"/>
      <c r="N79" s="8"/>
    </row>
    <row r="80" spans="1:14" s="5" customFormat="1" ht="43.5" x14ac:dyDescent="0.25">
      <c r="A80" s="91">
        <v>56</v>
      </c>
      <c r="B80" s="23" t="s">
        <v>109</v>
      </c>
      <c r="C80" s="265"/>
      <c r="D80" s="161"/>
      <c r="E80" s="268"/>
      <c r="F80" s="161"/>
      <c r="G80" s="268"/>
      <c r="H80" s="161"/>
      <c r="I80" s="162"/>
      <c r="J80" s="294"/>
      <c r="K80" s="8"/>
      <c r="L80" s="8"/>
      <c r="M80" s="8"/>
      <c r="N80" s="8"/>
    </row>
    <row r="81" spans="1:14" s="5" customFormat="1" ht="58.5" thickBot="1" x14ac:dyDescent="0.3">
      <c r="A81" s="91">
        <v>57</v>
      </c>
      <c r="B81" s="21" t="s">
        <v>107</v>
      </c>
      <c r="C81" s="262"/>
      <c r="D81" s="161"/>
      <c r="E81" s="262"/>
      <c r="F81" s="161"/>
      <c r="G81" s="262"/>
      <c r="H81" s="161"/>
      <c r="I81" s="163"/>
      <c r="J81" s="304"/>
      <c r="K81" s="8"/>
      <c r="L81" s="8"/>
      <c r="M81" s="8"/>
      <c r="N81" s="8"/>
    </row>
    <row r="82" spans="1:14" s="5" customFormat="1" ht="101.25" thickBot="1" x14ac:dyDescent="0.3">
      <c r="A82" s="91">
        <v>58</v>
      </c>
      <c r="B82" s="24" t="s">
        <v>113</v>
      </c>
      <c r="C82" s="264"/>
      <c r="D82" s="161"/>
      <c r="E82" s="264"/>
      <c r="F82" s="161"/>
      <c r="G82" s="283"/>
      <c r="H82" s="164"/>
      <c r="I82" s="163">
        <f>CONCATENATE(IF(OR(D82=3,F82=3),7.5,),IF(AND(D82=2,F82=2),5,),IF(AND(D82=1,F82=1),2.5,),IF(AND(D82=0,F82=0),0,),IF(AND(D82=2,F82=1),5,),IF(AND(D82=2,F82=0),5,),IF(AND(D82=1,F82=2),5,),IF(AND(D82=1,F82=0),2.5,),IF(AND(D82=0,F82=2),5,),IF(AND(D82=0,F82=1),2.5,))+0</f>
        <v>0</v>
      </c>
      <c r="J82" s="304"/>
      <c r="K82" s="8"/>
      <c r="L82" s="8"/>
      <c r="M82" s="8"/>
      <c r="N82" s="8"/>
    </row>
    <row r="83" spans="1:14" s="5" customFormat="1" ht="44.25" thickBot="1" x14ac:dyDescent="0.3">
      <c r="A83" s="91">
        <v>59</v>
      </c>
      <c r="B83" s="27" t="s">
        <v>117</v>
      </c>
      <c r="C83" s="253"/>
      <c r="D83" s="161"/>
      <c r="E83" s="253"/>
      <c r="F83" s="161"/>
      <c r="G83" s="282"/>
      <c r="H83" s="165"/>
      <c r="I83" s="163">
        <f>CONCATENATE(IF(OR(D83=3,F83=3),7.5,),IF(AND(D83=2,F83=2),5,),IF(AND(D83=1,F83=1),2.5,),IF(AND(D83=0,F83=0),0,),IF(AND(D83=2,F83=1),5,),IF(AND(D83=2,F83=0),5,),IF(AND(D83=1,F83=2),5,),IF(AND(D83=1,F83=0),2.5,),IF(AND(D83=0,F83=2),5,),IF(AND(D83=0,F83=1),2.5,))+0</f>
        <v>0</v>
      </c>
      <c r="J83" s="305"/>
      <c r="K83" s="8"/>
      <c r="L83" s="8"/>
      <c r="M83" s="8"/>
      <c r="N83" s="8"/>
    </row>
    <row r="84" spans="1:14" s="5" customFormat="1" ht="24" thickBot="1" x14ac:dyDescent="0.3">
      <c r="A84" s="81" t="s">
        <v>204</v>
      </c>
      <c r="B84" s="19" t="s">
        <v>155</v>
      </c>
      <c r="C84" s="272"/>
      <c r="D84" s="176"/>
      <c r="E84" s="272"/>
      <c r="F84" s="176"/>
      <c r="G84" s="272"/>
      <c r="H84" s="176"/>
      <c r="I84" s="167"/>
      <c r="J84" s="303"/>
      <c r="K84" s="8"/>
      <c r="L84" s="8"/>
      <c r="M84" s="8"/>
      <c r="N84" s="8"/>
    </row>
    <row r="85" spans="1:14" s="5" customFormat="1" ht="43.5" x14ac:dyDescent="0.25">
      <c r="A85" s="91">
        <v>60</v>
      </c>
      <c r="B85" s="20" t="s">
        <v>108</v>
      </c>
      <c r="C85" s="254"/>
      <c r="D85" s="161"/>
      <c r="E85" s="261"/>
      <c r="F85" s="161"/>
      <c r="G85" s="261"/>
      <c r="H85" s="161"/>
      <c r="I85" s="162"/>
      <c r="J85" s="293"/>
      <c r="K85" s="8"/>
      <c r="L85" s="8"/>
      <c r="M85" s="8"/>
      <c r="N85" s="8"/>
    </row>
    <row r="86" spans="1:14" s="5" customFormat="1" ht="58.5" thickBot="1" x14ac:dyDescent="0.3">
      <c r="A86" s="91">
        <v>61</v>
      </c>
      <c r="B86" s="20" t="s">
        <v>110</v>
      </c>
      <c r="C86" s="254"/>
      <c r="D86" s="161"/>
      <c r="E86" s="261"/>
      <c r="F86" s="161"/>
      <c r="G86" s="261"/>
      <c r="H86" s="161"/>
      <c r="I86" s="163"/>
      <c r="J86" s="293"/>
      <c r="K86" s="8"/>
      <c r="L86" s="8"/>
      <c r="M86" s="8"/>
      <c r="N86" s="8"/>
    </row>
    <row r="87" spans="1:14" s="5" customFormat="1" ht="115.5" thickBot="1" x14ac:dyDescent="0.3">
      <c r="A87" s="91">
        <v>62</v>
      </c>
      <c r="B87" s="26" t="s">
        <v>116</v>
      </c>
      <c r="C87" s="267"/>
      <c r="D87" s="161"/>
      <c r="E87" s="266"/>
      <c r="F87" s="161"/>
      <c r="G87" s="282"/>
      <c r="H87" s="164"/>
      <c r="I87" s="163">
        <f>CONCATENATE(IF(OR(D87=3,F87=3),7.5,),IF(AND(D87=2,F87=2),5,),IF(AND(D87=1,F87=1),2.5,),IF(AND(D87=0,F87=0),0,),IF(AND(D87=2,F87=1),5,),IF(AND(D87=2,F87=0),5,),IF(AND(D87=1,F87=2),5,),IF(AND(D87=1,F87=0),2.5,),IF(AND(D87=0,F87=2),5,),IF(AND(D87=0,F87=1),2.5,))+0</f>
        <v>0</v>
      </c>
      <c r="J87" s="305"/>
      <c r="K87" s="8"/>
      <c r="L87" s="8"/>
      <c r="M87" s="8"/>
      <c r="N87" s="8"/>
    </row>
    <row r="88" spans="1:14" s="5" customFormat="1" ht="43.5" thickBot="1" x14ac:dyDescent="0.3">
      <c r="A88" s="91">
        <v>63</v>
      </c>
      <c r="B88" s="27" t="s">
        <v>120</v>
      </c>
      <c r="C88" s="253"/>
      <c r="D88" s="161"/>
      <c r="E88" s="253"/>
      <c r="F88" s="161"/>
      <c r="G88" s="282"/>
      <c r="H88" s="165"/>
      <c r="I88" s="163">
        <f>CONCATENATE(IF(OR(D88=3,F88=3),7.5,),IF(AND(D88=2,F88=2),5,),IF(AND(D88=1,F88=1),2.5,),IF(AND(D88=0,F88=0),0,),IF(AND(D88=2,F88=1),5,),IF(AND(D88=2,F88=0),5,),IF(AND(D88=1,F88=2),5,),IF(AND(D88=1,F88=0),2.5,),IF(AND(D88=0,F88=2),5,),IF(AND(D88=0,F88=1),2.5,))+0</f>
        <v>0</v>
      </c>
      <c r="J88" s="305"/>
      <c r="K88" s="8"/>
      <c r="L88" s="8"/>
      <c r="M88" s="8"/>
      <c r="N88" s="8"/>
    </row>
    <row r="89" spans="1:14" s="5" customFormat="1" ht="27" thickBot="1" x14ac:dyDescent="0.3">
      <c r="A89" s="96"/>
      <c r="B89" s="15" t="s">
        <v>156</v>
      </c>
      <c r="C89" s="273"/>
      <c r="D89" s="182"/>
      <c r="E89" s="273"/>
      <c r="F89" s="182"/>
      <c r="G89" s="273"/>
      <c r="H89" s="183"/>
      <c r="I89" s="183"/>
      <c r="J89" s="306"/>
      <c r="K89" s="8"/>
      <c r="L89" s="8"/>
      <c r="M89" s="8"/>
      <c r="N89" s="8"/>
    </row>
    <row r="90" spans="1:14" s="5" customFormat="1" ht="24" thickBot="1" x14ac:dyDescent="0.3">
      <c r="A90" s="81" t="s">
        <v>204</v>
      </c>
      <c r="B90" s="19" t="s">
        <v>123</v>
      </c>
      <c r="C90" s="272"/>
      <c r="D90" s="176"/>
      <c r="E90" s="272"/>
      <c r="F90" s="176"/>
      <c r="G90" s="272"/>
      <c r="H90" s="176"/>
      <c r="I90" s="166"/>
      <c r="J90" s="303"/>
      <c r="K90" s="8"/>
      <c r="L90" s="8"/>
      <c r="M90" s="8"/>
      <c r="N90" s="8"/>
    </row>
    <row r="91" spans="1:14" s="5" customFormat="1" ht="86.25" x14ac:dyDescent="0.25">
      <c r="A91" s="91">
        <v>64</v>
      </c>
      <c r="B91" s="20" t="s">
        <v>124</v>
      </c>
      <c r="C91" s="261"/>
      <c r="D91" s="161"/>
      <c r="E91" s="261"/>
      <c r="F91" s="161"/>
      <c r="G91" s="261"/>
      <c r="H91" s="161"/>
      <c r="I91" s="162"/>
      <c r="J91" s="293"/>
      <c r="K91" s="8"/>
      <c r="L91" s="8"/>
      <c r="M91" s="8"/>
      <c r="N91" s="8"/>
    </row>
    <row r="92" spans="1:14" s="5" customFormat="1" ht="100.5" x14ac:dyDescent="0.25">
      <c r="A92" s="91">
        <v>65</v>
      </c>
      <c r="B92" s="21" t="s">
        <v>125</v>
      </c>
      <c r="C92" s="263"/>
      <c r="D92" s="161"/>
      <c r="E92" s="263"/>
      <c r="F92" s="161"/>
      <c r="G92" s="263"/>
      <c r="H92" s="161"/>
      <c r="I92" s="186"/>
      <c r="J92" s="305"/>
      <c r="K92" s="8"/>
      <c r="L92" s="8"/>
      <c r="M92" s="8"/>
      <c r="N92" s="8"/>
    </row>
    <row r="93" spans="1:14" s="5" customFormat="1" ht="72" x14ac:dyDescent="0.25">
      <c r="A93" s="91">
        <v>66</v>
      </c>
      <c r="B93" s="21" t="s">
        <v>126</v>
      </c>
      <c r="C93" s="263"/>
      <c r="D93" s="161"/>
      <c r="E93" s="263"/>
      <c r="F93" s="161"/>
      <c r="G93" s="263"/>
      <c r="H93" s="161"/>
      <c r="I93" s="186"/>
      <c r="J93" s="305"/>
      <c r="K93" s="8"/>
      <c r="L93" s="8"/>
      <c r="M93" s="8"/>
      <c r="N93" s="8"/>
    </row>
    <row r="94" spans="1:14" s="5" customFormat="1" ht="44.25" thickBot="1" x14ac:dyDescent="0.3">
      <c r="A94" s="91">
        <v>67</v>
      </c>
      <c r="B94" s="21" t="s">
        <v>127</v>
      </c>
      <c r="C94" s="263"/>
      <c r="D94" s="161"/>
      <c r="E94" s="263"/>
      <c r="F94" s="161"/>
      <c r="G94" s="263"/>
      <c r="H94" s="161"/>
      <c r="I94" s="163"/>
      <c r="J94" s="305"/>
      <c r="K94" s="8"/>
      <c r="L94" s="8"/>
      <c r="M94" s="8"/>
      <c r="N94" s="8"/>
    </row>
    <row r="95" spans="1:14" s="5" customFormat="1" ht="101.25" thickBot="1" x14ac:dyDescent="0.3">
      <c r="A95" s="91">
        <v>68</v>
      </c>
      <c r="B95" s="24" t="s">
        <v>130</v>
      </c>
      <c r="C95" s="266"/>
      <c r="D95" s="161"/>
      <c r="E95" s="266"/>
      <c r="F95" s="161"/>
      <c r="G95" s="282"/>
      <c r="H95" s="164"/>
      <c r="I95" s="163">
        <f>CONCATENATE(IF(OR(D95=3,F95=3),7,),IF(AND(D95=2,F95=2),4.67,),IF(AND(D95=1,F95=1),2.33,),IF(AND(D95=0,F95=0),0,),IF(AND(D95=2,F95=1),4.67,),IF(AND(D95=2,F95=0),4.67,),IF(AND(D95=1,F95=2),4.67,),IF(AND(D95=1,F95=0),2.33,),IF(AND(D95=0,F95=2),4.67,),IF(AND(D95=0,F95=1),2.33,))+0</f>
        <v>0</v>
      </c>
      <c r="J95" s="305"/>
      <c r="K95" s="8"/>
      <c r="L95" s="8"/>
      <c r="M95" s="8"/>
      <c r="N95" s="8"/>
    </row>
    <row r="96" spans="1:14" s="5" customFormat="1" ht="44.25" thickBot="1" x14ac:dyDescent="0.3">
      <c r="A96" s="91">
        <v>69</v>
      </c>
      <c r="B96" s="85" t="s">
        <v>191</v>
      </c>
      <c r="C96" s="259"/>
      <c r="D96" s="173"/>
      <c r="E96" s="282"/>
      <c r="F96" s="180"/>
      <c r="G96" s="282"/>
      <c r="H96" s="164"/>
      <c r="I96" s="181">
        <f>IF(D96=1,1,0)+0</f>
        <v>0</v>
      </c>
      <c r="J96" s="305"/>
      <c r="K96" s="8"/>
      <c r="L96" s="8"/>
      <c r="M96" s="8"/>
      <c r="N96" s="8"/>
    </row>
    <row r="97" spans="1:14" s="5" customFormat="1" ht="58.5" thickBot="1" x14ac:dyDescent="0.3">
      <c r="A97" s="95">
        <v>70</v>
      </c>
      <c r="B97" s="27" t="s">
        <v>131</v>
      </c>
      <c r="C97" s="253"/>
      <c r="D97" s="161"/>
      <c r="E97" s="253"/>
      <c r="F97" s="161"/>
      <c r="G97" s="282"/>
      <c r="H97" s="165"/>
      <c r="I97" s="163">
        <f>CONCATENATE(IF(OR(D97=3,F97=3),7,),IF(AND(D97=2,F97=2),4.67,),IF(AND(D97=1,F97=1),2.33,),IF(AND(D97=0,F97=0),0,),IF(AND(D97=2,F97=1),4.67,),IF(AND(D97=2,F97=0),4.67,),IF(AND(D97=1,F97=2),4.67,),IF(AND(D97=1,F97=0),2.33,),IF(AND(D97=0,F97=2),4.67,),IF(AND(D97=0,F97=1),2.33,))+0</f>
        <v>0</v>
      </c>
      <c r="J97" s="305"/>
      <c r="K97" s="8"/>
      <c r="L97" s="8"/>
      <c r="M97" s="8"/>
      <c r="N97" s="8"/>
    </row>
    <row r="98" spans="1:14" s="5" customFormat="1" ht="23.25" x14ac:dyDescent="0.25">
      <c r="A98" s="77" t="s">
        <v>204</v>
      </c>
      <c r="B98" s="16" t="s">
        <v>214</v>
      </c>
      <c r="C98" s="270"/>
      <c r="D98" s="166"/>
      <c r="E98" s="270"/>
      <c r="F98" s="166"/>
      <c r="G98" s="270"/>
      <c r="H98" s="167"/>
      <c r="I98" s="167"/>
      <c r="J98" s="295"/>
      <c r="K98" s="8"/>
      <c r="L98" s="8"/>
      <c r="M98" s="8"/>
      <c r="N98" s="8"/>
    </row>
    <row r="99" spans="1:14" s="5" customFormat="1" ht="27" thickBot="1" x14ac:dyDescent="0.3">
      <c r="A99" s="86"/>
      <c r="B99" s="17" t="s">
        <v>213</v>
      </c>
      <c r="C99" s="271"/>
      <c r="D99" s="168"/>
      <c r="E99" s="271"/>
      <c r="F99" s="168"/>
      <c r="G99" s="271"/>
      <c r="H99" s="168"/>
      <c r="I99" s="168"/>
      <c r="J99" s="296"/>
      <c r="K99" s="8"/>
      <c r="L99" s="8"/>
      <c r="M99" s="8"/>
      <c r="N99" s="8"/>
    </row>
    <row r="100" spans="1:14" s="5" customFormat="1" ht="58.5" thickBot="1" x14ac:dyDescent="0.3">
      <c r="A100" s="90">
        <v>71</v>
      </c>
      <c r="B100" s="20" t="s">
        <v>128</v>
      </c>
      <c r="C100" s="261"/>
      <c r="D100" s="161"/>
      <c r="E100" s="261"/>
      <c r="F100" s="161"/>
      <c r="G100" s="261"/>
      <c r="H100" s="161"/>
      <c r="I100" s="163"/>
      <c r="J100" s="293"/>
      <c r="K100" s="8"/>
      <c r="L100" s="8"/>
      <c r="M100" s="8"/>
      <c r="N100" s="8"/>
    </row>
    <row r="101" spans="1:14" s="5" customFormat="1" ht="87" thickBot="1" x14ac:dyDescent="0.3">
      <c r="A101" s="95">
        <v>72</v>
      </c>
      <c r="B101" s="26" t="s">
        <v>129</v>
      </c>
      <c r="C101" s="266"/>
      <c r="D101" s="161"/>
      <c r="E101" s="266"/>
      <c r="F101" s="161"/>
      <c r="G101" s="282"/>
      <c r="H101" s="164"/>
      <c r="I101" s="163">
        <f>CONCATENATE(IF(OR(D101=3,F101=3),7,),IF(AND(D101=2,F101=2),4.67,),IF(AND(D101=1,F101=1),2.33,),IF(AND(D101=0,F101=0),0,),IF(AND(D101=2,F101=1),4.67,),IF(AND(D101=2,F101=0),4.67,),IF(AND(D101=1,F101=2),4.67,),IF(AND(D101=1,F101=0),2.33,),IF(AND(D101=0,F101=2),4.67,),IF(AND(D101=0,F101=1),2.33,))+0</f>
        <v>0</v>
      </c>
      <c r="J101" s="305"/>
      <c r="K101" s="8"/>
      <c r="L101" s="8"/>
      <c r="M101" s="8"/>
      <c r="N101" s="8"/>
    </row>
    <row r="102" spans="1:14" s="5" customFormat="1" ht="44.25" thickBot="1" x14ac:dyDescent="0.3">
      <c r="A102" s="91">
        <v>73</v>
      </c>
      <c r="B102" s="79" t="s">
        <v>187</v>
      </c>
      <c r="C102" s="260"/>
      <c r="D102" s="173"/>
      <c r="E102" s="283"/>
      <c r="F102" s="179"/>
      <c r="G102" s="283"/>
      <c r="H102" s="164"/>
      <c r="I102" s="174">
        <f>CONCATENATE(IF(D102=1,0.25,),IF(D102=0,0,))+0</f>
        <v>0</v>
      </c>
      <c r="J102" s="304"/>
      <c r="K102" s="8"/>
      <c r="L102" s="8"/>
      <c r="M102" s="8"/>
      <c r="N102" s="8"/>
    </row>
    <row r="103" spans="1:14" s="5" customFormat="1" ht="30" thickBot="1" x14ac:dyDescent="0.3">
      <c r="A103" s="91">
        <v>74</v>
      </c>
      <c r="B103" s="79" t="s">
        <v>188</v>
      </c>
      <c r="C103" s="260"/>
      <c r="D103" s="173"/>
      <c r="E103" s="283"/>
      <c r="F103" s="179"/>
      <c r="G103" s="283"/>
      <c r="H103" s="164"/>
      <c r="I103" s="174">
        <f>CONCATENATE(IF(D103=1,0.25,),IF(D103=0,0,))+0</f>
        <v>0</v>
      </c>
      <c r="J103" s="304"/>
      <c r="K103" s="8"/>
      <c r="L103" s="8"/>
      <c r="M103" s="8"/>
      <c r="N103" s="8"/>
    </row>
    <row r="104" spans="1:14" s="5" customFormat="1" ht="30" thickBot="1" x14ac:dyDescent="0.3">
      <c r="A104" s="91">
        <v>75</v>
      </c>
      <c r="B104" s="79" t="s">
        <v>189</v>
      </c>
      <c r="C104" s="260"/>
      <c r="D104" s="173"/>
      <c r="E104" s="283"/>
      <c r="F104" s="179"/>
      <c r="G104" s="283"/>
      <c r="H104" s="164"/>
      <c r="I104" s="174">
        <f>CONCATENATE(IF(D104=1,0.25,),IF(D104=0,0,))+0</f>
        <v>0</v>
      </c>
      <c r="J104" s="304"/>
      <c r="K104" s="8"/>
      <c r="L104" s="8"/>
      <c r="M104" s="8"/>
      <c r="N104" s="8"/>
    </row>
    <row r="105" spans="1:14" s="5" customFormat="1" ht="44.25" thickBot="1" x14ac:dyDescent="0.3">
      <c r="A105" s="91">
        <v>76</v>
      </c>
      <c r="B105" s="79" t="s">
        <v>190</v>
      </c>
      <c r="C105" s="260"/>
      <c r="D105" s="173"/>
      <c r="E105" s="283"/>
      <c r="F105" s="179"/>
      <c r="G105" s="283"/>
      <c r="H105" s="164"/>
      <c r="I105" s="174">
        <f>CONCATENATE(IF(D105=1,0.25,),IF(D105=0,0,))+0</f>
        <v>0</v>
      </c>
      <c r="J105" s="304"/>
      <c r="K105" s="8"/>
      <c r="L105" s="8"/>
      <c r="M105" s="8"/>
      <c r="N105" s="8"/>
    </row>
    <row r="106" spans="1:14" s="5" customFormat="1" ht="58.5" thickBot="1" x14ac:dyDescent="0.3">
      <c r="A106" s="91">
        <v>77</v>
      </c>
      <c r="B106" s="27" t="s">
        <v>132</v>
      </c>
      <c r="C106" s="253"/>
      <c r="D106" s="161"/>
      <c r="E106" s="253"/>
      <c r="F106" s="161"/>
      <c r="G106" s="282"/>
      <c r="H106" s="165"/>
      <c r="I106" s="163">
        <f>CONCATENATE(IF(OR(D106=3,F106=3),7,),IF(AND(D106=2,F106=2),4.67,),IF(AND(D106=1,F106=1),2.33,),IF(AND(D106=0,F106=0),0,),IF(AND(D106=2,F106=1),4.67,),IF(AND(D106=2,F106=0),4.67,),IF(AND(D106=1,F106=2),4.67,),IF(AND(D106=1,F106=0),2.33,),IF(AND(D106=0,F106=2),4.67,),IF(AND(D106=0,F106=1),2.33,))+0</f>
        <v>0</v>
      </c>
      <c r="J106" s="305"/>
      <c r="K106" s="8"/>
      <c r="L106" s="8"/>
      <c r="M106" s="8"/>
      <c r="N106" s="8"/>
    </row>
    <row r="107" spans="1:14" s="5" customFormat="1" ht="27" thickBot="1" x14ac:dyDescent="0.3">
      <c r="A107" s="96"/>
      <c r="B107" s="87" t="s">
        <v>157</v>
      </c>
      <c r="C107" s="274"/>
      <c r="D107" s="188"/>
      <c r="E107" s="274"/>
      <c r="F107" s="188"/>
      <c r="G107" s="274"/>
      <c r="H107" s="189"/>
      <c r="I107" s="189"/>
      <c r="J107" s="307"/>
      <c r="K107" s="8"/>
      <c r="L107" s="8"/>
      <c r="M107" s="8"/>
      <c r="N107" s="8"/>
    </row>
    <row r="108" spans="1:14" s="5" customFormat="1" ht="23.25" x14ac:dyDescent="0.25">
      <c r="A108" s="77" t="s">
        <v>204</v>
      </c>
      <c r="B108" s="73" t="s">
        <v>216</v>
      </c>
      <c r="C108" s="270"/>
      <c r="D108" s="166"/>
      <c r="E108" s="270"/>
      <c r="F108" s="166"/>
      <c r="G108" s="270"/>
      <c r="H108" s="166"/>
      <c r="I108" s="166"/>
      <c r="J108" s="295"/>
      <c r="K108" s="8"/>
      <c r="L108" s="8"/>
      <c r="M108" s="8"/>
      <c r="N108" s="8"/>
    </row>
    <row r="109" spans="1:14" s="5" customFormat="1" ht="27" thickBot="1" x14ac:dyDescent="0.3">
      <c r="A109" s="86"/>
      <c r="B109" s="71" t="s">
        <v>215</v>
      </c>
      <c r="C109" s="271"/>
      <c r="D109" s="168"/>
      <c r="E109" s="271"/>
      <c r="F109" s="168"/>
      <c r="G109" s="271"/>
      <c r="H109" s="168"/>
      <c r="I109" s="167"/>
      <c r="J109" s="296"/>
      <c r="K109" s="8"/>
      <c r="L109" s="8"/>
      <c r="M109" s="8"/>
      <c r="N109" s="8"/>
    </row>
    <row r="110" spans="1:14" s="5" customFormat="1" ht="43.5" x14ac:dyDescent="0.25">
      <c r="A110" s="91">
        <v>78</v>
      </c>
      <c r="B110" s="20" t="s">
        <v>135</v>
      </c>
      <c r="C110" s="261"/>
      <c r="D110" s="161"/>
      <c r="E110" s="261"/>
      <c r="F110" s="161"/>
      <c r="G110" s="261"/>
      <c r="H110" s="161"/>
      <c r="I110" s="162"/>
      <c r="J110" s="293"/>
      <c r="K110" s="8"/>
      <c r="L110" s="8"/>
      <c r="M110" s="8"/>
      <c r="N110" s="8"/>
    </row>
    <row r="111" spans="1:14" s="5" customFormat="1" ht="57.75" thickBot="1" x14ac:dyDescent="0.3">
      <c r="A111" s="91">
        <v>79</v>
      </c>
      <c r="B111" s="21" t="s">
        <v>136</v>
      </c>
      <c r="C111" s="261"/>
      <c r="D111" s="161"/>
      <c r="E111" s="261"/>
      <c r="F111" s="161"/>
      <c r="G111" s="261"/>
      <c r="H111" s="161"/>
      <c r="I111" s="163"/>
      <c r="J111" s="293"/>
      <c r="K111" s="8"/>
      <c r="L111" s="8"/>
      <c r="M111" s="8"/>
      <c r="N111" s="8"/>
    </row>
    <row r="112" spans="1:14" s="5" customFormat="1" ht="144" thickBot="1" x14ac:dyDescent="0.3">
      <c r="A112" s="91">
        <v>80</v>
      </c>
      <c r="B112" s="24" t="s">
        <v>149</v>
      </c>
      <c r="C112" s="264"/>
      <c r="D112" s="161"/>
      <c r="E112" s="264"/>
      <c r="F112" s="161"/>
      <c r="G112" s="283"/>
      <c r="H112" s="164"/>
      <c r="I112" s="163">
        <f>CONCATENATE(IF(OR(D112=3,F112=3),7,),IF(AND(D112=2,F112=2),4.67,),IF(AND(D112=1,F112=1),2.33,),IF(AND(D112=0,F112=0),0,),IF(AND(D112=2,F112=1),4.67,),IF(AND(D112=2,F112=0),4.67,),IF(AND(D112=1,F112=2),4.67,),IF(AND(D112=1,F112=0),2.33,),IF(AND(D112=0,F112=2),4.67,),IF(AND(D112=0,F112=1),2.33,))+0</f>
        <v>0</v>
      </c>
      <c r="J112" s="304"/>
      <c r="K112" s="8"/>
      <c r="L112" s="8"/>
      <c r="M112" s="8"/>
      <c r="N112" s="8"/>
    </row>
    <row r="113" spans="1:14" s="5" customFormat="1" ht="44.25" thickBot="1" x14ac:dyDescent="0.3">
      <c r="A113" s="95">
        <v>81</v>
      </c>
      <c r="B113" s="27" t="s">
        <v>144</v>
      </c>
      <c r="C113" s="253"/>
      <c r="D113" s="161"/>
      <c r="E113" s="253"/>
      <c r="F113" s="161"/>
      <c r="G113" s="282"/>
      <c r="H113" s="164"/>
      <c r="I113" s="163">
        <f>CONCATENATE(IF(OR(D113=3,F113=3),7,),IF(AND(D113=2,F113=2),4.67,),IF(AND(D113=1,F113=1),2.33,),IF(AND(D113=0,F113=0),0,),IF(AND(D113=2,F113=1),4.67,),IF(AND(D113=2,F113=0),4.67,),IF(AND(D113=1,F113=2),4.67,),IF(AND(D113=1,F113=0),2.33,),IF(AND(D113=0,F113=2),4.67,),IF(AND(D113=0,F113=1),2.33,))+0</f>
        <v>0</v>
      </c>
      <c r="J113" s="305"/>
      <c r="K113" s="8"/>
      <c r="L113" s="8"/>
      <c r="M113" s="8"/>
      <c r="N113" s="8"/>
    </row>
    <row r="114" spans="1:14" s="5" customFormat="1" ht="45" thickBot="1" x14ac:dyDescent="0.3">
      <c r="A114" s="91">
        <v>82</v>
      </c>
      <c r="B114" s="80" t="s">
        <v>192</v>
      </c>
      <c r="C114" s="259"/>
      <c r="D114" s="173"/>
      <c r="E114" s="282"/>
      <c r="F114" s="180"/>
      <c r="G114" s="282"/>
      <c r="H114" s="165"/>
      <c r="I114" s="181">
        <f>IF(D114=1,1,0)+0</f>
        <v>0</v>
      </c>
      <c r="J114" s="305"/>
      <c r="K114" s="8"/>
      <c r="L114" s="8"/>
      <c r="M114" s="8"/>
      <c r="N114" s="8"/>
    </row>
    <row r="115" spans="1:14" s="5" customFormat="1" ht="24" thickBot="1" x14ac:dyDescent="0.3">
      <c r="A115" s="81" t="s">
        <v>204</v>
      </c>
      <c r="B115" s="74" t="s">
        <v>158</v>
      </c>
      <c r="C115" s="272"/>
      <c r="D115" s="176"/>
      <c r="E115" s="272"/>
      <c r="F115" s="176"/>
      <c r="G115" s="272"/>
      <c r="H115" s="176"/>
      <c r="I115" s="167"/>
      <c r="J115" s="303"/>
      <c r="K115" s="8"/>
      <c r="L115" s="8"/>
      <c r="M115" s="8"/>
      <c r="N115" s="8"/>
    </row>
    <row r="116" spans="1:14" s="5" customFormat="1" ht="72" x14ac:dyDescent="0.25">
      <c r="A116" s="90">
        <v>83</v>
      </c>
      <c r="B116" s="20" t="s">
        <v>141</v>
      </c>
      <c r="C116" s="261"/>
      <c r="D116" s="161"/>
      <c r="E116" s="261"/>
      <c r="F116" s="161"/>
      <c r="G116" s="261"/>
      <c r="H116" s="161"/>
      <c r="I116" s="162"/>
      <c r="J116" s="293"/>
      <c r="K116" s="8"/>
      <c r="L116" s="8"/>
      <c r="M116" s="8"/>
      <c r="N116" s="8"/>
    </row>
    <row r="117" spans="1:14" s="5" customFormat="1" ht="58.5" thickBot="1" x14ac:dyDescent="0.3">
      <c r="A117" s="91">
        <v>84</v>
      </c>
      <c r="B117" s="22" t="s">
        <v>142</v>
      </c>
      <c r="C117" s="263"/>
      <c r="D117" s="161"/>
      <c r="E117" s="263"/>
      <c r="F117" s="161"/>
      <c r="G117" s="263"/>
      <c r="H117" s="161"/>
      <c r="I117" s="163"/>
      <c r="J117" s="305"/>
      <c r="K117" s="8"/>
      <c r="L117" s="8"/>
      <c r="M117" s="8"/>
      <c r="N117" s="8"/>
    </row>
    <row r="118" spans="1:14" s="5" customFormat="1" ht="144" thickBot="1" x14ac:dyDescent="0.3">
      <c r="A118" s="91">
        <v>85</v>
      </c>
      <c r="B118" s="24" t="s">
        <v>150</v>
      </c>
      <c r="C118" s="264"/>
      <c r="D118" s="161"/>
      <c r="E118" s="264"/>
      <c r="F118" s="161"/>
      <c r="G118" s="283"/>
      <c r="H118" s="164"/>
      <c r="I118" s="181">
        <f>CONCATENATE(IF(OR(D118=3,F118=3),14,),IF(AND(D118=2,F118=2),9.34,),IF(AND(D118=1,F118=1),4.67,),IF(AND(D118=0,F118=0),0,),IF(AND(D118=2,F118=1),9.34,),IF(AND(D118=2,F118=0),9.34,),IF(AND(D118=1,F118=2),9.34,),IF(AND(D118=1,F118=0),4.67,),IF(AND(D118=0,F118=2),9.34,),IF(AND(D118=0,F118=1),4.67,))+0</f>
        <v>0</v>
      </c>
      <c r="J118" s="304"/>
      <c r="K118" s="8"/>
      <c r="L118" s="8"/>
      <c r="M118" s="8"/>
      <c r="N118" s="8"/>
    </row>
    <row r="119" spans="1:14" s="5" customFormat="1" ht="59.25" thickBot="1" x14ac:dyDescent="0.3">
      <c r="A119" s="91">
        <v>86</v>
      </c>
      <c r="B119" s="80" t="s">
        <v>233</v>
      </c>
      <c r="C119" s="260"/>
      <c r="D119" s="173"/>
      <c r="E119" s="283"/>
      <c r="F119" s="179"/>
      <c r="G119" s="283"/>
      <c r="H119" s="164"/>
      <c r="I119" s="181">
        <f>CONCATENATE(IF(D119=1,0.2,),IF(D119=0,0,))+0</f>
        <v>0</v>
      </c>
      <c r="J119" s="304"/>
      <c r="K119" s="8"/>
      <c r="L119" s="8"/>
      <c r="M119" s="8"/>
      <c r="N119" s="8"/>
    </row>
    <row r="120" spans="1:14" s="5" customFormat="1" ht="59.25" thickBot="1" x14ac:dyDescent="0.3">
      <c r="A120" s="91">
        <v>87</v>
      </c>
      <c r="B120" s="79" t="s">
        <v>194</v>
      </c>
      <c r="C120" s="260"/>
      <c r="D120" s="173"/>
      <c r="E120" s="283"/>
      <c r="F120" s="179"/>
      <c r="G120" s="283"/>
      <c r="H120" s="164"/>
      <c r="I120" s="181">
        <f>CONCATENATE(IF(D120=1,0.2,),IF(D120=0,0,))+0</f>
        <v>0</v>
      </c>
      <c r="J120" s="304"/>
      <c r="K120" s="8"/>
      <c r="L120" s="8"/>
      <c r="M120" s="8"/>
      <c r="N120" s="8"/>
    </row>
    <row r="121" spans="1:14" s="5" customFormat="1" ht="44.25" thickBot="1" x14ac:dyDescent="0.3">
      <c r="A121" s="91">
        <v>88</v>
      </c>
      <c r="B121" s="79" t="s">
        <v>198</v>
      </c>
      <c r="C121" s="260"/>
      <c r="D121" s="173"/>
      <c r="E121" s="283"/>
      <c r="F121" s="179"/>
      <c r="G121" s="283"/>
      <c r="H121" s="164"/>
      <c r="I121" s="181">
        <f>CONCATENATE(IF(D121=1,0.2,),IF(D121=0,0,))+0</f>
        <v>0</v>
      </c>
      <c r="J121" s="304"/>
      <c r="K121" s="8"/>
      <c r="L121" s="8"/>
      <c r="M121" s="8"/>
      <c r="N121" s="8"/>
    </row>
    <row r="122" spans="1:14" s="5" customFormat="1" ht="58.5" thickBot="1" x14ac:dyDescent="0.3">
      <c r="A122" s="91">
        <v>89</v>
      </c>
      <c r="B122" s="79" t="s">
        <v>199</v>
      </c>
      <c r="C122" s="260"/>
      <c r="D122" s="173"/>
      <c r="E122" s="283"/>
      <c r="F122" s="179"/>
      <c r="G122" s="283"/>
      <c r="H122" s="164"/>
      <c r="I122" s="181">
        <f>CONCATENATE(IF(D122=1,0.2,),IF(D122=0,0,))+0</f>
        <v>0</v>
      </c>
      <c r="J122" s="304"/>
      <c r="K122" s="8"/>
      <c r="L122" s="8"/>
      <c r="M122" s="8"/>
      <c r="N122" s="8"/>
    </row>
    <row r="123" spans="1:14" s="5" customFormat="1" ht="44.25" thickBot="1" x14ac:dyDescent="0.3">
      <c r="A123" s="95">
        <v>90</v>
      </c>
      <c r="B123" s="80" t="s">
        <v>200</v>
      </c>
      <c r="C123" s="259"/>
      <c r="D123" s="173"/>
      <c r="E123" s="282"/>
      <c r="F123" s="180"/>
      <c r="G123" s="282"/>
      <c r="H123" s="164"/>
      <c r="I123" s="181">
        <f>CONCATENATE(IF(D123=1,0.2,),IF(D123=0,0,))+0</f>
        <v>0</v>
      </c>
      <c r="J123" s="305"/>
      <c r="K123" s="8"/>
      <c r="L123" s="8"/>
      <c r="M123" s="8"/>
      <c r="N123" s="8"/>
    </row>
    <row r="124" spans="1:14" s="5" customFormat="1" ht="23.25" x14ac:dyDescent="0.25">
      <c r="A124" s="82" t="s">
        <v>204</v>
      </c>
      <c r="B124" s="73" t="s">
        <v>218</v>
      </c>
      <c r="C124" s="270"/>
      <c r="D124" s="166"/>
      <c r="E124" s="270"/>
      <c r="F124" s="166"/>
      <c r="G124" s="270"/>
      <c r="H124" s="167"/>
      <c r="I124" s="167"/>
      <c r="J124" s="295"/>
      <c r="K124" s="8"/>
      <c r="L124" s="8"/>
      <c r="M124" s="8"/>
      <c r="N124" s="8"/>
    </row>
    <row r="125" spans="1:14" s="5" customFormat="1" ht="24" thickBot="1" x14ac:dyDescent="0.3">
      <c r="A125" s="83"/>
      <c r="B125" s="71" t="s">
        <v>217</v>
      </c>
      <c r="C125" s="271"/>
      <c r="D125" s="168"/>
      <c r="E125" s="271"/>
      <c r="F125" s="168"/>
      <c r="G125" s="271"/>
      <c r="H125" s="168"/>
      <c r="I125" s="168"/>
      <c r="J125" s="296"/>
      <c r="K125" s="8"/>
      <c r="L125" s="8"/>
      <c r="M125" s="8"/>
      <c r="N125" s="8"/>
    </row>
    <row r="126" spans="1:14" s="5" customFormat="1" ht="44.25" thickBot="1" x14ac:dyDescent="0.3">
      <c r="A126" s="90">
        <v>91</v>
      </c>
      <c r="B126" s="20" t="s">
        <v>137</v>
      </c>
      <c r="C126" s="261"/>
      <c r="D126" s="161"/>
      <c r="E126" s="261"/>
      <c r="F126" s="161"/>
      <c r="G126" s="261"/>
      <c r="H126" s="161"/>
      <c r="I126" s="163"/>
      <c r="J126" s="293"/>
      <c r="K126" s="8"/>
      <c r="L126" s="8"/>
      <c r="M126" s="8"/>
      <c r="N126" s="8"/>
    </row>
    <row r="127" spans="1:14" s="5" customFormat="1" ht="144" thickBot="1" x14ac:dyDescent="0.3">
      <c r="A127" s="91">
        <v>92</v>
      </c>
      <c r="B127" s="24" t="s">
        <v>147</v>
      </c>
      <c r="C127" s="264"/>
      <c r="D127" s="161"/>
      <c r="E127" s="264"/>
      <c r="F127" s="161"/>
      <c r="G127" s="283"/>
      <c r="H127" s="164"/>
      <c r="I127" s="163">
        <f>CONCATENATE(IF(OR(D127=3,F127=3),7,),IF(AND(D127=2,F127=2),4.67,),IF(AND(D127=1,F127=1),2.33,),IF(AND(D127=0,F127=0),0,),IF(AND(D127=2,F127=1),4.67,),IF(AND(D127=2,F127=0),4.67,),IF(AND(D127=1,F127=2),4.67,),IF(AND(D127=1,F127=0),2.33,),IF(AND(D127=0,F127=2),4.67,),IF(AND(D127=0,F127=1),2.33,))+0</f>
        <v>0</v>
      </c>
      <c r="J127" s="304"/>
      <c r="K127" s="8"/>
      <c r="L127" s="8"/>
      <c r="M127" s="8"/>
      <c r="N127" s="8"/>
    </row>
    <row r="128" spans="1:14" s="5" customFormat="1" ht="58.5" thickBot="1" x14ac:dyDescent="0.3">
      <c r="A128" s="95">
        <v>93</v>
      </c>
      <c r="B128" s="25" t="s">
        <v>151</v>
      </c>
      <c r="C128" s="256"/>
      <c r="D128" s="161"/>
      <c r="E128" s="280"/>
      <c r="F128" s="161"/>
      <c r="G128" s="287"/>
      <c r="H128" s="164"/>
      <c r="I128" s="163">
        <f>CONCATENATE(IF(OR(D128=3,F128=3),7,),IF(AND(D128=2,F128=2),4.67,),IF(AND(D128=1,F128=1),2.33,),IF(AND(D128=0,F128=0),0,),IF(AND(D128=2,F128=1),4.67,),IF(AND(D128=2,F128=0),4.67,),IF(AND(D128=1,F128=2),4.67,),IF(AND(D128=1,F128=0),2.33,),IF(AND(D128=0,F128=2),4.67,),IF(AND(D128=0,F128=1),2.33,))+0</f>
        <v>0</v>
      </c>
      <c r="J128" s="294"/>
      <c r="K128" s="8"/>
      <c r="L128" s="8"/>
      <c r="M128" s="8"/>
      <c r="N128" s="8"/>
    </row>
    <row r="129" spans="1:14" s="5" customFormat="1" ht="45" thickBot="1" x14ac:dyDescent="0.3">
      <c r="A129" s="91">
        <v>94</v>
      </c>
      <c r="B129" s="79" t="s">
        <v>193</v>
      </c>
      <c r="C129" s="260"/>
      <c r="D129" s="173"/>
      <c r="E129" s="283"/>
      <c r="F129" s="179"/>
      <c r="G129" s="283"/>
      <c r="H129" s="164"/>
      <c r="I129" s="181">
        <f>CONCATENATE(IF(D129=1,0.34,),IF(D129=0,0,))+0</f>
        <v>0</v>
      </c>
      <c r="J129" s="304"/>
      <c r="K129" s="8"/>
      <c r="L129" s="8"/>
      <c r="M129" s="8"/>
      <c r="N129" s="8"/>
    </row>
    <row r="130" spans="1:14" s="5" customFormat="1" ht="59.25" thickBot="1" x14ac:dyDescent="0.3">
      <c r="A130" s="91">
        <v>95</v>
      </c>
      <c r="B130" s="79" t="s">
        <v>195</v>
      </c>
      <c r="C130" s="260"/>
      <c r="D130" s="173"/>
      <c r="E130" s="283"/>
      <c r="F130" s="179"/>
      <c r="G130" s="283"/>
      <c r="H130" s="164"/>
      <c r="I130" s="181">
        <f>CONCATENATE(IF(D130=1,0.34,),IF(D130=0,0,))+0</f>
        <v>0</v>
      </c>
      <c r="J130" s="304"/>
      <c r="K130" s="8"/>
      <c r="L130" s="8"/>
      <c r="M130" s="8"/>
      <c r="N130" s="8"/>
    </row>
    <row r="131" spans="1:14" s="5" customFormat="1" ht="44.25" thickBot="1" x14ac:dyDescent="0.3">
      <c r="A131" s="91">
        <v>96</v>
      </c>
      <c r="B131" s="80" t="s">
        <v>197</v>
      </c>
      <c r="C131" s="259"/>
      <c r="D131" s="173"/>
      <c r="E131" s="282"/>
      <c r="F131" s="180"/>
      <c r="G131" s="282"/>
      <c r="H131" s="190"/>
      <c r="I131" s="181">
        <f>CONCATENATE(IF(D131=1,0.34,),IF(D131=0,0,))+0</f>
        <v>0</v>
      </c>
      <c r="J131" s="305"/>
      <c r="K131" s="8"/>
      <c r="L131" s="8"/>
      <c r="M131" s="8"/>
      <c r="N131" s="8"/>
    </row>
    <row r="132" spans="1:14" s="5" customFormat="1" ht="24" thickBot="1" x14ac:dyDescent="0.3">
      <c r="A132" s="81" t="s">
        <v>204</v>
      </c>
      <c r="B132" s="74" t="s">
        <v>133</v>
      </c>
      <c r="C132" s="272"/>
      <c r="D132" s="176"/>
      <c r="E132" s="272"/>
      <c r="F132" s="176"/>
      <c r="G132" s="272"/>
      <c r="H132" s="176"/>
      <c r="I132" s="166"/>
      <c r="J132" s="303"/>
      <c r="K132" s="8"/>
      <c r="L132" s="8"/>
      <c r="M132" s="8"/>
      <c r="N132" s="8"/>
    </row>
    <row r="133" spans="1:14" s="5" customFormat="1" ht="57.75" x14ac:dyDescent="0.25">
      <c r="A133" s="97">
        <v>97</v>
      </c>
      <c r="B133" s="20" t="s">
        <v>138</v>
      </c>
      <c r="C133" s="261"/>
      <c r="D133" s="161"/>
      <c r="E133" s="261"/>
      <c r="F133" s="161"/>
      <c r="G133" s="261"/>
      <c r="H133" s="161"/>
      <c r="I133" s="162"/>
      <c r="J133" s="293"/>
      <c r="K133" s="8"/>
      <c r="L133" s="8"/>
      <c r="M133" s="8"/>
      <c r="N133" s="8"/>
    </row>
    <row r="134" spans="1:14" s="5" customFormat="1" ht="58.5" thickBot="1" x14ac:dyDescent="0.3">
      <c r="A134" s="92">
        <v>98</v>
      </c>
      <c r="B134" s="21" t="s">
        <v>140</v>
      </c>
      <c r="C134" s="262"/>
      <c r="D134" s="161"/>
      <c r="E134" s="262"/>
      <c r="F134" s="161"/>
      <c r="G134" s="262"/>
      <c r="H134" s="161"/>
      <c r="I134" s="163"/>
      <c r="J134" s="304"/>
      <c r="K134" s="8"/>
      <c r="L134" s="8"/>
      <c r="M134" s="8"/>
      <c r="N134" s="8"/>
    </row>
    <row r="135" spans="1:14" s="5" customFormat="1" ht="115.5" thickBot="1" x14ac:dyDescent="0.3">
      <c r="A135" s="92">
        <v>99</v>
      </c>
      <c r="B135" s="24" t="s">
        <v>148</v>
      </c>
      <c r="C135" s="264"/>
      <c r="D135" s="161"/>
      <c r="E135" s="264"/>
      <c r="F135" s="161"/>
      <c r="G135" s="283"/>
      <c r="H135" s="164"/>
      <c r="I135" s="163">
        <f>CONCATENATE(IF(OR(D135=3,F135=3),7,),IF(AND(D135=2,F135=2),4.67,),IF(AND(D135=1,F135=1),2.33,),IF(AND(D135=0,F135=0),0,),IF(AND(D135=2,F135=1),4.67,),IF(AND(D135=2,F135=0),4.67,),IF(AND(D135=1,F135=2),4.67,),IF(AND(D135=1,F135=0),2.33,),IF(AND(D135=0,F135=2),4.67,),IF(AND(D135=0,F135=1),2.33,))+0</f>
        <v>0</v>
      </c>
      <c r="J135" s="304"/>
      <c r="K135" s="8"/>
      <c r="L135" s="8"/>
      <c r="M135" s="8"/>
      <c r="N135" s="8"/>
    </row>
    <row r="136" spans="1:14" s="5" customFormat="1" ht="44.25" thickBot="1" x14ac:dyDescent="0.3">
      <c r="A136" s="98">
        <v>100</v>
      </c>
      <c r="B136" s="27" t="s">
        <v>146</v>
      </c>
      <c r="C136" s="253"/>
      <c r="D136" s="161"/>
      <c r="E136" s="253"/>
      <c r="F136" s="161"/>
      <c r="G136" s="282"/>
      <c r="H136" s="164"/>
      <c r="I136" s="163">
        <f>CONCATENATE(IF(OR(D136=3,F136=3),7,),IF(AND(D136=2,F136=2),4.67,),IF(AND(D136=1,F136=1),2.33,),IF(AND(D136=0,F136=0),0,),IF(AND(D136=2,F136=1),4.67,),IF(AND(D136=2,F136=0),4.67,),IF(AND(D136=1,F136=2),4.67,),IF(AND(D136=1,F136=0),2.33,),IF(AND(D136=0,F136=2),4.67,),IF(AND(D136=0,F136=1),2.33,))+0</f>
        <v>0</v>
      </c>
      <c r="J136" s="305"/>
      <c r="K136" s="8"/>
      <c r="L136" s="8"/>
      <c r="M136" s="8"/>
      <c r="N136" s="8"/>
    </row>
    <row r="137" spans="1:14" s="5" customFormat="1" ht="59.25" thickBot="1" x14ac:dyDescent="0.3">
      <c r="A137" s="92">
        <v>101</v>
      </c>
      <c r="B137" s="80" t="s">
        <v>196</v>
      </c>
      <c r="C137" s="259"/>
      <c r="D137" s="173"/>
      <c r="E137" s="282"/>
      <c r="F137" s="180"/>
      <c r="G137" s="282"/>
      <c r="H137" s="165"/>
      <c r="I137" s="181">
        <f>IF(D137=1,1,0)+0</f>
        <v>0</v>
      </c>
      <c r="J137" s="305"/>
      <c r="K137" s="8"/>
      <c r="L137" s="8"/>
      <c r="M137" s="8"/>
      <c r="N137" s="8"/>
    </row>
    <row r="138" spans="1:14" s="5" customFormat="1" ht="24" thickBot="1" x14ac:dyDescent="0.3">
      <c r="A138" s="81" t="s">
        <v>204</v>
      </c>
      <c r="B138" s="74" t="s">
        <v>159</v>
      </c>
      <c r="C138" s="272"/>
      <c r="D138" s="176"/>
      <c r="E138" s="272"/>
      <c r="F138" s="176"/>
      <c r="G138" s="272"/>
      <c r="H138" s="176"/>
      <c r="I138" s="167"/>
      <c r="J138" s="303"/>
      <c r="K138" s="8"/>
      <c r="L138" s="8"/>
      <c r="M138" s="8"/>
      <c r="N138" s="8"/>
    </row>
    <row r="139" spans="1:14" s="5" customFormat="1" ht="100.5" x14ac:dyDescent="0.25">
      <c r="A139" s="91">
        <v>102</v>
      </c>
      <c r="B139" s="20" t="s">
        <v>134</v>
      </c>
      <c r="C139" s="261"/>
      <c r="D139" s="161"/>
      <c r="E139" s="261"/>
      <c r="F139" s="161"/>
      <c r="G139" s="261"/>
      <c r="H139" s="161"/>
      <c r="I139" s="162"/>
      <c r="J139" s="293"/>
      <c r="K139" s="8"/>
      <c r="L139" s="8"/>
      <c r="M139" s="8"/>
      <c r="N139" s="8"/>
    </row>
    <row r="140" spans="1:14" s="5" customFormat="1" ht="58.5" thickBot="1" x14ac:dyDescent="0.3">
      <c r="A140" s="91">
        <v>103</v>
      </c>
      <c r="B140" s="20" t="s">
        <v>139</v>
      </c>
      <c r="C140" s="261"/>
      <c r="D140" s="161"/>
      <c r="E140" s="261"/>
      <c r="F140" s="161"/>
      <c r="G140" s="261"/>
      <c r="H140" s="161"/>
      <c r="I140" s="163"/>
      <c r="J140" s="293"/>
      <c r="K140" s="8"/>
      <c r="L140" s="8"/>
      <c r="M140" s="8"/>
      <c r="N140" s="8"/>
    </row>
    <row r="141" spans="1:14" s="5" customFormat="1" ht="129.75" thickBot="1" x14ac:dyDescent="0.3">
      <c r="A141" s="91">
        <v>104</v>
      </c>
      <c r="B141" s="26" t="s">
        <v>143</v>
      </c>
      <c r="C141" s="266"/>
      <c r="D141" s="161"/>
      <c r="E141" s="266"/>
      <c r="F141" s="161"/>
      <c r="G141" s="282"/>
      <c r="H141" s="164"/>
      <c r="I141" s="163">
        <f>CONCATENATE(IF(OR(D141=3,F141=3),7.5,),IF(AND(D141=2,F141=2),5,),IF(AND(D141=1,F141=1),2.5,),IF(AND(D141=0,F141=0),0,),IF(AND(D141=2,F141=1),5,),IF(AND(D141=2,F141=0),5,),IF(AND(D141=1,F141=2),5,),IF(AND(D141=1,F141=0),2.5,),IF(AND(D141=0,F141=2),5,),IF(AND(D141=0,F141=1),2.5,))+0</f>
        <v>0</v>
      </c>
      <c r="J141" s="305"/>
      <c r="K141" s="8"/>
      <c r="L141" s="8"/>
      <c r="M141" s="8"/>
      <c r="N141" s="8"/>
    </row>
    <row r="142" spans="1:14" s="5" customFormat="1" ht="58.5" thickBot="1" x14ac:dyDescent="0.3">
      <c r="A142" s="92">
        <v>105</v>
      </c>
      <c r="B142" s="27" t="s">
        <v>145</v>
      </c>
      <c r="C142" s="253"/>
      <c r="D142" s="161"/>
      <c r="E142" s="253"/>
      <c r="F142" s="161"/>
      <c r="G142" s="282"/>
      <c r="H142" s="165"/>
      <c r="I142" s="163">
        <f>CONCATENATE(IF(OR(D142=3,F142=3),7.5,),IF(AND(D142=2,F142=2),5,),IF(AND(D142=1,F142=1),2.5,),IF(AND(D142=0,F142=0),0,),IF(AND(D142=2,F142=1),5,),IF(AND(D142=2,F142=0),5,),IF(AND(D142=1,F142=2),5,),IF(AND(D142=1,F142=0),2.5,),IF(AND(D142=0,F142=2),5,),IF(AND(D142=0,F142=1),2.5,))+0</f>
        <v>0</v>
      </c>
      <c r="J142" s="305"/>
      <c r="K142" s="8"/>
      <c r="L142" s="8"/>
      <c r="M142" s="8"/>
      <c r="N142" s="8"/>
    </row>
    <row r="143" spans="1:14" s="5" customFormat="1" ht="27" thickBot="1" x14ac:dyDescent="0.3">
      <c r="A143" s="99"/>
      <c r="B143" s="15" t="s">
        <v>67</v>
      </c>
      <c r="C143" s="273"/>
      <c r="D143" s="182"/>
      <c r="E143" s="273"/>
      <c r="F143" s="182"/>
      <c r="G143" s="273"/>
      <c r="H143" s="183"/>
      <c r="I143" s="183"/>
      <c r="J143" s="306"/>
      <c r="K143" s="8"/>
      <c r="L143" s="8"/>
      <c r="M143" s="8"/>
      <c r="N143" s="8"/>
    </row>
    <row r="144" spans="1:14" s="5" customFormat="1" ht="23.25" x14ac:dyDescent="0.25">
      <c r="A144" s="77" t="s">
        <v>204</v>
      </c>
      <c r="B144" s="73" t="s">
        <v>219</v>
      </c>
      <c r="C144" s="270"/>
      <c r="D144" s="166"/>
      <c r="E144" s="270"/>
      <c r="F144" s="166"/>
      <c r="G144" s="270"/>
      <c r="H144" s="166"/>
      <c r="I144" s="166"/>
      <c r="J144" s="295"/>
      <c r="K144" s="8"/>
      <c r="L144" s="8"/>
      <c r="M144" s="8"/>
      <c r="N144" s="8"/>
    </row>
    <row r="145" spans="1:14" s="5" customFormat="1" ht="26.25" x14ac:dyDescent="0.25">
      <c r="A145" s="88"/>
      <c r="B145" s="114" t="s">
        <v>221</v>
      </c>
      <c r="C145" s="275"/>
      <c r="D145" s="167"/>
      <c r="E145" s="275"/>
      <c r="F145" s="167"/>
      <c r="G145" s="275"/>
      <c r="H145" s="167"/>
      <c r="I145" s="167"/>
      <c r="J145" s="308"/>
      <c r="K145" s="8"/>
      <c r="L145" s="8"/>
      <c r="M145" s="8"/>
      <c r="N145" s="8"/>
    </row>
    <row r="146" spans="1:14" s="5" customFormat="1" ht="27" thickBot="1" x14ac:dyDescent="0.3">
      <c r="A146" s="86"/>
      <c r="B146" s="71" t="s">
        <v>220</v>
      </c>
      <c r="C146" s="271"/>
      <c r="D146" s="168"/>
      <c r="E146" s="271"/>
      <c r="F146" s="168"/>
      <c r="G146" s="271"/>
      <c r="H146" s="168"/>
      <c r="I146" s="168"/>
      <c r="J146" s="296"/>
      <c r="K146" s="8"/>
      <c r="L146" s="8"/>
      <c r="M146" s="8"/>
      <c r="N146" s="8"/>
    </row>
    <row r="147" spans="1:14" s="5" customFormat="1" ht="87" thickBot="1" x14ac:dyDescent="0.3">
      <c r="A147" s="120">
        <v>106</v>
      </c>
      <c r="B147" s="119" t="s">
        <v>237</v>
      </c>
      <c r="C147" s="276"/>
      <c r="D147" s="173"/>
      <c r="E147" s="284"/>
      <c r="F147" s="191"/>
      <c r="G147" s="284"/>
      <c r="H147" s="192"/>
      <c r="I147" s="193">
        <f>CONCATENATE(IF(D147=1,7.5,),IF(D147=0,0,))+0</f>
        <v>0</v>
      </c>
      <c r="J147" s="194"/>
      <c r="K147" s="8"/>
      <c r="L147" s="8"/>
      <c r="M147" s="8"/>
      <c r="N147" s="8"/>
    </row>
    <row r="148" spans="1:14" s="5" customFormat="1" ht="23.25" x14ac:dyDescent="0.25">
      <c r="A148" s="113" t="s">
        <v>204</v>
      </c>
      <c r="B148" s="114" t="s">
        <v>223</v>
      </c>
      <c r="C148" s="275"/>
      <c r="D148" s="167"/>
      <c r="E148" s="275"/>
      <c r="F148" s="167"/>
      <c r="G148" s="275"/>
      <c r="H148" s="167"/>
      <c r="I148" s="167"/>
      <c r="J148" s="308"/>
      <c r="K148" s="8"/>
      <c r="L148" s="8"/>
      <c r="M148" s="8"/>
      <c r="N148" s="8"/>
    </row>
    <row r="149" spans="1:14" s="5" customFormat="1" ht="27" thickBot="1" x14ac:dyDescent="0.3">
      <c r="A149" s="88"/>
      <c r="B149" s="114" t="s">
        <v>222</v>
      </c>
      <c r="C149" s="275"/>
      <c r="D149" s="168"/>
      <c r="E149" s="275"/>
      <c r="F149" s="167"/>
      <c r="G149" s="275"/>
      <c r="H149" s="167"/>
      <c r="I149" s="167"/>
      <c r="J149" s="308"/>
      <c r="K149" s="8"/>
      <c r="L149" s="8"/>
      <c r="M149" s="8"/>
      <c r="N149" s="8"/>
    </row>
    <row r="150" spans="1:14" s="5" customFormat="1" ht="44.25" thickBot="1" x14ac:dyDescent="0.3">
      <c r="A150" s="118">
        <v>107</v>
      </c>
      <c r="B150" s="117" t="s">
        <v>238</v>
      </c>
      <c r="C150" s="277"/>
      <c r="D150" s="173"/>
      <c r="E150" s="285"/>
      <c r="F150" s="195"/>
      <c r="G150" s="285"/>
      <c r="H150" s="196"/>
      <c r="I150" s="193">
        <f>CONCATENATE(IF(D150=1,7.5,),IF(D150=0,0,))+0</f>
        <v>0</v>
      </c>
      <c r="J150" s="309"/>
      <c r="K150" s="8"/>
      <c r="L150" s="8"/>
      <c r="M150" s="8"/>
      <c r="N150" s="8"/>
    </row>
    <row r="151" spans="1:14" s="5" customFormat="1" ht="27" thickBot="1" x14ac:dyDescent="0.3">
      <c r="A151" s="115"/>
      <c r="B151" s="116" t="s">
        <v>39</v>
      </c>
      <c r="C151" s="278"/>
      <c r="D151" s="183"/>
      <c r="E151" s="278"/>
      <c r="F151" s="183"/>
      <c r="G151" s="278"/>
      <c r="H151" s="183"/>
      <c r="I151" s="183"/>
      <c r="J151" s="310"/>
      <c r="K151" s="8"/>
      <c r="L151" s="8"/>
      <c r="M151" s="8"/>
      <c r="N151" s="8"/>
    </row>
    <row r="152" spans="1:14" s="5" customFormat="1" ht="24" thickBot="1" x14ac:dyDescent="0.3">
      <c r="A152" s="81" t="s">
        <v>204</v>
      </c>
      <c r="B152" s="19" t="s">
        <v>56</v>
      </c>
      <c r="C152" s="272"/>
      <c r="D152" s="176"/>
      <c r="E152" s="272"/>
      <c r="F152" s="176"/>
      <c r="G152" s="272"/>
      <c r="H152" s="176"/>
      <c r="I152" s="166"/>
      <c r="J152" s="303"/>
      <c r="K152" s="8"/>
      <c r="L152" s="8"/>
      <c r="M152" s="8"/>
      <c r="N152" s="8"/>
    </row>
    <row r="153" spans="1:14" s="5" customFormat="1" ht="86.25" x14ac:dyDescent="0.25">
      <c r="A153" s="90">
        <v>108</v>
      </c>
      <c r="B153" s="20" t="s">
        <v>57</v>
      </c>
      <c r="C153" s="261"/>
      <c r="D153" s="161"/>
      <c r="E153" s="261"/>
      <c r="F153" s="161"/>
      <c r="G153" s="288"/>
      <c r="H153" s="184"/>
      <c r="I153" s="162"/>
      <c r="J153" s="293"/>
      <c r="K153" s="8"/>
      <c r="L153" s="8"/>
      <c r="M153" s="8"/>
      <c r="N153" s="8"/>
    </row>
    <row r="154" spans="1:14" s="5" customFormat="1" ht="72.75" thickBot="1" x14ac:dyDescent="0.3">
      <c r="A154" s="91">
        <v>109</v>
      </c>
      <c r="B154" s="20" t="s">
        <v>58</v>
      </c>
      <c r="C154" s="261"/>
      <c r="D154" s="161"/>
      <c r="E154" s="261"/>
      <c r="F154" s="161"/>
      <c r="G154" s="288"/>
      <c r="H154" s="185"/>
      <c r="I154" s="163"/>
      <c r="J154" s="293"/>
      <c r="K154" s="8"/>
      <c r="L154" s="8"/>
      <c r="M154" s="8"/>
      <c r="N154" s="8"/>
    </row>
    <row r="155" spans="1:14" s="5" customFormat="1" ht="87.75" thickBot="1" x14ac:dyDescent="0.3">
      <c r="A155" s="95">
        <v>110</v>
      </c>
      <c r="B155" s="28" t="s">
        <v>62</v>
      </c>
      <c r="C155" s="266"/>
      <c r="D155" s="161"/>
      <c r="E155" s="266"/>
      <c r="F155" s="161"/>
      <c r="G155" s="291"/>
      <c r="H155" s="164"/>
      <c r="I155" s="181">
        <f>CONCATENATE(IF(OR(D155=3,F155=3),14,),IF(AND(D155=2,F155=2),9.34,),IF(AND(D155=1,F155=1),4.67,),IF(AND(D155=0,F155=0),0,),IF(AND(D155=2,F155=1),9.34,),IF(AND(D155=2,F155=0),9.34,),IF(AND(D155=1,F155=2),9.34,),IF(AND(D155=1,F155=0),4.67,),IF(AND(D155=0,F155=2),9.34,),IF(AND(D155=0,F155=1),4.67,))+0</f>
        <v>0</v>
      </c>
      <c r="J155" s="305"/>
      <c r="K155" s="8"/>
      <c r="L155" s="8"/>
      <c r="M155" s="8"/>
      <c r="N155" s="8"/>
    </row>
    <row r="156" spans="1:14" s="5" customFormat="1" ht="73.5" thickBot="1" x14ac:dyDescent="0.3">
      <c r="A156" s="91">
        <v>111</v>
      </c>
      <c r="B156" s="89" t="s">
        <v>202</v>
      </c>
      <c r="C156" s="259"/>
      <c r="D156" s="173"/>
      <c r="E156" s="282"/>
      <c r="F156" s="180"/>
      <c r="G156" s="291"/>
      <c r="H156" s="164"/>
      <c r="I156" s="181">
        <f>IF(D156=1,1,0)+0</f>
        <v>0</v>
      </c>
      <c r="J156" s="305"/>
      <c r="K156" s="8"/>
      <c r="L156" s="8"/>
      <c r="M156" s="8"/>
      <c r="N156" s="8"/>
    </row>
    <row r="157" spans="1:14" s="5" customFormat="1" ht="24" thickBot="1" x14ac:dyDescent="0.3">
      <c r="A157" s="81" t="s">
        <v>204</v>
      </c>
      <c r="B157" s="74" t="s">
        <v>68</v>
      </c>
      <c r="C157" s="272"/>
      <c r="D157" s="176"/>
      <c r="E157" s="272"/>
      <c r="F157" s="176"/>
      <c r="G157" s="272"/>
      <c r="H157" s="177"/>
      <c r="I157" s="176"/>
      <c r="J157" s="303"/>
      <c r="K157" s="8"/>
      <c r="L157" s="8"/>
      <c r="M157" s="8"/>
      <c r="N157" s="8"/>
    </row>
    <row r="158" spans="1:14" s="5" customFormat="1" ht="58.5" thickBot="1" x14ac:dyDescent="0.3">
      <c r="A158" s="91">
        <v>112</v>
      </c>
      <c r="B158" s="23" t="s">
        <v>59</v>
      </c>
      <c r="C158" s="268"/>
      <c r="D158" s="161"/>
      <c r="E158" s="268"/>
      <c r="F158" s="161"/>
      <c r="G158" s="268"/>
      <c r="H158" s="161"/>
      <c r="I158" s="163"/>
      <c r="J158" s="294"/>
      <c r="K158" s="8"/>
      <c r="L158" s="8"/>
      <c r="M158" s="8"/>
      <c r="N158" s="8"/>
    </row>
    <row r="159" spans="1:14" s="5" customFormat="1" ht="115.5" thickBot="1" x14ac:dyDescent="0.3">
      <c r="A159" s="95">
        <v>113</v>
      </c>
      <c r="B159" s="26" t="s">
        <v>64</v>
      </c>
      <c r="C159" s="266"/>
      <c r="D159" s="161"/>
      <c r="E159" s="266"/>
      <c r="F159" s="161"/>
      <c r="G159" s="282"/>
      <c r="H159" s="164"/>
      <c r="I159" s="181">
        <f>CONCATENATE(IF(OR(D159=3,F159=3),15,),IF(AND(D159=2,F159=2),10,),IF(AND(D159=1,F159=1),5,),IF(AND(D159=0,F159=0),0,),IF(AND(D159=2,F159=1),10,),IF(AND(D159=2,F159=0),10,),IF(AND(D159=1,F159=2),10,),IF(AND(D159=1,F159=0),5,),IF(AND(D159=0,F159=2),10,),IF(AND(D159=0,F159=1),5,))+0</f>
        <v>0</v>
      </c>
      <c r="J159" s="305"/>
      <c r="K159" s="8"/>
      <c r="L159" s="8"/>
      <c r="M159" s="8"/>
      <c r="N159" s="8"/>
    </row>
    <row r="160" spans="1:14" s="5" customFormat="1" ht="23.25" x14ac:dyDescent="0.25">
      <c r="A160" s="77" t="s">
        <v>204</v>
      </c>
      <c r="B160" s="16" t="s">
        <v>225</v>
      </c>
      <c r="C160" s="270"/>
      <c r="D160" s="166"/>
      <c r="E160" s="270"/>
      <c r="F160" s="166"/>
      <c r="G160" s="270"/>
      <c r="H160" s="167"/>
      <c r="I160" s="167"/>
      <c r="J160" s="295"/>
      <c r="K160" s="8"/>
      <c r="L160" s="8"/>
      <c r="M160" s="8"/>
      <c r="N160" s="8"/>
    </row>
    <row r="161" spans="1:14" s="5" customFormat="1" ht="27" thickBot="1" x14ac:dyDescent="0.3">
      <c r="A161" s="86"/>
      <c r="B161" s="17" t="s">
        <v>224</v>
      </c>
      <c r="C161" s="271"/>
      <c r="D161" s="168"/>
      <c r="E161" s="271"/>
      <c r="F161" s="168"/>
      <c r="G161" s="271"/>
      <c r="H161" s="168"/>
      <c r="I161" s="168"/>
      <c r="J161" s="296"/>
      <c r="K161" s="8"/>
      <c r="L161" s="8"/>
      <c r="M161" s="8"/>
      <c r="N161" s="8"/>
    </row>
    <row r="162" spans="1:14" s="5" customFormat="1" ht="58.5" thickBot="1" x14ac:dyDescent="0.3">
      <c r="A162" s="90">
        <v>114</v>
      </c>
      <c r="B162" s="20" t="s">
        <v>60</v>
      </c>
      <c r="C162" s="261"/>
      <c r="D162" s="161"/>
      <c r="E162" s="261"/>
      <c r="F162" s="161"/>
      <c r="G162" s="261"/>
      <c r="H162" s="161"/>
      <c r="I162" s="163"/>
      <c r="J162" s="293"/>
      <c r="K162" s="8"/>
      <c r="L162" s="8"/>
      <c r="M162" s="8"/>
      <c r="N162" s="8"/>
    </row>
    <row r="163" spans="1:14" s="5" customFormat="1" ht="115.5" thickBot="1" x14ac:dyDescent="0.3">
      <c r="A163" s="95">
        <v>115</v>
      </c>
      <c r="B163" s="26" t="s">
        <v>65</v>
      </c>
      <c r="C163" s="266"/>
      <c r="D163" s="161"/>
      <c r="E163" s="266"/>
      <c r="F163" s="161"/>
      <c r="G163" s="282"/>
      <c r="H163" s="164"/>
      <c r="I163" s="181">
        <f>CONCATENATE(IF(OR(D163=3,F163=3),14,),IF(AND(D163=2,F163=2),9.34,),IF(AND(D163=1,F163=1),4.67,),IF(AND(D163=0,F163=0),0,),IF(AND(D163=2,F163=1),9.34,),IF(AND(D163=2,F163=0),9.34,),IF(AND(D163=1,F163=2),9.34,),IF(AND(D163=1,F163=0),4.67,),IF(AND(D163=0,F163=2),9.34,),IF(AND(D163=0,F163=1),4.67,))+0</f>
        <v>0</v>
      </c>
      <c r="J163" s="305"/>
      <c r="K163" s="8"/>
      <c r="L163" s="8"/>
      <c r="M163" s="8"/>
      <c r="N163" s="8"/>
    </row>
    <row r="164" spans="1:14" s="5" customFormat="1" ht="73.5" thickBot="1" x14ac:dyDescent="0.3">
      <c r="A164" s="95">
        <v>116</v>
      </c>
      <c r="B164" s="80" t="s">
        <v>201</v>
      </c>
      <c r="C164" s="259"/>
      <c r="D164" s="173"/>
      <c r="E164" s="282"/>
      <c r="F164" s="180"/>
      <c r="G164" s="282"/>
      <c r="H164" s="165"/>
      <c r="I164" s="181">
        <f>IF(D164=1,1,0)+0</f>
        <v>0</v>
      </c>
      <c r="J164" s="305"/>
      <c r="K164" s="8"/>
      <c r="L164" s="8"/>
      <c r="M164" s="8"/>
      <c r="N164" s="8"/>
    </row>
    <row r="165" spans="1:14" s="5" customFormat="1" ht="23.25" x14ac:dyDescent="0.25">
      <c r="A165" s="77" t="s">
        <v>204</v>
      </c>
      <c r="B165" s="16" t="s">
        <v>227</v>
      </c>
      <c r="C165" s="270"/>
      <c r="D165" s="166"/>
      <c r="E165" s="270"/>
      <c r="F165" s="166"/>
      <c r="G165" s="270"/>
      <c r="H165" s="167"/>
      <c r="I165" s="167"/>
      <c r="J165" s="295"/>
      <c r="K165" s="8"/>
      <c r="L165" s="8"/>
      <c r="M165" s="8"/>
      <c r="N165" s="8"/>
    </row>
    <row r="166" spans="1:14" s="5" customFormat="1" ht="27" thickBot="1" x14ac:dyDescent="0.3">
      <c r="A166" s="86"/>
      <c r="B166" s="17" t="s">
        <v>226</v>
      </c>
      <c r="C166" s="271"/>
      <c r="D166" s="168"/>
      <c r="E166" s="271"/>
      <c r="F166" s="168"/>
      <c r="G166" s="271"/>
      <c r="H166" s="168"/>
      <c r="I166" s="168"/>
      <c r="J166" s="296"/>
      <c r="K166" s="8"/>
      <c r="L166" s="8"/>
      <c r="M166" s="8"/>
      <c r="N166" s="8"/>
    </row>
    <row r="167" spans="1:14" s="5" customFormat="1" ht="101.25" thickBot="1" x14ac:dyDescent="0.3">
      <c r="A167" s="90">
        <v>117</v>
      </c>
      <c r="B167" s="20" t="s">
        <v>61</v>
      </c>
      <c r="C167" s="261"/>
      <c r="D167" s="161"/>
      <c r="E167" s="261"/>
      <c r="F167" s="161"/>
      <c r="G167" s="261"/>
      <c r="H167" s="161"/>
      <c r="I167" s="163"/>
      <c r="J167" s="293"/>
      <c r="K167" s="8"/>
      <c r="L167" s="8"/>
      <c r="M167" s="8"/>
      <c r="N167" s="8"/>
    </row>
    <row r="168" spans="1:14" s="5" customFormat="1" ht="144" thickBot="1" x14ac:dyDescent="0.3">
      <c r="A168" s="91">
        <v>118</v>
      </c>
      <c r="B168" s="24" t="s">
        <v>63</v>
      </c>
      <c r="C168" s="264"/>
      <c r="D168" s="161"/>
      <c r="E168" s="264"/>
      <c r="F168" s="161"/>
      <c r="G168" s="283"/>
      <c r="H168" s="164"/>
      <c r="I168" s="163">
        <f>CONCATENATE(IF(OR(D168=3,F168=3),7.5,),IF(AND(D168=2,F168=2),5,),IF(AND(D168=1,F168=1),2.5,),IF(AND(D168=0,F168=0),0,),IF(AND(D168=2,F168=1),5,),IF(AND(D168=2,F168=0),5,),IF(AND(D168=1,F168=2),5,),IF(AND(D168=1,F168=0),2.5,),IF(AND(D168=0,F168=2),5,),IF(AND(D168=0,F168=1),2.5,))+0</f>
        <v>0</v>
      </c>
      <c r="J168" s="304"/>
      <c r="K168" s="8"/>
      <c r="L168" s="8"/>
      <c r="M168" s="8"/>
      <c r="N168" s="8"/>
    </row>
    <row r="169" spans="1:14" s="5" customFormat="1" ht="58.5" thickBot="1" x14ac:dyDescent="0.3">
      <c r="A169" s="100">
        <v>119</v>
      </c>
      <c r="B169" s="101" t="s">
        <v>66</v>
      </c>
      <c r="C169" s="269"/>
      <c r="D169" s="197"/>
      <c r="E169" s="269"/>
      <c r="F169" s="197"/>
      <c r="G169" s="292"/>
      <c r="H169" s="165"/>
      <c r="I169" s="163">
        <f>CONCATENATE(IF(OR(D169=3,F169=3),7.5,),IF(AND(D169=2,F169=2),5,),IF(AND(D169=1,F169=1),2.5,),IF(AND(D169=0,F169=0),0,),IF(AND(D169=2,F169=1),5,),IF(AND(D169=2,F169=0),5,),IF(AND(D169=1,F169=2),5,),IF(AND(D169=1,F169=0),2.5,),IF(AND(D169=0,F169=2),5,),IF(AND(D169=0,F169=1),2.5,))+0</f>
        <v>0</v>
      </c>
      <c r="J169" s="311"/>
      <c r="K169" s="8"/>
      <c r="L169" s="8"/>
      <c r="M169" s="8"/>
      <c r="N169" s="8"/>
    </row>
    <row r="170" spans="1:14" ht="20.100000000000001" customHeight="1" x14ac:dyDescent="0.25">
      <c r="A170" s="198"/>
      <c r="B170" s="199"/>
      <c r="C170" s="200"/>
      <c r="D170" s="200"/>
      <c r="E170" s="200"/>
      <c r="F170" s="200"/>
      <c r="G170" s="200"/>
      <c r="H170" s="200"/>
      <c r="I170" s="203">
        <f>SUM(I9:I169)</f>
        <v>0</v>
      </c>
      <c r="J170" s="121" t="s">
        <v>239</v>
      </c>
    </row>
    <row r="171" spans="1:14" ht="20.100000000000001" customHeight="1" thickBot="1" x14ac:dyDescent="0.3">
      <c r="A171" s="198"/>
      <c r="B171" s="199"/>
      <c r="C171" s="200"/>
      <c r="D171" s="200"/>
      <c r="E171" s="200"/>
      <c r="F171" s="200"/>
      <c r="G171" s="200"/>
      <c r="H171" s="200"/>
      <c r="I171" s="201">
        <f>I170/705.02</f>
        <v>0</v>
      </c>
      <c r="J171" s="202"/>
    </row>
    <row r="172" spans="1:14" ht="33.75" customHeight="1" thickBot="1" x14ac:dyDescent="0.3">
      <c r="A172" s="12"/>
      <c r="B172" s="224" t="s">
        <v>40</v>
      </c>
      <c r="C172" s="224"/>
      <c r="D172" s="224"/>
      <c r="E172" s="224"/>
      <c r="F172" s="224"/>
      <c r="G172" s="224"/>
      <c r="H172" s="224"/>
      <c r="I172" s="224"/>
      <c r="J172" s="225"/>
    </row>
  </sheetData>
  <sheetProtection algorithmName="SHA-512" hashValue="boKrgGHt1K+buvKfe874UXCbRYUiSOqKejHOoe9HVEBV/9g6ezq98dNz2WiyQqYast/cw08YXpmvo9SCyPOSoA==" saltValue="9zLSoE3WouiEKTOLsAfKqA==" spinCount="100000" sheet="1" selectLockedCells="1"/>
  <mergeCells count="7">
    <mergeCell ref="B172:J172"/>
    <mergeCell ref="B2:J2"/>
    <mergeCell ref="B3:J3"/>
    <mergeCell ref="B1:J1"/>
    <mergeCell ref="B4:J4"/>
    <mergeCell ref="B6:J6"/>
    <mergeCell ref="B5:J5"/>
  </mergeCells>
  <dataValidations count="1">
    <dataValidation type="list" allowBlank="1" showInputMessage="1" showErrorMessage="1" sqref="F119:F123 I153 H56:I57 F156 I66:I67 F74 I133 F102:F105 H141:I142 I80 H118:I123 H82:I83 F23:F25 H87:I88 F21 F129:F131 H47:I50 H127:I131 I60 I27 I38:I39 H62:I64 H12:I13 H33:I35 F35 H20:I25 F96 H77:I78 H168:I169 H163:I164 I110 F114 F70:F72 I45 H29:I30 H135:I137 F48:F49 I91:I93 H159:I159 I116 H112:I114 H41:I42 F64 I85 F137 I53:I54 H101:I106 F164 H69:I74 I139 H95:I97 H155:I156 I10">
      <formula1>check</formula1>
    </dataValidation>
  </dataValidations>
  <printOptions horizontalCentered="1" verticalCentered="1"/>
  <pageMargins left="0.2" right="0.2" top="0.25" bottom="0.25" header="0.3" footer="0.3"/>
  <pageSetup scale="61" fitToHeight="0" orientation="landscape" r:id="rId1"/>
  <rowBreaks count="8" manualBreakCount="8">
    <brk id="35" max="16383" man="1"/>
    <brk id="56" max="7" man="1"/>
    <brk id="74" max="16383" man="1"/>
    <brk id="88" max="16383" man="1"/>
    <brk id="106" max="16383" man="1"/>
    <brk id="123" max="16383" man="1"/>
    <brk id="142" max="16383" man="1"/>
    <brk id="159"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Sheet1!$D$1:$D$2</xm:f>
          </x14:formula1>
          <xm:sqref>D10:D11 F10:F11 H10:H11 D16:D19 F16:F19 H16:H19 D27:D28 F27:F28 H27:H28 D32 F32 H32 D38:D40 F38:F40 H38:H40 D45:D46 F45:F46 H45:H46 D53:D55 F53:F55 H53:H55 H60:H61 D60:D61 H167 D66:D68 F66:F68 H66:H68 D80:D81 F80:F81 H80:H81 D85:D86 F85:F86 H85:H86 D91:D94 F91:F94 H91:H94 D100 F100 H100 D110:D111 F110:F111 H110:H111 D116:D117 F116:F117 H116:H117 D126 F126 H126 D133:D134 F133:F134 H133:H134 D139:D140 F139:F140 H139:H140 H153:H154 F153:F154 D153:D154 H158 F158 D158 D162 F162 H162 D167 F167 F60:F61 D76 F76 H76</xm:sqref>
        </x14:dataValidation>
        <x14:dataValidation type="list" allowBlank="1" showInputMessage="1" showErrorMessage="1">
          <x14:formula1>
            <xm:f>Sheet1!$B$1:$B$4</xm:f>
          </x14:formula1>
          <xm:sqref>D12:D13 F12:F13 F20 D20 D22 F22 D29:D30 F29:F30 D33:D34 F33:F34 D41:D42 F41:F42 D47 F47 D50 F50 D56:D57 F56:F57 D62:D63 F62:F63 D69 F69 D73 F73 F77:F78 D77:D78 D82:D83 F82:F83 D87:D88 F87:F88 D95 F95 D97 F97 D101 F101 D106 F106 D112:D113 F112:F113 D118 F118 D127:D128 F127:F128 D135:D136 F135:F136 D141:D142 F141:F142 D155 F155 D159 F159 D163 F163 D168:D169 F168:F169</xm:sqref>
        </x14:dataValidation>
        <x14:dataValidation type="list" allowBlank="1" showInputMessage="1" showErrorMessage="1">
          <x14:formula1>
            <xm:f>Sheet1!$E$1:$E$2</xm:f>
          </x14:formula1>
          <xm:sqref>D23:D25 D21 D35 D48:D49 D64 D70:D72 D96 D102:D105 D114 D119:D123 D129:D131 D137 D156 D164 D74 D147 D150</xm:sqref>
        </x14:dataValidation>
        <x14:dataValidation type="list" allowBlank="1" showInputMessage="1" showErrorMessage="1">
          <x14:formula1>
            <xm:f>Sheet1!$F$1:$F$2</xm:f>
          </x14:formula1>
          <xm:sqref>I11 I19 I28 I32 I40 I46 I55 I61 I68 I76 I81 I86 I94 I100 I111 I117 I126 I134 I140 I154 I158 I162 I167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zoomScaleNormal="100" workbookViewId="0">
      <selection activeCell="C6" sqref="C6"/>
    </sheetView>
  </sheetViews>
  <sheetFormatPr defaultColWidth="8.85546875" defaultRowHeight="15" x14ac:dyDescent="0.25"/>
  <cols>
    <col min="1" max="1" width="10.7109375" customWidth="1"/>
    <col min="2" max="2" width="75.7109375" customWidth="1"/>
    <col min="3" max="5" width="24.7109375" customWidth="1"/>
    <col min="6" max="6" width="12.7109375" customWidth="1"/>
    <col min="7" max="7" width="24.7109375" customWidth="1"/>
  </cols>
  <sheetData>
    <row r="1" spans="1:7" ht="16.149999999999999" customHeight="1" thickBot="1" x14ac:dyDescent="0.3">
      <c r="A1" s="102"/>
      <c r="B1" s="244" t="s">
        <v>33</v>
      </c>
      <c r="C1" s="245"/>
      <c r="D1" s="245"/>
      <c r="E1" s="245"/>
      <c r="F1" s="245"/>
      <c r="G1" s="246"/>
    </row>
    <row r="2" spans="1:7" ht="80.099999999999994" customHeight="1" thickBot="1" x14ac:dyDescent="0.3">
      <c r="A2" s="32"/>
      <c r="B2" s="250" t="s">
        <v>228</v>
      </c>
      <c r="C2" s="251"/>
      <c r="D2" s="251"/>
      <c r="E2" s="251"/>
      <c r="F2" s="251"/>
      <c r="G2" s="252"/>
    </row>
    <row r="3" spans="1:7" ht="69.95" customHeight="1" thickBot="1" x14ac:dyDescent="0.3">
      <c r="A3" s="32"/>
      <c r="B3" s="247" t="s">
        <v>229</v>
      </c>
      <c r="C3" s="248"/>
      <c r="D3" s="248"/>
      <c r="E3" s="248"/>
      <c r="F3" s="248"/>
      <c r="G3" s="249"/>
    </row>
    <row r="4" spans="1:7" s="10" customFormat="1" ht="16.5" thickBot="1" x14ac:dyDescent="0.3">
      <c r="A4" s="31"/>
      <c r="B4" s="33" t="s">
        <v>160</v>
      </c>
      <c r="C4" s="34"/>
      <c r="D4" s="34"/>
      <c r="E4" s="34"/>
      <c r="F4" s="34"/>
      <c r="G4" s="35"/>
    </row>
    <row r="5" spans="1:7" s="10" customFormat="1" ht="60.75" thickBot="1" x14ac:dyDescent="0.3">
      <c r="A5" s="38" t="s">
        <v>0</v>
      </c>
      <c r="B5" s="36" t="s">
        <v>161</v>
      </c>
      <c r="C5" s="37" t="s">
        <v>1</v>
      </c>
      <c r="D5" s="37" t="s">
        <v>2</v>
      </c>
      <c r="E5" s="37" t="s">
        <v>3</v>
      </c>
      <c r="F5" s="29" t="s">
        <v>4</v>
      </c>
      <c r="G5" s="30" t="s">
        <v>5</v>
      </c>
    </row>
    <row r="6" spans="1:7" s="10" customFormat="1" ht="88.5" thickBot="1" x14ac:dyDescent="0.3">
      <c r="A6" s="59">
        <v>1</v>
      </c>
      <c r="B6" s="45" t="s">
        <v>43</v>
      </c>
      <c r="C6" s="55"/>
      <c r="D6" s="56"/>
      <c r="E6" s="56"/>
      <c r="F6" s="14"/>
      <c r="G6" s="41"/>
    </row>
    <row r="7" spans="1:7" s="10" customFormat="1" ht="30" thickBot="1" x14ac:dyDescent="0.3">
      <c r="A7" s="64">
        <v>2</v>
      </c>
      <c r="B7" s="54" t="s">
        <v>44</v>
      </c>
      <c r="C7" s="51"/>
      <c r="D7" s="52"/>
      <c r="E7" s="52"/>
      <c r="F7" s="14"/>
      <c r="G7" s="42"/>
    </row>
    <row r="8" spans="1:7" s="10" customFormat="1" ht="59.25" thickBot="1" x14ac:dyDescent="0.3">
      <c r="A8" s="60">
        <v>3</v>
      </c>
      <c r="B8" s="48" t="s">
        <v>46</v>
      </c>
      <c r="C8" s="57"/>
      <c r="D8" s="58"/>
      <c r="E8" s="58"/>
      <c r="F8" s="14"/>
      <c r="G8" s="42"/>
    </row>
    <row r="9" spans="1:7" s="10" customFormat="1" ht="30.75" thickBot="1" x14ac:dyDescent="0.3">
      <c r="A9" s="64">
        <v>4</v>
      </c>
      <c r="B9" s="54" t="s">
        <v>45</v>
      </c>
      <c r="C9" s="51"/>
      <c r="D9" s="52"/>
      <c r="E9" s="52"/>
      <c r="F9" s="14"/>
      <c r="G9" s="42"/>
    </row>
    <row r="10" spans="1:7" s="10" customFormat="1" ht="73.5" thickBot="1" x14ac:dyDescent="0.3">
      <c r="A10" s="60">
        <v>5</v>
      </c>
      <c r="B10" s="48" t="s">
        <v>162</v>
      </c>
      <c r="C10" s="57"/>
      <c r="D10" s="58"/>
      <c r="E10" s="58"/>
      <c r="F10" s="14"/>
      <c r="G10" s="42"/>
    </row>
    <row r="11" spans="1:7" s="10" customFormat="1" ht="73.5" thickBot="1" x14ac:dyDescent="0.3">
      <c r="A11" s="64">
        <v>6</v>
      </c>
      <c r="B11" s="54" t="s">
        <v>163</v>
      </c>
      <c r="C11" s="51"/>
      <c r="D11" s="52"/>
      <c r="E11" s="52"/>
      <c r="F11" s="14"/>
      <c r="G11" s="42"/>
    </row>
    <row r="12" spans="1:7" s="10" customFormat="1" ht="44.25" thickBot="1" x14ac:dyDescent="0.3">
      <c r="A12" s="60">
        <v>7</v>
      </c>
      <c r="B12" s="49" t="s">
        <v>171</v>
      </c>
      <c r="C12" s="57"/>
      <c r="D12" s="58"/>
      <c r="E12" s="58"/>
      <c r="F12" s="14"/>
      <c r="G12" s="42"/>
    </row>
    <row r="13" spans="1:7" s="10" customFormat="1" ht="44.25" thickBot="1" x14ac:dyDescent="0.3">
      <c r="A13" s="64">
        <v>8</v>
      </c>
      <c r="B13" s="54" t="s">
        <v>164</v>
      </c>
      <c r="C13" s="51"/>
      <c r="D13" s="52"/>
      <c r="E13" s="52"/>
      <c r="F13" s="14"/>
      <c r="G13" s="42"/>
    </row>
    <row r="14" spans="1:7" s="10" customFormat="1" ht="58.5" thickBot="1" x14ac:dyDescent="0.3">
      <c r="A14" s="60">
        <v>9</v>
      </c>
      <c r="B14" s="49" t="s">
        <v>172</v>
      </c>
      <c r="C14" s="57"/>
      <c r="D14" s="58"/>
      <c r="E14" s="58"/>
      <c r="F14" s="14"/>
      <c r="G14" s="42"/>
    </row>
    <row r="15" spans="1:7" s="10" customFormat="1" ht="30" thickBot="1" x14ac:dyDescent="0.3">
      <c r="A15" s="64">
        <v>10</v>
      </c>
      <c r="B15" s="54" t="s">
        <v>165</v>
      </c>
      <c r="C15" s="51"/>
      <c r="D15" s="52"/>
      <c r="E15" s="52"/>
      <c r="F15" s="14"/>
      <c r="G15" s="42"/>
    </row>
    <row r="16" spans="1:7" s="10" customFormat="1" ht="30" thickBot="1" x14ac:dyDescent="0.3">
      <c r="A16" s="60">
        <v>11</v>
      </c>
      <c r="B16" s="49" t="s">
        <v>166</v>
      </c>
      <c r="C16" s="57"/>
      <c r="D16" s="58"/>
      <c r="E16" s="58"/>
      <c r="F16" s="14"/>
      <c r="G16" s="42"/>
    </row>
    <row r="17" spans="1:8" s="10" customFormat="1" ht="44.25" thickBot="1" x14ac:dyDescent="0.3">
      <c r="A17" s="64">
        <v>12</v>
      </c>
      <c r="B17" s="54" t="s">
        <v>53</v>
      </c>
      <c r="C17" s="51"/>
      <c r="D17" s="52"/>
      <c r="E17" s="52"/>
      <c r="F17" s="14"/>
      <c r="G17" s="42"/>
    </row>
    <row r="18" spans="1:8" s="10" customFormat="1" ht="59.25" thickBot="1" x14ac:dyDescent="0.3">
      <c r="A18" s="61">
        <v>13</v>
      </c>
      <c r="B18" s="46" t="s">
        <v>48</v>
      </c>
      <c r="C18" s="69"/>
      <c r="D18" s="70"/>
      <c r="E18" s="70"/>
      <c r="F18" s="14"/>
      <c r="G18" s="43"/>
    </row>
    <row r="19" spans="1:8" s="10" customFormat="1" ht="44.25" thickBot="1" x14ac:dyDescent="0.3">
      <c r="A19" s="65">
        <v>14</v>
      </c>
      <c r="B19" s="54" t="s">
        <v>49</v>
      </c>
      <c r="C19" s="52"/>
      <c r="D19" s="52"/>
      <c r="E19" s="52"/>
      <c r="F19" s="14"/>
      <c r="G19" s="44"/>
    </row>
    <row r="20" spans="1:8" s="10" customFormat="1" ht="58.5" thickBot="1" x14ac:dyDescent="0.3">
      <c r="A20" s="62">
        <v>15</v>
      </c>
      <c r="B20" s="46" t="s">
        <v>54</v>
      </c>
      <c r="C20" s="58"/>
      <c r="D20" s="58"/>
      <c r="E20" s="58"/>
      <c r="F20" s="14"/>
      <c r="G20" s="44"/>
    </row>
    <row r="21" spans="1:8" s="10" customFormat="1" ht="30" thickBot="1" x14ac:dyDescent="0.3">
      <c r="A21" s="65">
        <v>16</v>
      </c>
      <c r="B21" s="66" t="s">
        <v>55</v>
      </c>
      <c r="C21" s="53"/>
      <c r="D21" s="53"/>
      <c r="E21" s="53"/>
      <c r="F21" s="14"/>
      <c r="G21" s="44"/>
    </row>
    <row r="22" spans="1:8" s="10" customFormat="1" ht="87" thickBot="1" x14ac:dyDescent="0.3">
      <c r="A22" s="63">
        <v>17</v>
      </c>
      <c r="B22" s="47" t="s">
        <v>173</v>
      </c>
      <c r="C22" s="57"/>
      <c r="D22" s="58"/>
      <c r="E22" s="58"/>
      <c r="F22" s="14"/>
      <c r="G22" s="44"/>
    </row>
    <row r="23" spans="1:8" s="10" customFormat="1" ht="44.25" thickBot="1" x14ac:dyDescent="0.3">
      <c r="A23" s="67">
        <v>18</v>
      </c>
      <c r="B23" s="54" t="s">
        <v>167</v>
      </c>
      <c r="C23" s="51"/>
      <c r="D23" s="52"/>
      <c r="E23" s="52"/>
      <c r="F23" s="14"/>
      <c r="G23" s="41"/>
    </row>
    <row r="24" spans="1:8" s="10" customFormat="1" ht="30" thickBot="1" x14ac:dyDescent="0.3">
      <c r="A24" s="63">
        <v>19</v>
      </c>
      <c r="B24" s="50" t="s">
        <v>168</v>
      </c>
      <c r="C24" s="57"/>
      <c r="D24" s="58"/>
      <c r="E24" s="58"/>
      <c r="F24" s="14"/>
      <c r="G24" s="41"/>
    </row>
    <row r="25" spans="1:8" s="10" customFormat="1" ht="87.75" thickBot="1" x14ac:dyDescent="0.3">
      <c r="A25" s="67">
        <v>20</v>
      </c>
      <c r="B25" s="68" t="s">
        <v>169</v>
      </c>
      <c r="C25" s="51"/>
      <c r="D25" s="52"/>
      <c r="E25" s="52"/>
      <c r="F25" s="14"/>
      <c r="G25" s="42"/>
    </row>
    <row r="26" spans="1:8" s="10" customFormat="1" ht="44.25" thickBot="1" x14ac:dyDescent="0.3">
      <c r="A26" s="63">
        <v>21</v>
      </c>
      <c r="B26" s="48" t="s">
        <v>50</v>
      </c>
      <c r="C26" s="57"/>
      <c r="D26" s="58"/>
      <c r="E26" s="58"/>
      <c r="F26" s="14"/>
      <c r="G26" s="42"/>
    </row>
    <row r="27" spans="1:8" s="10" customFormat="1" ht="30.75" thickBot="1" x14ac:dyDescent="0.3">
      <c r="A27" s="67">
        <v>22</v>
      </c>
      <c r="B27" s="54" t="s">
        <v>41</v>
      </c>
      <c r="C27" s="51"/>
      <c r="D27" s="52"/>
      <c r="E27" s="52"/>
      <c r="F27" s="14"/>
      <c r="G27" s="42"/>
    </row>
    <row r="28" spans="1:8" s="10" customFormat="1" ht="30" thickBot="1" x14ac:dyDescent="0.3">
      <c r="A28" s="63">
        <v>23</v>
      </c>
      <c r="B28" s="49" t="s">
        <v>51</v>
      </c>
      <c r="C28" s="57"/>
      <c r="D28" s="58"/>
      <c r="E28" s="58"/>
      <c r="F28" s="14"/>
      <c r="G28" s="42"/>
    </row>
    <row r="29" spans="1:8" s="10" customFormat="1" ht="30" thickBot="1" x14ac:dyDescent="0.3">
      <c r="A29" s="67">
        <v>24</v>
      </c>
      <c r="B29" s="66" t="s">
        <v>52</v>
      </c>
      <c r="C29" s="51"/>
      <c r="D29" s="52"/>
      <c r="E29" s="52"/>
      <c r="F29" s="14"/>
      <c r="G29" s="42"/>
    </row>
    <row r="30" spans="1:8" ht="44.25" thickBot="1" x14ac:dyDescent="0.3">
      <c r="A30" s="63">
        <v>25</v>
      </c>
      <c r="B30" s="50" t="s">
        <v>42</v>
      </c>
      <c r="C30" s="57"/>
      <c r="D30" s="58"/>
      <c r="E30" s="58"/>
      <c r="F30" s="14"/>
      <c r="G30" s="42"/>
    </row>
    <row r="31" spans="1:8" ht="44.25" thickBot="1" x14ac:dyDescent="0.3">
      <c r="A31" s="67">
        <v>26</v>
      </c>
      <c r="B31" s="54" t="s">
        <v>47</v>
      </c>
      <c r="C31" s="51"/>
      <c r="D31" s="52"/>
      <c r="E31" s="52"/>
      <c r="F31" s="14"/>
      <c r="G31" s="42"/>
    </row>
    <row r="32" spans="1:8" ht="54" customHeight="1" thickBot="1" x14ac:dyDescent="0.3">
      <c r="A32" s="107">
        <v>27</v>
      </c>
      <c r="B32" s="108" t="s">
        <v>174</v>
      </c>
      <c r="C32" s="109"/>
      <c r="D32" s="110"/>
      <c r="E32" s="110"/>
      <c r="F32" s="14"/>
      <c r="G32" s="111"/>
      <c r="H32" s="13"/>
    </row>
    <row r="33" spans="1:7" ht="27" customHeight="1" x14ac:dyDescent="0.4">
      <c r="A33" s="39"/>
      <c r="B33" s="39"/>
      <c r="C33" s="39"/>
      <c r="D33" s="39"/>
      <c r="E33" s="39"/>
      <c r="F33" s="40">
        <f>SUM(F6:F32)</f>
        <v>0</v>
      </c>
      <c r="G33" s="103" t="s">
        <v>170</v>
      </c>
    </row>
    <row r="34" spans="1:7" ht="27" customHeight="1" thickBot="1" x14ac:dyDescent="0.3">
      <c r="A34" s="104"/>
      <c r="B34" s="105"/>
      <c r="C34" s="105"/>
      <c r="D34" s="104"/>
      <c r="E34" s="104"/>
      <c r="F34" s="106">
        <f>F33/81</f>
        <v>0</v>
      </c>
      <c r="G34" s="104"/>
    </row>
    <row r="35" spans="1:7" ht="35.1" customHeight="1" thickBot="1" x14ac:dyDescent="0.3">
      <c r="A35" s="112"/>
      <c r="B35" s="224" t="s">
        <v>40</v>
      </c>
      <c r="C35" s="224"/>
      <c r="D35" s="224"/>
      <c r="E35" s="224"/>
      <c r="F35" s="224"/>
      <c r="G35" s="225"/>
    </row>
    <row r="39" spans="1:7" ht="21" x14ac:dyDescent="0.35">
      <c r="A39" s="2"/>
      <c r="B39" s="3"/>
      <c r="C39" s="3"/>
      <c r="D39" s="3"/>
      <c r="E39" s="3"/>
      <c r="F39" s="3"/>
      <c r="G39" s="3"/>
    </row>
    <row r="40" spans="1:7" ht="21" x14ac:dyDescent="0.35">
      <c r="A40" s="2"/>
      <c r="B40" s="3"/>
      <c r="C40" s="3"/>
      <c r="D40" s="3"/>
      <c r="E40" s="3"/>
      <c r="F40" s="3"/>
      <c r="G40" s="3"/>
    </row>
    <row r="41" spans="1:7" ht="21" x14ac:dyDescent="0.35">
      <c r="A41" s="2"/>
      <c r="B41" s="3"/>
      <c r="C41" s="3"/>
      <c r="D41" s="3"/>
      <c r="E41" s="3"/>
      <c r="F41" s="3"/>
      <c r="G41" s="3"/>
    </row>
    <row r="42" spans="1:7" ht="21" x14ac:dyDescent="0.35">
      <c r="A42" s="2"/>
      <c r="B42" s="3"/>
      <c r="C42" s="3"/>
      <c r="D42" s="3"/>
      <c r="E42" s="3"/>
      <c r="F42" s="3"/>
      <c r="G42" s="3"/>
    </row>
    <row r="43" spans="1:7" ht="21" x14ac:dyDescent="0.35">
      <c r="A43" s="2"/>
      <c r="B43" s="3"/>
      <c r="C43" s="3"/>
      <c r="D43" s="3"/>
      <c r="E43" s="3"/>
      <c r="F43" s="3"/>
      <c r="G43" s="3"/>
    </row>
    <row r="44" spans="1:7" ht="21" x14ac:dyDescent="0.35">
      <c r="A44" s="2"/>
      <c r="B44" s="3"/>
      <c r="C44" s="3"/>
      <c r="D44" s="3"/>
      <c r="E44" s="3"/>
      <c r="F44" s="3"/>
      <c r="G44" s="3"/>
    </row>
    <row r="45" spans="1:7" ht="21" x14ac:dyDescent="0.35">
      <c r="A45" s="2"/>
      <c r="B45" s="3"/>
      <c r="C45" s="3"/>
      <c r="D45" s="3"/>
      <c r="E45" s="3"/>
      <c r="F45" s="3"/>
      <c r="G45" s="3"/>
    </row>
    <row r="46" spans="1:7" ht="21" x14ac:dyDescent="0.35">
      <c r="A46" s="2"/>
      <c r="B46" s="3"/>
      <c r="C46" s="3"/>
      <c r="D46" s="3"/>
      <c r="E46" s="3"/>
      <c r="F46" s="3"/>
      <c r="G46" s="3"/>
    </row>
    <row r="47" spans="1:7" ht="21" x14ac:dyDescent="0.35">
      <c r="A47" s="2"/>
      <c r="B47" s="3"/>
      <c r="C47" s="3"/>
      <c r="D47" s="3"/>
      <c r="E47" s="3"/>
      <c r="F47" s="3"/>
      <c r="G47" s="3"/>
    </row>
    <row r="48" spans="1:7" ht="21" x14ac:dyDescent="0.35">
      <c r="A48" s="2"/>
      <c r="B48" s="3"/>
      <c r="C48" s="3"/>
      <c r="D48" s="3"/>
      <c r="E48" s="3"/>
      <c r="F48" s="3"/>
      <c r="G48" s="3"/>
    </row>
    <row r="49" spans="1:7" ht="21" x14ac:dyDescent="0.35">
      <c r="A49" s="2"/>
      <c r="B49" s="3"/>
      <c r="C49" s="3"/>
      <c r="D49" s="3"/>
      <c r="E49" s="3"/>
      <c r="F49" s="3"/>
      <c r="G49" s="3"/>
    </row>
    <row r="50" spans="1:7" ht="21" x14ac:dyDescent="0.35">
      <c r="A50" s="2"/>
      <c r="B50" s="3"/>
      <c r="C50" s="3"/>
      <c r="D50" s="3"/>
      <c r="E50" s="3"/>
      <c r="F50" s="3"/>
      <c r="G50" s="3"/>
    </row>
    <row r="51" spans="1:7" ht="21" x14ac:dyDescent="0.35">
      <c r="A51" s="2"/>
      <c r="B51" s="3"/>
      <c r="C51" s="3"/>
      <c r="D51" s="3"/>
      <c r="E51" s="3"/>
      <c r="F51" s="3"/>
      <c r="G51" s="3"/>
    </row>
    <row r="52" spans="1:7" x14ac:dyDescent="0.25">
      <c r="A52" s="3"/>
      <c r="B52" s="3"/>
      <c r="C52" s="3"/>
      <c r="D52" s="3"/>
      <c r="E52" s="3"/>
      <c r="F52" s="3"/>
      <c r="G52" s="3"/>
    </row>
  </sheetData>
  <sheetProtection algorithmName="SHA-512" hashValue="Jbu5kAJFJolVFNUTVNe7qUutVzb7iyl5pyJHV2sSRH5uJeqsTNXdKrJ8CYyZjn9KJf8UIxnDXeXhM6qPCek83Q==" saltValue="MTRIeSGumBBpoO8i7mnD7g==" spinCount="100000" sheet="1" objects="1" scenarios="1" selectLockedCells="1"/>
  <mergeCells count="4">
    <mergeCell ref="B1:G1"/>
    <mergeCell ref="B3:G3"/>
    <mergeCell ref="B2:G2"/>
    <mergeCell ref="B35:G35"/>
  </mergeCells>
  <printOptions horizontalCentered="1" verticalCentered="1"/>
  <pageMargins left="0.2" right="0.2" top="0.25" bottom="0.25" header="0.3" footer="0.3"/>
  <pageSetup scale="71"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Sheet1!$C$1:$C$2</xm:f>
          </x14:formula1>
          <xm:sqref>F6:F32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election sqref="A1:F4"/>
    </sheetView>
  </sheetViews>
  <sheetFormatPr defaultRowHeight="15" x14ac:dyDescent="0.25"/>
  <cols>
    <col min="1" max="4" width="8.85546875" style="6"/>
  </cols>
  <sheetData>
    <row r="1" spans="1:6" x14ac:dyDescent="0.3">
      <c r="A1" s="6" t="s">
        <v>34</v>
      </c>
      <c r="B1" s="6">
        <v>3</v>
      </c>
      <c r="C1" s="6">
        <v>3</v>
      </c>
      <c r="D1" s="6" t="s">
        <v>235</v>
      </c>
      <c r="E1" s="6">
        <v>1</v>
      </c>
      <c r="F1" s="6">
        <v>15</v>
      </c>
    </row>
    <row r="2" spans="1:6" x14ac:dyDescent="0.3">
      <c r="A2" s="6" t="s">
        <v>35</v>
      </c>
      <c r="B2" s="6">
        <v>2</v>
      </c>
      <c r="C2" s="6">
        <v>0</v>
      </c>
      <c r="D2" s="6" t="s">
        <v>236</v>
      </c>
      <c r="E2" s="6">
        <v>0</v>
      </c>
      <c r="F2" s="6">
        <v>0</v>
      </c>
    </row>
    <row r="3" spans="1:6" x14ac:dyDescent="0.3">
      <c r="B3" s="6">
        <v>1</v>
      </c>
      <c r="E3" s="4"/>
      <c r="F3" s="4"/>
    </row>
    <row r="4" spans="1:6" x14ac:dyDescent="0.3">
      <c r="B4" s="6">
        <v>0</v>
      </c>
      <c r="E4" s="4"/>
      <c r="F4" s="4"/>
    </row>
  </sheetData>
  <sheetProtection algorithmName="SHA-512" hashValue="wCJOqMgDxfWxftHuPXPljl+O3sH2oPT9K+QpDJistmIHTvX7pSdkzQMWUujX8y3HTb0nIClkDNyEDH5RJBA/lQ==" saltValue="QK3YJRvF3LAE1nGs79giTA==" spinCount="10000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vt:lpstr>
      <vt:lpstr>Section 1</vt:lpstr>
      <vt:lpstr>Section 2</vt:lpstr>
      <vt:lpstr>Sheet1</vt:lpstr>
      <vt:lpstr>'Section 1'!OLE_LINK1</vt:lpstr>
    </vt:vector>
  </TitlesOfParts>
  <Company>NMPED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Miller</dc:creator>
  <cp:lastModifiedBy>Debra Marquez</cp:lastModifiedBy>
  <cp:lastPrinted>2017-11-03T17:45:19Z</cp:lastPrinted>
  <dcterms:created xsi:type="dcterms:W3CDTF">2016-12-22T21:00:02Z</dcterms:created>
  <dcterms:modified xsi:type="dcterms:W3CDTF">2018-02-09T21:32:15Z</dcterms:modified>
</cp:coreProperties>
</file>