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mc:Choice>
  </mc:AlternateContent>
  <bookViews>
    <workbookView xWindow="285" yWindow="75" windowWidth="11460" windowHeight="409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1'!$A$1:$N$78</definedName>
    <definedName name="check">[1]Sheet2!$C$1:$C$2</definedName>
    <definedName name="Scores">[1]Sheet2!$A$1:$A$4</definedName>
  </definedNames>
  <calcPr calcId="162913"/>
</workbook>
</file>

<file path=xl/calcChain.xml><?xml version="1.0" encoding="utf-8"?>
<calcChain xmlns="http://schemas.openxmlformats.org/spreadsheetml/2006/main">
  <c r="I75" i="1" l="1"/>
  <c r="I39" i="1" l="1"/>
  <c r="I52" i="1"/>
  <c r="I51" i="1"/>
  <c r="I50" i="1"/>
  <c r="I49" i="1"/>
  <c r="I26" i="1"/>
  <c r="I24" i="1"/>
  <c r="I15" i="1"/>
  <c r="I14" i="1"/>
  <c r="I40" i="1"/>
  <c r="I25" i="1"/>
  <c r="I16" i="1"/>
  <c r="I10" i="1"/>
  <c r="I11" i="1"/>
  <c r="I72" i="1"/>
  <c r="I71" i="1"/>
  <c r="I68" i="1"/>
  <c r="I67" i="1"/>
  <c r="I60" i="1"/>
  <c r="I59" i="1"/>
  <c r="I56" i="1"/>
  <c r="I55" i="1"/>
  <c r="I45" i="1"/>
  <c r="I44" i="1"/>
  <c r="I36" i="1"/>
  <c r="I35" i="1"/>
  <c r="I31" i="1"/>
  <c r="I30" i="1"/>
  <c r="I21" i="1"/>
  <c r="I20" i="1"/>
  <c r="I76" i="1" l="1"/>
  <c r="F33" i="3"/>
  <c r="F34" i="3" s="1"/>
  <c r="B10" i="2" l="1"/>
  <c r="I77" i="1"/>
  <c r="B11" i="2"/>
  <c r="C12" i="2" l="1"/>
  <c r="B12" i="2" l="1"/>
  <c r="B13" i="2" s="1"/>
</calcChain>
</file>

<file path=xl/sharedStrings.xml><?xml version="1.0" encoding="utf-8"?>
<sst xmlns="http://schemas.openxmlformats.org/spreadsheetml/2006/main" count="168" uniqueCount="153">
  <si>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</si>
  <si>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</si>
  <si>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</si>
  <si>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</si>
  <si>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</si>
  <si>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</si>
  <si>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</si>
  <si>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</si>
  <si>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</si>
  <si>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</si>
  <si>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</si>
  <si>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</si>
  <si>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</si>
  <si>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</si>
  <si>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</si>
  <si>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</si>
  <si>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</si>
  <si>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</si>
  <si>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</si>
  <si>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</si>
  <si>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</si>
  <si>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</si>
  <si>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</si>
  <si>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</si>
  <si>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</si>
  <si>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</si>
  <si>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</si>
  <si>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</si>
  <si>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</si>
  <si>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</si>
  <si>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</si>
  <si>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</si>
  <si>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</si>
  <si>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</si>
  <si>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</si>
  <si>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</si>
  <si>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</si>
  <si>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</si>
  <si>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</si>
  <si>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Structure and Properties of Matter:</t>
  </si>
  <si>
    <t>Engineering Design:</t>
  </si>
  <si>
    <r>
      <rPr>
        <b/>
        <sz val="11"/>
        <color theme="1"/>
        <rFont val="Arial"/>
        <family val="2"/>
      </rPr>
      <t>PS1.A: Structure and Properties of Matter</t>
    </r>
    <r>
      <rPr>
        <sz val="11"/>
        <color theme="1"/>
        <rFont val="Arial"/>
        <family val="2"/>
      </rPr>
      <t xml:space="preserve">
▪  Different kinds of matter exist and many of them can be either solid or liquid, depending on temperature. Matter can be described and classified by its observable properties. (2-PS1-1)</t>
    </r>
  </si>
  <si>
    <r>
      <rPr>
        <b/>
        <sz val="11"/>
        <color theme="1"/>
        <rFont val="Arial"/>
        <family val="2"/>
      </rPr>
      <t>PS1.A: Structure and Properties of Matter</t>
    </r>
    <r>
      <rPr>
        <sz val="11"/>
        <color theme="1"/>
        <rFont val="Arial"/>
        <family val="2"/>
      </rPr>
      <t xml:space="preserve">
▪  Different properties are suited to different purposes. (2- PS1-2)</t>
    </r>
  </si>
  <si>
    <r>
      <rPr>
        <b/>
        <sz val="11"/>
        <color theme="1"/>
        <rFont val="Arial"/>
        <family val="2"/>
      </rPr>
      <t>PS1.B: Chemical Reactions</t>
    </r>
    <r>
      <rPr>
        <sz val="11"/>
        <color theme="1"/>
        <rFont val="Arial"/>
        <family val="2"/>
      </rPr>
      <t xml:space="preserve">
▪  Heating or cooling a substance may cause changes that can be observed. Sometimes these changes are reversible, and sometimes they are not. (2-PS1-4)</t>
    </r>
  </si>
  <si>
    <r>
      <rPr>
        <b/>
        <sz val="11"/>
        <color theme="1"/>
        <rFont val="Arial"/>
        <family val="2"/>
      </rPr>
      <t>LS2.A: Interdependent Relationships in Ecosystems</t>
    </r>
    <r>
      <rPr>
        <sz val="11"/>
        <color theme="1"/>
        <rFont val="Arial"/>
        <family val="2"/>
      </rPr>
      <t xml:space="preserve">
▪  Plants depend on animals for pollination or to move their seeds around. (2-LS2-2)</t>
    </r>
  </si>
  <si>
    <r>
      <rPr>
        <b/>
        <sz val="11"/>
        <color theme="1"/>
        <rFont val="Arial"/>
        <family val="2"/>
      </rPr>
      <t>Stability and Change</t>
    </r>
    <r>
      <rPr>
        <sz val="11"/>
        <color theme="1"/>
        <rFont val="Arial"/>
        <family val="2"/>
      </rPr>
      <t xml:space="preserve">
▪  Things may change slowly or rapidly.(2-ESS2-1)
</t>
    </r>
  </si>
  <si>
    <r>
      <rPr>
        <b/>
        <sz val="11"/>
        <color theme="1"/>
        <rFont val="Arial"/>
        <family val="2"/>
      </rPr>
      <t>ETS1.C: Optimizing the Design Solution</t>
    </r>
    <r>
      <rPr>
        <sz val="11"/>
        <color theme="1"/>
        <rFont val="Arial"/>
        <family val="2"/>
      </rPr>
      <t xml:space="preserve">
▪  Because there is always more than one possible solution to a problem, it is useful to compare and test designs.
(secondary to 2-ESS2-1)
</t>
    </r>
  </si>
  <si>
    <r>
      <rPr>
        <b/>
        <sz val="11"/>
        <color theme="1"/>
        <rFont val="Arial"/>
        <family val="2"/>
      </rPr>
      <t>ESS2.A: Earth Materials and Systems</t>
    </r>
    <r>
      <rPr>
        <sz val="11"/>
        <color theme="1"/>
        <rFont val="Arial"/>
        <family val="2"/>
      </rPr>
      <t xml:space="preserve">
▪  Wind and water can change the shape of the land. (2- ESS2-1)
</t>
    </r>
  </si>
  <si>
    <r>
      <rPr>
        <b/>
        <sz val="11"/>
        <color theme="1"/>
        <rFont val="Arial"/>
        <family val="2"/>
      </rPr>
      <t>Patterns</t>
    </r>
    <r>
      <rPr>
        <sz val="11"/>
        <color theme="1"/>
        <rFont val="Arial"/>
        <family val="2"/>
      </rPr>
      <t xml:space="preserve">
▪  Patterns in the natural world can be observed. (2-ESS2-2)
</t>
    </r>
  </si>
  <si>
    <r>
      <rPr>
        <b/>
        <sz val="11"/>
        <color theme="1"/>
        <rFont val="Arial"/>
        <family val="2"/>
      </rPr>
      <t>Patterns</t>
    </r>
    <r>
      <rPr>
        <sz val="11"/>
        <color theme="1"/>
        <rFont val="Arial"/>
        <family val="2"/>
      </rPr>
      <t xml:space="preserve">
▪  Patterns in the natural and human designed world can be observed. (2-PS1-1)</t>
    </r>
  </si>
  <si>
    <r>
      <rPr>
        <b/>
        <sz val="11"/>
        <color theme="1"/>
        <rFont val="Arial"/>
        <family val="2"/>
      </rPr>
      <t>ESS1.C: The History of Planet Earth</t>
    </r>
    <r>
      <rPr>
        <sz val="11"/>
        <color theme="1"/>
        <rFont val="Arial"/>
        <family val="2"/>
      </rPr>
      <t xml:space="preserve">
▪  Some events happen very quickly; others occur very slowly, over a time period much longer than one can observe. (2-ESS1-1)</t>
    </r>
  </si>
  <si>
    <t>K-2-ETS1-2.   Develop a simple sketch, drawing, or physical model to illustrate how the shape of an object helps it function as needed to solve a given problem.</t>
  </si>
  <si>
    <t>K-2-ETS1-3.   Analyze data from tests of two objects designed to solve the same problem to compare the strengths and weaknesses of how each performs.</t>
  </si>
  <si>
    <r>
      <rPr>
        <b/>
        <sz val="11"/>
        <color theme="1"/>
        <rFont val="Arial"/>
        <family val="2"/>
      </rPr>
      <t>Structure and Function</t>
    </r>
    <r>
      <rPr>
        <sz val="11"/>
        <color theme="1"/>
        <rFont val="Arial"/>
        <family val="2"/>
      </rPr>
      <t xml:space="preserve">
▪  The shape and stability of structures of natural and designed objects are
related to their function(s). (K-2-ETS1-2)</t>
    </r>
  </si>
  <si>
    <r>
      <rPr>
        <b/>
        <sz val="11"/>
        <color theme="1"/>
        <rFont val="Arial"/>
        <family val="2"/>
      </rPr>
      <t>ESS2.B: Plate Tectonics and Large-Scale System Interactions</t>
    </r>
    <r>
      <rPr>
        <sz val="11"/>
        <color theme="1"/>
        <rFont val="Arial"/>
        <family val="2"/>
      </rPr>
      <t xml:space="preserve">
▪  Maps show where things are located. One can map the shapes and kinds of land and water in any area. (2-ESS2-2)</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</si>
  <si>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K–2 builds on prior experiences and progresses to simple investigations, based on fair tests, which provide data to support explanations or design solutions.</t>
    </r>
    <r>
      <rPr>
        <sz val="11"/>
        <color theme="1"/>
        <rFont val="Arial"/>
        <family val="2"/>
      </rPr>
      <t xml:space="preserve">
▪  Plan and conduct an investigation collaboratively to produce data to serve as the basis for evidence to answer a question. (2-PS1-1)</t>
    </r>
  </si>
  <si>
    <r>
      <rPr>
        <b/>
        <sz val="11"/>
        <color theme="1"/>
        <rFont val="Arial"/>
        <family val="2"/>
      </rPr>
      <t>Analyzing and Interpreting Data</t>
    </r>
    <r>
      <rPr>
        <sz val="11"/>
        <color theme="1"/>
        <rFont val="Arial"/>
        <family val="2"/>
      </rPr>
      <t xml:space="preserve">
</t>
    </r>
    <r>
      <rPr>
        <i/>
        <sz val="11"/>
        <color theme="1"/>
        <rFont val="Arial"/>
        <family val="2"/>
      </rPr>
      <t>Analyzing data in K–2 builds on prior experiences and progresses to collecting, recording, and sharing observations.</t>
    </r>
    <r>
      <rPr>
        <sz val="11"/>
        <color theme="1"/>
        <rFont val="Arial"/>
        <family val="2"/>
      </rPr>
      <t xml:space="preserve">
▪  Analyze data from tests of an object or tool to determine if it works as intended. (2-PS1-2)</t>
    </r>
  </si>
  <si>
    <r>
      <rPr>
        <b/>
        <sz val="11"/>
        <color theme="1"/>
        <rFont val="Arial"/>
        <family val="2"/>
      </rPr>
      <t>PS1.A: Structure and Properties of Matter</t>
    </r>
    <r>
      <rPr>
        <sz val="11"/>
        <color theme="1"/>
        <rFont val="Arial"/>
        <family val="2"/>
      </rPr>
      <t xml:space="preserve">
▪  A great variety of objects can be built up from a small set of pieces. (2-PS1-3)</t>
    </r>
  </si>
  <si>
    <r>
      <rPr>
        <b/>
        <sz val="11"/>
        <color theme="1"/>
        <rFont val="Arial"/>
        <family val="2"/>
      </rPr>
      <t>PS1.A: Structure and Properties of Matter</t>
    </r>
    <r>
      <rPr>
        <sz val="11"/>
        <color theme="1"/>
        <rFont val="Arial"/>
        <family val="2"/>
      </rPr>
      <t xml:space="preserve">
▪  Different properties are suited to different purposes. (2-PS1-3)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</si>
  <si>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K–2 builds on prior experiences and progresses to the use of evidence and ideas in constructing evidence-based accounts of natural phenomena and designing solutions.</t>
    </r>
    <r>
      <rPr>
        <sz val="11"/>
        <color theme="1"/>
        <rFont val="Arial"/>
        <family val="2"/>
      </rPr>
      <t xml:space="preserve">
▪  Make observations (firsthand or from media) to construct an evidence-based account for natural phenomena. (2-PS1-3)</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</si>
  <si>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K–2 builds on prior experiences and progresses to simple investigations, based on fair tests, which provide data to support explanations or design solutions.</t>
    </r>
    <r>
      <rPr>
        <sz val="11"/>
        <color theme="1"/>
        <rFont val="Arial"/>
        <family val="2"/>
      </rPr>
      <t xml:space="preserve">
▪  Make observations (firsthand or from media) to collect data which can be used to make comparisons. (2-LS4-1)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</si>
  <si>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K–2 builds on prior experiences and progresses to the use of evidence and ideas in constructing evidence-based accounts of natural phenomena and designing solutions.</t>
    </r>
    <r>
      <rPr>
        <sz val="11"/>
        <color theme="1"/>
        <rFont val="Arial"/>
        <family val="2"/>
      </rPr>
      <t xml:space="preserve">
▪  Compare multiple solutions to a problem. (2-ESS2-1)
</t>
    </r>
  </si>
  <si>
    <r>
      <rPr>
        <b/>
        <sz val="11"/>
        <color theme="1"/>
        <rFont val="Arial"/>
        <family val="2"/>
      </rPr>
      <t>Developing and Using Models</t>
    </r>
    <r>
      <rPr>
        <sz val="11"/>
        <color theme="1"/>
        <rFont val="Arial"/>
        <family val="2"/>
      </rPr>
      <t xml:space="preserve">
</t>
    </r>
    <r>
      <rPr>
        <i/>
        <sz val="11"/>
        <color theme="1"/>
        <rFont val="Arial"/>
        <family val="2"/>
      </rPr>
      <t>Modeling in K–2 builds on prior experiences and progresses to include using and developing models (i.e., diagram, drawing, physical replica, diorama, dramatization, or storyboard) that represent concrete events or design solutions.</t>
    </r>
    <r>
      <rPr>
        <sz val="11"/>
        <color theme="1"/>
        <rFont val="Arial"/>
        <family val="2"/>
      </rPr>
      <t xml:space="preserve">
▪  Develop a model to represent patterns in the natural world. (2-ESS2-2)</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</si>
  <si>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K–2 builds on prior experiences and uses observations and texts to communicate new information.</t>
    </r>
    <r>
      <rPr>
        <sz val="11"/>
        <color theme="1"/>
        <rFont val="Arial"/>
        <family val="2"/>
      </rPr>
      <t xml:space="preserve">
▪  Obtain information using various texts, text features (e.g., headings, tables of contents, glossaries, electronic menus, icons), and other media that will be useful in answering a scientific question. (2-ESS2-3)</t>
    </r>
  </si>
  <si>
    <r>
      <rPr>
        <b/>
        <sz val="11"/>
        <color theme="1"/>
        <rFont val="Arial"/>
        <family val="2"/>
      </rPr>
      <t>ETS1.A: Defining and Delimiting Engineering Problems</t>
    </r>
    <r>
      <rPr>
        <sz val="11"/>
        <color theme="1"/>
        <rFont val="Arial"/>
        <family val="2"/>
      </rPr>
      <t xml:space="preserve">
▪  A situation that people want to change or create can be approached as a problem to be solved through engineering. (K-2-ETS1-1)</t>
    </r>
  </si>
  <si>
    <r>
      <rPr>
        <b/>
        <sz val="11"/>
        <color theme="1"/>
        <rFont val="Arial"/>
        <family val="2"/>
      </rPr>
      <t>ETS1.A: Defining and Delimiting Engineering Problems</t>
    </r>
    <r>
      <rPr>
        <sz val="11"/>
        <color theme="1"/>
        <rFont val="Arial"/>
        <family val="2"/>
      </rPr>
      <t xml:space="preserve">
▪  Asking questions, making observations, and gathering information are helpful in thinking about problems. (K-2-ETS1-1)</t>
    </r>
  </si>
  <si>
    <r>
      <rPr>
        <b/>
        <sz val="11"/>
        <color theme="1"/>
        <rFont val="Arial"/>
        <family val="2"/>
      </rPr>
      <t>ETS1.A: Defining and Delimiting Engineering Problems</t>
    </r>
    <r>
      <rPr>
        <sz val="11"/>
        <color theme="1"/>
        <rFont val="Arial"/>
        <family val="2"/>
      </rPr>
      <t xml:space="preserve">
▪  Before beginning to design a solution, it is important to clearly
understand the problem. (K-2-ETS1-1)</t>
    </r>
  </si>
  <si>
    <r>
      <rPr>
        <b/>
        <sz val="11"/>
        <color theme="1"/>
        <rFont val="Arial"/>
        <family val="2"/>
      </rPr>
      <t>Developing and Using Models</t>
    </r>
    <r>
      <rPr>
        <sz val="11"/>
        <color theme="1"/>
        <rFont val="Arial"/>
        <family val="2"/>
      </rPr>
      <t xml:space="preserve">
</t>
    </r>
    <r>
      <rPr>
        <i/>
        <sz val="11"/>
        <color theme="1"/>
        <rFont val="Arial"/>
        <family val="2"/>
      </rPr>
      <t>Modeling in K–2 builds on prior experiences and progresses to include using and developing models (i.e., diagram, drawing, physical replica, diorama, dramatization, or storyboard) that represent concrete events or design solutions.</t>
    </r>
    <r>
      <rPr>
        <sz val="11"/>
        <color theme="1"/>
        <rFont val="Arial"/>
        <family val="2"/>
      </rPr>
      <t xml:space="preserve">
▪  Develop a simple model based on evidence to represent a proposed object or tool. (K-2-ETS1-2)</t>
    </r>
  </si>
  <si>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</si>
  <si>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</si>
  <si>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</si>
  <si>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</si>
  <si>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</si>
  <si>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</si>
  <si>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</si>
  <si>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</si>
  <si>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</si>
  <si>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</si>
  <si>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</si>
  <si>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</si>
  <si>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</si>
  <si>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</si>
  <si>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</si>
  <si>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</si>
  <si>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r>
      <rPr>
        <b/>
        <sz val="11"/>
        <color theme="1"/>
        <rFont val="Arial"/>
        <family val="2"/>
      </rPr>
      <t>Stability and Change</t>
    </r>
    <r>
      <rPr>
        <sz val="11"/>
        <color theme="1"/>
        <rFont val="Arial"/>
        <family val="2"/>
      </rPr>
      <t xml:space="preserve">
▪  Things may change slowly or rapidly. (2- ESS1-1)</t>
    </r>
  </si>
  <si>
    <t>2-PS1-1: Plan and conduct an investigation to describe and classify different kinds of materials by their observable properties.</t>
  </si>
  <si>
    <r>
      <rPr>
        <b/>
        <sz val="11"/>
        <color theme="1"/>
        <rFont val="Arial"/>
        <family val="2"/>
      </rPr>
      <t>Energy and Matter</t>
    </r>
    <r>
      <rPr>
        <sz val="11"/>
        <color theme="1"/>
        <rFont val="Arial"/>
        <family val="2"/>
      </rPr>
      <t xml:space="preserve">
▪  Objects may break into smaller pieces and be put together into larger pieces, or change shapes. (2-PS1-3)</t>
    </r>
  </si>
  <si>
    <r>
      <rPr>
        <b/>
        <sz val="11"/>
        <color theme="1"/>
        <rFont val="Arial"/>
        <family val="2"/>
      </rPr>
      <t>Cause and Effect</t>
    </r>
    <r>
      <rPr>
        <sz val="11"/>
        <color theme="1"/>
        <rFont val="Arial"/>
        <family val="2"/>
      </rPr>
      <t xml:space="preserve">
▪  Events have causes that generate observable patterns. (2-PS1-4)</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</si>
  <si>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K–2 builds on prior experiences and progresses to comparing ideas and representations about the natural and designed world(s).</t>
    </r>
    <r>
      <rPr>
        <sz val="11"/>
        <color theme="1"/>
        <rFont val="Arial"/>
        <family val="2"/>
      </rPr>
      <t xml:space="preserve">
▪  Construct an argument with evidence to support a claim. (2- PS1-4)</t>
    </r>
  </si>
  <si>
    <r>
      <rPr>
        <b/>
        <sz val="11"/>
        <color theme="1"/>
        <rFont val="Arial"/>
        <family val="2"/>
      </rPr>
      <t>LS2.A: Interdependent Relationships in Ecosystems</t>
    </r>
    <r>
      <rPr>
        <sz val="11"/>
        <color theme="1"/>
        <rFont val="Arial"/>
        <family val="2"/>
      </rPr>
      <t xml:space="preserve">
▪  Plants depend on water and light to grow. (2-LS2-1)</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</si>
  <si>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K–2 builds on prior experiences and progresses to simple investigations, based on fair tests, which provide data to support explanations or design solutions.</t>
    </r>
    <r>
      <rPr>
        <sz val="11"/>
        <color theme="1"/>
        <rFont val="Arial"/>
        <family val="2"/>
      </rPr>
      <t xml:space="preserve">
▪  Plan and conduct an investigation collaboratively to produce data to serve as the basis for evidence to answer a
question. (2-LS2-1)</t>
    </r>
  </si>
  <si>
    <r>
      <rPr>
        <b/>
        <sz val="11"/>
        <color theme="1"/>
        <rFont val="Arial"/>
        <family val="2"/>
      </rPr>
      <t>Cause and Effect</t>
    </r>
    <r>
      <rPr>
        <sz val="11"/>
        <color theme="1"/>
        <rFont val="Arial"/>
        <family val="2"/>
      </rPr>
      <t xml:space="preserve">
▪  Events have causes that generate observable patterns. (2-LS2-1)</t>
    </r>
  </si>
  <si>
    <r>
      <rPr>
        <b/>
        <sz val="11"/>
        <color theme="1"/>
        <rFont val="Arial"/>
        <family val="2"/>
      </rPr>
      <t>ETS1.B: Developing Possible Solutions</t>
    </r>
    <r>
      <rPr>
        <sz val="11"/>
        <color theme="1"/>
        <rFont val="Arial"/>
        <family val="2"/>
      </rPr>
      <t xml:space="preserve">
▪  Designs can be conveyed through sketches, drawings, or physical models. These representations are useful in communicating ideas for a problem’s solutions to other people.(secondary to 2-LS2-2)</t>
    </r>
  </si>
  <si>
    <r>
      <rPr>
        <b/>
        <sz val="11"/>
        <color theme="1"/>
        <rFont val="Arial"/>
        <family val="2"/>
      </rPr>
      <t>Developing and Using Models</t>
    </r>
    <r>
      <rPr>
        <sz val="11"/>
        <color theme="1"/>
        <rFont val="Arial"/>
        <family val="2"/>
      </rPr>
      <t xml:space="preserve">
</t>
    </r>
    <r>
      <rPr>
        <i/>
        <sz val="11"/>
        <color theme="1"/>
        <rFont val="Arial"/>
        <family val="2"/>
      </rPr>
      <t>Modeling in K–2 builds on prior experiences and progresses to include using and developing models (i.e., diagram, drawing, physical replica, diorama, dramatization, or storyboard) that represent concrete events or design solutions.</t>
    </r>
    <r>
      <rPr>
        <sz val="11"/>
        <color theme="1"/>
        <rFont val="Arial"/>
        <family val="2"/>
      </rPr>
      <t xml:space="preserve">
▪  Develop a simple model based on evidence to represent a proposed object or tool. (2-LS2-2)</t>
    </r>
  </si>
  <si>
    <r>
      <rPr>
        <b/>
        <sz val="11"/>
        <color theme="1"/>
        <rFont val="Arial"/>
        <family val="2"/>
      </rPr>
      <t>Structure and Function</t>
    </r>
    <r>
      <rPr>
        <sz val="11"/>
        <color theme="1"/>
        <rFont val="Arial"/>
        <family val="2"/>
      </rPr>
      <t xml:space="preserve">
▪  The shape and stability of structures of natural and designed objects are
related to their function(s). (2-LS2-2)</t>
    </r>
  </si>
  <si>
    <r>
      <rPr>
        <b/>
        <sz val="11"/>
        <color theme="1"/>
        <rFont val="Arial"/>
        <family val="2"/>
      </rPr>
      <t>LS4.D: Biodiversity and Humans</t>
    </r>
    <r>
      <rPr>
        <sz val="11"/>
        <color theme="1"/>
        <rFont val="Arial"/>
        <family val="2"/>
      </rPr>
      <t xml:space="preserve">
▪  There are many different kinds of living things in any area, and they exist in different places on land and in water. (2-LS4-1)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</si>
  <si>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K–2 builds on prior experiences and progresses to the use of evidence and ideas in constructing evidence-based accounts of natural phenomena and designing solutions.</t>
    </r>
    <r>
      <rPr>
        <sz val="11"/>
        <color theme="1"/>
        <rFont val="Arial"/>
        <family val="2"/>
      </rPr>
      <t xml:space="preserve">
▪  Make observations from several sources to construct an evidence-based account for natural phenomena. (2-ESS1-1)</t>
    </r>
  </si>
  <si>
    <r>
      <rPr>
        <b/>
        <sz val="11"/>
        <color theme="1"/>
        <rFont val="Arial"/>
        <family val="2"/>
      </rPr>
      <t>ESS2.C: The Roles of Water in Earth’s Surface Processes</t>
    </r>
    <r>
      <rPr>
        <sz val="11"/>
        <color theme="1"/>
        <rFont val="Arial"/>
        <family val="2"/>
      </rPr>
      <t xml:space="preserve">
▪  Water is found in the ocean, rivers, lakes, and ponds. Water exists as solid ice and in liquid form. (2-ESS2-3)</t>
    </r>
  </si>
  <si>
    <r>
      <rPr>
        <b/>
        <sz val="11"/>
        <color theme="1"/>
        <rFont val="Arial"/>
        <family val="2"/>
      </rPr>
      <t>Patterns</t>
    </r>
    <r>
      <rPr>
        <sz val="11"/>
        <color theme="1"/>
        <rFont val="Arial"/>
        <family val="2"/>
      </rPr>
      <t xml:space="preserve">
▪  Patterns in the natural world can be observed. (2-ESS2-3)</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</si>
  <si>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K–2 builds on prior experiences and progresses to simple descriptive questions.</t>
    </r>
    <r>
      <rPr>
        <sz val="11"/>
        <color theme="1"/>
        <rFont val="Arial"/>
        <family val="2"/>
      </rPr>
      <t xml:space="preserve">
▪  Ask questions based on observations to find more information about the natural and/or designed world. (K-2- ETS1-1)</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</si>
  <si>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K–2 builds on prior experiences and progresses to simple descriptive questions.</t>
    </r>
    <r>
      <rPr>
        <sz val="11"/>
        <color theme="1"/>
        <rFont val="Arial"/>
        <family val="2"/>
      </rPr>
      <t xml:space="preserve">
▪  Define a simple problem that can be solved through the development of a new or improved object or tool. (K-2- ETS1-1)</t>
    </r>
  </si>
  <si>
    <r>
      <rPr>
        <b/>
        <sz val="11"/>
        <color theme="1"/>
        <rFont val="Arial"/>
        <family val="2"/>
      </rPr>
      <t>Analyzing and Interpreting Data</t>
    </r>
    <r>
      <rPr>
        <sz val="11"/>
        <color theme="1"/>
        <rFont val="Arial"/>
        <family val="2"/>
      </rPr>
      <t xml:space="preserve">
</t>
    </r>
    <r>
      <rPr>
        <i/>
        <sz val="11"/>
        <color theme="1"/>
        <rFont val="Arial"/>
        <family val="2"/>
      </rPr>
      <t>Analyzing data in K–2 builds on prior experiences and progresses to collecting, recording, and sharing observations.</t>
    </r>
    <r>
      <rPr>
        <sz val="11"/>
        <color theme="1"/>
        <rFont val="Arial"/>
        <family val="2"/>
      </rPr>
      <t xml:space="preserve">
▪  Analyze data from tests of an object or tool to determine if it works as intended. (K-2-ETS1-3)</t>
    </r>
  </si>
  <si>
    <r>
      <rPr>
        <b/>
        <sz val="11"/>
        <color theme="1"/>
        <rFont val="Arial"/>
        <family val="2"/>
      </rPr>
      <t>ETS1.C: Optimizing the Design Solution</t>
    </r>
    <r>
      <rPr>
        <sz val="11"/>
        <color theme="1"/>
        <rFont val="Arial"/>
        <family val="2"/>
      </rPr>
      <t xml:space="preserve">
▪  Because there is always more than one possible solution to a problem, it is useful to compare and test designs. (K-2-ETS1-3)</t>
    </r>
  </si>
  <si>
    <r>
      <rPr>
        <b/>
        <sz val="11"/>
        <color theme="1"/>
        <rFont val="Arial"/>
        <family val="2"/>
      </rPr>
      <t>ETS1.B: Developing Possible Solutions</t>
    </r>
    <r>
      <rPr>
        <sz val="11"/>
        <color theme="1"/>
        <rFont val="Arial"/>
        <family val="2"/>
      </rPr>
      <t xml:space="preserve">
▪  Designs can be conveyed through sketches, drawings, or physical models. These representations are useful in communicating ideas for a problem’s solutions to other people. (K-2-ETS1-2)</t>
    </r>
  </si>
  <si>
    <t>2-PS1-2: Analyze data obtained from testing different materials to determine which materials have the properties that are best suited for an intended purpose.</t>
  </si>
  <si>
    <r>
      <rPr>
        <b/>
        <sz val="11"/>
        <color theme="1"/>
        <rFont val="Arial"/>
        <family val="2"/>
      </rPr>
      <t>Cause and Effect</t>
    </r>
    <r>
      <rPr>
        <sz val="11"/>
        <color theme="1"/>
        <rFont val="Arial"/>
        <family val="2"/>
      </rPr>
      <t xml:space="preserve">
▪  Simple tests can be designed to gather evidence to support or refute student ideas about causes. (2-PS1-2)</t>
    </r>
  </si>
  <si>
    <t xml:space="preserve"> Interdependent Relationships in Ecosystems:</t>
  </si>
  <si>
    <t>2-LS2-1: Plan and conduct an investigation to determine if plants need sunlight and water to grow.</t>
  </si>
  <si>
    <t xml:space="preserve">2-PS1-4:  Construct an argument with evidence that some changes caused by heating or cooling can be reversed and some cannot. </t>
  </si>
  <si>
    <t xml:space="preserve">2-PS1-3:  Make observations to construct an evidence-based account of how an object made of a small set of pieces can be disassembled and made into a new object. </t>
  </si>
  <si>
    <t>2-LS2-2: Develop a simple model that mimics the function of an animal in dispersing seeds or pollinating plants.</t>
  </si>
  <si>
    <t>2-LS4-1: Make observations of plants and animals to compare the diversity of life in different habitats.</t>
  </si>
  <si>
    <t>Earth's Systems: Processes that Shape the Earth</t>
  </si>
  <si>
    <t>2-ESS1-1: Use information from several sources to provide evidence that Earth events can occur quickly or slowly.</t>
  </si>
  <si>
    <t>2-ESS2-1: Compare multiple solutions designed to slow or prevent wind or water from changing the shape of the land.</t>
  </si>
  <si>
    <t xml:space="preserve">2-ESS2-2: Develop a model to represent the shapes and kinds of land and bodies of water in an area. </t>
  </si>
  <si>
    <t>2-ESS2-3: Obtain information to identify where water is found on Earth and that it can be solid or liquid.</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</si>
  <si>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</si>
  <si>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</si>
  <si>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</si>
  <si>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</si>
  <si>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</si>
  <si>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</si>
  <si>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</si>
  <si>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</si>
  <si>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</si>
  <si>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</si>
  <si>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</si>
  <si>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</si>
  <si>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</si>
  <si>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</si>
  <si>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</si>
  <si>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Influence of Engineering, Technology, and Science on Society and the Natural World</t>
    </r>
    <r>
      <rPr>
        <sz val="11"/>
        <color theme="1"/>
        <rFont val="Arial"/>
        <family val="2"/>
      </rPr>
      <t xml:space="preserve">
▪  Every human-made product is designed by applying some knowledge of the natural world and is built using materials derived from the natural world. (2-PS1-2)</t>
    </r>
  </si>
  <si>
    <r>
      <rPr>
        <b/>
        <sz val="11"/>
        <color theme="1"/>
        <rFont val="Arial"/>
        <family val="2"/>
      </rPr>
      <t>Science Models, Laws, Mechanisms, and Theories Explain Natural Phenomena</t>
    </r>
    <r>
      <rPr>
        <sz val="11"/>
        <color theme="1"/>
        <rFont val="Arial"/>
        <family val="2"/>
      </rPr>
      <t xml:space="preserve">
▪  Scientists search for cause and effect relationships to explain natural events. (2-PS1-4)</t>
    </r>
  </si>
  <si>
    <r>
      <rPr>
        <b/>
        <sz val="11"/>
        <color theme="1"/>
        <rFont val="Arial"/>
        <family val="2"/>
      </rPr>
      <t>Scientific Knowledge is Based on Empirical Evidence</t>
    </r>
    <r>
      <rPr>
        <sz val="11"/>
        <color theme="1"/>
        <rFont val="Arial"/>
        <family val="2"/>
      </rPr>
      <t xml:space="preserve">
▪  Scientists look for patterns and order when making observations about the world. (2-LS4-1)</t>
    </r>
  </si>
  <si>
    <r>
      <rPr>
        <b/>
        <sz val="11"/>
        <color theme="1"/>
        <rFont val="Arial"/>
        <family val="2"/>
      </rPr>
      <t>Influence of Engineering, Technology, and Science on Society and the Natural World</t>
    </r>
    <r>
      <rPr>
        <sz val="11"/>
        <color theme="1"/>
        <rFont val="Arial"/>
        <family val="2"/>
      </rPr>
      <t xml:space="preserve">
▪  Developing and using technology has impacts on the natural world. (2-ESS2-1)</t>
    </r>
  </si>
  <si>
    <r>
      <rPr>
        <b/>
        <sz val="11"/>
        <color theme="1"/>
        <rFont val="Arial"/>
        <family val="2"/>
      </rPr>
      <t>Science Addresses Questions About the Natural and Material World</t>
    </r>
    <r>
      <rPr>
        <sz val="11"/>
        <color theme="1"/>
        <rFont val="Arial"/>
        <family val="2"/>
      </rPr>
      <t xml:space="preserve">
▪  Scientists study the natural and material world. (2-ESS2-1)</t>
    </r>
  </si>
  <si>
    <t>PE</t>
  </si>
  <si>
    <t>development of a new or improved object or tool.</t>
  </si>
  <si>
    <t>K-2-ETS1-1.   Ask questions, make observations, and gather information about a situation people want to change to define a simple problem that can be solved through the</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</si>
  <si>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</si>
  <si>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</si>
  <si>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t>Y</t>
  </si>
  <si>
    <t>N</t>
  </si>
  <si>
    <t>Score</t>
  </si>
  <si>
    <t>Section 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</si>
  <si>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</si>
  <si>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</si>
  <si>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</si>
  <si>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</si>
  <si>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</si>
  <si>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The "Reviewer Comment" box may be used to add comments regarding certain anomalies or questions about citations as necessary.</t>
  </si>
  <si>
    <t>FORM F.2 Citation Alignment and Scoring Rubric -                                                                              2018 Science Education Grade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</si>
</sst>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9"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sz val="11"/>
      <color theme="0"/>
      <name val="Arial"/>
      <family val="2"/>
    </font>
    <font>
      <b/>
      <sz val="11"/>
      <color theme="3" tint="0.39997558519241921"/>
      <name val="Arial"/>
      <family val="2"/>
    </font>
    <font>
      <b/>
      <sz val="11"/>
      <color rgb="FFFFFF00"/>
      <name val="Arial"/>
      <family val="2"/>
    </font>
    <font>
      <b/>
      <i/>
      <sz val="10"/>
      <color theme="1"/>
      <name val="Arial"/>
      <family val="2"/>
    </font>
    <font>
      <b/>
      <sz val="11"/>
      <color rgb="FF00B050"/>
      <name val="Arial"/>
      <family val="2"/>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6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auto="1"/>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medium">
        <color indexed="64"/>
      </right>
      <top/>
      <bottom/>
      <diagonal/>
    </border>
    <border>
      <left style="thin">
        <color auto="1"/>
      </left>
      <right/>
      <top style="thin">
        <color auto="1"/>
      </top>
      <bottom style="medium">
        <color indexed="64"/>
      </bottom>
      <diagonal/>
    </border>
    <border>
      <left/>
      <right/>
      <top style="thin">
        <color auto="1"/>
      </top>
      <bottom style="medium">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61">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5" fillId="5" borderId="40" xfId="0" applyFont="1" applyFill="1" applyBorder="1" applyAlignment="1">
      <alignment horizontal="center"/>
    </xf>
    <xf numFmtId="0" fontId="15" fillId="2" borderId="41" xfId="0" applyFont="1" applyFill="1" applyBorder="1" applyAlignment="1">
      <alignment horizontal="center"/>
    </xf>
    <xf numFmtId="0" fontId="10" fillId="0" borderId="0" xfId="0" applyFont="1" applyFill="1" applyAlignment="1">
      <alignment vertical="center"/>
    </xf>
    <xf numFmtId="0" fontId="11" fillId="7" borderId="18" xfId="0" applyFont="1" applyFill="1" applyBorder="1" applyAlignment="1">
      <alignment horizontal="center" vertical="top" wrapText="1"/>
    </xf>
    <xf numFmtId="0" fontId="18" fillId="7" borderId="24" xfId="0" applyFont="1" applyFill="1" applyBorder="1" applyAlignment="1">
      <alignment horizontal="center" vertical="top" wrapText="1"/>
    </xf>
    <xf numFmtId="0" fontId="14" fillId="0" borderId="28"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42"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0" borderId="3" xfId="0" applyFont="1" applyFill="1" applyBorder="1" applyAlignment="1" applyProtection="1">
      <alignment vertical="center" wrapText="1"/>
    </xf>
    <xf numFmtId="0" fontId="10" fillId="10" borderId="1" xfId="0" applyFont="1" applyFill="1" applyBorder="1" applyAlignment="1" applyProtection="1">
      <alignment vertical="center" wrapText="1"/>
    </xf>
    <xf numFmtId="0" fontId="10" fillId="11" borderId="1" xfId="0" applyFont="1" applyFill="1" applyBorder="1" applyAlignment="1">
      <alignment vertical="center" wrapText="1"/>
    </xf>
    <xf numFmtId="0" fontId="10" fillId="5" borderId="1" xfId="0" applyFont="1" applyFill="1" applyBorder="1" applyAlignment="1">
      <alignment vertical="center" wrapText="1"/>
    </xf>
    <xf numFmtId="0" fontId="20" fillId="12" borderId="24" xfId="0" applyFont="1" applyFill="1" applyBorder="1" applyAlignment="1" applyProtection="1">
      <alignment vertical="center" wrapText="1"/>
    </xf>
    <xf numFmtId="0" fontId="10" fillId="11" borderId="1" xfId="0" applyFont="1" applyFill="1" applyBorder="1" applyAlignment="1" applyProtection="1">
      <alignment vertical="center" wrapText="1"/>
    </xf>
    <xf numFmtId="0" fontId="10" fillId="10" borderId="32" xfId="0" applyFont="1" applyFill="1" applyBorder="1" applyAlignment="1" applyProtection="1">
      <alignment vertical="center" wrapText="1"/>
    </xf>
    <xf numFmtId="0" fontId="10" fillId="5" borderId="32" xfId="0" applyFont="1" applyFill="1" applyBorder="1" applyAlignment="1" applyProtection="1">
      <alignment vertical="center" wrapText="1"/>
    </xf>
    <xf numFmtId="0" fontId="8" fillId="6" borderId="17" xfId="0" applyFont="1" applyFill="1" applyBorder="1" applyAlignment="1" applyProtection="1">
      <alignment horizontal="left" vertical="center"/>
    </xf>
    <xf numFmtId="0" fontId="0" fillId="0" borderId="21" xfId="0" applyBorder="1" applyAlignment="1">
      <alignment horizontal="center"/>
    </xf>
    <xf numFmtId="0" fontId="0" fillId="0" borderId="0" xfId="0" applyBorder="1" applyAlignment="1">
      <alignment wrapText="1"/>
    </xf>
    <xf numFmtId="0" fontId="0" fillId="0" borderId="0" xfId="0" applyBorder="1" applyAlignment="1">
      <alignment horizontal="center"/>
    </xf>
    <xf numFmtId="0" fontId="0" fillId="7" borderId="17" xfId="0" applyFill="1" applyBorder="1" applyAlignment="1">
      <alignment horizontal="center" vertical="top"/>
    </xf>
    <xf numFmtId="0" fontId="0" fillId="0" borderId="0" xfId="0" applyBorder="1" applyAlignment="1">
      <alignment horizontal="center" vertical="top"/>
    </xf>
    <xf numFmtId="0" fontId="10" fillId="0" borderId="0" xfId="0" applyFont="1" applyAlignment="1">
      <alignment vertical="center"/>
    </xf>
    <xf numFmtId="0" fontId="10" fillId="0" borderId="0" xfId="0" applyFont="1" applyFill="1" applyAlignment="1">
      <alignment vertical="center"/>
    </xf>
    <xf numFmtId="0" fontId="10" fillId="11" borderId="3" xfId="0" applyFont="1" applyFill="1" applyBorder="1" applyAlignment="1">
      <alignment vertical="center" wrapText="1"/>
    </xf>
    <xf numFmtId="0" fontId="10" fillId="10" borderId="32" xfId="0" applyFont="1" applyFill="1" applyBorder="1" applyAlignment="1">
      <alignment vertical="center" wrapText="1"/>
    </xf>
    <xf numFmtId="0" fontId="14" fillId="7" borderId="18" xfId="0" applyFont="1" applyFill="1" applyBorder="1" applyAlignment="1" applyProtection="1">
      <alignment horizontal="center" vertical="center"/>
    </xf>
    <xf numFmtId="0" fontId="8" fillId="6" borderId="24" xfId="0" applyFont="1" applyFill="1" applyBorder="1" applyAlignment="1" applyProtection="1">
      <alignment horizontal="left" vertical="center"/>
    </xf>
    <xf numFmtId="0" fontId="19" fillId="0" borderId="0" xfId="0" applyFont="1" applyFill="1" applyBorder="1" applyAlignment="1">
      <alignment horizontal="center" vertical="center"/>
    </xf>
    <xf numFmtId="0" fontId="10" fillId="0" borderId="32"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32"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2"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3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8" xfId="0" applyFont="1" applyFill="1" applyBorder="1" applyAlignment="1">
      <alignment horizontal="center" vertical="center"/>
    </xf>
    <xf numFmtId="0" fontId="14" fillId="14" borderId="30" xfId="0" applyFont="1" applyFill="1" applyBorder="1" applyAlignment="1">
      <alignment horizontal="center" vertical="center"/>
    </xf>
    <xf numFmtId="0" fontId="10" fillId="14" borderId="32" xfId="0" applyFont="1" applyFill="1" applyBorder="1" applyAlignment="1">
      <alignment vertical="center" wrapText="1"/>
    </xf>
    <xf numFmtId="0" fontId="14" fillId="14" borderId="28" xfId="0" applyFont="1" applyFill="1" applyBorder="1" applyAlignment="1">
      <alignment horizontal="center" vertical="center"/>
    </xf>
    <xf numFmtId="0" fontId="3" fillId="14" borderId="1" xfId="0" applyFont="1" applyFill="1" applyBorder="1" applyAlignment="1">
      <alignment vertical="center" wrapText="1"/>
    </xf>
    <xf numFmtId="0" fontId="9" fillId="0" borderId="11" xfId="0" applyFont="1" applyFill="1" applyBorder="1" applyAlignment="1" applyProtection="1">
      <alignment vertical="center" wrapText="1"/>
      <protection locked="0"/>
    </xf>
    <xf numFmtId="0" fontId="9" fillId="0" borderId="32" xfId="0" applyFont="1" applyFill="1" applyBorder="1" applyAlignment="1" applyProtection="1">
      <alignment vertical="center" wrapText="1"/>
      <protection locked="0"/>
    </xf>
    <xf numFmtId="0" fontId="8" fillId="4" borderId="5" xfId="0" applyFont="1" applyFill="1" applyBorder="1" applyAlignment="1">
      <alignment horizontal="center"/>
    </xf>
    <xf numFmtId="0" fontId="8" fillId="2" borderId="35" xfId="0" applyFont="1" applyFill="1" applyBorder="1" applyAlignment="1">
      <alignment horizontal="center"/>
    </xf>
    <xf numFmtId="0" fontId="8" fillId="7" borderId="14" xfId="0" applyFont="1" applyFill="1" applyBorder="1"/>
    <xf numFmtId="0" fontId="8" fillId="7" borderId="21" xfId="0" applyFont="1" applyFill="1" applyBorder="1" applyAlignment="1">
      <alignment horizontal="center" vertical="center"/>
    </xf>
    <xf numFmtId="0" fontId="27" fillId="13" borderId="17" xfId="0" applyFont="1" applyFill="1" applyBorder="1" applyAlignment="1">
      <alignment horizontal="left" vertical="center"/>
    </xf>
    <xf numFmtId="0" fontId="27" fillId="13" borderId="19"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6" xfId="0" applyFont="1" applyFill="1" applyBorder="1" applyAlignment="1">
      <alignment horizontal="center" vertical="center"/>
    </xf>
    <xf numFmtId="0" fontId="18" fillId="7" borderId="21" xfId="0" applyFont="1" applyFill="1" applyBorder="1" applyAlignment="1">
      <alignment horizontal="center" vertical="top" wrapText="1"/>
    </xf>
    <xf numFmtId="0" fontId="20" fillId="12" borderId="17" xfId="0" applyFont="1" applyFill="1" applyBorder="1" applyAlignment="1" applyProtection="1">
      <alignment horizontal="left" vertical="center"/>
    </xf>
    <xf numFmtId="0" fontId="14" fillId="0" borderId="27" xfId="0" applyFont="1" applyBorder="1" applyAlignment="1" applyProtection="1">
      <alignment horizontal="center" vertical="center"/>
    </xf>
    <xf numFmtId="0" fontId="14" fillId="0" borderId="44" xfId="0" applyFont="1" applyBorder="1" applyAlignment="1" applyProtection="1">
      <alignment horizontal="center" vertical="center"/>
    </xf>
    <xf numFmtId="0" fontId="10" fillId="5" borderId="47" xfId="0" applyFont="1" applyFill="1" applyBorder="1" applyAlignment="1" applyProtection="1">
      <alignment vertical="center" wrapText="1"/>
    </xf>
    <xf numFmtId="0" fontId="14" fillId="0" borderId="49" xfId="0" applyFont="1" applyFill="1" applyBorder="1" applyAlignment="1">
      <alignment horizontal="center" vertical="center"/>
    </xf>
    <xf numFmtId="0" fontId="10" fillId="0" borderId="45" xfId="0" applyFont="1" applyBorder="1" applyAlignment="1">
      <alignment vertical="center" wrapText="1"/>
    </xf>
    <xf numFmtId="0" fontId="9" fillId="0" borderId="46" xfId="0" applyFont="1" applyFill="1" applyBorder="1" applyAlignment="1" applyProtection="1">
      <alignment vertical="center" wrapText="1"/>
      <protection locked="0"/>
    </xf>
    <xf numFmtId="0" fontId="9" fillId="0" borderId="45" xfId="0" applyFont="1" applyFill="1" applyBorder="1" applyAlignment="1" applyProtection="1">
      <alignment vertical="center" wrapText="1"/>
      <protection locked="0"/>
    </xf>
    <xf numFmtId="0" fontId="14" fillId="0" borderId="51" xfId="0" applyFont="1" applyFill="1" applyBorder="1" applyAlignment="1">
      <alignment horizontal="center" vertical="center"/>
    </xf>
    <xf numFmtId="0" fontId="10" fillId="0" borderId="52" xfId="0" applyFont="1" applyFill="1" applyBorder="1" applyAlignment="1">
      <alignment vertical="center" wrapText="1"/>
    </xf>
    <xf numFmtId="0" fontId="9" fillId="0" borderId="53" xfId="0" applyFont="1" applyFill="1" applyBorder="1" applyAlignment="1" applyProtection="1">
      <alignment vertical="center" wrapText="1"/>
      <protection locked="0"/>
    </xf>
    <xf numFmtId="0" fontId="9" fillId="0" borderId="52" xfId="0" applyFont="1" applyFill="1" applyBorder="1" applyAlignment="1" applyProtection="1">
      <alignment vertical="center" wrapText="1"/>
      <protection locked="0"/>
    </xf>
    <xf numFmtId="0" fontId="14" fillId="6" borderId="5"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10" fillId="0" borderId="32" xfId="0" applyFont="1" applyFill="1" applyBorder="1" applyAlignment="1" applyProtection="1">
      <alignment vertical="center" wrapText="1"/>
    </xf>
    <xf numFmtId="0" fontId="8" fillId="7" borderId="27" xfId="0" applyFont="1" applyFill="1" applyBorder="1" applyAlignment="1">
      <alignment horizontal="center" vertical="center"/>
    </xf>
    <xf numFmtId="0" fontId="32" fillId="2" borderId="21" xfId="0" applyFont="1" applyFill="1" applyBorder="1" applyAlignment="1" applyProtection="1">
      <alignment horizontal="center" vertical="center"/>
    </xf>
    <xf numFmtId="0" fontId="20" fillId="6" borderId="24"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8" fillId="7" borderId="36" xfId="0" applyFont="1" applyFill="1" applyBorder="1" applyAlignment="1">
      <alignment horizontal="center" vertical="center"/>
    </xf>
    <xf numFmtId="0" fontId="5" fillId="0" borderId="0" xfId="0" applyFont="1" applyBorder="1"/>
    <xf numFmtId="0" fontId="5" fillId="0" borderId="0" xfId="0" applyFont="1" applyFill="1" applyBorder="1"/>
    <xf numFmtId="0" fontId="10" fillId="6" borderId="19" xfId="0" applyFont="1" applyFill="1" applyBorder="1" applyAlignment="1" applyProtection="1">
      <alignment horizontal="left" vertical="center"/>
    </xf>
    <xf numFmtId="0" fontId="10" fillId="6" borderId="23" xfId="0" applyFont="1" applyFill="1" applyBorder="1" applyAlignment="1" applyProtection="1">
      <alignment horizontal="left" vertical="center"/>
    </xf>
    <xf numFmtId="0" fontId="10" fillId="6" borderId="20" xfId="0" applyFont="1" applyFill="1" applyBorder="1" applyAlignment="1" applyProtection="1">
      <alignment horizontal="left" vertical="center"/>
    </xf>
    <xf numFmtId="0" fontId="10" fillId="12" borderId="19" xfId="0" applyFont="1" applyFill="1" applyBorder="1" applyAlignment="1" applyProtection="1">
      <alignment horizontal="left" vertical="center"/>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vertical="center" wrapText="1"/>
      <protection locked="0"/>
    </xf>
    <xf numFmtId="0" fontId="8" fillId="0" borderId="10" xfId="0" applyFont="1" applyBorder="1" applyAlignment="1" applyProtection="1">
      <alignment vertical="center" wrapText="1"/>
    </xf>
    <xf numFmtId="0" fontId="8" fillId="0" borderId="10" xfId="0" applyFont="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xf>
    <xf numFmtId="0" fontId="0" fillId="0" borderId="8" xfId="0" applyBorder="1" applyAlignment="1" applyProtection="1">
      <alignment horizontal="center"/>
    </xf>
    <xf numFmtId="0" fontId="9" fillId="2" borderId="50" xfId="0" applyFont="1" applyFill="1" applyBorder="1" applyAlignment="1" applyProtection="1">
      <alignment vertical="center" wrapText="1"/>
    </xf>
    <xf numFmtId="0" fontId="9" fillId="2" borderId="26" xfId="0" applyFont="1" applyFill="1" applyBorder="1" applyAlignment="1" applyProtection="1">
      <alignment vertical="center" wrapText="1"/>
    </xf>
    <xf numFmtId="0" fontId="9" fillId="2" borderId="33" xfId="0" applyFont="1" applyFill="1" applyBorder="1" applyAlignment="1" applyProtection="1">
      <alignment vertical="center" wrapText="1"/>
    </xf>
    <xf numFmtId="0" fontId="9" fillId="2" borderId="34" xfId="0" applyFont="1" applyFill="1" applyBorder="1" applyAlignment="1" applyProtection="1">
      <alignment vertical="center" wrapText="1"/>
    </xf>
    <xf numFmtId="0" fontId="9" fillId="2" borderId="54" xfId="0" applyFont="1" applyFill="1" applyBorder="1" applyAlignment="1" applyProtection="1">
      <alignment vertical="center" wrapText="1"/>
    </xf>
    <xf numFmtId="0" fontId="14" fillId="0" borderId="0" xfId="0" applyFont="1" applyFill="1" applyBorder="1" applyAlignment="1" applyProtection="1">
      <alignment horizontal="center"/>
    </xf>
    <xf numFmtId="0" fontId="8" fillId="0" borderId="0" xfId="0" applyFont="1" applyBorder="1" applyProtection="1"/>
    <xf numFmtId="10" fontId="8" fillId="0" borderId="0" xfId="0" applyNumberFormat="1" applyFont="1" applyFill="1" applyBorder="1" applyAlignment="1" applyProtection="1">
      <alignment horizontal="center"/>
    </xf>
    <xf numFmtId="0" fontId="5" fillId="0" borderId="0" xfId="0" applyFont="1" applyBorder="1" applyProtection="1"/>
    <xf numFmtId="0" fontId="15" fillId="5" borderId="43" xfId="0" applyFont="1" applyFill="1" applyBorder="1" applyAlignment="1">
      <alignment horizontal="center"/>
    </xf>
    <xf numFmtId="0" fontId="10" fillId="6" borderId="19"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4" fillId="7" borderId="17" xfId="0" applyFont="1" applyFill="1" applyBorder="1" applyAlignment="1" applyProtection="1">
      <alignment horizontal="center" vertical="center"/>
    </xf>
    <xf numFmtId="0" fontId="14" fillId="7" borderId="24" xfId="0" applyFont="1" applyFill="1" applyBorder="1" applyAlignment="1" applyProtection="1">
      <alignment horizontal="center" vertical="center"/>
    </xf>
    <xf numFmtId="0" fontId="8" fillId="6" borderId="18" xfId="0" applyFont="1" applyFill="1" applyBorder="1" applyAlignment="1" applyProtection="1">
      <alignment horizontal="left" vertical="center"/>
    </xf>
    <xf numFmtId="0" fontId="10" fillId="6" borderId="59" xfId="0" applyFont="1" applyFill="1" applyBorder="1" applyAlignment="1" applyProtection="1">
      <alignment horizontal="left" vertical="center"/>
    </xf>
    <xf numFmtId="0" fontId="10" fillId="12" borderId="20" xfId="0" applyFont="1" applyFill="1" applyBorder="1" applyAlignment="1" applyProtection="1">
      <alignment horizontal="left" vertical="center"/>
    </xf>
    <xf numFmtId="10" fontId="0" fillId="0" borderId="0" xfId="0" applyNumberFormat="1" applyBorder="1" applyAlignment="1">
      <alignment horizontal="center"/>
    </xf>
    <xf numFmtId="0" fontId="8" fillId="0" borderId="8" xfId="0" applyFont="1" applyBorder="1" applyAlignment="1" applyProtection="1">
      <alignment horizontal="center"/>
    </xf>
    <xf numFmtId="0" fontId="13" fillId="0" borderId="10" xfId="0" applyFont="1" applyFill="1" applyBorder="1" applyAlignment="1" applyProtection="1">
      <alignment horizontal="center" vertical="center"/>
    </xf>
    <xf numFmtId="0" fontId="0" fillId="0" borderId="0" xfId="0" applyProtection="1"/>
    <xf numFmtId="0" fontId="8" fillId="9" borderId="17"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165" fontId="8" fillId="0" borderId="2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8" fillId="6" borderId="5" xfId="0" applyFont="1" applyFill="1" applyBorder="1" applyAlignment="1" applyProtection="1">
      <alignment horizontal="left" vertical="center" wrapText="1"/>
    </xf>
    <xf numFmtId="0" fontId="17" fillId="6" borderId="20" xfId="0" applyFont="1" applyFill="1" applyBorder="1" applyAlignment="1" applyProtection="1">
      <alignment horizontal="center" vertical="center" wrapText="1"/>
    </xf>
    <xf numFmtId="2" fontId="0" fillId="0" borderId="0" xfId="0" applyNumberFormat="1" applyBorder="1" applyAlignment="1">
      <alignment horizontal="center"/>
    </xf>
    <xf numFmtId="0" fontId="9" fillId="0" borderId="10" xfId="0" applyFont="1" applyBorder="1" applyAlignment="1" applyProtection="1">
      <alignment horizontal="center" vertical="center"/>
    </xf>
    <xf numFmtId="166" fontId="9" fillId="0" borderId="10" xfId="0" applyNumberFormat="1" applyFont="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xf>
    <xf numFmtId="0" fontId="9" fillId="7" borderId="32" xfId="0" applyFont="1" applyFill="1" applyBorder="1" applyAlignment="1" applyProtection="1">
      <alignment horizontal="center" vertical="center"/>
    </xf>
    <xf numFmtId="0" fontId="9" fillId="7" borderId="1" xfId="0" applyFont="1" applyFill="1" applyBorder="1" applyAlignment="1" applyProtection="1">
      <alignment horizontal="center" vertical="center" wrapText="1"/>
    </xf>
    <xf numFmtId="0" fontId="9" fillId="7" borderId="32"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7" borderId="55"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55"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9" fillId="7" borderId="56"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9" fillId="4" borderId="14" xfId="0" applyFont="1" applyFill="1" applyBorder="1" applyAlignment="1" applyProtection="1">
      <alignment horizontal="center" vertical="center" wrapText="1"/>
    </xf>
    <xf numFmtId="0" fontId="9" fillId="7" borderId="56"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9" fillId="4" borderId="57" xfId="0" applyFont="1" applyFill="1" applyBorder="1" applyAlignment="1" applyProtection="1">
      <alignment horizontal="center" vertical="center" wrapText="1"/>
    </xf>
    <xf numFmtId="0" fontId="9" fillId="7" borderId="58" xfId="0" applyFont="1" applyFill="1" applyBorder="1" applyAlignment="1" applyProtection="1">
      <alignment horizontal="center" vertical="center" wrapText="1"/>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9"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0" borderId="32" xfId="0" applyFont="1" applyFill="1" applyBorder="1" applyAlignment="1" applyProtection="1">
      <alignment horizontal="left" vertical="top" wrapText="1"/>
      <protection locked="0"/>
    </xf>
    <xf numFmtId="0" fontId="9" fillId="5" borderId="32"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5" borderId="48"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10" borderId="3" xfId="0" applyFont="1" applyFill="1" applyBorder="1" applyAlignment="1" applyProtection="1">
      <alignment horizontal="left" vertical="top" wrapText="1"/>
      <protection locked="0"/>
    </xf>
    <xf numFmtId="0" fontId="9" fillId="7" borderId="32" xfId="0" applyFont="1" applyFill="1" applyBorder="1" applyAlignment="1" applyProtection="1">
      <alignment horizontal="left" vertical="top" wrapText="1"/>
    </xf>
    <xf numFmtId="0" fontId="9" fillId="10" borderId="4"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5" borderId="47" xfId="0" applyFont="1" applyFill="1" applyBorder="1" applyAlignment="1" applyProtection="1">
      <alignment horizontal="left" vertical="top" wrapText="1"/>
      <protection locked="0"/>
    </xf>
    <xf numFmtId="0" fontId="9" fillId="7" borderId="3"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7" borderId="47" xfId="0" applyFont="1" applyFill="1" applyBorder="1" applyAlignment="1" applyProtection="1">
      <alignment horizontal="left" vertical="top" wrapText="1"/>
    </xf>
    <xf numFmtId="0" fontId="8" fillId="6" borderId="24" xfId="0" applyFont="1" applyFill="1" applyBorder="1" applyAlignment="1" applyProtection="1">
      <alignment horizontal="center" vertical="center" wrapText="1"/>
    </xf>
    <xf numFmtId="0" fontId="8" fillId="6" borderId="25"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7"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7"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4"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8" borderId="25" xfId="0"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xf>
    <xf numFmtId="0" fontId="8" fillId="9" borderId="19"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3" fillId="0" borderId="19" xfId="0" applyFont="1" applyBorder="1" applyAlignment="1" applyProtection="1">
      <alignment vertical="top" wrapText="1"/>
      <protection locked="0"/>
    </xf>
    <xf numFmtId="0" fontId="23" fillId="0" borderId="6" xfId="0" applyFont="1" applyBorder="1" applyAlignment="1" applyProtection="1">
      <alignment vertical="top" wrapText="1"/>
      <protection locked="0"/>
    </xf>
    <xf numFmtId="0" fontId="27" fillId="2" borderId="23" xfId="0" applyFont="1" applyFill="1" applyBorder="1" applyAlignment="1" applyProtection="1">
      <alignment vertical="top" wrapText="1"/>
    </xf>
    <xf numFmtId="0" fontId="27" fillId="2" borderId="23" xfId="0" applyFont="1" applyFill="1" applyBorder="1" applyAlignment="1" applyProtection="1">
      <alignment vertical="top"/>
    </xf>
    <xf numFmtId="0" fontId="27" fillId="2" borderId="25" xfId="0" applyFont="1" applyFill="1" applyBorder="1" applyAlignment="1" applyProtection="1">
      <alignment vertical="top"/>
    </xf>
    <xf numFmtId="0" fontId="18" fillId="15" borderId="24" xfId="0" applyFont="1" applyFill="1" applyBorder="1" applyAlignment="1" applyProtection="1">
      <alignment horizontal="left" vertical="top" wrapText="1"/>
    </xf>
    <xf numFmtId="0" fontId="36" fillId="15" borderId="23" xfId="0" applyFont="1" applyFill="1" applyBorder="1" applyAlignment="1" applyProtection="1">
      <alignment horizontal="left" vertical="top" wrapText="1"/>
    </xf>
    <xf numFmtId="0" fontId="36" fillId="15" borderId="25" xfId="0" applyFont="1" applyFill="1" applyBorder="1" applyAlignment="1" applyProtection="1">
      <alignment horizontal="left" vertical="top" wrapText="1"/>
    </xf>
    <xf numFmtId="0" fontId="26" fillId="13" borderId="29" xfId="0" applyFont="1" applyFill="1" applyBorder="1" applyAlignment="1" applyProtection="1">
      <alignment vertical="center" wrapText="1"/>
    </xf>
    <xf numFmtId="0" fontId="26" fillId="13" borderId="19"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8" xfId="0" applyFont="1" applyFill="1" applyBorder="1" applyAlignment="1" applyProtection="1">
      <alignment horizontal="left" vertical="top" wrapText="1"/>
    </xf>
    <xf numFmtId="0" fontId="18" fillId="15" borderId="20"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1" fillId="13" borderId="17" xfId="0" applyFont="1" applyFill="1" applyBorder="1" applyAlignment="1" applyProtection="1">
      <alignment horizontal="left" vertical="top" wrapText="1"/>
    </xf>
    <xf numFmtId="0" fontId="27" fillId="13" borderId="19" xfId="0" applyFont="1" applyFill="1" applyBorder="1" applyAlignment="1" applyProtection="1">
      <alignment horizontal="left" vertical="top" wrapText="1"/>
    </xf>
    <xf numFmtId="0" fontId="27" fillId="13" borderId="6"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20"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29" xfId="0" applyFont="1" applyFill="1" applyBorder="1" applyAlignment="1">
      <alignment wrapText="1"/>
    </xf>
    <xf numFmtId="0" fontId="26" fillId="13" borderId="19" xfId="0" applyFont="1" applyFill="1" applyBorder="1" applyAlignment="1">
      <alignment wrapText="1"/>
    </xf>
    <xf numFmtId="0" fontId="26" fillId="13" borderId="6" xfId="0" applyFont="1" applyFill="1" applyBorder="1" applyAlignment="1">
      <alignment wrapText="1"/>
    </xf>
    <xf numFmtId="0" fontId="18" fillId="15" borderId="36" xfId="0" applyFont="1" applyFill="1" applyBorder="1" applyAlignment="1">
      <alignment vertical="top" wrapText="1"/>
    </xf>
    <xf numFmtId="0" fontId="18" fillId="15" borderId="37" xfId="0" applyFont="1" applyFill="1" applyBorder="1" applyAlignment="1">
      <alignment vertical="top" wrapText="1"/>
    </xf>
    <xf numFmtId="0" fontId="18" fillId="15" borderId="38" xfId="0" applyFont="1" applyFill="1" applyBorder="1" applyAlignment="1">
      <alignment vertical="top" wrapText="1"/>
    </xf>
    <xf numFmtId="0" fontId="18" fillId="2" borderId="36" xfId="0" applyFont="1" applyFill="1" applyBorder="1" applyAlignment="1">
      <alignment vertical="top" wrapText="1"/>
    </xf>
    <xf numFmtId="0" fontId="18" fillId="2" borderId="37" xfId="0" applyFont="1" applyFill="1" applyBorder="1" applyAlignment="1">
      <alignment vertical="top" wrapText="1"/>
    </xf>
    <xf numFmtId="0" fontId="18" fillId="2" borderId="38" xfId="0" applyFont="1" applyFill="1" applyBorder="1" applyAlignment="1">
      <alignment vertical="top" wrapText="1"/>
    </xf>
    <xf numFmtId="0" fontId="9" fillId="6" borderId="19" xfId="0" applyFont="1" applyFill="1" applyBorder="1" applyAlignment="1" applyProtection="1">
      <alignment horizontal="left" vertical="top" wrapText="1"/>
    </xf>
    <xf numFmtId="0" fontId="9" fillId="12" borderId="19" xfId="0" applyFont="1" applyFill="1" applyBorder="1" applyAlignment="1" applyProtection="1">
      <alignment horizontal="left" vertical="top" wrapText="1"/>
    </xf>
    <xf numFmtId="0" fontId="9" fillId="6" borderId="19" xfId="0" applyFont="1" applyFill="1" applyBorder="1" applyAlignment="1" applyProtection="1">
      <alignment horizontal="left" vertical="top" wrapText="1"/>
      <protection locked="0"/>
    </xf>
    <xf numFmtId="0" fontId="9" fillId="6" borderId="23" xfId="0" applyFont="1" applyFill="1" applyBorder="1" applyAlignment="1" applyProtection="1">
      <alignment horizontal="left" vertical="top" wrapText="1"/>
    </xf>
    <xf numFmtId="0" fontId="9" fillId="6" borderId="20" xfId="0" applyFont="1" applyFill="1" applyBorder="1" applyAlignment="1" applyProtection="1">
      <alignment horizontal="left" vertical="top" wrapText="1"/>
    </xf>
    <xf numFmtId="0" fontId="9" fillId="2" borderId="13"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31" xfId="0" applyFont="1" applyFill="1" applyBorder="1" applyAlignment="1" applyProtection="1">
      <alignment horizontal="left" vertical="top" wrapText="1"/>
    </xf>
    <xf numFmtId="0" fontId="9" fillId="2" borderId="39" xfId="0" applyFont="1" applyFill="1" applyBorder="1" applyAlignment="1" applyProtection="1">
      <alignment horizontal="left" vertical="top" wrapText="1"/>
    </xf>
    <xf numFmtId="0" fontId="9" fillId="2" borderId="34"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6" borderId="6" xfId="0" applyFont="1" applyFill="1" applyBorder="1" applyAlignment="1" applyProtection="1">
      <alignment horizontal="left" vertical="top" wrapText="1"/>
    </xf>
    <xf numFmtId="0" fontId="9" fillId="12" borderId="6" xfId="0" applyFont="1" applyFill="1" applyBorder="1" applyAlignment="1" applyProtection="1">
      <alignment horizontal="left" vertical="top" wrapText="1"/>
    </xf>
    <xf numFmtId="0" fontId="9" fillId="6" borderId="6" xfId="0" applyFont="1" applyFill="1" applyBorder="1" applyAlignment="1" applyProtection="1">
      <alignment horizontal="left" vertical="top" wrapText="1"/>
      <protection locked="0"/>
    </xf>
    <xf numFmtId="0" fontId="9" fillId="6" borderId="25" xfId="0" applyFont="1" applyFill="1" applyBorder="1" applyAlignment="1" applyProtection="1">
      <alignment horizontal="left" vertical="top" wrapText="1"/>
    </xf>
    <xf numFmtId="0" fontId="9" fillId="6" borderId="7" xfId="0" applyFont="1" applyFill="1" applyBorder="1" applyAlignment="1" applyProtection="1">
      <alignment horizontal="lef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style="129" customWidth="1"/>
    <col min="2" max="3" width="44.7109375" style="129" customWidth="1"/>
    <col min="4" max="4" width="36.7109375" style="129" customWidth="1"/>
    <col min="5" max="16384" width="8.85546875" style="129"/>
  </cols>
  <sheetData>
    <row r="1" spans="1:4" ht="72" customHeight="1" thickBot="1" x14ac:dyDescent="0.3">
      <c r="A1" s="128"/>
      <c r="B1" s="204" t="s">
        <v>152</v>
      </c>
      <c r="C1" s="205"/>
      <c r="D1" s="206"/>
    </row>
    <row r="2" spans="1:4" ht="16.5" thickBot="1" x14ac:dyDescent="0.3">
      <c r="A2" s="213" t="s">
        <v>15</v>
      </c>
      <c r="B2" s="214"/>
      <c r="C2" s="214"/>
      <c r="D2" s="215"/>
    </row>
    <row r="3" spans="1:4" ht="16.149999999999999" thickBot="1" x14ac:dyDescent="0.35">
      <c r="A3" s="130" t="s">
        <v>16</v>
      </c>
      <c r="B3" s="102"/>
      <c r="C3" s="131" t="s">
        <v>17</v>
      </c>
      <c r="D3" s="100"/>
    </row>
    <row r="4" spans="1:4" ht="16.149999999999999" thickBot="1" x14ac:dyDescent="0.35">
      <c r="A4" s="132" t="s">
        <v>6</v>
      </c>
      <c r="B4" s="102"/>
      <c r="C4" s="131" t="s">
        <v>18</v>
      </c>
      <c r="D4" s="101"/>
    </row>
    <row r="5" spans="1:4" ht="16.149999999999999" thickBot="1" x14ac:dyDescent="0.35">
      <c r="A5" s="130" t="s">
        <v>7</v>
      </c>
      <c r="B5" s="102"/>
      <c r="C5" s="131" t="s">
        <v>19</v>
      </c>
      <c r="D5" s="101"/>
    </row>
    <row r="6" spans="1:4" ht="16.149999999999999" thickBot="1" x14ac:dyDescent="0.35">
      <c r="A6" s="130" t="s">
        <v>20</v>
      </c>
      <c r="B6" s="102"/>
      <c r="C6" s="133" t="s">
        <v>21</v>
      </c>
      <c r="D6" s="101"/>
    </row>
    <row r="7" spans="1:4" ht="16.5" thickBot="1" x14ac:dyDescent="0.3">
      <c r="A7" s="207" t="s">
        <v>22</v>
      </c>
      <c r="B7" s="208"/>
      <c r="C7" s="208"/>
      <c r="D7" s="209"/>
    </row>
    <row r="8" spans="1:4" ht="16.5" thickBot="1" x14ac:dyDescent="0.3">
      <c r="A8" s="134" t="s">
        <v>23</v>
      </c>
      <c r="B8" s="147"/>
      <c r="C8" s="103" t="s">
        <v>24</v>
      </c>
      <c r="D8" s="148"/>
    </row>
    <row r="9" spans="1:4" ht="16.5" thickBot="1" x14ac:dyDescent="0.3">
      <c r="A9" s="135" t="s">
        <v>8</v>
      </c>
      <c r="B9" s="104" t="s">
        <v>9</v>
      </c>
      <c r="C9" s="104" t="s">
        <v>25</v>
      </c>
      <c r="D9" s="104" t="s">
        <v>26</v>
      </c>
    </row>
    <row r="10" spans="1:4" ht="16.5" thickBot="1" x14ac:dyDescent="0.3">
      <c r="A10" s="136" t="s">
        <v>10</v>
      </c>
      <c r="B10" s="137">
        <f>'Section 1'!$I$76</f>
        <v>0</v>
      </c>
      <c r="C10" s="104">
        <v>420</v>
      </c>
      <c r="D10" s="104"/>
    </row>
    <row r="11" spans="1:4" ht="16.5" thickBot="1" x14ac:dyDescent="0.3">
      <c r="A11" s="136" t="s">
        <v>11</v>
      </c>
      <c r="B11" s="138">
        <f>'Section 2'!F33</f>
        <v>0</v>
      </c>
      <c r="C11" s="104">
        <v>81</v>
      </c>
      <c r="D11" s="104"/>
    </row>
    <row r="12" spans="1:4" ht="16.5" thickBot="1" x14ac:dyDescent="0.3">
      <c r="A12" s="136" t="s">
        <v>12</v>
      </c>
      <c r="B12" s="139">
        <f>B10+B11</f>
        <v>0</v>
      </c>
      <c r="C12" s="105">
        <f>C10+C11</f>
        <v>501</v>
      </c>
      <c r="D12" s="105"/>
    </row>
    <row r="13" spans="1:4" ht="16.5" thickBot="1" x14ac:dyDescent="0.3">
      <c r="A13" s="136" t="s">
        <v>13</v>
      </c>
      <c r="B13" s="140">
        <f>B12/C12</f>
        <v>0</v>
      </c>
      <c r="C13" s="106"/>
      <c r="D13" s="141"/>
    </row>
    <row r="14" spans="1:4" ht="16.5" thickBot="1" x14ac:dyDescent="0.3">
      <c r="A14" s="210" t="s">
        <v>27</v>
      </c>
      <c r="B14" s="211"/>
      <c r="C14" s="211"/>
      <c r="D14" s="212"/>
    </row>
    <row r="15" spans="1:4" ht="16.5" thickBot="1" x14ac:dyDescent="0.3">
      <c r="A15" s="142" t="s">
        <v>28</v>
      </c>
      <c r="B15" s="143"/>
      <c r="C15" s="202" t="s">
        <v>29</v>
      </c>
      <c r="D15" s="203"/>
    </row>
    <row r="16" spans="1:4" ht="16.5" thickBot="1" x14ac:dyDescent="0.3">
      <c r="A16" s="142" t="s">
        <v>30</v>
      </c>
      <c r="B16" s="143"/>
      <c r="C16" s="196"/>
      <c r="D16" s="197"/>
    </row>
    <row r="17" spans="1:4" ht="16.5" thickBot="1" x14ac:dyDescent="0.3">
      <c r="A17" s="144" t="s">
        <v>31</v>
      </c>
      <c r="B17" s="143"/>
      <c r="C17" s="198"/>
      <c r="D17" s="199"/>
    </row>
    <row r="18" spans="1:4" ht="16.5" thickBot="1" x14ac:dyDescent="0.3">
      <c r="A18" s="142" t="s">
        <v>30</v>
      </c>
      <c r="B18" s="145"/>
      <c r="C18" s="200"/>
      <c r="D18" s="201"/>
    </row>
  </sheetData>
  <sheetProtection algorithmName="SHA-512" hashValue="btycROESa9+Oojuyvu2GFihEh14lIHOm6ld2gogjNNP5rvGZ6TYAt+sP6z8vkANPpa6/82GBcO6YMjHzRBbE6Q==" saltValue="gegQE33rsJl44X4vm7rC5w==" spinCount="100000" sheet="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topLeftCell="A5" zoomScaleNormal="100" workbookViewId="0">
      <selection activeCell="C9" sqref="C9"/>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88"/>
      <c r="B1" s="224" t="s">
        <v>146</v>
      </c>
      <c r="C1" s="225"/>
      <c r="D1" s="225"/>
      <c r="E1" s="225"/>
      <c r="F1" s="225"/>
      <c r="G1" s="225"/>
      <c r="H1" s="225"/>
      <c r="I1" s="225"/>
      <c r="J1" s="226"/>
      <c r="K1" s="7"/>
      <c r="L1" s="7"/>
      <c r="M1" s="7"/>
      <c r="N1" s="7"/>
    </row>
    <row r="2" spans="1:14" s="4" customFormat="1" ht="212.1" customHeight="1" thickBot="1" x14ac:dyDescent="0.3">
      <c r="A2" s="11"/>
      <c r="B2" s="218" t="s">
        <v>147</v>
      </c>
      <c r="C2" s="219"/>
      <c r="D2" s="219"/>
      <c r="E2" s="219"/>
      <c r="F2" s="219"/>
      <c r="G2" s="219"/>
      <c r="H2" s="219"/>
      <c r="I2" s="219"/>
      <c r="J2" s="220"/>
      <c r="K2" s="7"/>
      <c r="L2" s="7"/>
      <c r="M2" s="7"/>
      <c r="N2" s="7"/>
    </row>
    <row r="3" spans="1:14" s="4" customFormat="1" ht="219.95" customHeight="1" x14ac:dyDescent="0.25">
      <c r="A3" s="12"/>
      <c r="B3" s="221" t="s">
        <v>148</v>
      </c>
      <c r="C3" s="222"/>
      <c r="D3" s="222"/>
      <c r="E3" s="222"/>
      <c r="F3" s="222"/>
      <c r="G3" s="222"/>
      <c r="H3" s="222"/>
      <c r="I3" s="222"/>
      <c r="J3" s="223"/>
      <c r="K3" s="7"/>
      <c r="L3" s="7"/>
      <c r="M3" s="7"/>
      <c r="N3" s="7"/>
    </row>
    <row r="4" spans="1:14" s="4" customFormat="1" ht="230.1" customHeight="1" thickBot="1" x14ac:dyDescent="0.3">
      <c r="A4" s="72"/>
      <c r="B4" s="227" t="s">
        <v>149</v>
      </c>
      <c r="C4" s="228"/>
      <c r="D4" s="228"/>
      <c r="E4" s="228"/>
      <c r="F4" s="228"/>
      <c r="G4" s="228"/>
      <c r="H4" s="228"/>
      <c r="I4" s="228"/>
      <c r="J4" s="229"/>
      <c r="K4" s="7"/>
      <c r="L4" s="7"/>
      <c r="M4" s="7"/>
      <c r="N4" s="7"/>
    </row>
    <row r="5" spans="1:14" s="4" customFormat="1" ht="159.94999999999999" customHeight="1" thickBot="1" x14ac:dyDescent="0.3">
      <c r="A5" s="72"/>
      <c r="B5" s="233" t="s">
        <v>150</v>
      </c>
      <c r="C5" s="234"/>
      <c r="D5" s="234"/>
      <c r="E5" s="234"/>
      <c r="F5" s="234"/>
      <c r="G5" s="234"/>
      <c r="H5" s="234"/>
      <c r="I5" s="234"/>
      <c r="J5" s="235"/>
      <c r="K5" s="7"/>
      <c r="L5" s="7"/>
      <c r="M5" s="7"/>
      <c r="N5" s="7"/>
    </row>
    <row r="6" spans="1:14" s="4" customFormat="1" ht="24.95" customHeight="1" thickBot="1" x14ac:dyDescent="0.3">
      <c r="A6" s="72"/>
      <c r="B6" s="230" t="s">
        <v>151</v>
      </c>
      <c r="C6" s="231"/>
      <c r="D6" s="231"/>
      <c r="E6" s="231"/>
      <c r="F6" s="231"/>
      <c r="G6" s="231"/>
      <c r="H6" s="231"/>
      <c r="I6" s="231"/>
      <c r="J6" s="232"/>
      <c r="K6" s="7"/>
      <c r="L6" s="7"/>
      <c r="M6" s="7"/>
      <c r="N6" s="7"/>
    </row>
    <row r="7" spans="1:14" s="18" customFormat="1" ht="24" thickBot="1" x14ac:dyDescent="0.25">
      <c r="A7" s="89" t="s">
        <v>32</v>
      </c>
      <c r="B7" s="25" t="s">
        <v>39</v>
      </c>
      <c r="C7" s="8" t="s">
        <v>36</v>
      </c>
      <c r="D7" s="8"/>
      <c r="E7" s="8" t="s">
        <v>37</v>
      </c>
      <c r="F7" s="8"/>
      <c r="G7" s="8" t="s">
        <v>38</v>
      </c>
      <c r="H7" s="8"/>
      <c r="I7" s="118" t="s">
        <v>144</v>
      </c>
      <c r="J7" s="9" t="s">
        <v>14</v>
      </c>
      <c r="K7" s="17"/>
      <c r="L7" s="17"/>
      <c r="M7" s="17"/>
      <c r="N7" s="17"/>
    </row>
    <row r="8" spans="1:14" s="18" customFormat="1" ht="27" customHeight="1" thickBot="1" x14ac:dyDescent="0.3">
      <c r="A8" s="90" t="s">
        <v>137</v>
      </c>
      <c r="B8" s="29" t="s">
        <v>85</v>
      </c>
      <c r="C8" s="119"/>
      <c r="D8" s="119"/>
      <c r="E8" s="119"/>
      <c r="F8" s="119"/>
      <c r="G8" s="119"/>
      <c r="H8" s="119"/>
      <c r="I8" s="119"/>
      <c r="J8" s="120"/>
      <c r="K8" s="17"/>
      <c r="L8" s="17"/>
      <c r="M8" s="17"/>
      <c r="N8" s="17"/>
    </row>
    <row r="9" spans="1:14" s="5" customFormat="1" ht="58.5" thickBot="1" x14ac:dyDescent="0.3">
      <c r="A9" s="74">
        <v>1</v>
      </c>
      <c r="B9" s="20" t="s">
        <v>41</v>
      </c>
      <c r="C9" s="169"/>
      <c r="D9" s="149"/>
      <c r="E9" s="183"/>
      <c r="F9" s="149"/>
      <c r="G9" s="183"/>
      <c r="H9" s="149"/>
      <c r="I9" s="157"/>
      <c r="J9" s="250"/>
      <c r="K9" s="10"/>
      <c r="L9" s="10"/>
      <c r="M9" s="10"/>
      <c r="N9" s="10"/>
    </row>
    <row r="10" spans="1:14" s="5" customFormat="1" ht="101.25" thickBot="1" x14ac:dyDescent="0.3">
      <c r="A10" s="13">
        <v>2</v>
      </c>
      <c r="B10" s="19" t="s">
        <v>55</v>
      </c>
      <c r="C10" s="170"/>
      <c r="D10" s="149"/>
      <c r="E10" s="187"/>
      <c r="F10" s="149"/>
      <c r="G10" s="193"/>
      <c r="H10" s="158"/>
      <c r="I10" s="159">
        <f>CONCATENATE(IF(OR(D10=3,F10=3),7.5,),IF(AND(D10=2,F10=2),5,),IF(AND(D10=1,F10=1),2.5,),IF(AND(D10=0,F10=0),0,),IF(AND(D10=2,F10=1),5,),IF(AND(D10=2,F10=0),5,),IF(AND(D10=1,F10=2),5,),IF(AND(D10=1,F10=0),2.5,),IF(AND(D10=0,F10=2),5,),IF(AND(D10=0,F10=1),2.5,))+0</f>
        <v>0</v>
      </c>
      <c r="J10" s="250"/>
      <c r="K10" s="10"/>
      <c r="L10" s="10"/>
      <c r="M10" s="10"/>
      <c r="N10" s="10"/>
    </row>
    <row r="11" spans="1:14" s="5" customFormat="1" ht="44.25" thickBot="1" x14ac:dyDescent="0.3">
      <c r="A11" s="13">
        <v>3</v>
      </c>
      <c r="B11" s="21" t="s">
        <v>49</v>
      </c>
      <c r="C11" s="171"/>
      <c r="D11" s="149"/>
      <c r="E11" s="188"/>
      <c r="F11" s="149"/>
      <c r="G11" s="193"/>
      <c r="H11" s="158"/>
      <c r="I11" s="159">
        <f>CONCATENATE(IF(OR(D11=3,F11=3),7.5,),IF(AND(D11=2,F11=2),5,),IF(AND(D11=1,F11=1),2.5,),IF(AND(D11=0,F11=0),0,),IF(AND(D11=2,F11=1),5,),IF(AND(D11=2,F11=0),5,),IF(AND(D11=1,F11=2),5,),IF(AND(D11=1,F11=0),2.5,),IF(AND(D11=0,F11=2),5,),IF(AND(D11=0,F11=1),2.5,))+0</f>
        <v>0</v>
      </c>
      <c r="J11" s="250"/>
      <c r="K11" s="10"/>
      <c r="L11" s="10"/>
      <c r="M11" s="10"/>
      <c r="N11" s="10"/>
    </row>
    <row r="12" spans="1:14" s="5" customFormat="1" ht="24" thickBot="1" x14ac:dyDescent="0.3">
      <c r="A12" s="91" t="s">
        <v>137</v>
      </c>
      <c r="B12" s="29" t="s">
        <v>104</v>
      </c>
      <c r="C12" s="245"/>
      <c r="D12" s="96"/>
      <c r="E12" s="245"/>
      <c r="F12" s="96"/>
      <c r="G12" s="245"/>
      <c r="H12" s="124"/>
      <c r="I12" s="96"/>
      <c r="J12" s="256"/>
      <c r="K12" s="10"/>
      <c r="L12" s="10"/>
      <c r="M12" s="10"/>
      <c r="N12" s="10"/>
    </row>
    <row r="13" spans="1:14" s="10" customFormat="1" ht="30" thickBot="1" x14ac:dyDescent="0.3">
      <c r="A13" s="16">
        <v>4</v>
      </c>
      <c r="B13" s="20" t="s">
        <v>42</v>
      </c>
      <c r="C13" s="183"/>
      <c r="D13" s="149"/>
      <c r="E13" s="183"/>
      <c r="F13" s="149"/>
      <c r="G13" s="183"/>
      <c r="H13" s="149"/>
      <c r="I13" s="157"/>
      <c r="J13" s="250"/>
    </row>
    <row r="14" spans="1:14" s="5" customFormat="1" ht="72.75" thickBot="1" x14ac:dyDescent="0.3">
      <c r="A14" s="14">
        <v>5</v>
      </c>
      <c r="B14" s="28" t="s">
        <v>56</v>
      </c>
      <c r="C14" s="172"/>
      <c r="D14" s="149"/>
      <c r="E14" s="182"/>
      <c r="F14" s="149"/>
      <c r="G14" s="189"/>
      <c r="H14" s="160"/>
      <c r="I14" s="161">
        <f>CONCATENATE(IF(OR(D14=3,F14=3),7,),IF(AND(D14=2,F14=2),4.67,),IF(AND(D14=1,F14=1),2.33,),IF(AND(D14=0,F14=0),0,),IF(AND(D14=2,F14=1),4.67,),IF(AND(D14=2,F13=0),4.67,),IF(AND(D14=1,F14=2),4.67,),IF(AND(D14=1,F14=0),2.33,),IF(AND(D14=0,F14=2),4.67,),IF(AND(D14=0,F14=1),2.33,))+0</f>
        <v>0</v>
      </c>
      <c r="J14" s="253"/>
      <c r="K14" s="10"/>
      <c r="L14" s="10"/>
      <c r="M14" s="10"/>
      <c r="N14" s="10"/>
    </row>
    <row r="15" spans="1:14" s="5" customFormat="1" ht="44.25" thickBot="1" x14ac:dyDescent="0.3">
      <c r="A15" s="13">
        <v>6</v>
      </c>
      <c r="B15" s="22" t="s">
        <v>105</v>
      </c>
      <c r="C15" s="173"/>
      <c r="D15" s="149"/>
      <c r="E15" s="173"/>
      <c r="F15" s="149"/>
      <c r="G15" s="191"/>
      <c r="H15" s="160"/>
      <c r="I15" s="161">
        <f>CONCATENATE(IF(OR(D15=3,F15=3),7,),IF(AND(D15=2,F15=2),4.67,),IF(AND(D15=1,F15=1),2.33,),IF(AND(D15=0,F15=0),0,),IF(AND(D15=2,F15=1),4.67,),IF(AND(D15=2,F14=0),4.67,),IF(AND(D15=1,F15=2),4.67,),IF(AND(D15=1,F15=0),2.33,),IF(AND(D15=0,F15=2),4.67,),IF(AND(D15=0,F15=1),2.33,))+0</f>
        <v>0</v>
      </c>
      <c r="J15" s="252"/>
      <c r="K15" s="10"/>
      <c r="L15" s="10"/>
      <c r="M15" s="10"/>
      <c r="N15" s="10"/>
    </row>
    <row r="16" spans="1:14" s="35" customFormat="1" ht="73.5" thickBot="1" x14ac:dyDescent="0.3">
      <c r="A16" s="13">
        <v>7</v>
      </c>
      <c r="B16" s="87" t="s">
        <v>132</v>
      </c>
      <c r="C16" s="174"/>
      <c r="D16" s="150"/>
      <c r="E16" s="189"/>
      <c r="F16" s="154"/>
      <c r="G16" s="189"/>
      <c r="H16" s="162"/>
      <c r="I16" s="163">
        <f>IF(D16=1,1,0)+0</f>
        <v>0</v>
      </c>
      <c r="J16" s="253"/>
      <c r="K16" s="36"/>
      <c r="L16" s="36"/>
      <c r="M16" s="36"/>
      <c r="N16" s="36"/>
    </row>
    <row r="17" spans="1:14" s="5" customFormat="1" ht="24" thickBot="1" x14ac:dyDescent="0.3">
      <c r="A17" s="91" t="s">
        <v>137</v>
      </c>
      <c r="B17" s="29" t="s">
        <v>109</v>
      </c>
      <c r="C17" s="245"/>
      <c r="D17" s="96"/>
      <c r="E17" s="245"/>
      <c r="F17" s="96"/>
      <c r="G17" s="245"/>
      <c r="H17" s="96"/>
      <c r="I17" s="96"/>
      <c r="J17" s="256"/>
      <c r="K17" s="10"/>
      <c r="L17" s="10"/>
      <c r="M17" s="10"/>
      <c r="N17" s="10"/>
    </row>
    <row r="18" spans="1:14" s="5" customFormat="1" ht="29.25" x14ac:dyDescent="0.25">
      <c r="A18" s="15">
        <v>8</v>
      </c>
      <c r="B18" s="37" t="s">
        <v>58</v>
      </c>
      <c r="C18" s="169"/>
      <c r="D18" s="149"/>
      <c r="E18" s="183"/>
      <c r="F18" s="149"/>
      <c r="G18" s="183"/>
      <c r="H18" s="149"/>
      <c r="I18" s="164"/>
      <c r="J18" s="250"/>
      <c r="K18" s="10"/>
      <c r="L18" s="10"/>
      <c r="M18" s="10"/>
      <c r="N18" s="10"/>
    </row>
    <row r="19" spans="1:14" s="5" customFormat="1" ht="44.25" thickBot="1" x14ac:dyDescent="0.3">
      <c r="A19" s="15">
        <v>9</v>
      </c>
      <c r="B19" s="23" t="s">
        <v>57</v>
      </c>
      <c r="C19" s="169"/>
      <c r="D19" s="149"/>
      <c r="E19" s="183"/>
      <c r="F19" s="149"/>
      <c r="G19" s="183"/>
      <c r="H19" s="149"/>
      <c r="I19" s="157"/>
      <c r="J19" s="250"/>
      <c r="K19" s="10"/>
      <c r="L19" s="10"/>
      <c r="M19" s="10"/>
      <c r="N19" s="10"/>
    </row>
    <row r="20" spans="1:14" s="5" customFormat="1" ht="87" thickBot="1" x14ac:dyDescent="0.3">
      <c r="A20" s="13">
        <v>10</v>
      </c>
      <c r="B20" s="24" t="s">
        <v>59</v>
      </c>
      <c r="C20" s="170"/>
      <c r="D20" s="149"/>
      <c r="E20" s="187"/>
      <c r="F20" s="149"/>
      <c r="G20" s="193"/>
      <c r="H20" s="158"/>
      <c r="I20" s="159">
        <f>CONCATENATE(IF(OR(D20=3,F20=3),7.5,),IF(AND(D20=2,F20=2),5,),IF(AND(D20=1,F20=1),2.5,),IF(AND(D20=0,F20=0),0,),IF(AND(D20=2,F20=1),5,),IF(AND(D20=2,F20=0),5,),IF(AND(D20=1,F20=2),5,),IF(AND(D20=1,F20=0),2.5,),IF(AND(D20=0,F20=2),5,),IF(AND(D20=0,F20=1),2.5,))+0</f>
        <v>0</v>
      </c>
      <c r="J20" s="250"/>
      <c r="K20" s="10"/>
      <c r="L20" s="10"/>
      <c r="M20" s="10"/>
      <c r="N20" s="10"/>
    </row>
    <row r="21" spans="1:14" s="5" customFormat="1" ht="44.25" thickBot="1" x14ac:dyDescent="0.3">
      <c r="A21" s="13">
        <v>11</v>
      </c>
      <c r="B21" s="38" t="s">
        <v>86</v>
      </c>
      <c r="C21" s="175"/>
      <c r="D21" s="149"/>
      <c r="E21" s="190"/>
      <c r="F21" s="149"/>
      <c r="G21" s="194"/>
      <c r="H21" s="165"/>
      <c r="I21" s="159">
        <f>CONCATENATE(IF(OR(D21=3,F21=3),7.5,),IF(AND(D21=2,F21=2),5,),IF(AND(D21=1,F21=1),2.5,),IF(AND(D21=0,F21=0),0,),IF(AND(D21=2,F21=1),5,),IF(AND(D21=2,F21=0),5,),IF(AND(D21=1,F21=2),5,),IF(AND(D21=1,F21=0),2.5,),IF(AND(D21=0,F21=2),5,),IF(AND(D21=0,F21=1),2.5,))+0</f>
        <v>0</v>
      </c>
      <c r="J21" s="251"/>
      <c r="K21" s="10"/>
      <c r="L21" s="10"/>
      <c r="M21" s="10"/>
      <c r="N21" s="10"/>
    </row>
    <row r="22" spans="1:14" s="5" customFormat="1" ht="24" thickBot="1" x14ac:dyDescent="0.3">
      <c r="A22" s="91" t="s">
        <v>137</v>
      </c>
      <c r="B22" s="29" t="s">
        <v>108</v>
      </c>
      <c r="C22" s="245"/>
      <c r="D22" s="96"/>
      <c r="E22" s="245"/>
      <c r="F22" s="96"/>
      <c r="G22" s="245"/>
      <c r="H22" s="96"/>
      <c r="I22" s="96"/>
      <c r="J22" s="256"/>
      <c r="K22" s="10"/>
      <c r="L22" s="10"/>
      <c r="M22" s="10"/>
      <c r="N22" s="10"/>
    </row>
    <row r="23" spans="1:14" s="5" customFormat="1" ht="58.5" thickBot="1" x14ac:dyDescent="0.3">
      <c r="A23" s="15">
        <v>12</v>
      </c>
      <c r="B23" s="20" t="s">
        <v>43</v>
      </c>
      <c r="C23" s="169"/>
      <c r="D23" s="149"/>
      <c r="E23" s="183"/>
      <c r="F23" s="149"/>
      <c r="G23" s="183"/>
      <c r="H23" s="149"/>
      <c r="I23" s="157"/>
      <c r="J23" s="250"/>
      <c r="K23" s="10"/>
      <c r="L23" s="10"/>
      <c r="M23" s="10"/>
      <c r="N23" s="10"/>
    </row>
    <row r="24" spans="1:14" s="5" customFormat="1" ht="72.75" thickBot="1" x14ac:dyDescent="0.3">
      <c r="A24" s="13">
        <v>13</v>
      </c>
      <c r="B24" s="19" t="s">
        <v>88</v>
      </c>
      <c r="C24" s="176"/>
      <c r="D24" s="149"/>
      <c r="E24" s="180"/>
      <c r="F24" s="149"/>
      <c r="G24" s="191"/>
      <c r="H24" s="158"/>
      <c r="I24" s="161">
        <f>CONCATENATE(IF(OR(D24=3,F24=3),7,),IF(AND(D24=2,F24=2),4.67,),IF(AND(D24=1,F24=1),2.33,),IF(AND(D24=0,F24=0),0,),IF(AND(D24=2,F24=1),4.67,),IF(AND(D24=2,F23=0),4.67,),IF(AND(D24=1,F24=2),4.67,),IF(AND(D24=1,F24=0),2.33,),IF(AND(D24=0,F24=2),4.67,),IF(AND(D24=0,F24=1),2.33,))+0</f>
        <v>0</v>
      </c>
      <c r="J24" s="252"/>
      <c r="K24" s="10"/>
      <c r="L24" s="10"/>
      <c r="M24" s="10"/>
      <c r="N24" s="10"/>
    </row>
    <row r="25" spans="1:14" s="35" customFormat="1" ht="59.25" thickBot="1" x14ac:dyDescent="0.3">
      <c r="A25" s="13">
        <v>14</v>
      </c>
      <c r="B25" s="86" t="s">
        <v>133</v>
      </c>
      <c r="C25" s="177"/>
      <c r="D25" s="151"/>
      <c r="E25" s="191"/>
      <c r="F25" s="155"/>
      <c r="G25" s="191"/>
      <c r="H25" s="158"/>
      <c r="I25" s="163">
        <f>IF(D25=1,1,0)+0</f>
        <v>0</v>
      </c>
      <c r="J25" s="252"/>
      <c r="K25" s="36"/>
      <c r="L25" s="36"/>
      <c r="M25" s="36"/>
      <c r="N25" s="36"/>
    </row>
    <row r="26" spans="1:14" s="5" customFormat="1" ht="30" thickBot="1" x14ac:dyDescent="0.3">
      <c r="A26" s="13">
        <v>15</v>
      </c>
      <c r="B26" s="27" t="s">
        <v>87</v>
      </c>
      <c r="C26" s="178"/>
      <c r="D26" s="152"/>
      <c r="E26" s="181"/>
      <c r="F26" s="149"/>
      <c r="G26" s="189"/>
      <c r="H26" s="165"/>
      <c r="I26" s="161">
        <f>CONCATENATE(IF(OR(D26=3,F26=3),7,),IF(AND(D26=2,F26=2),4.67,),IF(AND(D26=1,F26=1),2.33,),IF(AND(D26=0,F26=0),0,),IF(AND(D26=2,F26=1),4.67,),IF(AND(D26=2,F25=0),4.67,),IF(AND(D26=1,F26=2),4.67,),IF(AND(D26=1,F26=0),2.33,),IF(AND(D26=0,F26=2),4.67,),IF(AND(D26=0,F26=1),2.33,))+0</f>
        <v>0</v>
      </c>
      <c r="J26" s="253"/>
      <c r="K26" s="10"/>
      <c r="L26" s="10"/>
      <c r="M26" s="10"/>
      <c r="N26" s="10"/>
    </row>
    <row r="27" spans="1:14" s="5" customFormat="1" ht="27" thickBot="1" x14ac:dyDescent="0.3">
      <c r="A27" s="121"/>
      <c r="B27" s="73" t="s">
        <v>106</v>
      </c>
      <c r="C27" s="246"/>
      <c r="D27" s="125"/>
      <c r="E27" s="246"/>
      <c r="F27" s="99"/>
      <c r="G27" s="246"/>
      <c r="H27" s="99"/>
      <c r="I27" s="99"/>
      <c r="J27" s="257"/>
      <c r="K27" s="10"/>
      <c r="L27" s="10"/>
      <c r="M27" s="10"/>
      <c r="N27" s="10"/>
    </row>
    <row r="28" spans="1:14" s="5" customFormat="1" ht="24" thickBot="1" x14ac:dyDescent="0.3">
      <c r="A28" s="91" t="s">
        <v>137</v>
      </c>
      <c r="B28" s="29" t="s">
        <v>107</v>
      </c>
      <c r="C28" s="245"/>
      <c r="D28" s="96"/>
      <c r="E28" s="245"/>
      <c r="F28" s="96"/>
      <c r="G28" s="245"/>
      <c r="H28" s="96"/>
      <c r="I28" s="96"/>
      <c r="J28" s="256"/>
      <c r="K28" s="10"/>
      <c r="L28" s="10"/>
      <c r="M28" s="10"/>
      <c r="N28" s="10"/>
    </row>
    <row r="29" spans="1:14" s="5" customFormat="1" ht="30" thickBot="1" x14ac:dyDescent="0.3">
      <c r="A29" s="13">
        <v>16</v>
      </c>
      <c r="B29" s="20" t="s">
        <v>89</v>
      </c>
      <c r="C29" s="169"/>
      <c r="D29" s="149"/>
      <c r="E29" s="183"/>
      <c r="F29" s="149"/>
      <c r="G29" s="183"/>
      <c r="H29" s="149"/>
      <c r="I29" s="157"/>
      <c r="J29" s="250"/>
      <c r="K29" s="10"/>
      <c r="L29" s="10"/>
      <c r="M29" s="10"/>
      <c r="N29" s="10"/>
    </row>
    <row r="30" spans="1:14" s="5" customFormat="1" ht="115.5" thickBot="1" x14ac:dyDescent="0.3">
      <c r="A30" s="13">
        <v>17</v>
      </c>
      <c r="B30" s="19" t="s">
        <v>90</v>
      </c>
      <c r="C30" s="176"/>
      <c r="D30" s="149"/>
      <c r="E30" s="180"/>
      <c r="F30" s="149"/>
      <c r="G30" s="191"/>
      <c r="H30" s="158"/>
      <c r="I30" s="159">
        <f>CONCATENATE(IF(OR(D30=3,F30=3),7.5,),IF(AND(D30=2,F30=2),5,),IF(AND(D30=1,F30=1),2.5,),IF(AND(D30=0,F30=0),0,),IF(AND(D30=2,F30=1),5,),IF(AND(D30=2,F30=0),5,),IF(AND(D30=1,F30=2),5,),IF(AND(D30=1,F30=0),2.5,),IF(AND(D30=0,F30=2),5,),IF(AND(D30=0,F30=1),2.5,))+0</f>
        <v>0</v>
      </c>
      <c r="J30" s="252"/>
      <c r="K30" s="10"/>
      <c r="L30" s="10"/>
      <c r="M30" s="10"/>
      <c r="N30" s="10"/>
    </row>
    <row r="31" spans="1:14" s="5" customFormat="1" ht="30" thickBot="1" x14ac:dyDescent="0.3">
      <c r="A31" s="14">
        <v>18</v>
      </c>
      <c r="B31" s="27" t="s">
        <v>91</v>
      </c>
      <c r="C31" s="178"/>
      <c r="D31" s="149"/>
      <c r="E31" s="181"/>
      <c r="F31" s="149"/>
      <c r="G31" s="189"/>
      <c r="H31" s="165"/>
      <c r="I31" s="159">
        <f>CONCATENATE(IF(OR(D31=3,F31=3),7.5,),IF(AND(D31=2,F31=2),5,),IF(AND(D31=1,F31=1),2.5,),IF(AND(D31=0,F31=0),0,),IF(AND(D31=2,F31=1),5,),IF(AND(D31=2,F31=0),5,),IF(AND(D31=1,F31=2),5,),IF(AND(D31=1,F31=0),2.5,),IF(AND(D31=0,F31=2),5,),IF(AND(D31=0,F31=1),2.5,))+0</f>
        <v>0</v>
      </c>
      <c r="J31" s="253"/>
      <c r="K31" s="10"/>
      <c r="L31" s="10"/>
      <c r="M31" s="10"/>
      <c r="N31" s="10"/>
    </row>
    <row r="32" spans="1:14" s="5" customFormat="1" ht="24" thickBot="1" x14ac:dyDescent="0.3">
      <c r="A32" s="91" t="s">
        <v>137</v>
      </c>
      <c r="B32" s="29" t="s">
        <v>110</v>
      </c>
      <c r="C32" s="245"/>
      <c r="D32" s="96"/>
      <c r="E32" s="245"/>
      <c r="F32" s="96"/>
      <c r="G32" s="245"/>
      <c r="H32" s="96"/>
      <c r="I32" s="96"/>
      <c r="J32" s="256"/>
      <c r="K32" s="10"/>
      <c r="L32" s="10"/>
      <c r="M32" s="10"/>
      <c r="N32" s="10"/>
    </row>
    <row r="33" spans="1:14" s="5" customFormat="1" ht="43.5" x14ac:dyDescent="0.25">
      <c r="A33" s="15">
        <v>19</v>
      </c>
      <c r="B33" s="20" t="s">
        <v>44</v>
      </c>
      <c r="C33" s="169"/>
      <c r="D33" s="149"/>
      <c r="E33" s="183"/>
      <c r="F33" s="149"/>
      <c r="G33" s="183"/>
      <c r="H33" s="149"/>
      <c r="I33" s="164"/>
      <c r="J33" s="250"/>
      <c r="K33" s="10"/>
      <c r="L33" s="10"/>
      <c r="M33" s="10"/>
      <c r="N33" s="10"/>
    </row>
    <row r="34" spans="1:14" s="5" customFormat="1" ht="58.5" thickBot="1" x14ac:dyDescent="0.3">
      <c r="A34" s="13">
        <v>20</v>
      </c>
      <c r="B34" s="26" t="s">
        <v>92</v>
      </c>
      <c r="C34" s="179"/>
      <c r="D34" s="149"/>
      <c r="E34" s="179"/>
      <c r="F34" s="149"/>
      <c r="G34" s="179"/>
      <c r="H34" s="149"/>
      <c r="I34" s="157"/>
      <c r="J34" s="252"/>
      <c r="K34" s="10"/>
      <c r="L34" s="10"/>
      <c r="M34" s="10"/>
      <c r="N34" s="10"/>
    </row>
    <row r="35" spans="1:14" s="5" customFormat="1" ht="101.25" thickBot="1" x14ac:dyDescent="0.3">
      <c r="A35" s="13">
        <v>21</v>
      </c>
      <c r="B35" s="19" t="s">
        <v>93</v>
      </c>
      <c r="C35" s="180"/>
      <c r="D35" s="149"/>
      <c r="E35" s="180"/>
      <c r="F35" s="149"/>
      <c r="G35" s="191"/>
      <c r="H35" s="158"/>
      <c r="I35" s="159">
        <f>CONCATENATE(IF(OR(D35=3,F35=3),7.5,),IF(AND(D35=2,F35=2),5,),IF(AND(D35=1,F35=1),2.5,),IF(AND(D35=0,F35=0),0,),IF(AND(D35=2,F35=1),5,),IF(AND(D35=2,F35=0),5,),IF(AND(D35=1,F35=2),5,),IF(AND(D35=1,F35=0),2.5,),IF(AND(D35=0,F35=2),5,),IF(AND(D35=0,F35=1),2.5,))+0</f>
        <v>0</v>
      </c>
      <c r="J35" s="252"/>
      <c r="K35" s="10"/>
      <c r="L35" s="10"/>
      <c r="M35" s="10"/>
      <c r="N35" s="10"/>
    </row>
    <row r="36" spans="1:14" s="5" customFormat="1" ht="44.25" thickBot="1" x14ac:dyDescent="0.3">
      <c r="A36" s="13">
        <v>22</v>
      </c>
      <c r="B36" s="27" t="s">
        <v>94</v>
      </c>
      <c r="C36" s="181"/>
      <c r="D36" s="149"/>
      <c r="E36" s="181"/>
      <c r="F36" s="149"/>
      <c r="G36" s="189"/>
      <c r="H36" s="165"/>
      <c r="I36" s="159">
        <f>CONCATENATE(IF(OR(D36=3,F36=3),7.5,),IF(AND(D36=2,F36=2),5,),IF(AND(D36=1,F36=1),2.5,),IF(AND(D36=0,F36=0),0,),IF(AND(D36=2,F36=1),5,),IF(AND(D36=2,F36=0),5,),IF(AND(D36=1,F36=2),5,),IF(AND(D36=1,F36=0),2.5,),IF(AND(D36=0,F36=2),5,),IF(AND(D36=0,F36=1),2.5,))+0</f>
        <v>0</v>
      </c>
      <c r="J36" s="253"/>
      <c r="K36" s="10"/>
      <c r="L36" s="10"/>
      <c r="M36" s="10"/>
      <c r="N36" s="10"/>
    </row>
    <row r="37" spans="1:14" s="5" customFormat="1" ht="24" thickBot="1" x14ac:dyDescent="0.3">
      <c r="A37" s="91" t="s">
        <v>137</v>
      </c>
      <c r="B37" s="29" t="s">
        <v>111</v>
      </c>
      <c r="C37" s="245"/>
      <c r="D37" s="96"/>
      <c r="E37" s="245"/>
      <c r="F37" s="96"/>
      <c r="G37" s="245"/>
      <c r="H37" s="96"/>
      <c r="I37" s="96"/>
      <c r="J37" s="256"/>
      <c r="K37" s="10"/>
      <c r="L37" s="10"/>
      <c r="M37" s="10"/>
      <c r="N37" s="10"/>
    </row>
    <row r="38" spans="1:14" s="5" customFormat="1" ht="44.25" thickBot="1" x14ac:dyDescent="0.3">
      <c r="A38" s="15">
        <v>23</v>
      </c>
      <c r="B38" s="20" t="s">
        <v>95</v>
      </c>
      <c r="C38" s="169"/>
      <c r="D38" s="149"/>
      <c r="E38" s="183"/>
      <c r="F38" s="149"/>
      <c r="G38" s="183"/>
      <c r="H38" s="149"/>
      <c r="I38" s="157"/>
      <c r="J38" s="250"/>
      <c r="K38" s="10"/>
      <c r="L38" s="10"/>
      <c r="M38" s="10"/>
      <c r="N38" s="10"/>
    </row>
    <row r="39" spans="1:14" s="5" customFormat="1" ht="101.25" thickBot="1" x14ac:dyDescent="0.3">
      <c r="A39" s="14">
        <v>24</v>
      </c>
      <c r="B39" s="28" t="s">
        <v>60</v>
      </c>
      <c r="C39" s="182"/>
      <c r="D39" s="149"/>
      <c r="E39" s="182"/>
      <c r="F39" s="149"/>
      <c r="G39" s="189"/>
      <c r="H39" s="158"/>
      <c r="I39" s="159">
        <f>CONCATENATE(IF(OR(D39=3,F39=3),14,),IF(AND(D39=2,F39=2),9.34,),IF(AND(D39=1,F39=1),4.67,),IF(AND(D39=0,F39=0),0,),IF(AND(D39=2,F39=1),9.34,),IF(AND(D39=2,F39=0),9.34,),IF(AND(D39=1,F39=2),9.34,),IF(AND(D39=1,F39=0),4.67,),IF(AND(D39=0,F39=2),9.34,),IF(AND(D39=0,F39=1),4.67,))+0</f>
        <v>0</v>
      </c>
      <c r="J39" s="253"/>
      <c r="K39" s="10"/>
      <c r="L39" s="10"/>
      <c r="M39" s="10"/>
      <c r="N39" s="10"/>
    </row>
    <row r="40" spans="1:14" s="35" customFormat="1" ht="44.25" thickBot="1" x14ac:dyDescent="0.3">
      <c r="A40" s="13">
        <v>25</v>
      </c>
      <c r="B40" s="87" t="s">
        <v>134</v>
      </c>
      <c r="C40" s="174"/>
      <c r="D40" s="150"/>
      <c r="E40" s="189"/>
      <c r="F40" s="156"/>
      <c r="G40" s="189"/>
      <c r="H40" s="165"/>
      <c r="I40" s="163">
        <f>IF(D40=1,1,0)+0</f>
        <v>0</v>
      </c>
      <c r="J40" s="253"/>
      <c r="K40" s="36"/>
      <c r="L40" s="36"/>
      <c r="M40" s="36"/>
      <c r="N40" s="36"/>
    </row>
    <row r="41" spans="1:14" s="5" customFormat="1" ht="27" thickBot="1" x14ac:dyDescent="0.3">
      <c r="A41" s="39">
        <v>23</v>
      </c>
      <c r="B41" s="73" t="s">
        <v>112</v>
      </c>
      <c r="C41" s="246"/>
      <c r="D41" s="99"/>
      <c r="E41" s="246"/>
      <c r="F41" s="99"/>
      <c r="G41" s="246"/>
      <c r="H41" s="99"/>
      <c r="I41" s="99"/>
      <c r="J41" s="257"/>
      <c r="K41" s="10"/>
      <c r="L41" s="10"/>
      <c r="M41" s="10"/>
      <c r="N41" s="10"/>
    </row>
    <row r="42" spans="1:14" s="5" customFormat="1" ht="24" thickBot="1" x14ac:dyDescent="0.3">
      <c r="A42" s="91" t="s">
        <v>137</v>
      </c>
      <c r="B42" s="29" t="s">
        <v>113</v>
      </c>
      <c r="C42" s="245"/>
      <c r="D42" s="96"/>
      <c r="E42" s="245"/>
      <c r="F42" s="96"/>
      <c r="G42" s="245"/>
      <c r="H42" s="96"/>
      <c r="I42" s="96"/>
      <c r="J42" s="256"/>
      <c r="K42" s="10"/>
      <c r="L42" s="10"/>
      <c r="M42" s="10"/>
      <c r="N42" s="10"/>
    </row>
    <row r="43" spans="1:14" s="5" customFormat="1" ht="44.25" thickBot="1" x14ac:dyDescent="0.3">
      <c r="A43" s="13">
        <v>26</v>
      </c>
      <c r="B43" s="20" t="s">
        <v>50</v>
      </c>
      <c r="C43" s="183"/>
      <c r="D43" s="149"/>
      <c r="E43" s="183"/>
      <c r="F43" s="149"/>
      <c r="G43" s="183"/>
      <c r="H43" s="149"/>
      <c r="I43" s="157"/>
      <c r="J43" s="250"/>
      <c r="K43" s="10"/>
      <c r="L43" s="10"/>
      <c r="M43" s="10"/>
      <c r="N43" s="10"/>
    </row>
    <row r="44" spans="1:14" s="5" customFormat="1" ht="87" thickBot="1" x14ac:dyDescent="0.3">
      <c r="A44" s="13">
        <v>27</v>
      </c>
      <c r="B44" s="19" t="s">
        <v>96</v>
      </c>
      <c r="C44" s="180"/>
      <c r="D44" s="149"/>
      <c r="E44" s="180"/>
      <c r="F44" s="149"/>
      <c r="G44" s="191"/>
      <c r="H44" s="158"/>
      <c r="I44" s="159">
        <f>CONCATENATE(IF(OR(D44=3,F44=3),7.5,),IF(AND(D44=2,F44=2),5,),IF(AND(D44=1,F44=1),2.5,),IF(AND(D44=0,F44=0),0,),IF(AND(D44=2,F44=1),5,),IF(AND(D44=2,F44=0),5,),IF(AND(D44=1,F44=2),5,),IF(AND(D44=1,F44=0),2.5,),IF(AND(D44=0,F44=2),5,),IF(AND(D44=0,F44=1),2.5,))+0</f>
        <v>0</v>
      </c>
      <c r="J44" s="252"/>
      <c r="K44" s="10"/>
      <c r="L44" s="10"/>
      <c r="M44" s="10"/>
      <c r="N44" s="10"/>
    </row>
    <row r="45" spans="1:14" s="5" customFormat="1" ht="30" thickBot="1" x14ac:dyDescent="0.3">
      <c r="A45" s="14">
        <v>28</v>
      </c>
      <c r="B45" s="27" t="s">
        <v>84</v>
      </c>
      <c r="C45" s="181"/>
      <c r="D45" s="149"/>
      <c r="E45" s="181"/>
      <c r="F45" s="149"/>
      <c r="G45" s="189"/>
      <c r="H45" s="165"/>
      <c r="I45" s="159">
        <f>CONCATENATE(IF(OR(D45=3,F45=3),7.5,),IF(AND(D45=2,F45=2),5,),IF(AND(D45=1,F45=1),2.5,),IF(AND(D45=0,F45=0),0,),IF(AND(D45=2,F45=1),5,),IF(AND(D45=2,F45=0),5,),IF(AND(D45=1,F45=2),5,),IF(AND(D45=1,F45=0),2.5,),IF(AND(D45=0,F45=2),5,),IF(AND(D45=0,F45=1),2.5,))+0</f>
        <v>0</v>
      </c>
      <c r="J45" s="253"/>
      <c r="K45" s="10"/>
      <c r="L45" s="10"/>
      <c r="M45" s="10"/>
      <c r="N45" s="10"/>
    </row>
    <row r="46" spans="1:14" s="5" customFormat="1" ht="24" thickBot="1" x14ac:dyDescent="0.3">
      <c r="A46" s="91" t="s">
        <v>137</v>
      </c>
      <c r="B46" s="29" t="s">
        <v>114</v>
      </c>
      <c r="C46" s="245"/>
      <c r="D46" s="96"/>
      <c r="E46" s="245"/>
      <c r="F46" s="96"/>
      <c r="G46" s="245"/>
      <c r="H46" s="96"/>
      <c r="I46" s="96"/>
      <c r="J46" s="256"/>
      <c r="K46" s="10"/>
      <c r="L46" s="10"/>
      <c r="M46" s="10"/>
      <c r="N46" s="10"/>
    </row>
    <row r="47" spans="1:14" s="5" customFormat="1" ht="43.5" x14ac:dyDescent="0.25">
      <c r="A47" s="15">
        <v>29</v>
      </c>
      <c r="B47" s="20" t="s">
        <v>47</v>
      </c>
      <c r="C47" s="183"/>
      <c r="D47" s="149"/>
      <c r="E47" s="183"/>
      <c r="F47" s="149"/>
      <c r="G47" s="183"/>
      <c r="H47" s="149"/>
      <c r="I47" s="166"/>
      <c r="J47" s="250"/>
      <c r="K47" s="10"/>
      <c r="L47" s="10"/>
      <c r="M47" s="10"/>
      <c r="N47" s="10"/>
    </row>
    <row r="48" spans="1:14" s="5" customFormat="1" ht="72.75" thickBot="1" x14ac:dyDescent="0.3">
      <c r="A48" s="13">
        <v>30</v>
      </c>
      <c r="B48" s="26" t="s">
        <v>46</v>
      </c>
      <c r="C48" s="184"/>
      <c r="D48" s="149"/>
      <c r="E48" s="179"/>
      <c r="F48" s="149"/>
      <c r="G48" s="179"/>
      <c r="H48" s="149"/>
      <c r="I48" s="157"/>
      <c r="J48" s="252"/>
      <c r="K48" s="10"/>
      <c r="L48" s="10"/>
      <c r="M48" s="10"/>
      <c r="N48" s="10"/>
    </row>
    <row r="49" spans="1:14" s="5" customFormat="1" ht="87" thickBot="1" x14ac:dyDescent="0.3">
      <c r="A49" s="14">
        <v>31</v>
      </c>
      <c r="B49" s="28" t="s">
        <v>61</v>
      </c>
      <c r="C49" s="172"/>
      <c r="D49" s="149"/>
      <c r="E49" s="182"/>
      <c r="F49" s="149"/>
      <c r="G49" s="189"/>
      <c r="H49" s="158"/>
      <c r="I49" s="161">
        <f>CONCATENATE(IF(OR(D49=3,F49=3),7,),IF(AND(D49=2,F49=2),4.67,),IF(AND(D49=1,F49=1),2.33,),IF(AND(D49=0,F49=0),0,),IF(AND(D49=2,F49=1),4.67,),IF(AND(D49=2,F48=0),4.67,),IF(AND(D49=1,F49=2),4.67,),IF(AND(D49=1,F49=0),2.33,),IF(AND(D49=0,F49=2),4.67,),IF(AND(D49=0,F49=1),2.33,))+0</f>
        <v>0</v>
      </c>
      <c r="J49" s="253"/>
      <c r="K49" s="10"/>
      <c r="L49" s="10"/>
      <c r="M49" s="10"/>
      <c r="N49" s="10"/>
    </row>
    <row r="50" spans="1:14" s="5" customFormat="1" ht="44.25" thickBot="1" x14ac:dyDescent="0.3">
      <c r="A50" s="13">
        <v>32</v>
      </c>
      <c r="B50" s="22" t="s">
        <v>45</v>
      </c>
      <c r="C50" s="173"/>
      <c r="D50" s="149"/>
      <c r="E50" s="173"/>
      <c r="F50" s="149"/>
      <c r="G50" s="191"/>
      <c r="H50" s="158"/>
      <c r="I50" s="161">
        <f>CONCATENATE(IF(OR(D50=3,F50=3),7,),IF(AND(D50=2,F50=2),4.67,),IF(AND(D50=1,F50=1),2.33,),IF(AND(D50=0,F50=0),0,),IF(AND(D50=2,F50=1),4.67,),IF(AND(D50=2,F49=0),4.67,),IF(AND(D50=1,F50=2),4.67,),IF(AND(D50=1,F50=0),2.33,),IF(AND(D50=0,F50=2),4.67,),IF(AND(D50=0,F50=1),2.33,))+0</f>
        <v>0</v>
      </c>
      <c r="J50" s="252"/>
      <c r="K50" s="10"/>
      <c r="L50" s="10"/>
      <c r="M50" s="10"/>
      <c r="N50" s="10"/>
    </row>
    <row r="51" spans="1:14" s="35" customFormat="1" ht="59.25" thickBot="1" x14ac:dyDescent="0.3">
      <c r="A51" s="13">
        <v>33</v>
      </c>
      <c r="B51" s="86" t="s">
        <v>135</v>
      </c>
      <c r="C51" s="185"/>
      <c r="D51" s="150"/>
      <c r="E51" s="191"/>
      <c r="F51" s="155"/>
      <c r="G51" s="191"/>
      <c r="H51" s="158"/>
      <c r="I51" s="159">
        <f>CONCATENATE(IF(D51=1,0.5,),IF(D51=0,0,))+0</f>
        <v>0</v>
      </c>
      <c r="J51" s="252"/>
      <c r="K51" s="36"/>
      <c r="L51" s="36"/>
      <c r="M51" s="36"/>
      <c r="N51" s="36"/>
    </row>
    <row r="52" spans="1:14" s="35" customFormat="1" ht="30" thickBot="1" x14ac:dyDescent="0.3">
      <c r="A52" s="13">
        <v>34</v>
      </c>
      <c r="B52" s="87" t="s">
        <v>136</v>
      </c>
      <c r="C52" s="174"/>
      <c r="D52" s="150"/>
      <c r="E52" s="189"/>
      <c r="F52" s="156"/>
      <c r="G52" s="189"/>
      <c r="H52" s="165"/>
      <c r="I52" s="159">
        <f>CONCATENATE(IF(D52=1,0.5,),IF(D52=0,0,))+0</f>
        <v>0</v>
      </c>
      <c r="J52" s="253"/>
      <c r="K52" s="36"/>
      <c r="L52" s="36"/>
      <c r="M52" s="36"/>
      <c r="N52" s="36"/>
    </row>
    <row r="53" spans="1:14" s="5" customFormat="1" ht="24" thickBot="1" x14ac:dyDescent="0.3">
      <c r="A53" s="91" t="s">
        <v>137</v>
      </c>
      <c r="B53" s="29" t="s">
        <v>115</v>
      </c>
      <c r="C53" s="247"/>
      <c r="D53" s="96"/>
      <c r="E53" s="247"/>
      <c r="F53" s="96"/>
      <c r="G53" s="247"/>
      <c r="H53" s="96"/>
      <c r="I53" s="96"/>
      <c r="J53" s="258"/>
      <c r="K53" s="10"/>
      <c r="L53" s="10"/>
      <c r="M53" s="10"/>
      <c r="N53" s="10"/>
    </row>
    <row r="54" spans="1:14" s="5" customFormat="1" ht="44.25" thickBot="1" x14ac:dyDescent="0.3">
      <c r="A54" s="15">
        <v>35</v>
      </c>
      <c r="B54" s="20" t="s">
        <v>54</v>
      </c>
      <c r="C54" s="169"/>
      <c r="D54" s="149"/>
      <c r="E54" s="183"/>
      <c r="F54" s="149"/>
      <c r="G54" s="183"/>
      <c r="H54" s="149"/>
      <c r="I54" s="157"/>
      <c r="J54" s="254"/>
      <c r="K54" s="10"/>
      <c r="L54" s="10"/>
      <c r="M54" s="10"/>
      <c r="N54" s="10"/>
    </row>
    <row r="55" spans="1:14" s="5" customFormat="1" ht="87" thickBot="1" x14ac:dyDescent="0.3">
      <c r="A55" s="13">
        <v>36</v>
      </c>
      <c r="B55" s="19" t="s">
        <v>62</v>
      </c>
      <c r="C55" s="180"/>
      <c r="D55" s="149"/>
      <c r="E55" s="180"/>
      <c r="F55" s="149"/>
      <c r="G55" s="191"/>
      <c r="H55" s="158"/>
      <c r="I55" s="159">
        <f>CONCATENATE(IF(OR(D55=3,F55=3),7.5,),IF(AND(D55=2,F55=2),5,),IF(AND(D55=1,F55=1),2.5,),IF(AND(D55=0,F55=0),0,),IF(AND(D55=2,F55=1),5,),IF(AND(D55=2,F55=0),5,),IF(AND(D55=1,F55=2),5,),IF(AND(D55=1,F55=0),2.5,),IF(AND(D55=0,F55=2),5,),IF(AND(D55=0,F55=1),2.5,))+0</f>
        <v>0</v>
      </c>
      <c r="J55" s="252"/>
      <c r="K55" s="10"/>
      <c r="L55" s="10"/>
      <c r="M55" s="10"/>
      <c r="N55" s="10"/>
    </row>
    <row r="56" spans="1:14" s="5" customFormat="1" ht="44.25" thickBot="1" x14ac:dyDescent="0.3">
      <c r="A56" s="14">
        <v>37</v>
      </c>
      <c r="B56" s="27" t="s">
        <v>48</v>
      </c>
      <c r="C56" s="181"/>
      <c r="D56" s="149"/>
      <c r="E56" s="181"/>
      <c r="F56" s="149"/>
      <c r="G56" s="189"/>
      <c r="H56" s="165"/>
      <c r="I56" s="159">
        <f>CONCATENATE(IF(OR(D56=3,F56=3),7.5,),IF(AND(D56=2,F56=2),5,),IF(AND(D56=1,F56=1),2.5,),IF(AND(D56=0,F56=0),0,),IF(AND(D56=2,F56=1),5,),IF(AND(D56=2,F56=0),5,),IF(AND(D56=1,F56=2),5,),IF(AND(D56=1,F56=0),2.5,),IF(AND(D56=0,F56=2),5,),IF(AND(D56=0,F56=1),2.5,))+0</f>
        <v>0</v>
      </c>
      <c r="J56" s="253"/>
      <c r="K56" s="10"/>
      <c r="L56" s="10"/>
      <c r="M56" s="10"/>
      <c r="N56" s="10"/>
    </row>
    <row r="57" spans="1:14" s="5" customFormat="1" ht="24" thickBot="1" x14ac:dyDescent="0.3">
      <c r="A57" s="91" t="s">
        <v>137</v>
      </c>
      <c r="B57" s="29" t="s">
        <v>116</v>
      </c>
      <c r="C57" s="245"/>
      <c r="D57" s="96"/>
      <c r="E57" s="245"/>
      <c r="F57" s="96"/>
      <c r="G57" s="245"/>
      <c r="H57" s="96"/>
      <c r="I57" s="96"/>
      <c r="J57" s="256"/>
      <c r="K57" s="10"/>
      <c r="L57" s="10"/>
      <c r="M57" s="10"/>
      <c r="N57" s="10"/>
    </row>
    <row r="58" spans="1:14" s="5" customFormat="1" ht="44.25" thickBot="1" x14ac:dyDescent="0.3">
      <c r="A58" s="13">
        <v>38</v>
      </c>
      <c r="B58" s="20" t="s">
        <v>97</v>
      </c>
      <c r="C58" s="183"/>
      <c r="D58" s="149"/>
      <c r="E58" s="183"/>
      <c r="F58" s="149"/>
      <c r="G58" s="183"/>
      <c r="H58" s="149"/>
      <c r="I58" s="157"/>
      <c r="J58" s="250"/>
      <c r="K58" s="10"/>
      <c r="L58" s="10"/>
      <c r="M58" s="10"/>
      <c r="N58" s="10"/>
    </row>
    <row r="59" spans="1:14" s="5" customFormat="1" ht="101.25" thickBot="1" x14ac:dyDescent="0.3">
      <c r="A59" s="13">
        <v>39</v>
      </c>
      <c r="B59" s="19" t="s">
        <v>63</v>
      </c>
      <c r="C59" s="180"/>
      <c r="D59" s="149"/>
      <c r="E59" s="180"/>
      <c r="F59" s="149"/>
      <c r="G59" s="191"/>
      <c r="H59" s="158"/>
      <c r="I59" s="159">
        <f>CONCATENATE(IF(OR(D59=3,F59=3),7.5,),IF(AND(D59=2,F59=2),5,),IF(AND(D59=1,F59=1),2.5,),IF(AND(D59=0,F59=0),0,),IF(AND(D59=2,F59=1),5,),IF(AND(D59=2,F59=0),5,),IF(AND(D59=1,F59=2),5,),IF(AND(D59=1,F59=0),2.5,),IF(AND(D59=0,F59=2),5,),IF(AND(D59=0,F59=1),2.5,))+0</f>
        <v>0</v>
      </c>
      <c r="J59" s="252"/>
      <c r="K59" s="10"/>
      <c r="L59" s="10"/>
      <c r="M59" s="10"/>
      <c r="N59" s="10"/>
    </row>
    <row r="60" spans="1:14" s="5" customFormat="1" ht="30" thickBot="1" x14ac:dyDescent="0.3">
      <c r="A60" s="13">
        <v>40</v>
      </c>
      <c r="B60" s="27" t="s">
        <v>98</v>
      </c>
      <c r="C60" s="181"/>
      <c r="D60" s="149"/>
      <c r="E60" s="181"/>
      <c r="F60" s="149"/>
      <c r="G60" s="189"/>
      <c r="H60" s="165"/>
      <c r="I60" s="159">
        <f>CONCATENATE(IF(OR(D60=3,F60=3),7.5,),IF(AND(D60=2,F60=2),5,),IF(AND(D60=1,F60=1),2.5,),IF(AND(D60=0,F60=0),0,),IF(AND(D60=2,F60=1),5,),IF(AND(D60=2,F60=0),5,),IF(AND(D60=1,F60=2),5,),IF(AND(D60=1,F60=0),2.5,),IF(AND(D60=0,F60=2),5,),IF(AND(D60=0,F60=1),2.5,))+0</f>
        <v>0</v>
      </c>
      <c r="J60" s="253"/>
      <c r="K60" s="10"/>
      <c r="L60" s="10"/>
      <c r="M60" s="10"/>
      <c r="N60" s="10"/>
    </row>
    <row r="61" spans="1:14" s="5" customFormat="1" ht="22.9" customHeight="1" thickBot="1" x14ac:dyDescent="0.3">
      <c r="A61" s="122"/>
      <c r="B61" s="73" t="s">
        <v>40</v>
      </c>
      <c r="C61" s="246"/>
      <c r="D61" s="99"/>
      <c r="E61" s="246"/>
      <c r="F61" s="99"/>
      <c r="G61" s="246"/>
      <c r="H61" s="99"/>
      <c r="I61" s="99"/>
      <c r="J61" s="257"/>
      <c r="K61" s="10"/>
      <c r="L61" s="10"/>
      <c r="M61" s="10"/>
      <c r="N61" s="10"/>
    </row>
    <row r="62" spans="1:14" s="5" customFormat="1" ht="22.9" customHeight="1" x14ac:dyDescent="0.25">
      <c r="A62" s="92" t="s">
        <v>137</v>
      </c>
      <c r="B62" s="40" t="s">
        <v>139</v>
      </c>
      <c r="C62" s="248"/>
      <c r="D62" s="97"/>
      <c r="E62" s="248"/>
      <c r="F62" s="97"/>
      <c r="G62" s="248"/>
      <c r="H62" s="97"/>
      <c r="I62" s="97"/>
      <c r="J62" s="259"/>
      <c r="K62" s="10"/>
      <c r="L62" s="10"/>
      <c r="M62" s="10"/>
      <c r="N62" s="10"/>
    </row>
    <row r="63" spans="1:14" s="35" customFormat="1" ht="22.9" customHeight="1" thickBot="1" x14ac:dyDescent="0.3">
      <c r="A63" s="85"/>
      <c r="B63" s="123" t="s">
        <v>138</v>
      </c>
      <c r="C63" s="249"/>
      <c r="D63" s="98"/>
      <c r="E63" s="249"/>
      <c r="F63" s="98"/>
      <c r="G63" s="249"/>
      <c r="H63" s="98"/>
      <c r="I63" s="98"/>
      <c r="J63" s="260"/>
      <c r="K63" s="36"/>
      <c r="L63" s="36"/>
      <c r="M63" s="36"/>
      <c r="N63" s="36"/>
    </row>
    <row r="64" spans="1:14" s="5" customFormat="1" ht="43.5" x14ac:dyDescent="0.25">
      <c r="A64" s="15">
        <v>41</v>
      </c>
      <c r="B64" s="20" t="s">
        <v>64</v>
      </c>
      <c r="C64" s="169"/>
      <c r="D64" s="149"/>
      <c r="E64" s="183"/>
      <c r="F64" s="149"/>
      <c r="G64" s="183"/>
      <c r="H64" s="149"/>
      <c r="I64" s="167"/>
      <c r="J64" s="250"/>
      <c r="K64" s="10"/>
      <c r="L64" s="10"/>
      <c r="M64" s="10"/>
      <c r="N64" s="10"/>
    </row>
    <row r="65" spans="1:14" s="5" customFormat="1" ht="43.5" x14ac:dyDescent="0.25">
      <c r="A65" s="15">
        <v>42</v>
      </c>
      <c r="B65" s="20" t="s">
        <v>65</v>
      </c>
      <c r="C65" s="169"/>
      <c r="D65" s="149"/>
      <c r="E65" s="183"/>
      <c r="F65" s="149"/>
      <c r="G65" s="183"/>
      <c r="H65" s="149"/>
      <c r="I65" s="167"/>
      <c r="J65" s="250"/>
      <c r="K65" s="10"/>
      <c r="L65" s="10"/>
      <c r="M65" s="10"/>
      <c r="N65" s="10"/>
    </row>
    <row r="66" spans="1:14" s="5" customFormat="1" ht="44.25" thickBot="1" x14ac:dyDescent="0.3">
      <c r="A66" s="15">
        <v>43</v>
      </c>
      <c r="B66" s="20" t="s">
        <v>66</v>
      </c>
      <c r="C66" s="169"/>
      <c r="D66" s="149"/>
      <c r="E66" s="183"/>
      <c r="F66" s="149"/>
      <c r="G66" s="183"/>
      <c r="H66" s="149"/>
      <c r="I66" s="157"/>
      <c r="J66" s="250"/>
      <c r="K66" s="10"/>
      <c r="L66" s="10"/>
      <c r="M66" s="10"/>
      <c r="N66" s="10"/>
    </row>
    <row r="67" spans="1:14" s="5" customFormat="1" ht="72.75" thickBot="1" x14ac:dyDescent="0.3">
      <c r="A67" s="15">
        <v>44</v>
      </c>
      <c r="B67" s="19" t="s">
        <v>99</v>
      </c>
      <c r="C67" s="170"/>
      <c r="D67" s="149"/>
      <c r="E67" s="187"/>
      <c r="F67" s="149"/>
      <c r="G67" s="193"/>
      <c r="H67" s="158"/>
      <c r="I67" s="159">
        <f>CONCATENATE(IF(OR(D67=3,F67=3),7.5,),IF(AND(D67=2,F67=2),5,),IF(AND(D67=1,F67=1),2.5,),IF(AND(D67=0,F67=0),0,),IF(AND(D67=2,F67=1),5,),IF(AND(D67=2,F67=0),5,),IF(AND(D67=1,F67=2),5,),IF(AND(D67=1,F67=0),2.5,),IF(AND(D67=0,F67=2),5,),IF(AND(D67=0,F67=1),2.5,))+0</f>
        <v>0</v>
      </c>
      <c r="J67" s="250"/>
      <c r="K67" s="10"/>
      <c r="L67" s="10"/>
      <c r="M67" s="10"/>
      <c r="N67" s="10"/>
    </row>
    <row r="68" spans="1:14" s="5" customFormat="1" ht="72.75" thickBot="1" x14ac:dyDescent="0.3">
      <c r="A68" s="13">
        <v>45</v>
      </c>
      <c r="B68" s="28" t="s">
        <v>100</v>
      </c>
      <c r="C68" s="172"/>
      <c r="D68" s="149"/>
      <c r="E68" s="182"/>
      <c r="F68" s="149"/>
      <c r="G68" s="189"/>
      <c r="H68" s="165"/>
      <c r="I68" s="159">
        <f>CONCATENATE(IF(OR(D68=3,F68=3),7.5,),IF(AND(D68=2,F68=2),5,),IF(AND(D68=1,F68=1),2.5,),IF(AND(D68=0,F68=0),0,),IF(AND(D68=2,F68=1),5,),IF(AND(D68=2,F68=0),5,),IF(AND(D68=1,F68=2),5,),IF(AND(D68=1,F68=0),2.5,),IF(AND(D68=0,F68=2),5,),IF(AND(D68=0,F68=1),2.5,))+0</f>
        <v>0</v>
      </c>
      <c r="J68" s="253"/>
      <c r="K68" s="10"/>
      <c r="L68" s="10"/>
      <c r="M68" s="10"/>
      <c r="N68" s="10"/>
    </row>
    <row r="69" spans="1:14" s="5" customFormat="1" ht="24" thickBot="1" x14ac:dyDescent="0.3">
      <c r="A69" s="91" t="s">
        <v>137</v>
      </c>
      <c r="B69" s="29" t="s">
        <v>51</v>
      </c>
      <c r="C69" s="245"/>
      <c r="D69" s="96"/>
      <c r="E69" s="245"/>
      <c r="F69" s="96"/>
      <c r="G69" s="245"/>
      <c r="H69" s="96"/>
      <c r="I69" s="96"/>
      <c r="J69" s="256"/>
      <c r="K69" s="10"/>
      <c r="L69" s="10"/>
      <c r="M69" s="10"/>
      <c r="N69" s="10"/>
    </row>
    <row r="70" spans="1:14" s="5" customFormat="1" ht="58.5" thickBot="1" x14ac:dyDescent="0.3">
      <c r="A70" s="15">
        <v>46</v>
      </c>
      <c r="B70" s="20" t="s">
        <v>103</v>
      </c>
      <c r="C70" s="169"/>
      <c r="D70" s="149"/>
      <c r="E70" s="183"/>
      <c r="F70" s="149"/>
      <c r="G70" s="183"/>
      <c r="H70" s="149"/>
      <c r="I70" s="157"/>
      <c r="J70" s="250"/>
      <c r="K70" s="10"/>
      <c r="L70" s="10"/>
      <c r="M70" s="10"/>
      <c r="N70" s="10"/>
    </row>
    <row r="71" spans="1:14" s="5" customFormat="1" ht="101.25" thickBot="1" x14ac:dyDescent="0.3">
      <c r="A71" s="13">
        <v>47</v>
      </c>
      <c r="B71" s="19" t="s">
        <v>67</v>
      </c>
      <c r="C71" s="180"/>
      <c r="D71" s="149"/>
      <c r="E71" s="180"/>
      <c r="F71" s="149"/>
      <c r="G71" s="191"/>
      <c r="H71" s="158"/>
      <c r="I71" s="159">
        <f>CONCATENATE(IF(OR(D71=3,F71=3),7.5,),IF(AND(D71=2,F71=2),5,),IF(AND(D71=1,F71=1),2.5,),IF(AND(D71=0,F71=0),0,),IF(AND(D71=2,F71=1),5,),IF(AND(D71=2,F71=0),5,),IF(AND(D71=1,F71=2),5,),IF(AND(D71=1,F71=0),2.5,),IF(AND(D71=0,F71=2),5,),IF(AND(D71=0,F71=1),2.5,))+0</f>
        <v>0</v>
      </c>
      <c r="J71" s="252"/>
      <c r="K71" s="10"/>
      <c r="L71" s="10"/>
      <c r="M71" s="10"/>
      <c r="N71" s="10"/>
    </row>
    <row r="72" spans="1:14" s="5" customFormat="1" ht="44.25" thickBot="1" x14ac:dyDescent="0.3">
      <c r="A72" s="13">
        <v>48</v>
      </c>
      <c r="B72" s="27" t="s">
        <v>53</v>
      </c>
      <c r="C72" s="181"/>
      <c r="D72" s="149"/>
      <c r="E72" s="181"/>
      <c r="F72" s="149"/>
      <c r="G72" s="189"/>
      <c r="H72" s="165"/>
      <c r="I72" s="159">
        <f>CONCATENATE(IF(OR(D72=3,F72=3),7.5,),IF(AND(D72=2,F72=2),5,),IF(AND(D72=1,F72=1),2.5,),IF(AND(D72=0,F72=0),0,),IF(AND(D72=2,F72=1),5,),IF(AND(D72=2,F72=0),5,),IF(AND(D72=1,F72=2),5,),IF(AND(D72=1,F72=0),2.5,),IF(AND(D72=0,F72=2),5,),IF(AND(D72=0,F72=1),2.5,))+0</f>
        <v>0</v>
      </c>
      <c r="J72" s="253"/>
      <c r="K72" s="10"/>
      <c r="L72" s="10"/>
      <c r="M72" s="10"/>
      <c r="N72" s="10"/>
    </row>
    <row r="73" spans="1:14" s="5" customFormat="1" ht="24" thickBot="1" x14ac:dyDescent="0.3">
      <c r="A73" s="91" t="s">
        <v>137</v>
      </c>
      <c r="B73" s="29" t="s">
        <v>52</v>
      </c>
      <c r="C73" s="245"/>
      <c r="D73" s="96"/>
      <c r="E73" s="245"/>
      <c r="F73" s="96"/>
      <c r="G73" s="245"/>
      <c r="H73" s="96"/>
      <c r="I73" s="96"/>
      <c r="J73" s="256"/>
      <c r="K73" s="10"/>
      <c r="L73" s="10"/>
      <c r="M73" s="10"/>
      <c r="N73" s="10"/>
    </row>
    <row r="74" spans="1:14" s="5" customFormat="1" ht="44.25" thickBot="1" x14ac:dyDescent="0.3">
      <c r="A74" s="15">
        <v>49</v>
      </c>
      <c r="B74" s="20" t="s">
        <v>102</v>
      </c>
      <c r="C74" s="169"/>
      <c r="D74" s="149"/>
      <c r="E74" s="183"/>
      <c r="F74" s="149"/>
      <c r="G74" s="183"/>
      <c r="H74" s="149"/>
      <c r="I74" s="157"/>
      <c r="J74" s="250"/>
      <c r="K74" s="10"/>
      <c r="L74" s="10"/>
      <c r="M74" s="10"/>
      <c r="N74" s="10"/>
    </row>
    <row r="75" spans="1:14" s="5" customFormat="1" ht="72.75" thickBot="1" x14ac:dyDescent="0.3">
      <c r="A75" s="75">
        <v>50</v>
      </c>
      <c r="B75" s="76" t="s">
        <v>101</v>
      </c>
      <c r="C75" s="186"/>
      <c r="D75" s="153"/>
      <c r="E75" s="192"/>
      <c r="F75" s="153"/>
      <c r="G75" s="195"/>
      <c r="H75" s="168"/>
      <c r="I75" s="159">
        <f>CONCATENATE(IF(OR(D75=3,F75=3),15,),IF(AND(D75=2,F75=2),10,),IF(AND(D75=1,F75=1),5,),IF(AND(D75=0,F75=0),0,),IF(AND(D75=2,F75=1),10,),IF(AND(D75=2,F75=0),10,),IF(AND(D75=1,F75=2),10,),IF(AND(D75=1,F75=0),5,),IF(AND(D75=0,F75=2),10,),IF(AND(D75=0,F75=1),5,))+0</f>
        <v>0</v>
      </c>
      <c r="J75" s="255"/>
      <c r="K75" s="10"/>
      <c r="L75" s="10"/>
      <c r="M75" s="10"/>
      <c r="N75" s="10"/>
    </row>
    <row r="76" spans="1:14" ht="20.100000000000001" customHeight="1" x14ac:dyDescent="0.25">
      <c r="A76" s="30"/>
      <c r="B76" s="31"/>
      <c r="C76" s="32"/>
      <c r="D76" s="32"/>
      <c r="E76" s="32"/>
      <c r="F76" s="32"/>
      <c r="G76" s="32"/>
      <c r="H76" s="32"/>
      <c r="I76" s="146">
        <f>SUM(I9:I75)</f>
        <v>0</v>
      </c>
      <c r="J76" s="127" t="s">
        <v>145</v>
      </c>
    </row>
    <row r="77" spans="1:14" ht="20.100000000000001" customHeight="1" thickBot="1" x14ac:dyDescent="0.3">
      <c r="A77" s="30"/>
      <c r="B77" s="31"/>
      <c r="C77" s="32"/>
      <c r="D77" s="32"/>
      <c r="E77" s="32"/>
      <c r="F77" s="32"/>
      <c r="G77" s="32"/>
      <c r="H77" s="32"/>
      <c r="I77" s="126">
        <f>I76/420</f>
        <v>0</v>
      </c>
      <c r="J77" s="108"/>
    </row>
    <row r="78" spans="1:14" ht="33.75" customHeight="1" thickBot="1" x14ac:dyDescent="0.3">
      <c r="A78" s="33"/>
      <c r="B78" s="216" t="s">
        <v>68</v>
      </c>
      <c r="C78" s="216"/>
      <c r="D78" s="216"/>
      <c r="E78" s="216"/>
      <c r="F78" s="216"/>
      <c r="G78" s="216"/>
      <c r="H78" s="216"/>
      <c r="I78" s="216"/>
      <c r="J78" s="217"/>
    </row>
  </sheetData>
  <sheetProtection algorithmName="SHA-512" hashValue="VCwSg8Jg+x2lB8iOXbZL9heTOdlqYSqf+D+OcKnWlwH+zCIk6ZihVkjvvvqnYV7wtIDCjdlfXPWJbhCRmbTlwg==" saltValue="CvaUCOPv8JFn76xZb6Qd/g==" spinCount="100000" sheet="1" selectLockedCells="1"/>
  <mergeCells count="7">
    <mergeCell ref="B78:J78"/>
    <mergeCell ref="B2:J2"/>
    <mergeCell ref="B3:J3"/>
    <mergeCell ref="B1:J1"/>
    <mergeCell ref="B4:J4"/>
    <mergeCell ref="B6:J6"/>
    <mergeCell ref="B5:J5"/>
  </mergeCells>
  <dataValidations count="1">
    <dataValidation type="list" allowBlank="1" showInputMessage="1" showErrorMessage="1" sqref="H39:I40 H55:I56 I64:I65 H59:I60 H67:I68 H44:I45 H14:I16 H35:I36 H24:I26 H30:I31 H20:I21 I33 H10:I11 F16 H71:I72 I18 H75:I75 F25 H49:I52 F40 F51:F52">
      <formula1>check</formula1>
    </dataValidation>
  </dataValidations>
  <printOptions horizontalCentered="1" verticalCentered="1"/>
  <pageMargins left="0.2" right="0.2" top="0.25" bottom="0.25" header="0.3" footer="0.3"/>
  <pageSetup scale="61" fitToHeight="0" orientation="landscape" r:id="rId1"/>
  <rowBreaks count="2" manualBreakCount="2">
    <brk id="21" max="16383" man="1"/>
    <brk id="56"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Sheet1!$D$1:$D$2</xm:f>
          </x14:formula1>
          <xm:sqref>I66 I70 I74 I58 I54 I48 I43 I38 I34 I29 I23 I19 I13 I9</xm:sqref>
        </x14:dataValidation>
        <x14:dataValidation type="list" allowBlank="1" showInputMessage="1" showErrorMessage="1">
          <x14:formula1>
            <xm:f>Sheet1!$F$1:$F$2</xm:f>
          </x14:formula1>
          <xm:sqref>D9 F9 H9 D13 F13 H13 H18:H19 F18:F19 D18:D19 D23 F23 H23 D29 F29 H29 D33:D34 F33:F34 H33:H34 D38 F38 H38 D43 F43 H43 H47:H48 F47:F48 D47:D48 D54 F54 H54 D58 F58 H58 D64:D66 F64:F66 H64:H66 D70 F70 H70 H74 F74 D74</xm:sqref>
        </x14:dataValidation>
        <x14:dataValidation type="list" allowBlank="1" showInputMessage="1" showErrorMessage="1">
          <x14:formula1>
            <xm:f>Sheet1!$B$1:$B$4</xm:f>
          </x14:formula1>
          <xm:sqref>D10:D11 F10:F11 D14:D15 F14:F15 D20:D21 F20:F21 D24 F24 D26 F26 D30:D31 F30:F31 D35:D36 F35:F36 D39 F39 D44:D45 F44:F45 D49:D50 F49:F50 D55:D56 F55:F56 D59:D60 F59:F60 D67:D68 F67:F68 D71:D72 F71:F72 D75 F75</xm:sqref>
        </x14:dataValidation>
        <x14:dataValidation type="list" allowBlank="1" showInputMessage="1" showErrorMessage="1">
          <x14:formula1>
            <xm:f>Sheet1!$E$1:$E$2</xm:f>
          </x14:formula1>
          <xm:sqref>D16 D25 D40 D51:D52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93"/>
      <c r="B1" s="236" t="s">
        <v>33</v>
      </c>
      <c r="C1" s="237"/>
      <c r="D1" s="237"/>
      <c r="E1" s="237"/>
      <c r="F1" s="237"/>
      <c r="G1" s="238"/>
    </row>
    <row r="2" spans="1:7" ht="80.099999999999994" customHeight="1" thickBot="1" x14ac:dyDescent="0.3">
      <c r="A2" s="65"/>
      <c r="B2" s="242" t="s">
        <v>140</v>
      </c>
      <c r="C2" s="243"/>
      <c r="D2" s="243"/>
      <c r="E2" s="243"/>
      <c r="F2" s="243"/>
      <c r="G2" s="244"/>
    </row>
    <row r="3" spans="1:7" ht="69.95" customHeight="1" thickBot="1" x14ac:dyDescent="0.3">
      <c r="A3" s="65"/>
      <c r="B3" s="239" t="s">
        <v>141</v>
      </c>
      <c r="C3" s="240"/>
      <c r="D3" s="240"/>
      <c r="E3" s="240"/>
      <c r="F3" s="240"/>
      <c r="G3" s="241"/>
    </row>
    <row r="4" spans="1:7" s="18" customFormat="1" ht="16.5" thickBot="1" x14ac:dyDescent="0.3">
      <c r="A4" s="64"/>
      <c r="B4" s="66" t="s">
        <v>126</v>
      </c>
      <c r="C4" s="67"/>
      <c r="D4" s="67"/>
      <c r="E4" s="67"/>
      <c r="F4" s="67"/>
      <c r="G4" s="68"/>
    </row>
    <row r="5" spans="1:7" s="18" customFormat="1" ht="60.75" thickBot="1" x14ac:dyDescent="0.3">
      <c r="A5" s="71" t="s">
        <v>0</v>
      </c>
      <c r="B5" s="69" t="s">
        <v>127</v>
      </c>
      <c r="C5" s="70" t="s">
        <v>1</v>
      </c>
      <c r="D5" s="70" t="s">
        <v>2</v>
      </c>
      <c r="E5" s="70" t="s">
        <v>3</v>
      </c>
      <c r="F5" s="62" t="s">
        <v>4</v>
      </c>
      <c r="G5" s="63" t="s">
        <v>5</v>
      </c>
    </row>
    <row r="6" spans="1:7" s="18" customFormat="1" ht="88.5" thickBot="1" x14ac:dyDescent="0.3">
      <c r="A6" s="77">
        <v>1</v>
      </c>
      <c r="B6" s="78" t="s">
        <v>71</v>
      </c>
      <c r="C6" s="79"/>
      <c r="D6" s="80"/>
      <c r="E6" s="80"/>
      <c r="F6" s="107"/>
      <c r="G6" s="109"/>
    </row>
    <row r="7" spans="1:7" s="18" customFormat="1" ht="30" thickBot="1" x14ac:dyDescent="0.3">
      <c r="A7" s="56">
        <v>2</v>
      </c>
      <c r="B7" s="50" t="s">
        <v>72</v>
      </c>
      <c r="C7" s="47"/>
      <c r="D7" s="48"/>
      <c r="E7" s="48"/>
      <c r="F7" s="107"/>
      <c r="G7" s="110"/>
    </row>
    <row r="8" spans="1:7" s="18" customFormat="1" ht="59.25" thickBot="1" x14ac:dyDescent="0.3">
      <c r="A8" s="53">
        <v>3</v>
      </c>
      <c r="B8" s="44" t="s">
        <v>74</v>
      </c>
      <c r="C8" s="51"/>
      <c r="D8" s="52"/>
      <c r="E8" s="52"/>
      <c r="F8" s="107"/>
      <c r="G8" s="110"/>
    </row>
    <row r="9" spans="1:7" s="18" customFormat="1" ht="30.75" thickBot="1" x14ac:dyDescent="0.3">
      <c r="A9" s="56">
        <v>4</v>
      </c>
      <c r="B9" s="50" t="s">
        <v>73</v>
      </c>
      <c r="C9" s="47"/>
      <c r="D9" s="48"/>
      <c r="E9" s="48"/>
      <c r="F9" s="107"/>
      <c r="G9" s="110"/>
    </row>
    <row r="10" spans="1:7" s="18" customFormat="1" ht="73.5" thickBot="1" x14ac:dyDescent="0.3">
      <c r="A10" s="53">
        <v>5</v>
      </c>
      <c r="B10" s="44" t="s">
        <v>117</v>
      </c>
      <c r="C10" s="51"/>
      <c r="D10" s="52"/>
      <c r="E10" s="52"/>
      <c r="F10" s="107"/>
      <c r="G10" s="110"/>
    </row>
    <row r="11" spans="1:7" s="18" customFormat="1" ht="73.5" thickBot="1" x14ac:dyDescent="0.3">
      <c r="A11" s="56">
        <v>6</v>
      </c>
      <c r="B11" s="50" t="s">
        <v>118</v>
      </c>
      <c r="C11" s="47"/>
      <c r="D11" s="48"/>
      <c r="E11" s="48"/>
      <c r="F11" s="107"/>
      <c r="G11" s="110"/>
    </row>
    <row r="12" spans="1:7" s="18" customFormat="1" ht="44.25" thickBot="1" x14ac:dyDescent="0.3">
      <c r="A12" s="53">
        <v>7</v>
      </c>
      <c r="B12" s="45" t="s">
        <v>128</v>
      </c>
      <c r="C12" s="51"/>
      <c r="D12" s="52"/>
      <c r="E12" s="52"/>
      <c r="F12" s="107"/>
      <c r="G12" s="110"/>
    </row>
    <row r="13" spans="1:7" s="18" customFormat="1" ht="44.25" thickBot="1" x14ac:dyDescent="0.3">
      <c r="A13" s="56">
        <v>8</v>
      </c>
      <c r="B13" s="50" t="s">
        <v>119</v>
      </c>
      <c r="C13" s="47"/>
      <c r="D13" s="48"/>
      <c r="E13" s="48"/>
      <c r="F13" s="107"/>
      <c r="G13" s="110"/>
    </row>
    <row r="14" spans="1:7" s="18" customFormat="1" ht="58.5" thickBot="1" x14ac:dyDescent="0.3">
      <c r="A14" s="53">
        <v>9</v>
      </c>
      <c r="B14" s="45" t="s">
        <v>129</v>
      </c>
      <c r="C14" s="51"/>
      <c r="D14" s="52"/>
      <c r="E14" s="52"/>
      <c r="F14" s="107"/>
      <c r="G14" s="110"/>
    </row>
    <row r="15" spans="1:7" s="18" customFormat="1" ht="30" thickBot="1" x14ac:dyDescent="0.3">
      <c r="A15" s="56">
        <v>10</v>
      </c>
      <c r="B15" s="50" t="s">
        <v>120</v>
      </c>
      <c r="C15" s="47"/>
      <c r="D15" s="48"/>
      <c r="E15" s="48"/>
      <c r="F15" s="107"/>
      <c r="G15" s="110"/>
    </row>
    <row r="16" spans="1:7" s="18" customFormat="1" ht="30" thickBot="1" x14ac:dyDescent="0.3">
      <c r="A16" s="53">
        <v>11</v>
      </c>
      <c r="B16" s="45" t="s">
        <v>121</v>
      </c>
      <c r="C16" s="51"/>
      <c r="D16" s="52"/>
      <c r="E16" s="52"/>
      <c r="F16" s="107"/>
      <c r="G16" s="110"/>
    </row>
    <row r="17" spans="1:8" s="18" customFormat="1" ht="44.25" thickBot="1" x14ac:dyDescent="0.3">
      <c r="A17" s="56">
        <v>12</v>
      </c>
      <c r="B17" s="50" t="s">
        <v>81</v>
      </c>
      <c r="C17" s="47"/>
      <c r="D17" s="48"/>
      <c r="E17" s="48"/>
      <c r="F17" s="107"/>
      <c r="G17" s="110"/>
    </row>
    <row r="18" spans="1:8" s="18" customFormat="1" ht="59.25" thickBot="1" x14ac:dyDescent="0.3">
      <c r="A18" s="54">
        <v>13</v>
      </c>
      <c r="B18" s="42" t="s">
        <v>76</v>
      </c>
      <c r="C18" s="60"/>
      <c r="D18" s="61"/>
      <c r="E18" s="61"/>
      <c r="F18" s="107"/>
      <c r="G18" s="111"/>
    </row>
    <row r="19" spans="1:8" s="18" customFormat="1" ht="44.25" thickBot="1" x14ac:dyDescent="0.3">
      <c r="A19" s="58">
        <v>14</v>
      </c>
      <c r="B19" s="50" t="s">
        <v>77</v>
      </c>
      <c r="C19" s="48"/>
      <c r="D19" s="48"/>
      <c r="E19" s="48"/>
      <c r="F19" s="107"/>
      <c r="G19" s="110"/>
    </row>
    <row r="20" spans="1:8" s="18" customFormat="1" ht="58.5" thickBot="1" x14ac:dyDescent="0.3">
      <c r="A20" s="55">
        <v>15</v>
      </c>
      <c r="B20" s="42" t="s">
        <v>82</v>
      </c>
      <c r="C20" s="52"/>
      <c r="D20" s="52"/>
      <c r="E20" s="52"/>
      <c r="F20" s="107"/>
      <c r="G20" s="110"/>
    </row>
    <row r="21" spans="1:8" s="18" customFormat="1" ht="30" thickBot="1" x14ac:dyDescent="0.3">
      <c r="A21" s="58">
        <v>16</v>
      </c>
      <c r="B21" s="57" t="s">
        <v>83</v>
      </c>
      <c r="C21" s="49"/>
      <c r="D21" s="49"/>
      <c r="E21" s="49"/>
      <c r="F21" s="107"/>
      <c r="G21" s="110"/>
    </row>
    <row r="22" spans="1:8" s="18" customFormat="1" ht="87" thickBot="1" x14ac:dyDescent="0.3">
      <c r="A22" s="55">
        <v>17</v>
      </c>
      <c r="B22" s="43" t="s">
        <v>130</v>
      </c>
      <c r="C22" s="51"/>
      <c r="D22" s="52"/>
      <c r="E22" s="52"/>
      <c r="F22" s="107"/>
      <c r="G22" s="110"/>
    </row>
    <row r="23" spans="1:8" s="18" customFormat="1" ht="44.25" thickBot="1" x14ac:dyDescent="0.3">
      <c r="A23" s="58">
        <v>18</v>
      </c>
      <c r="B23" s="50" t="s">
        <v>122</v>
      </c>
      <c r="C23" s="47"/>
      <c r="D23" s="48"/>
      <c r="E23" s="48"/>
      <c r="F23" s="107"/>
      <c r="G23" s="112"/>
    </row>
    <row r="24" spans="1:8" s="18" customFormat="1" ht="30" thickBot="1" x14ac:dyDescent="0.3">
      <c r="A24" s="55">
        <v>19</v>
      </c>
      <c r="B24" s="46" t="s">
        <v>123</v>
      </c>
      <c r="C24" s="51"/>
      <c r="D24" s="52"/>
      <c r="E24" s="52"/>
      <c r="F24" s="107"/>
      <c r="G24" s="112"/>
    </row>
    <row r="25" spans="1:8" s="18" customFormat="1" ht="87.75" thickBot="1" x14ac:dyDescent="0.3">
      <c r="A25" s="58">
        <v>20</v>
      </c>
      <c r="B25" s="59" t="s">
        <v>124</v>
      </c>
      <c r="C25" s="47"/>
      <c r="D25" s="48"/>
      <c r="E25" s="48"/>
      <c r="F25" s="107"/>
      <c r="G25" s="110"/>
    </row>
    <row r="26" spans="1:8" s="18" customFormat="1" ht="44.25" thickBot="1" x14ac:dyDescent="0.3">
      <c r="A26" s="55">
        <v>21</v>
      </c>
      <c r="B26" s="44" t="s">
        <v>78</v>
      </c>
      <c r="C26" s="51"/>
      <c r="D26" s="52"/>
      <c r="E26" s="52"/>
      <c r="F26" s="107"/>
      <c r="G26" s="110"/>
    </row>
    <row r="27" spans="1:8" s="18" customFormat="1" ht="30.75" thickBot="1" x14ac:dyDescent="0.3">
      <c r="A27" s="58">
        <v>22</v>
      </c>
      <c r="B27" s="50" t="s">
        <v>69</v>
      </c>
      <c r="C27" s="47"/>
      <c r="D27" s="48"/>
      <c r="E27" s="48"/>
      <c r="F27" s="107"/>
      <c r="G27" s="110"/>
    </row>
    <row r="28" spans="1:8" s="18" customFormat="1" ht="30" thickBot="1" x14ac:dyDescent="0.3">
      <c r="A28" s="55">
        <v>23</v>
      </c>
      <c r="B28" s="45" t="s">
        <v>79</v>
      </c>
      <c r="C28" s="51"/>
      <c r="D28" s="52"/>
      <c r="E28" s="52"/>
      <c r="F28" s="107"/>
      <c r="G28" s="110"/>
    </row>
    <row r="29" spans="1:8" s="18" customFormat="1" ht="30" thickBot="1" x14ac:dyDescent="0.3">
      <c r="A29" s="58">
        <v>24</v>
      </c>
      <c r="B29" s="57" t="s">
        <v>80</v>
      </c>
      <c r="C29" s="47"/>
      <c r="D29" s="48"/>
      <c r="E29" s="48"/>
      <c r="F29" s="107"/>
      <c r="G29" s="110"/>
    </row>
    <row r="30" spans="1:8" ht="44.25" thickBot="1" x14ac:dyDescent="0.3">
      <c r="A30" s="55">
        <v>25</v>
      </c>
      <c r="B30" s="46" t="s">
        <v>70</v>
      </c>
      <c r="C30" s="51"/>
      <c r="D30" s="52"/>
      <c r="E30" s="52"/>
      <c r="F30" s="107"/>
      <c r="G30" s="110"/>
    </row>
    <row r="31" spans="1:8" ht="44.25" thickBot="1" x14ac:dyDescent="0.3">
      <c r="A31" s="58">
        <v>26</v>
      </c>
      <c r="B31" s="50" t="s">
        <v>75</v>
      </c>
      <c r="C31" s="47"/>
      <c r="D31" s="48"/>
      <c r="E31" s="48"/>
      <c r="F31" s="107"/>
      <c r="G31" s="110"/>
    </row>
    <row r="32" spans="1:8" ht="53.25" customHeight="1" thickBot="1" x14ac:dyDescent="0.3">
      <c r="A32" s="81">
        <v>27</v>
      </c>
      <c r="B32" s="82" t="s">
        <v>131</v>
      </c>
      <c r="C32" s="83"/>
      <c r="D32" s="84"/>
      <c r="E32" s="84"/>
      <c r="F32" s="107"/>
      <c r="G32" s="113"/>
      <c r="H32" s="34"/>
    </row>
    <row r="33" spans="1:7" ht="27" customHeight="1" x14ac:dyDescent="0.4">
      <c r="A33" s="41"/>
      <c r="B33" s="41"/>
      <c r="C33" s="41"/>
      <c r="D33" s="41"/>
      <c r="E33" s="41"/>
      <c r="F33" s="114">
        <f>SUM(F6:F32)</f>
        <v>0</v>
      </c>
      <c r="G33" s="115" t="s">
        <v>125</v>
      </c>
    </row>
    <row r="34" spans="1:7" ht="27" customHeight="1" thickBot="1" x14ac:dyDescent="0.3">
      <c r="A34" s="94"/>
      <c r="B34" s="95"/>
      <c r="C34" s="95"/>
      <c r="D34" s="94"/>
      <c r="E34" s="94"/>
      <c r="F34" s="116">
        <f>F33/81</f>
        <v>0</v>
      </c>
      <c r="G34" s="117"/>
    </row>
    <row r="35" spans="1:7" ht="35.1" customHeight="1" thickBot="1" x14ac:dyDescent="0.3">
      <c r="A35" s="33"/>
      <c r="B35" s="216" t="s">
        <v>68</v>
      </c>
      <c r="C35" s="216"/>
      <c r="D35" s="216"/>
      <c r="E35" s="216"/>
      <c r="F35" s="216"/>
      <c r="G35" s="217"/>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algorithmName="SHA-512" hashValue="Hmg8xEGtQO9HSa88gPq6ei28EQ4x8i3c4dlE7U/uDwGaO0eEK1bk3wr9Scm7CNz3Oo7pwIwTq5VJ4hGDNS12pA==" saltValue="bCzhaUfIho0ySD383k5Teg==" spinCount="100000" sheet="1" objects="1" scenarios="1" selectLockedCells="1"/>
  <mergeCells count="4">
    <mergeCell ref="B1:G1"/>
    <mergeCell ref="B3:G3"/>
    <mergeCell ref="B2:G2"/>
    <mergeCell ref="B35:G35"/>
  </mergeCells>
  <printOptions horizontalCentered="1" verticalCentered="1"/>
  <pageMargins left="0.2" right="0.2" top="0.25" bottom="0.25" header="0.3" footer="0.3"/>
  <pageSetup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sqref="A1:F5"/>
    </sheetView>
  </sheetViews>
  <sheetFormatPr defaultRowHeight="15" x14ac:dyDescent="0.25"/>
  <cols>
    <col min="1" max="4" width="8.85546875" style="6"/>
    <col min="6" max="6" width="9.140625" style="6"/>
  </cols>
  <sheetData>
    <row r="1" spans="1:6" x14ac:dyDescent="0.3">
      <c r="A1" s="6" t="s">
        <v>34</v>
      </c>
      <c r="B1" s="6">
        <v>3</v>
      </c>
      <c r="C1" s="6">
        <v>3</v>
      </c>
      <c r="D1" s="6">
        <v>15</v>
      </c>
      <c r="E1" s="6">
        <v>1</v>
      </c>
      <c r="F1" s="6" t="s">
        <v>142</v>
      </c>
    </row>
    <row r="2" spans="1:6" x14ac:dyDescent="0.3">
      <c r="A2" s="6" t="s">
        <v>35</v>
      </c>
      <c r="B2" s="6">
        <v>2</v>
      </c>
      <c r="C2" s="6">
        <v>0</v>
      </c>
      <c r="D2" s="6">
        <v>0</v>
      </c>
      <c r="E2" s="6">
        <v>0</v>
      </c>
      <c r="F2" s="6" t="s">
        <v>143</v>
      </c>
    </row>
    <row r="3" spans="1:6" x14ac:dyDescent="0.3">
      <c r="B3" s="6">
        <v>1</v>
      </c>
      <c r="E3" s="4"/>
    </row>
    <row r="4" spans="1:6" x14ac:dyDescent="0.3">
      <c r="B4" s="6">
        <v>0</v>
      </c>
      <c r="E4" s="4"/>
    </row>
    <row r="5" spans="1:6" x14ac:dyDescent="0.25">
      <c r="E5" s="4"/>
    </row>
  </sheetData>
  <sheetProtection algorithmName="SHA-512" hashValue="2ekP9Er54dE3UBnMSSkTUuXOejdgJANGs9ixeTZHiXJsDPj0df4bZRh4Wcq0V9iwtGS0j0yO9QMHOwxaf3A5Jg==" saltValue="lsPAsSC81GYVyEM5E364Y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Section 1</vt:lpstr>
      <vt:lpstr>Section 2</vt:lpstr>
      <vt:lpstr>Sheet1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2017-09-27T17:46:08Z</cp:lastPrinted>
  <dcterms:created xsi:type="dcterms:W3CDTF">2016-12-22T21:00:02Z</dcterms:created>
  <dcterms:modified xsi:type="dcterms:W3CDTF">2018-02-09T21:48:56Z</dcterms:modified>
</cp:coreProperties>
</file>