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1'!$A$1:$N$149</definedName>
    <definedName name="check">[1]Sheet2!$C$1:$C$2</definedName>
    <definedName name="OLE_LINK1" localSheetId="1">'Section 1'!$B$9</definedName>
    <definedName name="Scores">[1]Sheet2!$A$1:$A$4</definedName>
  </definedNames>
  <calcPr calcId="162913"/>
</workbook>
</file>

<file path=xl/calcChain.xml><?xml version="1.0" encoding="utf-8"?>
<calcChain xmlns="http://schemas.openxmlformats.org/spreadsheetml/2006/main">
  <c r="B10" i="2" l="1"/>
  <c r="I135" i="1"/>
  <c r="I125" i="1"/>
  <c r="I124" i="1"/>
  <c r="I19" i="1"/>
  <c r="I18" i="1"/>
  <c r="I12" i="1"/>
  <c r="I11" i="1"/>
  <c r="I33" i="1"/>
  <c r="I39" i="1"/>
  <c r="I53" i="1"/>
  <c r="I58" i="1"/>
  <c r="I68" i="1"/>
  <c r="I98" i="1"/>
  <c r="I103" i="1"/>
  <c r="I109" i="1"/>
  <c r="I118" i="1"/>
  <c r="I117" i="1"/>
  <c r="I92" i="1"/>
  <c r="I91" i="1"/>
  <c r="I85" i="1"/>
  <c r="I84" i="1"/>
  <c r="I79" i="1"/>
  <c r="I78" i="1"/>
  <c r="I74" i="1"/>
  <c r="I73" i="1"/>
  <c r="I63" i="1"/>
  <c r="I62" i="1"/>
  <c r="I47" i="1"/>
  <c r="I46" i="1"/>
  <c r="I27" i="1"/>
  <c r="I26" i="1"/>
  <c r="I132" i="1"/>
  <c r="I131" i="1"/>
  <c r="I130" i="1"/>
  <c r="I146" i="1"/>
  <c r="I141" i="1"/>
  <c r="I123" i="1"/>
  <c r="I122" i="1"/>
  <c r="I110" i="1"/>
  <c r="I108" i="1"/>
  <c r="I104" i="1"/>
  <c r="I102" i="1"/>
  <c r="I99" i="1"/>
  <c r="I97" i="1"/>
  <c r="I69" i="1"/>
  <c r="I67" i="1"/>
  <c r="I59" i="1"/>
  <c r="I57" i="1"/>
  <c r="I52" i="1"/>
  <c r="I51" i="1"/>
  <c r="I40" i="1"/>
  <c r="I38" i="1"/>
  <c r="I34" i="1"/>
  <c r="I32" i="1"/>
  <c r="I17" i="1"/>
  <c r="I16" i="1"/>
  <c r="I147" i="1" l="1"/>
  <c r="I148" i="1" s="1"/>
  <c r="F33" i="3"/>
  <c r="B11" i="2" l="1"/>
  <c r="F34" i="3"/>
  <c r="C12" i="2"/>
  <c r="B12" i="2" l="1"/>
  <c r="B13" i="2" s="1"/>
</calcChain>
</file>

<file path=xl/sharedStrings.xml><?xml version="1.0" encoding="utf-8"?>
<sst xmlns="http://schemas.openxmlformats.org/spreadsheetml/2006/main" count="249" uniqueCount="225">
  <si>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</si>
  <si>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</si>
  <si>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</si>
  <si>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</si>
  <si>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</si>
  <si>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</si>
  <si>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</si>
  <si>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</si>
  <si>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</si>
  <si>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</si>
  <si>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</si>
  <si>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</si>
  <si>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</si>
  <si>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</si>
  <si>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</si>
  <si>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</si>
  <si>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</si>
  <si>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</si>
  <si>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</si>
  <si>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</si>
  <si>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</si>
  <si>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</si>
  <si>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</si>
  <si>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</si>
  <si>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</si>
  <si>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</si>
  <si>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</si>
  <si>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</si>
  <si>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</si>
  <si>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</si>
  <si>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</si>
  <si>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</si>
  <si>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</si>
  <si>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</si>
  <si>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</si>
  <si>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</si>
  <si>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</si>
  <si>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</si>
  <si>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</si>
  <si>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</si>
  <si>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</si>
  <si>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</si>
  <si>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</si>
  <si>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</si>
  <si>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</si>
  <si>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</si>
  <si>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</si>
  <si>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</si>
  <si>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</si>
  <si>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</si>
  <si>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</si>
  <si>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</si>
  <si>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</si>
  <si>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</si>
  <si>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</si>
  <si>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Structure and Properties of Matter:</t>
  </si>
  <si>
    <t>MS-PS1-1: Develop models to describe the atomic composition of simple molecules and extended structures.</t>
  </si>
  <si>
    <r>
      <t>PS1.A: Structure and Properties of Matter
▪</t>
    </r>
    <r>
      <rPr>
        <sz val="11"/>
        <color theme="1"/>
        <rFont val="Arial"/>
        <family val="2"/>
      </rPr>
      <t xml:space="preserve">  Substances are made from different types of atoms, which combine with one another in various ways. Atoms form molecules that range in size from two to thousands of atoms. (MS-PS1-1)</t>
    </r>
  </si>
  <si>
    <r>
      <t xml:space="preserve">PS1.A: Structure and Properties of Matter
</t>
    </r>
    <r>
      <rPr>
        <sz val="11"/>
        <color theme="1"/>
        <rFont val="Arial"/>
        <family val="2"/>
      </rPr>
      <t>▪  Solids may be formed from molecules, or they may be extended structures with repeating subunits (e.g., crystals). (MS-PS1-1)</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</si>
  <si>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predict and/or describe phenomena. (MS-PS1-1)</t>
    </r>
  </si>
  <si>
    <r>
      <rPr>
        <b/>
        <sz val="11"/>
        <color theme="1"/>
        <rFont val="Arial"/>
        <family val="2"/>
      </rPr>
      <t>PS1.A: Structure and Properties of Matter</t>
    </r>
    <r>
      <rPr>
        <sz val="11"/>
        <color theme="1"/>
        <rFont val="Arial"/>
        <family val="2"/>
      </rPr>
      <t xml:space="preserve">
▪  Each pure substance has characteristic physical and chemical properties (for any bulk quantity under given conditions) that can be used to identify it. (MS-PS1-3)</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</si>
  <si>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</si>
  <si>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and progresses to evaluating the merit and validity of ideas and methods.</t>
    </r>
    <r>
      <rPr>
        <sz val="11"/>
        <color theme="1"/>
        <rFont val="Arial"/>
        <family val="2"/>
      </rPr>
      <t xml:space="preserve">
▪  Gather, read, and synthesize information from multiple appropriate sources and assess the credibility, accuracy, and possible bias of each publication and methods used, and describe how they are supported or not supported by evidence. (MS-PS1-3)</t>
    </r>
  </si>
  <si>
    <r>
      <rPr>
        <b/>
        <sz val="11"/>
        <color theme="1"/>
        <rFont val="Arial"/>
        <family val="2"/>
      </rPr>
      <t>Structure and Function</t>
    </r>
    <r>
      <rPr>
        <sz val="11"/>
        <color theme="1"/>
        <rFont val="Arial"/>
        <family val="2"/>
      </rPr>
      <t xml:space="preserve">
▪  Structures can be designed to serve particular functions by taking into account properties of different materials, and how materials can be shaped and used. (MS-PS1-3)</t>
    </r>
  </si>
  <si>
    <t xml:space="preserve">MS-PS1-4:   Develop a model that predicts and describes changes in particle motion, temperature, and state of a pure substance when thermal energy is added or removed. </t>
  </si>
  <si>
    <t xml:space="preserve">MS-PS1-3:   Gather and make sense of information to describe that synthetic materials come from natural resources and impact society. </t>
  </si>
  <si>
    <r>
      <rPr>
        <b/>
        <sz val="11"/>
        <color theme="1"/>
        <rFont val="Arial"/>
        <family val="2"/>
      </rPr>
      <t>Cause and Effect</t>
    </r>
    <r>
      <rPr>
        <sz val="11"/>
        <color theme="1"/>
        <rFont val="Arial"/>
        <family val="2"/>
      </rPr>
      <t xml:space="preserve">
▪  Cause and effect relationships may be used to predict phenomena in natural or designed systems. (MS-PS1-4)</t>
    </r>
  </si>
  <si>
    <r>
      <rPr>
        <b/>
        <sz val="11"/>
        <color theme="1"/>
        <rFont val="Arial"/>
        <family val="2"/>
      </rPr>
      <t>PS1.A: Structure and Properties of Matter</t>
    </r>
    <r>
      <rPr>
        <sz val="11"/>
        <color theme="1"/>
        <rFont val="Arial"/>
        <family val="2"/>
      </rPr>
      <t xml:space="preserve">
▪  Gases and liquids are made of molecules or inert atoms that are moving about relative to each other. (MS-PS1-4)</t>
    </r>
  </si>
  <si>
    <r>
      <rPr>
        <b/>
        <sz val="11"/>
        <color theme="1"/>
        <rFont val="Arial"/>
        <family val="2"/>
      </rPr>
      <t>PS1.A: Structure and Properties of Matter</t>
    </r>
    <r>
      <rPr>
        <sz val="11"/>
        <color theme="1"/>
        <rFont val="Arial"/>
        <family val="2"/>
      </rPr>
      <t xml:space="preserve">
▪  In a liquid, the molecules are constantly in contact with others; in a gas, they are widely spaced except when they happen to collide. In a solid, atoms are closely spaced and may vibrate in position but do not change relative locations. (MS-PS1-4)</t>
    </r>
  </si>
  <si>
    <r>
      <rPr>
        <b/>
        <sz val="11"/>
        <color theme="1"/>
        <rFont val="Arial"/>
        <family val="2"/>
      </rPr>
      <t>PS1.A: Structure and Properties of Matter</t>
    </r>
    <r>
      <rPr>
        <sz val="11"/>
        <color theme="1"/>
        <rFont val="Arial"/>
        <family val="2"/>
      </rPr>
      <t xml:space="preserve">
▪  The changes of state that occur with variations in temperature or pressure can be described and predicted using these models of matter. (MS-PS1-4)</t>
    </r>
  </si>
  <si>
    <r>
      <rPr>
        <b/>
        <sz val="11"/>
        <color theme="1"/>
        <rFont val="Arial"/>
        <family val="2"/>
      </rPr>
      <t>PS3.A: Definitions of Energy</t>
    </r>
    <r>
      <rPr>
        <sz val="11"/>
        <color theme="1"/>
        <rFont val="Arial"/>
        <family val="2"/>
      </rPr>
      <t xml:space="preserve">
▪  The term “heat” as used in everyday language refers both to thermal energy (the motion of atoms or molecules within a substance) and the transfer of that thermal energy from one object to another. In science, heat is used only for this second meaning; it refers to the energy transferred due to the temperature difference between two objects. (secondary to MS- PS1-4)</t>
    </r>
  </si>
  <si>
    <r>
      <rPr>
        <b/>
        <sz val="11"/>
        <color theme="1"/>
        <rFont val="Arial"/>
        <family val="2"/>
      </rPr>
      <t>PS3.A: Definitions of Energy</t>
    </r>
    <r>
      <rPr>
        <sz val="11"/>
        <color theme="1"/>
        <rFont val="Arial"/>
        <family val="2"/>
      </rPr>
      <t xml:space="preserve">
▪  The temperature of a system is proportional to the average internal kinetic energy and potential energy per atom or molecule (whichever is the appropriate building block for the system’s material). The details of that relationship depend on the type of atom or molecule and the interactions among the atoms in the material. Temperature is not a direct measure of a system's total thermal energy. The total thermal energy (sometimes called the total internal energy) of a system depends jointly on the temperature, the total number of atoms in the system, and the state of the material. (secondary to MS-PS1-4)</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</si>
  <si>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predict and/or describe phenomena. (MS-PS1-4)</t>
    </r>
  </si>
  <si>
    <t>Chemical Reactions:</t>
  </si>
  <si>
    <r>
      <rPr>
        <b/>
        <sz val="11"/>
        <color theme="1"/>
        <rFont val="Arial"/>
        <family val="2"/>
      </rPr>
      <t>PS1.A: Structure and Properties of Matter</t>
    </r>
    <r>
      <rPr>
        <sz val="11"/>
        <color theme="1"/>
        <rFont val="Arial"/>
        <family val="2"/>
      </rPr>
      <t xml:space="preserve">
▪  Each pure substance has characteristic physical and chemical properties (for any bulk quantity under given conditions) that can be used to identify it. (MS-PS1-2)</t>
    </r>
  </si>
  <si>
    <t xml:space="preserve">MS-PS1-2:   Analyze and interpret data on the properties of substances before and after the substances interact to determine if a chemical reaction has occurred. </t>
  </si>
  <si>
    <t xml:space="preserve">MS-PS1-5:   Develop and use a model to describe how the total number of atoms does not change in a chemical reaction and thus mass is conserved. </t>
  </si>
  <si>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(MS-PS1-2)</t>
    </r>
  </si>
  <si>
    <r>
      <rPr>
        <b/>
        <sz val="11"/>
        <color theme="1"/>
        <rFont val="Arial"/>
        <family val="2"/>
      </rPr>
      <t>Patterns</t>
    </r>
    <r>
      <rPr>
        <sz val="11"/>
        <color theme="1"/>
        <rFont val="Arial"/>
        <family val="2"/>
      </rPr>
      <t xml:space="preserve">
▪  Macroscopic patterns are related to the nature of microscopic and atomic-level structure. (MS-PS1-2)</t>
    </r>
  </si>
  <si>
    <r>
      <rPr>
        <b/>
        <sz val="11"/>
        <color theme="1"/>
        <rFont val="Arial"/>
        <family val="2"/>
      </rPr>
      <t>Energy and Matter</t>
    </r>
    <r>
      <rPr>
        <sz val="11"/>
        <color theme="1"/>
        <rFont val="Arial"/>
        <family val="2"/>
      </rPr>
      <t xml:space="preserve">
▪  Matter is conserved because atoms are conserved in physical and chemical processes. (MS-PS1-5)</t>
    </r>
  </si>
  <si>
    <r>
      <rPr>
        <b/>
        <sz val="11"/>
        <color theme="1"/>
        <rFont val="Arial"/>
        <family val="2"/>
      </rPr>
      <t>Energy and Matter</t>
    </r>
    <r>
      <rPr>
        <sz val="11"/>
        <color theme="1"/>
        <rFont val="Arial"/>
        <family val="2"/>
      </rPr>
      <t xml:space="preserve">
▪  The transfer of energy can be tracked as energy flows through a designed or natural system. (MS-PS1-6)</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</si>
  <si>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(MS-PS1-5)</t>
    </r>
  </si>
  <si>
    <r>
      <rPr>
        <b/>
        <sz val="11"/>
        <color theme="1"/>
        <rFont val="Arial"/>
        <family val="2"/>
      </rPr>
      <t>PS1.B: Chemical Reactions</t>
    </r>
    <r>
      <rPr>
        <sz val="11"/>
        <color theme="1"/>
        <rFont val="Arial"/>
        <family val="2"/>
      </rPr>
      <t xml:space="preserve">
▪  The total number of each type of atom is conserved, and thus the mass does not change. (MS-PS1-5)</t>
    </r>
  </si>
  <si>
    <r>
      <rPr>
        <b/>
        <sz val="11"/>
        <color theme="1"/>
        <rFont val="Arial"/>
        <family val="2"/>
      </rPr>
      <t>PS1.B: Chemical Reactions</t>
    </r>
    <r>
      <rPr>
        <sz val="11"/>
        <color theme="1"/>
        <rFont val="Arial"/>
        <family val="2"/>
      </rPr>
      <t xml:space="preserve">
▪  Some chemical reactions release energy, others store energy.
(MS-PS1-6)</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</si>
  <si>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(secondary to MS-PS1-6)</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</si>
  <si>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(secondary to MS-PS1-6)</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</si>
  <si>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the characteristics may be incorporated into the new design. (secondary to MS-PS1-6)</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</si>
  <si>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knowledge, principles, and theories.</t>
    </r>
    <r>
      <rPr>
        <sz val="11"/>
        <color theme="1"/>
        <rFont val="Arial"/>
        <family val="2"/>
      </rPr>
      <t xml:space="preserve">
▪  Undertake a design project, engaging in the design cycle, to construct and/or implement a solution that meets specific design criteria and constraints. (MS- PS1-6)</t>
    </r>
  </si>
  <si>
    <r>
      <rPr>
        <b/>
        <sz val="11"/>
        <color theme="1"/>
        <rFont val="Arial"/>
        <family val="2"/>
      </rPr>
      <t>PS2.A: Forces and Motion</t>
    </r>
    <r>
      <rPr>
        <sz val="11"/>
        <color theme="1"/>
        <rFont val="Arial"/>
        <family val="2"/>
      </rPr>
      <t xml:space="preserve">
▪  For any pair of interacting objects, the force exerted by the first object on the second object is equal in strength to the force that the second object exerts on the first, but in the opposite direction (Newton’s third law). (MS-PS2-1)</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</si>
  <si>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 (MS-PS2-1)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</si>
  <si>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ideas or principles to design an object, tool, process or system. (MS-PS2-1)</t>
    </r>
  </si>
  <si>
    <r>
      <rPr>
        <b/>
        <sz val="11"/>
        <color theme="1"/>
        <rFont val="Arial"/>
        <family val="2"/>
      </rPr>
      <t>PS2.A: Forces and Motion</t>
    </r>
    <r>
      <rPr>
        <sz val="11"/>
        <color theme="1"/>
        <rFont val="Arial"/>
        <family val="2"/>
      </rPr>
      <t xml:space="preserve">
▪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(MS-PS2-2)
</t>
    </r>
  </si>
  <si>
    <r>
      <rPr>
        <b/>
        <sz val="11"/>
        <color theme="1"/>
        <rFont val="Arial"/>
        <family val="2"/>
      </rPr>
      <t>PS2.A: Forces and Motion</t>
    </r>
    <r>
      <rPr>
        <sz val="11"/>
        <color theme="1"/>
        <rFont val="Arial"/>
        <family val="2"/>
      </rPr>
      <t xml:space="preserve">
▪  All positions of objects and the directions of forces and motions must be described in an arbitrarily chosen reference frame and arbitrarily chosen
units of size. In order to share information with other people, these choices must also be shared. (MS-PS2-2)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</si>
  <si>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  Plan an investigation individually and collaboratively, and in the design: identify independent and dependent variables and controls, what tools are needed to do the gathering, how measurements will be recorded, and how many data are needed to support a claim. (MS-PS2-2)</t>
    </r>
  </si>
  <si>
    <r>
      <rPr>
        <b/>
        <sz val="11"/>
        <color theme="1"/>
        <rFont val="Arial"/>
        <family val="2"/>
      </rPr>
      <t>Stability and Change</t>
    </r>
    <r>
      <rPr>
        <sz val="11"/>
        <color theme="1"/>
        <rFont val="Arial"/>
        <family val="2"/>
      </rPr>
      <t xml:space="preserve">
▪  Explanations of stability and change in natural or designed systems can be constructed by examining the changes over time and forces at different scales. (MS-PS2-2)</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</si>
  <si>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describe unobservable mechanisms. (MS-PS1-5)</t>
    </r>
  </si>
  <si>
    <r>
      <rPr>
        <b/>
        <sz val="11"/>
        <color theme="1"/>
        <rFont val="Arial"/>
        <family val="2"/>
      </rPr>
      <t>PS2.B: Types of Interactions</t>
    </r>
    <r>
      <rPr>
        <sz val="11"/>
        <color theme="1"/>
        <rFont val="Arial"/>
        <family val="2"/>
      </rPr>
      <t xml:space="preserve">
▪  Forces that act at a distance (electric, magnetic, and gravitational) can be explained by fields that extend through space and can be mapped by their
effect on a test object (a charged object, or a ball, respectively). (MS-PS2-5)</t>
    </r>
  </si>
  <si>
    <r>
      <rPr>
        <b/>
        <sz val="11"/>
        <color theme="1"/>
        <rFont val="Arial"/>
        <family val="2"/>
      </rPr>
      <t>PS2.B: Types of Interactions</t>
    </r>
    <r>
      <rPr>
        <sz val="11"/>
        <color theme="1"/>
        <rFont val="Arial"/>
        <family val="2"/>
      </rPr>
      <t xml:space="preserve">
▪  Electric and magnetic (electromagnetic) forces can be attractive or repulsive, and their sizes depend on the magnitudes of the charges, currents, or magnetic strengths involved and on the distances between the interacting objects. (MS-PS2-3)</t>
    </r>
  </si>
  <si>
    <r>
      <rPr>
        <b/>
        <sz val="11"/>
        <color theme="1"/>
        <rFont val="Arial"/>
        <family val="2"/>
      </rPr>
      <t>PS2.B: Types of Interactions</t>
    </r>
    <r>
      <rPr>
        <sz val="11"/>
        <color theme="1"/>
        <rFont val="Arial"/>
        <family val="2"/>
      </rPr>
      <t xml:space="preserve">
▪  Gravitational forces are always attractive. There is a gravitational force between any two masses, but it is very small except when one or both of the objects have large mass—e.g., Earth and the sun. (MS-PS2-4)</t>
    </r>
  </si>
  <si>
    <t>MS-PS2-3: Ask questions about data to determine the factors that affect the strength of electric and magnetic forces.</t>
  </si>
  <si>
    <t>MS-PS2-2: Plan an investigation to provide evidence that the change in an object’s motion depends on the sum of the forces on the object and the mass of the object.</t>
  </si>
  <si>
    <t>MS-PS2-1: Apply Newton’s Third Law to design a solution to a problem involving the motion of two colliding objects.</t>
  </si>
  <si>
    <t>MS-PS1-6:   Undertake a design project to construct, test, and modify a device that either releases or absorbs thermal energy by chemical processes.</t>
  </si>
  <si>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6–8 builds from grades
K–5 experiences and progresses to specifying relationships between variables, and clarifying arguments and models.</t>
    </r>
    <r>
      <rPr>
        <sz val="11"/>
        <color theme="1"/>
        <rFont val="Arial"/>
        <family val="2"/>
      </rPr>
      <t xml:space="preserve">
▪  Ask questions that can be investigated within the scope of the classroom, outdoor environment, and museums and other public facilities with available resources and, when appropriate, frame a hypothesis based on observations and scientific principles. (MS-PS2-3)</t>
    </r>
  </si>
  <si>
    <r>
      <rPr>
        <b/>
        <sz val="11"/>
        <color theme="1"/>
        <rFont val="Arial"/>
        <family val="2"/>
      </rPr>
      <t>Cause and Effect</t>
    </r>
    <r>
      <rPr>
        <sz val="11"/>
        <color theme="1"/>
        <rFont val="Arial"/>
        <family val="2"/>
      </rPr>
      <t xml:space="preserve">
▪  Cause and effect relationships may be used to predict phenomena in natural or
designed systems. (MS-PS2-3)</t>
    </r>
  </si>
  <si>
    <r>
      <rPr>
        <b/>
        <sz val="11"/>
        <color theme="1"/>
        <rFont val="Arial"/>
        <family val="2"/>
      </rPr>
      <t>Cause and Effect</t>
    </r>
    <r>
      <rPr>
        <sz val="11"/>
        <color theme="1"/>
        <rFont val="Arial"/>
        <family val="2"/>
      </rPr>
      <t xml:space="preserve">
▪  Cause and effect relationships may be used to predict phenomena in natural or
designed systems. (MS-PS2-5)</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</si>
  <si>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 (MS-PS2-4)</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</si>
  <si>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xml:space="preserve">
▪  Conduct an investigation and evaluate the experimental design to produce data to serve as the basis for evidence that can meet the goals of the investigation. (MS-PS2-5)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</si>
  <si>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from K–5 experiences and progresses to constructing a convincing argument that supports or
refutes claims for either explanations or solutions about the natural and
designed world.</t>
    </r>
    <r>
      <rPr>
        <sz val="11"/>
        <color theme="1"/>
        <rFont val="Arial"/>
        <family val="2"/>
      </rPr>
      <t xml:space="preserve">
▪  Construct and present oral and written arguments supported by empirical evidence and scientific reasoning to support or refute an explanation or a model for a phenomenon or a solution to a problem. (MS-PS2-4)</t>
    </r>
  </si>
  <si>
    <t>Energy</t>
  </si>
  <si>
    <r>
      <rPr>
        <b/>
        <sz val="11"/>
        <color theme="1"/>
        <rFont val="Arial"/>
        <family val="2"/>
      </rPr>
      <t>PS3.A: Definitions of Energy</t>
    </r>
    <r>
      <rPr>
        <sz val="11"/>
        <color theme="1"/>
        <rFont val="Arial"/>
        <family val="2"/>
      </rPr>
      <t xml:space="preserve">
▪  Motion energy is properly called kinetic energy; it is proportional to the mass of the moving object and grows with the square of its speed. (MS-PS3-1)</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</si>
  <si>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 (MS-PS3-1)</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</si>
  <si>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 (MS-PS3-4)</t>
    </r>
  </si>
  <si>
    <r>
      <rPr>
        <b/>
        <sz val="11"/>
        <color theme="1"/>
        <rFont val="Arial"/>
        <family val="2"/>
      </rPr>
      <t>Systems and System Models</t>
    </r>
    <r>
      <rPr>
        <sz val="11"/>
        <color theme="1"/>
        <rFont val="Arial"/>
        <family val="2"/>
      </rPr>
      <t xml:space="preserve">
▪  Models can be used to represent systems and their interactions – such
as inputs, processes, and outputs – and energy and matter flows within systems. (MS-PS3-2)</t>
    </r>
  </si>
  <si>
    <r>
      <rPr>
        <b/>
        <sz val="11"/>
        <color theme="1"/>
        <rFont val="Arial"/>
        <family val="2"/>
      </rPr>
      <t>Energy and Matter</t>
    </r>
    <r>
      <rPr>
        <sz val="11"/>
        <color theme="1"/>
        <rFont val="Arial"/>
        <family val="2"/>
      </rPr>
      <t xml:space="preserve">
▪  The transfer of energy can be tracked as energy flows through a designed or natural system. (MS-PS3-3)</t>
    </r>
  </si>
  <si>
    <r>
      <rPr>
        <b/>
        <sz val="11"/>
        <color theme="1"/>
        <rFont val="Arial"/>
        <family val="2"/>
      </rPr>
      <t>Energy and Matter</t>
    </r>
    <r>
      <rPr>
        <sz val="11"/>
        <color theme="1"/>
        <rFont val="Arial"/>
        <family val="2"/>
      </rPr>
      <t xml:space="preserve">
▪  Energy may take different forms (e.g. energy in fields, thermal energy, energy of motion). (MS-PS3-5)</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</si>
  <si>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and progresses to extending quantitative analysis to investigations, distinguishing between correlation and causation,
and basic statistical techniques of data and error analysis.</t>
    </r>
    <r>
      <rPr>
        <sz val="11"/>
        <color theme="1"/>
        <rFont val="Arial"/>
        <family val="2"/>
      </rPr>
      <t xml:space="preserve">
▪  Construct and interpret graphical displays of data to identify linear and nonlinear relationships. (MS-PS3-1)</t>
    </r>
  </si>
  <si>
    <r>
      <rPr>
        <b/>
        <sz val="11"/>
        <color theme="1"/>
        <rFont val="Arial"/>
        <family val="2"/>
      </rPr>
      <t>PS3.A: Definitions of Energy</t>
    </r>
    <r>
      <rPr>
        <sz val="11"/>
        <color theme="1"/>
        <rFont val="Arial"/>
        <family val="2"/>
      </rPr>
      <t xml:space="preserve">
▪  A system of objects may also contain stored (potential) energy, depending on their relative positions. (MS-PS3-2)</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</si>
  <si>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(MS-PS3-3)</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</si>
  <si>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(MS-PS3-4)</t>
    </r>
  </si>
  <si>
    <r>
      <rPr>
        <b/>
        <sz val="11"/>
        <color theme="1"/>
        <rFont val="Arial"/>
        <family val="2"/>
      </rPr>
      <t>PS3.C: Relationship Between Energy and Forces</t>
    </r>
    <r>
      <rPr>
        <sz val="11"/>
        <color theme="1"/>
        <rFont val="Arial"/>
        <family val="2"/>
      </rPr>
      <t xml:space="preserve">
▪  When two objects interact, each one exerts a force on the other that can cause energy to be transferred to or from the object. (MS-PS3-2)</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</si>
  <si>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describe unobservable mechanisms. (MS-PS3-2)</t>
    </r>
  </si>
  <si>
    <r>
      <rPr>
        <b/>
        <sz val="11"/>
        <color theme="1"/>
        <rFont val="Arial"/>
        <family val="2"/>
      </rPr>
      <t>PS3.B: Conservation of Energy and Energy Transfer</t>
    </r>
    <r>
      <rPr>
        <sz val="11"/>
        <color theme="1"/>
        <rFont val="Arial"/>
        <family val="2"/>
      </rPr>
      <t xml:space="preserve">
▪  Energy is spontaneously transferred out of hotter regions or objects and into colder ones. (MS-PS3-3)</t>
    </r>
  </si>
  <si>
    <r>
      <rPr>
        <b/>
        <sz val="11"/>
        <color theme="1"/>
        <rFont val="Arial"/>
        <family val="2"/>
      </rPr>
      <t>PS3.B: Conservation of Energy and Energy Transfer</t>
    </r>
    <r>
      <rPr>
        <sz val="11"/>
        <color theme="1"/>
        <rFont val="Arial"/>
        <family val="2"/>
      </rPr>
      <t xml:space="preserve">
▪  The amount of energy transfer needed to change the temperature of a matter sample by a given amount depends on the nature of the matter, the size of the sample, and the environment. (MS-PS3-4)</t>
    </r>
  </si>
  <si>
    <r>
      <rPr>
        <b/>
        <sz val="11"/>
        <color theme="1"/>
        <rFont val="Arial"/>
        <family val="2"/>
      </rPr>
      <t>PS3.B: Conservation of Energy and Energy Transfer</t>
    </r>
    <r>
      <rPr>
        <sz val="11"/>
        <color theme="1"/>
        <rFont val="Arial"/>
        <family val="2"/>
      </rPr>
      <t xml:space="preserve">
▪  When the motion energy of an object changes, there is inevitably some other change in energy at the same time. (MS-PS3-5)</t>
    </r>
  </si>
  <si>
    <r>
      <rPr>
        <b/>
        <sz val="11"/>
        <color theme="1"/>
        <rFont val="Arial"/>
        <family val="2"/>
      </rPr>
      <t>ETS1.A: Defining and Delimiting an Engineering Problem</t>
    </r>
    <r>
      <rPr>
        <sz val="11"/>
        <color theme="1"/>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 (secondary to MS-PS3-3)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</si>
  <si>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There are systematic processes for evaluating solutions with respect to how well they meet criteria and constraints of a problem. (secondary to MS-PS3-3)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</si>
  <si>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ideas or principles to design, construct, and test a design of an object, tool, process or system. (MS-PS3-3)</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</si>
  <si>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  Plan an investigation individually and collaboratively, and in the design:
identify independent and dependent variables and controls, what tools
are needed to do the gathering, how measurements will be recorded, and how many data are needed to support a claim. (MS-PS3-4)</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</si>
  <si>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Construct, use, and present oral and written arguments supported by empirical evidence and scientific reasoning to support or refute an explanation or a model for a phenomenon. (MS-PS3-5)</t>
    </r>
  </si>
  <si>
    <t xml:space="preserve">MS-PS3-5:  Construct, use, and present arguments to support the claim that when the kinetic energy of an object changes, energy is transferred to or from the object. </t>
  </si>
  <si>
    <t>MS-PS3-3:  Apply scientific principles to design, construct, and test a device that either minimizes or maximizes thermal energy transfer.</t>
  </si>
  <si>
    <t xml:space="preserve">MS-PS3-1:  Construct and interpret graphical displays of data to describe the relationships of kinetic energy to the mass of an object and to the speed of an object. </t>
  </si>
  <si>
    <t xml:space="preserve">MS-PS4-1:  Use mathematical representations to describe a simple model for waves that includes how the amplitude of a wave is related to the energy in a wave. </t>
  </si>
  <si>
    <r>
      <rPr>
        <b/>
        <sz val="11"/>
        <color theme="1"/>
        <rFont val="Arial"/>
        <family val="2"/>
      </rPr>
      <t>PS4.A: Wave Properties</t>
    </r>
    <r>
      <rPr>
        <sz val="11"/>
        <color theme="1"/>
        <rFont val="Arial"/>
        <family val="2"/>
      </rPr>
      <t xml:space="preserve">
▪  A sound wave needs a medium through which it is transmitted. (MS-PS4-2)</t>
    </r>
  </si>
  <si>
    <r>
      <rPr>
        <b/>
        <sz val="11"/>
        <color theme="1"/>
        <rFont val="Arial"/>
        <family val="2"/>
      </rPr>
      <t>PS4.A: Wave Properties</t>
    </r>
    <r>
      <rPr>
        <sz val="11"/>
        <color theme="1"/>
        <rFont val="Arial"/>
        <family val="2"/>
      </rPr>
      <t xml:space="preserve">
▪  A simple wave has a repeating pattern with a specific wavelength, frequency, and amplitude. (MS-PS4-1)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</si>
  <si>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6–8 level builds on K–5 and progresses to identifying patterns in large data sets and using mathematical concepts to support explanations and arguments.</t>
    </r>
    <r>
      <rPr>
        <sz val="11"/>
        <color theme="1"/>
        <rFont val="Arial"/>
        <family val="2"/>
      </rPr>
      <t xml:space="preserve">
▪  Use mathematical representations to describe and/or support scientific conclusions and design solutions. (MS-PS4-1)</t>
    </r>
  </si>
  <si>
    <r>
      <rPr>
        <b/>
        <sz val="11"/>
        <color theme="1"/>
        <rFont val="Arial"/>
        <family val="2"/>
      </rPr>
      <t>Patterns</t>
    </r>
    <r>
      <rPr>
        <sz val="11"/>
        <color theme="1"/>
        <rFont val="Arial"/>
        <family val="2"/>
      </rPr>
      <t xml:space="preserve">
▪  Graphs and charts can be used to identify patterns in data. (MS-PS4-1)</t>
    </r>
  </si>
  <si>
    <r>
      <rPr>
        <b/>
        <sz val="11"/>
        <color theme="1"/>
        <rFont val="Arial"/>
        <family val="2"/>
      </rPr>
      <t>PS4.B: Electromagnetic Radiation</t>
    </r>
    <r>
      <rPr>
        <sz val="11"/>
        <color theme="1"/>
        <rFont val="Arial"/>
        <family val="2"/>
      </rPr>
      <t xml:space="preserve">
▪  When light shines on an object, it is reflected, absorbed, or transmitted through the object, depending on the object’s material and the frequency (color) of the light. (MS-PS4-2)
</t>
    </r>
  </si>
  <si>
    <r>
      <rPr>
        <b/>
        <sz val="11"/>
        <color theme="1"/>
        <rFont val="Arial"/>
        <family val="2"/>
      </rPr>
      <t>PS4.B: Electromagnetic Radiation</t>
    </r>
    <r>
      <rPr>
        <sz val="11"/>
        <color theme="1"/>
        <rFont val="Arial"/>
        <family val="2"/>
      </rPr>
      <t xml:space="preserve">
▪  The path that light travels can be traced as straight lines, except at surfaces between different transparent materials (e.g., air and water, air and glass) where the light path bends. (MS-PS4-2)</t>
    </r>
  </si>
  <si>
    <r>
      <rPr>
        <b/>
        <sz val="11"/>
        <color theme="1"/>
        <rFont val="Arial"/>
        <family val="2"/>
      </rPr>
      <t>PS4.C: Information Technologies and Instrumentation</t>
    </r>
    <r>
      <rPr>
        <sz val="11"/>
        <color theme="1"/>
        <rFont val="Arial"/>
        <family val="2"/>
      </rPr>
      <t xml:space="preserve">
▪  Digitized signals (sent as wave pulses) are a more reliable way to encode and transmit information. (MS-PS4-3)</t>
    </r>
  </si>
  <si>
    <r>
      <rPr>
        <b/>
        <sz val="11"/>
        <color theme="1"/>
        <rFont val="Arial"/>
        <family val="2"/>
      </rPr>
      <t>PS4.B: Electromagnetic Radiation</t>
    </r>
    <r>
      <rPr>
        <sz val="11"/>
        <color theme="1"/>
        <rFont val="Arial"/>
        <family val="2"/>
      </rPr>
      <t xml:space="preserve">
▪  However, because light can travel through space, it cannot be a matter wave, like sound or water waves. (MS-PS4-2)</t>
    </r>
  </si>
  <si>
    <r>
      <rPr>
        <b/>
        <sz val="11"/>
        <color theme="1"/>
        <rFont val="Arial"/>
        <family val="2"/>
      </rPr>
      <t>PS4.B: Electromagnetic Radiation</t>
    </r>
    <r>
      <rPr>
        <sz val="11"/>
        <color theme="1"/>
        <rFont val="Arial"/>
        <family val="2"/>
      </rPr>
      <t xml:space="preserve">
▪  A wave model of light is useful for explaining brightness, color, and the frequency-dependent bending of light at a surface between media. (MS-PS4-2)</t>
    </r>
  </si>
  <si>
    <t>MS-PS4-2:  Develop and use a model to describe that waves are reflected, absorbed, or transmitted through various materials.</t>
  </si>
  <si>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and use a model to describe phenomena. (MS-PS4-2)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</si>
  <si>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and progresses to evaluating the merit and validity of ideas
and methods</t>
    </r>
    <r>
      <rPr>
        <sz val="11"/>
        <color theme="1"/>
        <rFont val="Arial"/>
        <family val="2"/>
      </rPr>
      <t>.
▪  Integrate qualitative scientific and technical information in written text with that contained in media and visual displays to clarify claims and findings. (MS-PS4-3)</t>
    </r>
  </si>
  <si>
    <r>
      <rPr>
        <b/>
        <sz val="11"/>
        <color theme="1"/>
        <rFont val="Arial"/>
        <family val="2"/>
      </rPr>
      <t>Structure and Function</t>
    </r>
    <r>
      <rPr>
        <sz val="11"/>
        <color theme="1"/>
        <rFont val="Arial"/>
        <family val="2"/>
      </rPr>
      <t xml:space="preserve">
▪  Structures can be designed to serve particular functions by taking into account properties of different materials, and how materials can
be shaped and used. (MS-PS4-2)</t>
    </r>
  </si>
  <si>
    <r>
      <rPr>
        <b/>
        <sz val="11"/>
        <color theme="1"/>
        <rFont val="Arial"/>
        <family val="2"/>
      </rPr>
      <t>Structure and Function</t>
    </r>
    <r>
      <rPr>
        <sz val="11"/>
        <color theme="1"/>
        <rFont val="Arial"/>
        <family val="2"/>
      </rPr>
      <t xml:space="preserve">
▪  Structures can be designed to serve particular functions. (MS-PS4-3)</t>
    </r>
  </si>
  <si>
    <r>
      <rPr>
        <b/>
        <sz val="11"/>
        <color theme="1"/>
        <rFont val="Arial"/>
        <family val="2"/>
      </rPr>
      <t xml:space="preserve">ETS1.A: Defining and Delimiting Engineering Problems
</t>
    </r>
    <r>
      <rPr>
        <sz val="11"/>
        <color theme="1"/>
        <rFont val="Arial"/>
        <family val="2"/>
      </rPr>
      <t>▪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 (MS-ETS1-1)</t>
    </r>
  </si>
  <si>
    <r>
      <t xml:space="preserve">Asking Questions and Defining Problems
</t>
    </r>
    <r>
      <rPr>
        <i/>
        <sz val="11"/>
        <color theme="1"/>
        <rFont val="Arial"/>
        <family val="2"/>
      </rPr>
      <t>Asking questions and defining problems in grades 6–8 builds on grades K–5 experiences and progresses to specifying relationships between variables, and clarifying arguments and models.</t>
    </r>
    <r>
      <rPr>
        <b/>
        <sz val="11"/>
        <color theme="1"/>
        <rFont val="Arial"/>
        <family val="2"/>
      </rPr>
      <t xml:space="preserve">
</t>
    </r>
    <r>
      <rPr>
        <sz val="11"/>
        <color theme="1"/>
        <rFont val="Arial"/>
        <family val="2"/>
      </rPr>
      <t>▪  Define a design problem that can be solved through the development of an object, tool, process or system and includes multiple criteria and constraints, including scientific knowledge that may limit possible solutions. (MS-ETS1-1)</t>
    </r>
  </si>
  <si>
    <r>
      <rPr>
        <b/>
        <sz val="11"/>
        <color theme="1"/>
        <rFont val="Arial"/>
        <family val="2"/>
      </rPr>
      <t xml:space="preserve">Influence of Science, Engineering, and Technology on Society and the Natural World
</t>
    </r>
    <r>
      <rPr>
        <sz val="11"/>
        <color theme="1"/>
        <rFont val="Arial"/>
        <family val="2"/>
      </rPr>
      <t>▪  All human activity draws on natural resources and has both short and long-term consequences, positive as well as negative, for the health of people and the natural environment. (MS- ETS1-1)</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</si>
  <si>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</si>
  <si>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t>
    </r>
    <r>
      <rPr>
        <sz val="11"/>
        <color theme="1"/>
        <rFont val="Arial"/>
        <family val="2"/>
      </rPr>
      <t xml:space="preserve">
▪  Evaluate competing design solutions based on jointly developed and agreed-upon design criteria. (MS-ETS1-2)</t>
    </r>
  </si>
  <si>
    <r>
      <rPr>
        <b/>
        <sz val="11"/>
        <color theme="1"/>
        <rFont val="Arial"/>
        <family val="2"/>
      </rPr>
      <t>Influence of Science, Engineering, and Technology on Society and the Natural World</t>
    </r>
    <r>
      <rPr>
        <sz val="11"/>
        <color theme="1"/>
        <rFont val="Arial"/>
        <family val="2"/>
      </rPr>
      <t xml:space="preserve">
▪  The uses of technologies and limitations on their use are driven by individual or societal needs, desires, and values; by the findings of scientific research; and
by differences in such factors as climate, natural resources, and economic conditions. (MS-ETS1-1)</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</si>
  <si>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(MS-ETS1-3)</t>
    </r>
  </si>
  <si>
    <r>
      <rPr>
        <b/>
        <sz val="11"/>
        <color theme="1"/>
        <rFont val="Arial"/>
        <family val="2"/>
      </rPr>
      <t>ETS1.B: Developing Possible Solutions</t>
    </r>
    <r>
      <rPr>
        <sz val="11"/>
        <color theme="1"/>
        <rFont val="Arial"/>
        <family val="2"/>
      </rPr>
      <t xml:space="preserve">
▪  Sometimes parts of different solutions can be combined to create a solution that is better than any of its predecessors. (MS-ETS1-3)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</si>
  <si>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(MS-ETS1-4)</t>
    </r>
  </si>
  <si>
    <r>
      <rPr>
        <b/>
        <sz val="11"/>
        <color theme="1"/>
        <rFont val="Arial"/>
        <family val="2"/>
      </rPr>
      <t>ETS1.B: Developing Possible Solutions</t>
    </r>
    <r>
      <rPr>
        <sz val="11"/>
        <color theme="1"/>
        <rFont val="Arial"/>
        <family val="2"/>
      </rPr>
      <t xml:space="preserve">
▪  Models of all kinds are important for testing solutions. (MS- ETS1-4)</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</si>
  <si>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(MS-ETS1-4)</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</si>
  <si>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 (MS-ETS1-3)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</si>
  <si>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(MS-ETS1-3)</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</si>
  <si>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generate data to test ideas about designed systems, including those representing inputs and outputs. (MS-ETS1-4)</t>
    </r>
  </si>
  <si>
    <t>Forces and Interactions</t>
  </si>
  <si>
    <t>Waves and Electromagnetic Radiation</t>
  </si>
  <si>
    <t>Engineering Design</t>
  </si>
  <si>
    <t>MS-ETS1-2: Evaluate competing design solutions using a systematic process to determine how well they meet the criteria and constraints of the problem.</t>
  </si>
  <si>
    <t>MS-ETS1-4: Develop a model to generate data for iterative testing and modification of a proposed object, tool, or process such that an optimal design can be achieved.</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</si>
  <si>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</si>
  <si>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</si>
  <si>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</si>
  <si>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</si>
  <si>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</si>
  <si>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</si>
  <si>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</si>
  <si>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</si>
  <si>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</si>
  <si>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</si>
  <si>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</si>
  <si>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</si>
  <si>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</si>
  <si>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</si>
  <si>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</si>
  <si>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(MS-PS1-3) </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</si>
  <si>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(MS-PS1-3)</t>
    </r>
  </si>
  <si>
    <r>
      <rPr>
        <b/>
        <sz val="11"/>
        <color theme="1"/>
        <rFont val="Arial"/>
        <family val="2"/>
      </rPr>
      <t>Science Models, Laws, Mechanisms, and Theories Explain Natural Phenomena</t>
    </r>
    <r>
      <rPr>
        <sz val="11"/>
        <color theme="1"/>
        <rFont val="Arial"/>
        <family val="2"/>
      </rPr>
      <t xml:space="preserve">
▪  Laws are regularities or mathematical descriptions of natural phenomena. (MS-PS1-5)</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</si>
  <si>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(MS-PS1-2)</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</si>
  <si>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(MS-PS2-2)</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</si>
  <si>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(MS-PS2-4)</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</si>
  <si>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(MS-PS2-1)</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</si>
  <si>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(MS-PS3-5)</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</si>
  <si>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(MS-PS3-4)</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</si>
  <si>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(MS-PS4-1)</t>
    </r>
  </si>
  <si>
    <r>
      <rPr>
        <b/>
        <sz val="11"/>
        <color theme="1"/>
        <rFont val="Arial"/>
        <family val="2"/>
      </rPr>
      <t>Influence of Science, Engineering, and Technology on Society and the Natural World</t>
    </r>
    <r>
      <rPr>
        <sz val="11"/>
        <color theme="1"/>
        <rFont val="Arial"/>
        <family val="2"/>
      </rPr>
      <t xml:space="preserve">
▪  Technologies extend the measurement, exploration, modeling, and computational capacity of scientific investigations. (MS-PS4-3)</t>
    </r>
  </si>
  <si>
    <r>
      <rPr>
        <b/>
        <sz val="11"/>
        <color theme="1"/>
        <rFont val="Arial"/>
        <family val="2"/>
      </rPr>
      <t>Science is a Human Endeavor</t>
    </r>
    <r>
      <rPr>
        <sz val="11"/>
        <color theme="1"/>
        <rFont val="Arial"/>
        <family val="2"/>
      </rPr>
      <t xml:space="preserve">
▪  Advances in technology influence the progress of science and science
has influenced advances in technology. (MS-PS4-3)</t>
    </r>
  </si>
  <si>
    <t xml:space="preserve"> the objects are not in contact. </t>
  </si>
  <si>
    <t xml:space="preserve">MS-PS2-5: Conduct an investigation and evaluate the experimental design to provide evidence that fields exist between objects exerting forces on each other even though  </t>
  </si>
  <si>
    <t>objects.</t>
  </si>
  <si>
    <t>MS-PS2-4: Construct and present arguments using evidence to support the claim that gravitational interactions are attractive and depend on the masses of interacting</t>
  </si>
  <si>
    <t>PE</t>
  </si>
  <si>
    <t>combined into a new solutions to better meet the criteria for success.</t>
  </si>
  <si>
    <t>MS-ETS1-3: Analyze data from tests to determine similarities and differences among several design solutions to identify the best characteristics of each that can be</t>
  </si>
  <si>
    <t>principles and potential impacts on people and the natural environment
 that may limit possible solutions.</t>
  </si>
  <si>
    <t xml:space="preserve">MS-ETS1-1: Define the criteria and constraints of a design problem with sufficient precision to ensure a successful solution, taking into account relevant scientific
</t>
  </si>
  <si>
    <t>than analog signals.</t>
  </si>
  <si>
    <t>MS-PS4-3:  Integrate qualitative scientific and technical information to support the claim that digitized signals are a more reliable way to encode and transmit information</t>
  </si>
  <si>
    <t>of the particles as measured by the temperature of the sample.</t>
  </si>
  <si>
    <t>MS-PS3-4:  Plan an investigation to determine the relationships among the energy transferred, the type of matter, the mass, and the change in the average kinetic energy</t>
  </si>
  <si>
    <t>in the system.</t>
  </si>
  <si>
    <t xml:space="preserve">MS-PS3-2:  Develop a model to describe that when the arrangement of objects interacting at a distance changes, different amounts of potential energy are stored </t>
  </si>
  <si>
    <t>Please identify which citation is receiving the score in the "Reviewer Comment" box. This box may also be used to add comments regarding certain anomalies or questions about citations as necessary.</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</si>
  <si>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</si>
  <si>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</si>
  <si>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(MS-PS1-1)</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</si>
  <si>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(MS-PS1-2)</t>
    </r>
  </si>
  <si>
    <t>Score</t>
  </si>
  <si>
    <t xml:space="preserve">    </t>
  </si>
  <si>
    <t>Y</t>
  </si>
  <si>
    <t>N</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</si>
  <si>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</si>
  <si>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</si>
  <si>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</si>
  <si>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</si>
  <si>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</si>
  <si>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</si>
  <si>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FORM F.6 Citation Alignment and Scoring Rubric -                                                                              2018 Physical Science Grades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</si>
</sst>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diagonal/>
    </border>
    <border>
      <left/>
      <right style="thin">
        <color auto="1"/>
      </right>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70">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7" borderId="36" xfId="0" applyFont="1" applyFill="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0" borderId="44"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20" fillId="12" borderId="29" xfId="0" applyFont="1" applyFill="1" applyBorder="1" applyAlignment="1" applyProtection="1">
      <alignment horizontal="left" vertical="center"/>
    </xf>
    <xf numFmtId="0" fontId="20" fillId="12" borderId="24"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20" fillId="12" borderId="17" xfId="0" applyFont="1" applyFill="1" applyBorder="1" applyAlignment="1" applyProtection="1">
      <alignment horizontal="left" vertical="center"/>
    </xf>
    <xf numFmtId="0" fontId="8" fillId="6" borderId="24"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2"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2"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41"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32"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2" xfId="0" applyFont="1" applyFill="1" applyBorder="1" applyAlignment="1" applyProtection="1">
      <alignment vertical="center" wrapText="1"/>
      <protection locked="0"/>
    </xf>
    <xf numFmtId="0" fontId="8" fillId="4" borderId="5" xfId="0" applyFont="1" applyFill="1" applyBorder="1" applyAlignment="1">
      <alignment horizontal="center"/>
    </xf>
    <xf numFmtId="0" fontId="8" fillId="2" borderId="35"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6" xfId="0" applyFont="1" applyFill="1" applyBorder="1" applyAlignment="1">
      <alignment horizontal="center" vertical="center"/>
    </xf>
    <xf numFmtId="0" fontId="10" fillId="10" borderId="4" xfId="0" applyFont="1" applyFill="1" applyBorder="1" applyAlignment="1" applyProtection="1">
      <alignment vertical="center" wrapText="1"/>
    </xf>
    <xf numFmtId="0" fontId="20" fillId="6" borderId="24"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8" fillId="6" borderId="23"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20" fillId="6" borderId="5" xfId="0" applyFont="1" applyFill="1" applyBorder="1" applyAlignment="1" applyProtection="1">
      <alignment horizontal="center" vertical="center"/>
    </xf>
    <xf numFmtId="0" fontId="10" fillId="0" borderId="32" xfId="0" applyFont="1" applyFill="1" applyBorder="1" applyAlignment="1" applyProtection="1">
      <alignment vertical="center" wrapText="1"/>
    </xf>
    <xf numFmtId="0" fontId="14" fillId="6" borderId="18" xfId="0" applyFont="1" applyFill="1" applyBorder="1" applyAlignment="1" applyProtection="1">
      <alignment horizontal="center" vertical="center"/>
    </xf>
    <xf numFmtId="0" fontId="20" fillId="6" borderId="18"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7" borderId="30"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45" xfId="0" applyFont="1" applyBorder="1" applyAlignment="1" applyProtection="1">
      <alignment horizontal="center" vertical="center"/>
    </xf>
    <xf numFmtId="0" fontId="10" fillId="5" borderId="46" xfId="0" applyFont="1" applyFill="1" applyBorder="1" applyAlignment="1" applyProtection="1">
      <alignment vertical="center" wrapText="1"/>
    </xf>
    <xf numFmtId="0" fontId="8" fillId="7" borderId="36" xfId="0" applyFont="1" applyFill="1" applyBorder="1" applyAlignment="1">
      <alignment horizontal="center" vertical="center"/>
    </xf>
    <xf numFmtId="0" fontId="5" fillId="0" borderId="0" xfId="0" applyFont="1" applyBorder="1"/>
    <xf numFmtId="0" fontId="5" fillId="0" borderId="0" xfId="0" applyFont="1" applyFill="1" applyBorder="1"/>
    <xf numFmtId="0" fontId="14" fillId="0" borderId="45" xfId="0" applyFont="1" applyFill="1" applyBorder="1" applyAlignment="1">
      <alignment horizontal="center" vertical="center"/>
    </xf>
    <xf numFmtId="0" fontId="10" fillId="0" borderId="46" xfId="0" applyFont="1" applyFill="1" applyBorder="1" applyAlignment="1">
      <alignment vertical="center" wrapText="1"/>
    </xf>
    <xf numFmtId="0" fontId="9" fillId="0" borderId="48" xfId="0" applyFont="1" applyFill="1" applyBorder="1" applyAlignment="1" applyProtection="1">
      <alignment vertical="center" wrapText="1"/>
      <protection locked="0"/>
    </xf>
    <xf numFmtId="0" fontId="9" fillId="0" borderId="46"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0" fontId="14" fillId="7" borderId="52" xfId="0" applyFont="1" applyFill="1" applyBorder="1" applyAlignment="1" applyProtection="1">
      <alignment horizontal="center" vertical="center"/>
    </xf>
    <xf numFmtId="0" fontId="14" fillId="7" borderId="53" xfId="0" applyFont="1" applyFill="1" applyBorder="1" applyAlignment="1" applyProtection="1">
      <alignment horizontal="center" vertical="center"/>
    </xf>
    <xf numFmtId="0" fontId="20" fillId="12" borderId="50" xfId="0" applyFont="1" applyFill="1" applyBorder="1" applyAlignment="1" applyProtection="1">
      <alignment horizontal="left"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xf>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4"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20"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9" fillId="2" borderId="34"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3"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9" fillId="2" borderId="49"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0" fontId="8" fillId="7" borderId="27"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4"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8" fillId="2" borderId="27" xfId="0" applyFont="1" applyFill="1" applyBorder="1" applyAlignment="1" applyProtection="1">
      <alignment horizontal="center" vertical="center"/>
    </xf>
    <xf numFmtId="0" fontId="15" fillId="5" borderId="42" xfId="0" applyFont="1" applyFill="1" applyBorder="1" applyAlignment="1" applyProtection="1">
      <alignment horizontal="center"/>
    </xf>
    <xf numFmtId="0" fontId="15" fillId="5" borderId="50" xfId="0" applyFont="1" applyFill="1" applyBorder="1" applyAlignment="1" applyProtection="1">
      <alignment horizontal="center"/>
    </xf>
    <xf numFmtId="0" fontId="15" fillId="2" borderId="43" xfId="0" applyFont="1" applyFill="1" applyBorder="1" applyAlignment="1" applyProtection="1">
      <alignment horizontal="center"/>
    </xf>
    <xf numFmtId="0" fontId="10" fillId="6" borderId="19"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9" fillId="4" borderId="5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31"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40" xfId="0" applyFont="1" applyFill="1" applyBorder="1" applyAlignment="1" applyProtection="1">
      <alignment horizontal="center" vertical="center" wrapText="1"/>
    </xf>
    <xf numFmtId="0" fontId="10" fillId="6" borderId="19" xfId="0" applyFont="1" applyFill="1" applyBorder="1" applyAlignment="1" applyProtection="1">
      <alignment horizontal="left" vertical="center"/>
    </xf>
    <xf numFmtId="0" fontId="10" fillId="4" borderId="51" xfId="0" applyFont="1" applyFill="1" applyBorder="1" applyAlignment="1" applyProtection="1">
      <alignment horizontal="left" vertical="center"/>
    </xf>
    <xf numFmtId="0" fontId="9" fillId="7" borderId="31"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7" borderId="40" xfId="0" applyFont="1" applyFill="1" applyBorder="1" applyAlignment="1" applyProtection="1">
      <alignment horizontal="center" vertical="center"/>
    </xf>
    <xf numFmtId="0" fontId="10" fillId="12" borderId="19" xfId="0" applyFont="1" applyFill="1" applyBorder="1" applyAlignment="1" applyProtection="1">
      <alignment horizontal="left" vertical="center"/>
    </xf>
    <xf numFmtId="0" fontId="10" fillId="6" borderId="23"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10" fillId="4" borderId="51" xfId="0" applyFont="1" applyFill="1" applyBorder="1" applyAlignment="1" applyProtection="1">
      <alignment horizontal="center" vertical="center" wrapText="1"/>
    </xf>
    <xf numFmtId="0" fontId="10" fillId="12" borderId="23" xfId="0" applyFont="1" applyFill="1" applyBorder="1" applyAlignment="1" applyProtection="1">
      <alignment horizontal="left" vertical="center"/>
    </xf>
    <xf numFmtId="0" fontId="9" fillId="4" borderId="14"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wrapText="1"/>
    </xf>
    <xf numFmtId="0" fontId="0" fillId="0" borderId="21"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8" fillId="0" borderId="8" xfId="0" applyFont="1" applyBorder="1" applyAlignment="1" applyProtection="1">
      <alignment horizontal="center"/>
    </xf>
    <xf numFmtId="10" fontId="0" fillId="0" borderId="0" xfId="0" applyNumberFormat="1" applyBorder="1" applyAlignment="1" applyProtection="1">
      <alignment horizontal="center"/>
    </xf>
    <xf numFmtId="0" fontId="0" fillId="0" borderId="8" xfId="0" applyBorder="1" applyAlignment="1" applyProtection="1">
      <alignment horizontal="center"/>
    </xf>
    <xf numFmtId="2" fontId="0" fillId="0" borderId="0" xfId="0" applyNumberFormat="1" applyBorder="1" applyAlignment="1" applyProtection="1">
      <alignment horizont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32"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5" borderId="46"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7" borderId="32"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13" xfId="0" applyFont="1" applyFill="1" applyBorder="1" applyAlignment="1" applyProtection="1">
      <alignment horizontal="left" vertical="top" wrapText="1"/>
      <protection locked="0"/>
    </xf>
    <xf numFmtId="0" fontId="9" fillId="11" borderId="31" xfId="0" applyFont="1" applyFill="1" applyBorder="1" applyAlignment="1" applyProtection="1">
      <alignment horizontal="left" vertical="top" wrapText="1"/>
      <protection locked="0"/>
    </xf>
    <xf numFmtId="0" fontId="9" fillId="7" borderId="13" xfId="0" applyFont="1" applyFill="1" applyBorder="1" applyAlignment="1" applyProtection="1">
      <alignment horizontal="left" vertical="top" wrapText="1"/>
    </xf>
    <xf numFmtId="0" fontId="9" fillId="7" borderId="31" xfId="0" applyFont="1" applyFill="1" applyBorder="1" applyAlignment="1" applyProtection="1">
      <alignment horizontal="left" vertical="top" wrapText="1"/>
    </xf>
    <xf numFmtId="0" fontId="9" fillId="11" borderId="39" xfId="0" applyFont="1" applyFill="1" applyBorder="1" applyAlignment="1" applyProtection="1">
      <alignment horizontal="left" vertical="top" wrapText="1"/>
      <protection locked="0"/>
    </xf>
    <xf numFmtId="0" fontId="9" fillId="7" borderId="40" xfId="0" applyFont="1" applyFill="1" applyBorder="1" applyAlignment="1" applyProtection="1">
      <alignment horizontal="left" vertical="top" wrapText="1"/>
    </xf>
    <xf numFmtId="0" fontId="9" fillId="11" borderId="40" xfId="0" applyFont="1" applyFill="1" applyBorder="1" applyAlignment="1" applyProtection="1">
      <alignment horizontal="left" vertical="top" wrapText="1"/>
      <protection locked="0"/>
    </xf>
    <xf numFmtId="0" fontId="9" fillId="7" borderId="39" xfId="0" applyFont="1" applyFill="1" applyBorder="1" applyAlignment="1" applyProtection="1">
      <alignment horizontal="left" vertical="top" wrapText="1"/>
    </xf>
    <xf numFmtId="0" fontId="9" fillId="7" borderId="47" xfId="0" applyFont="1" applyFill="1" applyBorder="1" applyAlignment="1" applyProtection="1">
      <alignment horizontal="left" vertical="top" wrapText="1"/>
    </xf>
    <xf numFmtId="0" fontId="8" fillId="6" borderId="24"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9" xfId="0" applyFont="1" applyBorder="1" applyAlignment="1">
      <alignment vertical="top" wrapText="1"/>
    </xf>
    <xf numFmtId="0" fontId="23" fillId="0" borderId="6" xfId="0" applyFont="1" applyBorder="1" applyAlignment="1">
      <alignment vertical="top" wrapText="1"/>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5" fillId="15" borderId="23" xfId="0" applyFont="1" applyFill="1" applyBorder="1" applyAlignment="1" applyProtection="1">
      <alignment horizontal="left" vertical="top" wrapText="1"/>
    </xf>
    <xf numFmtId="0" fontId="35"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17" xfId="0" applyFont="1" applyFill="1" applyBorder="1" applyAlignment="1" applyProtection="1">
      <alignment horizontal="left" vertical="top" wrapText="1"/>
    </xf>
    <xf numFmtId="0" fontId="27" fillId="13" borderId="19"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6" xfId="0" applyFont="1" applyFill="1" applyBorder="1" applyAlignment="1">
      <alignment vertical="top"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2" borderId="36"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12" borderId="23" xfId="0" applyFont="1" applyFill="1" applyBorder="1" applyAlignment="1" applyProtection="1">
      <alignment horizontal="left" vertical="top" wrapText="1"/>
    </xf>
    <xf numFmtId="0" fontId="9" fillId="2" borderId="25"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05"/>
      <c r="B1" s="221" t="s">
        <v>224</v>
      </c>
      <c r="C1" s="222"/>
      <c r="D1" s="223"/>
    </row>
    <row r="2" spans="1:4" ht="16.149999999999999" thickBot="1" x14ac:dyDescent="0.35">
      <c r="A2" s="230" t="s">
        <v>15</v>
      </c>
      <c r="B2" s="231"/>
      <c r="C2" s="231"/>
      <c r="D2" s="232"/>
    </row>
    <row r="3" spans="1:4" ht="16.149999999999999" thickBot="1" x14ac:dyDescent="0.35">
      <c r="A3" s="106" t="s">
        <v>16</v>
      </c>
      <c r="B3" s="102"/>
      <c r="C3" s="107" t="s">
        <v>17</v>
      </c>
      <c r="D3" s="103"/>
    </row>
    <row r="4" spans="1:4" ht="16.149999999999999" thickBot="1" x14ac:dyDescent="0.35">
      <c r="A4" s="108" t="s">
        <v>6</v>
      </c>
      <c r="B4" s="102"/>
      <c r="C4" s="107" t="s">
        <v>18</v>
      </c>
      <c r="D4" s="104"/>
    </row>
    <row r="5" spans="1:4" ht="16.149999999999999" thickBot="1" x14ac:dyDescent="0.35">
      <c r="A5" s="106" t="s">
        <v>7</v>
      </c>
      <c r="B5" s="102"/>
      <c r="C5" s="107" t="s">
        <v>19</v>
      </c>
      <c r="D5" s="104"/>
    </row>
    <row r="6" spans="1:4" ht="16.149999999999999" thickBot="1" x14ac:dyDescent="0.35">
      <c r="A6" s="106" t="s">
        <v>20</v>
      </c>
      <c r="B6" s="102"/>
      <c r="C6" s="109" t="s">
        <v>21</v>
      </c>
      <c r="D6" s="104"/>
    </row>
    <row r="7" spans="1:4" ht="16.5" thickBot="1" x14ac:dyDescent="0.3">
      <c r="A7" s="224" t="s">
        <v>22</v>
      </c>
      <c r="B7" s="225"/>
      <c r="C7" s="225"/>
      <c r="D7" s="226"/>
    </row>
    <row r="8" spans="1:4" ht="16.5" thickBot="1" x14ac:dyDescent="0.3">
      <c r="A8" s="110" t="s">
        <v>23</v>
      </c>
      <c r="B8" s="111"/>
      <c r="C8" s="112" t="s">
        <v>24</v>
      </c>
      <c r="D8" s="113"/>
    </row>
    <row r="9" spans="1:4" ht="16.5" thickBot="1" x14ac:dyDescent="0.3">
      <c r="A9" s="114" t="s">
        <v>8</v>
      </c>
      <c r="B9" s="115" t="s">
        <v>9</v>
      </c>
      <c r="C9" s="115" t="s">
        <v>25</v>
      </c>
      <c r="D9" s="115" t="s">
        <v>26</v>
      </c>
    </row>
    <row r="10" spans="1:4" ht="16.5" thickBot="1" x14ac:dyDescent="0.3">
      <c r="A10" s="116" t="s">
        <v>10</v>
      </c>
      <c r="B10" s="117">
        <f>'Section 1'!$I$147</f>
        <v>0</v>
      </c>
      <c r="C10" s="115">
        <v>690</v>
      </c>
      <c r="D10" s="115"/>
    </row>
    <row r="11" spans="1:4" ht="16.5" thickBot="1" x14ac:dyDescent="0.3">
      <c r="A11" s="116" t="s">
        <v>11</v>
      </c>
      <c r="B11" s="118">
        <f>'Section 2'!F33</f>
        <v>0</v>
      </c>
      <c r="C11" s="115">
        <v>81</v>
      </c>
      <c r="D11" s="115"/>
    </row>
    <row r="12" spans="1:4" ht="16.5" thickBot="1" x14ac:dyDescent="0.3">
      <c r="A12" s="116" t="s">
        <v>12</v>
      </c>
      <c r="B12" s="119">
        <f>B10+B11</f>
        <v>0</v>
      </c>
      <c r="C12" s="120">
        <f>SUM(C10:C11)</f>
        <v>771</v>
      </c>
      <c r="D12" s="120"/>
    </row>
    <row r="13" spans="1:4" ht="16.5" thickBot="1" x14ac:dyDescent="0.3">
      <c r="A13" s="116" t="s">
        <v>13</v>
      </c>
      <c r="B13" s="121">
        <f>B12/C12</f>
        <v>0</v>
      </c>
      <c r="C13" s="122"/>
      <c r="D13" s="123"/>
    </row>
    <row r="14" spans="1:4" ht="16.5" thickBot="1" x14ac:dyDescent="0.3">
      <c r="A14" s="227" t="s">
        <v>27</v>
      </c>
      <c r="B14" s="228"/>
      <c r="C14" s="228"/>
      <c r="D14" s="229"/>
    </row>
    <row r="15" spans="1:4" ht="16.5" thickBot="1" x14ac:dyDescent="0.3">
      <c r="A15" s="124" t="s">
        <v>28</v>
      </c>
      <c r="B15" s="125"/>
      <c r="C15" s="219" t="s">
        <v>29</v>
      </c>
      <c r="D15" s="220"/>
    </row>
    <row r="16" spans="1:4" ht="16.5" thickBot="1" x14ac:dyDescent="0.3">
      <c r="A16" s="124" t="s">
        <v>30</v>
      </c>
      <c r="B16" s="125"/>
      <c r="C16" s="213"/>
      <c r="D16" s="214"/>
    </row>
    <row r="17" spans="1:4" ht="16.5" thickBot="1" x14ac:dyDescent="0.3">
      <c r="A17" s="126" t="s">
        <v>31</v>
      </c>
      <c r="B17" s="125"/>
      <c r="C17" s="215"/>
      <c r="D17" s="216"/>
    </row>
    <row r="18" spans="1:4" ht="16.5" thickBot="1" x14ac:dyDescent="0.3">
      <c r="A18" s="124" t="s">
        <v>30</v>
      </c>
      <c r="B18" s="127"/>
      <c r="C18" s="217"/>
      <c r="D18" s="218"/>
    </row>
  </sheetData>
  <sheetProtection algorithmName="SHA-512" hashValue="zhCu8g/51ufrnlK2948YpQvhe1SVQk6wEp9exEjCrS8w7Oj4vtfpw0W6Iml7WvPg7/AyZw5gXHB169eRN4eYpQ==" saltValue="DTj7Cz+CC/sX5HNTEc4iSg=="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9"/>
  <sheetViews>
    <sheetView topLeftCell="A5"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38"/>
      <c r="B1" s="241" t="s">
        <v>219</v>
      </c>
      <c r="C1" s="242"/>
      <c r="D1" s="242"/>
      <c r="E1" s="242"/>
      <c r="F1" s="242"/>
      <c r="G1" s="242"/>
      <c r="H1" s="242"/>
      <c r="I1" s="242"/>
      <c r="J1" s="243"/>
      <c r="K1" s="7"/>
      <c r="L1" s="7"/>
      <c r="M1" s="7"/>
      <c r="N1" s="7"/>
    </row>
    <row r="2" spans="1:14" s="4" customFormat="1" ht="212.1" customHeight="1" thickBot="1" x14ac:dyDescent="0.3">
      <c r="A2" s="139"/>
      <c r="B2" s="235" t="s">
        <v>220</v>
      </c>
      <c r="C2" s="236"/>
      <c r="D2" s="236"/>
      <c r="E2" s="236"/>
      <c r="F2" s="236"/>
      <c r="G2" s="236"/>
      <c r="H2" s="236"/>
      <c r="I2" s="236"/>
      <c r="J2" s="237"/>
      <c r="K2" s="7"/>
      <c r="L2" s="7"/>
      <c r="M2" s="7"/>
      <c r="N2" s="7"/>
    </row>
    <row r="3" spans="1:14" s="4" customFormat="1" ht="219.95" customHeight="1" x14ac:dyDescent="0.25">
      <c r="A3" s="140"/>
      <c r="B3" s="238" t="s">
        <v>221</v>
      </c>
      <c r="C3" s="239"/>
      <c r="D3" s="239"/>
      <c r="E3" s="239"/>
      <c r="F3" s="239"/>
      <c r="G3" s="239"/>
      <c r="H3" s="239"/>
      <c r="I3" s="239"/>
      <c r="J3" s="240"/>
      <c r="K3" s="7"/>
      <c r="L3" s="7"/>
      <c r="M3" s="7"/>
      <c r="N3" s="7"/>
    </row>
    <row r="4" spans="1:14" s="4" customFormat="1" ht="230.1" customHeight="1" thickBot="1" x14ac:dyDescent="0.3">
      <c r="A4" s="141"/>
      <c r="B4" s="244" t="s">
        <v>222</v>
      </c>
      <c r="C4" s="245"/>
      <c r="D4" s="245"/>
      <c r="E4" s="245"/>
      <c r="F4" s="245"/>
      <c r="G4" s="245"/>
      <c r="H4" s="245"/>
      <c r="I4" s="245"/>
      <c r="J4" s="246"/>
      <c r="K4" s="7"/>
      <c r="L4" s="7"/>
      <c r="M4" s="7"/>
      <c r="N4" s="7"/>
    </row>
    <row r="5" spans="1:14" s="4" customFormat="1" ht="159.94999999999999" customHeight="1" thickBot="1" x14ac:dyDescent="0.3">
      <c r="A5" s="141"/>
      <c r="B5" s="250" t="s">
        <v>223</v>
      </c>
      <c r="C5" s="251"/>
      <c r="D5" s="251"/>
      <c r="E5" s="251"/>
      <c r="F5" s="251"/>
      <c r="G5" s="251"/>
      <c r="H5" s="251"/>
      <c r="I5" s="251"/>
      <c r="J5" s="252"/>
      <c r="K5" s="7"/>
      <c r="L5" s="7"/>
      <c r="M5" s="7"/>
      <c r="N5" s="7"/>
    </row>
    <row r="6" spans="1:14" s="4" customFormat="1" ht="24.95" customHeight="1" thickBot="1" x14ac:dyDescent="0.3">
      <c r="A6" s="141"/>
      <c r="B6" s="247" t="s">
        <v>209</v>
      </c>
      <c r="C6" s="248"/>
      <c r="D6" s="248"/>
      <c r="E6" s="248"/>
      <c r="F6" s="248"/>
      <c r="G6" s="248"/>
      <c r="H6" s="248"/>
      <c r="I6" s="248"/>
      <c r="J6" s="249"/>
      <c r="K6" s="7"/>
      <c r="L6" s="7"/>
      <c r="M6" s="7"/>
      <c r="N6" s="7"/>
    </row>
    <row r="7" spans="1:14" s="16" customFormat="1" ht="24" thickBot="1" x14ac:dyDescent="0.25">
      <c r="A7" s="142" t="s">
        <v>32</v>
      </c>
      <c r="B7" s="21" t="s">
        <v>55</v>
      </c>
      <c r="C7" s="143" t="s">
        <v>36</v>
      </c>
      <c r="D7" s="143"/>
      <c r="E7" s="143" t="s">
        <v>37</v>
      </c>
      <c r="F7" s="143"/>
      <c r="G7" s="143" t="s">
        <v>38</v>
      </c>
      <c r="H7" s="143"/>
      <c r="I7" s="144" t="s">
        <v>214</v>
      </c>
      <c r="J7" s="145" t="s">
        <v>14</v>
      </c>
      <c r="K7" s="15"/>
      <c r="L7" s="15"/>
      <c r="M7" s="15"/>
      <c r="N7" s="15"/>
    </row>
    <row r="8" spans="1:14" s="16" customFormat="1" ht="24" thickBot="1" x14ac:dyDescent="0.3">
      <c r="A8" s="75" t="s">
        <v>198</v>
      </c>
      <c r="B8" s="26" t="s">
        <v>56</v>
      </c>
      <c r="C8" s="146"/>
      <c r="D8" s="146"/>
      <c r="E8" s="146"/>
      <c r="F8" s="146"/>
      <c r="G8" s="146"/>
      <c r="H8" s="146"/>
      <c r="I8" s="146"/>
      <c r="J8" s="147"/>
      <c r="K8" s="15"/>
      <c r="L8" s="15"/>
      <c r="M8" s="15"/>
      <c r="N8" s="15"/>
    </row>
    <row r="9" spans="1:14" s="5" customFormat="1" ht="58.5" x14ac:dyDescent="0.25">
      <c r="A9" s="12">
        <v>1</v>
      </c>
      <c r="B9" s="29" t="s">
        <v>57</v>
      </c>
      <c r="C9" s="177"/>
      <c r="D9" s="148"/>
      <c r="E9" s="190"/>
      <c r="F9" s="148"/>
      <c r="G9" s="190"/>
      <c r="H9" s="148"/>
      <c r="I9" s="149"/>
      <c r="J9" s="267"/>
      <c r="K9" s="8"/>
      <c r="L9" s="8" t="s">
        <v>215</v>
      </c>
      <c r="M9" s="8"/>
      <c r="N9" s="8"/>
    </row>
    <row r="10" spans="1:14" s="5" customFormat="1" ht="44.25" thickBot="1" x14ac:dyDescent="0.3">
      <c r="A10" s="9">
        <v>2</v>
      </c>
      <c r="B10" s="29" t="s">
        <v>58</v>
      </c>
      <c r="C10" s="177"/>
      <c r="D10" s="150"/>
      <c r="E10" s="190"/>
      <c r="F10" s="150"/>
      <c r="G10" s="190"/>
      <c r="H10" s="150"/>
      <c r="I10" s="151"/>
      <c r="J10" s="268"/>
      <c r="K10" s="8"/>
      <c r="L10" s="8"/>
      <c r="M10" s="8"/>
      <c r="N10" s="8"/>
    </row>
    <row r="11" spans="1:14" s="5" customFormat="1" ht="72.75" thickBot="1" x14ac:dyDescent="0.3">
      <c r="A11" s="9">
        <v>3</v>
      </c>
      <c r="B11" s="17" t="s">
        <v>59</v>
      </c>
      <c r="C11" s="178"/>
      <c r="D11" s="152"/>
      <c r="E11" s="196"/>
      <c r="F11" s="152"/>
      <c r="G11" s="202"/>
      <c r="H11" s="153"/>
      <c r="I11" s="154">
        <f>CONCATENATE(IF(OR(D11=3,F11=3),7.5,),IF(AND(D11=2,F11=2),5,),IF(AND(D11=1,F11=1),2.5,),IF(AND(D11=0,F11=0),0,),IF(AND(D11=2,F11=1),5,),IF(AND(D11=2,F11=0),5,),IF(AND(D11=1,F11=2),5,),IF(AND(D11=1,F11=0),2.5,),IF(AND(D11=0,F11=2),5,),IF(AND(D11=0,F11=1),2.5,))+0</f>
        <v>0</v>
      </c>
      <c r="J11" s="268"/>
      <c r="K11" s="8"/>
      <c r="L11" s="8"/>
      <c r="M11" s="8"/>
      <c r="N11" s="8"/>
    </row>
    <row r="12" spans="1:14" s="5" customFormat="1" ht="44.25" thickBot="1" x14ac:dyDescent="0.3">
      <c r="A12" s="9">
        <v>4</v>
      </c>
      <c r="B12" s="73" t="s">
        <v>212</v>
      </c>
      <c r="C12" s="179"/>
      <c r="D12" s="152"/>
      <c r="E12" s="184"/>
      <c r="F12" s="152"/>
      <c r="G12" s="203"/>
      <c r="H12" s="155"/>
      <c r="I12" s="154">
        <f>CONCATENATE(IF(OR(D12=3,F12=3),7.5,),IF(AND(D12=2,F12=2),5,),IF(AND(D12=1,F12=1),2.5,),IF(AND(D12=0,F12=0),0,),IF(AND(D12=2,F12=1),5,),IF(AND(D12=2,F12=0),5,),IF(AND(D12=1,F12=2),5,),IF(AND(D12=1,F12=0),2.5,),IF(AND(D12=0,F12=2),5,),IF(AND(D12=0,F12=1),2.5,))+0</f>
        <v>0</v>
      </c>
      <c r="J12" s="268"/>
      <c r="K12" s="8"/>
      <c r="L12" s="8"/>
      <c r="M12" s="8"/>
      <c r="N12" s="8"/>
    </row>
    <row r="13" spans="1:14" s="5" customFormat="1" ht="24" thickBot="1" x14ac:dyDescent="0.3">
      <c r="A13" s="75" t="s">
        <v>198</v>
      </c>
      <c r="B13" s="26" t="s">
        <v>65</v>
      </c>
      <c r="C13" s="262"/>
      <c r="D13" s="156"/>
      <c r="E13" s="262"/>
      <c r="F13" s="156"/>
      <c r="G13" s="262"/>
      <c r="H13" s="156"/>
      <c r="I13" s="156"/>
      <c r="J13" s="268"/>
      <c r="K13" s="8"/>
      <c r="L13" s="8"/>
      <c r="M13" s="8"/>
      <c r="N13" s="8"/>
    </row>
    <row r="14" spans="1:14" s="8" customFormat="1" ht="57.75" x14ac:dyDescent="0.25">
      <c r="A14" s="13">
        <v>5</v>
      </c>
      <c r="B14" s="30" t="s">
        <v>60</v>
      </c>
      <c r="C14" s="180"/>
      <c r="D14" s="148"/>
      <c r="E14" s="180"/>
      <c r="F14" s="148"/>
      <c r="G14" s="204"/>
      <c r="H14" s="148"/>
      <c r="I14" s="157"/>
      <c r="J14" s="268"/>
    </row>
    <row r="15" spans="1:14" s="8" customFormat="1" ht="72.75" thickBot="1" x14ac:dyDescent="0.3">
      <c r="A15" s="85">
        <v>6</v>
      </c>
      <c r="B15" s="22" t="s">
        <v>61</v>
      </c>
      <c r="C15" s="181"/>
      <c r="D15" s="150"/>
      <c r="E15" s="181"/>
      <c r="F15" s="150"/>
      <c r="G15" s="205"/>
      <c r="H15" s="150"/>
      <c r="I15" s="151"/>
      <c r="J15" s="268"/>
    </row>
    <row r="16" spans="1:14" s="5" customFormat="1" ht="101.25" thickBot="1" x14ac:dyDescent="0.3">
      <c r="A16" s="14">
        <v>7</v>
      </c>
      <c r="B16" s="25" t="s">
        <v>62</v>
      </c>
      <c r="C16" s="182"/>
      <c r="D16" s="152"/>
      <c r="E16" s="199"/>
      <c r="F16" s="152"/>
      <c r="G16" s="206"/>
      <c r="H16" s="158"/>
      <c r="I16" s="159">
        <f>CONCATENATE(IF(OR(D16=3,F16=3),7,),IF(AND(D16=2,F16=2),4.67,),IF(AND(D16=1,F16=1),2.33,),IF(AND(D16=0,F16=0),0,),IF(AND(D16=2,F16=1),4.67,),IF(AND(D16=2,F16=0),4.67,),IF(AND(D16=1,F16=2),4.67,),IF(AND(D16=1,F16=0),2.33,),IF(AND(D16=0,F16=2),4.67,),IF(AND(D16=0,F16=1),2.33,))+0</f>
        <v>0</v>
      </c>
      <c r="J16" s="268"/>
      <c r="K16" s="8"/>
      <c r="L16" s="8"/>
      <c r="M16" s="8"/>
      <c r="N16" s="8"/>
    </row>
    <row r="17" spans="1:14" s="5" customFormat="1" ht="58.5" thickBot="1" x14ac:dyDescent="0.3">
      <c r="A17" s="9">
        <v>8</v>
      </c>
      <c r="B17" s="19" t="s">
        <v>63</v>
      </c>
      <c r="C17" s="197"/>
      <c r="D17" s="152"/>
      <c r="E17" s="197"/>
      <c r="F17" s="152"/>
      <c r="G17" s="207"/>
      <c r="H17" s="158"/>
      <c r="I17" s="159">
        <f>CONCATENATE(IF(OR(D17=3,F17=3),7,),IF(AND(D17=2,F17=2),4.67,),IF(AND(D17=1,F17=1),2.33,),IF(AND(D17=0,F17=0),0,),IF(AND(D17=2,F17=1),4.67,),IF(AND(D17=2,F17=0),4.67,),IF(AND(D17=1,F17=2),4.67,),IF(AND(D17=1,F17=0),2.33,),IF(AND(D17=0,F17=2),4.67,),IF(AND(D17=0,F17=1),2.33,))+0</f>
        <v>0</v>
      </c>
      <c r="J17" s="268"/>
      <c r="K17" s="8"/>
      <c r="L17" s="8"/>
      <c r="M17" s="8"/>
      <c r="N17" s="8"/>
    </row>
    <row r="18" spans="1:14" s="5" customFormat="1" ht="58.5" thickBot="1" x14ac:dyDescent="0.3">
      <c r="A18" s="9">
        <v>9</v>
      </c>
      <c r="B18" s="80" t="s">
        <v>182</v>
      </c>
      <c r="C18" s="183"/>
      <c r="D18" s="160"/>
      <c r="E18" s="200"/>
      <c r="F18" s="158"/>
      <c r="G18" s="207"/>
      <c r="H18" s="158"/>
      <c r="I18" s="159">
        <f>CONCATENATE(IF(D18=1,0.5,),IF(D18=0,0,))+0</f>
        <v>0</v>
      </c>
      <c r="J18" s="268"/>
      <c r="K18" s="8"/>
      <c r="L18" s="8"/>
      <c r="M18" s="8"/>
      <c r="N18" s="8"/>
    </row>
    <row r="19" spans="1:14" s="5" customFormat="1" ht="102" thickBot="1" x14ac:dyDescent="0.3">
      <c r="A19" s="9">
        <v>10</v>
      </c>
      <c r="B19" s="82" t="s">
        <v>183</v>
      </c>
      <c r="C19" s="189"/>
      <c r="D19" s="160"/>
      <c r="E19" s="201"/>
      <c r="F19" s="161"/>
      <c r="G19" s="209"/>
      <c r="H19" s="161"/>
      <c r="I19" s="159">
        <f>CONCATENATE(IF(D19=1,0.5,),IF(D19=0,0,))+0</f>
        <v>0</v>
      </c>
      <c r="J19" s="268"/>
      <c r="K19" s="8"/>
      <c r="L19" s="8"/>
      <c r="M19" s="8"/>
      <c r="N19" s="8"/>
    </row>
    <row r="20" spans="1:14" s="5" customFormat="1" ht="24" thickBot="1" x14ac:dyDescent="0.3">
      <c r="A20" s="75" t="s">
        <v>198</v>
      </c>
      <c r="B20" s="26" t="s">
        <v>64</v>
      </c>
      <c r="C20" s="262"/>
      <c r="D20" s="156"/>
      <c r="E20" s="262"/>
      <c r="F20" s="156"/>
      <c r="G20" s="262"/>
      <c r="H20" s="156"/>
      <c r="I20" s="156"/>
      <c r="J20" s="268"/>
      <c r="K20" s="8"/>
      <c r="L20" s="8"/>
      <c r="M20" s="8"/>
      <c r="N20" s="8"/>
    </row>
    <row r="21" spans="1:14" s="5" customFormat="1" ht="43.5" x14ac:dyDescent="0.25">
      <c r="A21" s="12">
        <v>11</v>
      </c>
      <c r="B21" s="18" t="s">
        <v>67</v>
      </c>
      <c r="C21" s="177"/>
      <c r="D21" s="148"/>
      <c r="E21" s="190"/>
      <c r="F21" s="148"/>
      <c r="G21" s="190"/>
      <c r="H21" s="148"/>
      <c r="I21" s="149"/>
      <c r="J21" s="268"/>
      <c r="K21" s="8"/>
      <c r="L21" s="8"/>
      <c r="M21" s="8"/>
      <c r="N21" s="8"/>
    </row>
    <row r="22" spans="1:14" s="5" customFormat="1" ht="72" x14ac:dyDescent="0.25">
      <c r="A22" s="12">
        <v>12</v>
      </c>
      <c r="B22" s="22" t="s">
        <v>68</v>
      </c>
      <c r="C22" s="177"/>
      <c r="D22" s="150"/>
      <c r="E22" s="190"/>
      <c r="F22" s="150"/>
      <c r="G22" s="190"/>
      <c r="H22" s="150"/>
      <c r="I22" s="149"/>
      <c r="J22" s="268"/>
      <c r="K22" s="8"/>
      <c r="L22" s="8"/>
      <c r="M22" s="8"/>
      <c r="N22" s="8"/>
    </row>
    <row r="23" spans="1:14" s="5" customFormat="1" ht="43.5" x14ac:dyDescent="0.25">
      <c r="A23" s="12">
        <v>13</v>
      </c>
      <c r="B23" s="22" t="s">
        <v>69</v>
      </c>
      <c r="C23" s="177"/>
      <c r="D23" s="150"/>
      <c r="E23" s="190"/>
      <c r="F23" s="150"/>
      <c r="G23" s="190"/>
      <c r="H23" s="150"/>
      <c r="I23" s="149"/>
      <c r="J23" s="268"/>
      <c r="K23" s="8"/>
      <c r="L23" s="8"/>
      <c r="M23" s="8"/>
      <c r="N23" s="8"/>
    </row>
    <row r="24" spans="1:14" s="5" customFormat="1" ht="86.25" x14ac:dyDescent="0.25">
      <c r="A24" s="12">
        <v>14</v>
      </c>
      <c r="B24" s="22" t="s">
        <v>70</v>
      </c>
      <c r="C24" s="177"/>
      <c r="D24" s="150"/>
      <c r="E24" s="190"/>
      <c r="F24" s="150"/>
      <c r="G24" s="190"/>
      <c r="H24" s="150"/>
      <c r="I24" s="149"/>
      <c r="J24" s="268"/>
      <c r="K24" s="8"/>
      <c r="L24" s="8"/>
      <c r="M24" s="8"/>
      <c r="N24" s="8"/>
    </row>
    <row r="25" spans="1:14" s="5" customFormat="1" ht="144" thickBot="1" x14ac:dyDescent="0.3">
      <c r="A25" s="12">
        <v>15</v>
      </c>
      <c r="B25" s="22" t="s">
        <v>71</v>
      </c>
      <c r="C25" s="177"/>
      <c r="D25" s="150"/>
      <c r="E25" s="190"/>
      <c r="F25" s="150"/>
      <c r="G25" s="190"/>
      <c r="H25" s="150"/>
      <c r="I25" s="151"/>
      <c r="J25" s="268"/>
      <c r="K25" s="8"/>
      <c r="L25" s="8"/>
      <c r="M25" s="8"/>
      <c r="N25" s="8"/>
    </row>
    <row r="26" spans="1:14" s="5" customFormat="1" ht="72.75" thickBot="1" x14ac:dyDescent="0.3">
      <c r="A26" s="9">
        <v>16</v>
      </c>
      <c r="B26" s="17" t="s">
        <v>72</v>
      </c>
      <c r="C26" s="178"/>
      <c r="D26" s="152"/>
      <c r="E26" s="196"/>
      <c r="F26" s="152"/>
      <c r="G26" s="202"/>
      <c r="H26" s="153"/>
      <c r="I26" s="154">
        <f>CONCATENATE(IF(OR(D26=3,F26=3),7.5,),IF(AND(D26=2,F26=2),5,),IF(AND(D26=1,F26=1),2.5,),IF(AND(D26=0,F26=0),0,),IF(AND(D26=2,F26=1),5,),IF(AND(D26=2,F26=0),5,),IF(AND(D26=1,F26=2),5,),IF(AND(D26=1,F26=0),2.5,),IF(AND(D26=0,F26=2),5,),IF(AND(D26=0,F26=1),2.5,))+0</f>
        <v>0</v>
      </c>
      <c r="J26" s="268"/>
      <c r="K26" s="8"/>
      <c r="L26" s="8"/>
      <c r="M26" s="8"/>
      <c r="N26" s="8"/>
    </row>
    <row r="27" spans="1:14" s="5" customFormat="1" ht="44.25" thickBot="1" x14ac:dyDescent="0.3">
      <c r="A27" s="9">
        <v>17</v>
      </c>
      <c r="B27" s="23" t="s">
        <v>66</v>
      </c>
      <c r="C27" s="179"/>
      <c r="D27" s="152"/>
      <c r="E27" s="184"/>
      <c r="F27" s="152"/>
      <c r="G27" s="203"/>
      <c r="H27" s="155"/>
      <c r="I27" s="154">
        <f>CONCATENATE(IF(OR(D27=3,F27=3),7.5,),IF(AND(D27=2,F27=2),5,),IF(AND(D27=1,F27=1),2.5,),IF(AND(D27=0,F27=0),0,),IF(AND(D27=2,F27=1),5,),IF(AND(D27=2,F27=0),5,),IF(AND(D27=1,F27=2),5,),IF(AND(D27=1,F27=0),2.5,),IF(AND(D27=0,F27=2),5,),IF(AND(D27=0,F27=1),2.5,))+0</f>
        <v>0</v>
      </c>
      <c r="J27" s="268"/>
      <c r="K27" s="8"/>
      <c r="L27" s="8"/>
      <c r="M27" s="8"/>
      <c r="N27" s="8"/>
    </row>
    <row r="28" spans="1:14" s="5" customFormat="1" ht="27" thickBot="1" x14ac:dyDescent="0.3">
      <c r="A28" s="86"/>
      <c r="B28" s="33" t="s">
        <v>73</v>
      </c>
      <c r="C28" s="263"/>
      <c r="D28" s="162"/>
      <c r="E28" s="263"/>
      <c r="F28" s="162"/>
      <c r="G28" s="263"/>
      <c r="H28" s="162"/>
      <c r="I28" s="162"/>
      <c r="J28" s="268"/>
      <c r="K28" s="8"/>
      <c r="L28" s="8"/>
      <c r="M28" s="8"/>
      <c r="N28" s="8"/>
    </row>
    <row r="29" spans="1:14" s="5" customFormat="1" ht="24" thickBot="1" x14ac:dyDescent="0.3">
      <c r="A29" s="75" t="s">
        <v>198</v>
      </c>
      <c r="B29" s="26" t="s">
        <v>75</v>
      </c>
      <c r="C29" s="262"/>
      <c r="D29" s="156"/>
      <c r="E29" s="262"/>
      <c r="F29" s="156"/>
      <c r="G29" s="262"/>
      <c r="H29" s="156"/>
      <c r="I29" s="156"/>
      <c r="J29" s="268"/>
      <c r="K29" s="8"/>
      <c r="L29" s="8"/>
      <c r="M29" s="8"/>
      <c r="N29" s="8"/>
    </row>
    <row r="30" spans="1:14" s="5" customFormat="1" ht="57.75" x14ac:dyDescent="0.25">
      <c r="A30" s="10">
        <v>18</v>
      </c>
      <c r="B30" s="30" t="s">
        <v>74</v>
      </c>
      <c r="C30" s="180"/>
      <c r="D30" s="148"/>
      <c r="E30" s="180"/>
      <c r="F30" s="148"/>
      <c r="G30" s="204"/>
      <c r="H30" s="148"/>
      <c r="I30" s="149"/>
      <c r="J30" s="268"/>
      <c r="K30" s="8"/>
      <c r="L30" s="8"/>
      <c r="M30" s="8"/>
      <c r="N30" s="8"/>
    </row>
    <row r="31" spans="1:14" s="5" customFormat="1" ht="72.75" thickBot="1" x14ac:dyDescent="0.3">
      <c r="A31" s="9">
        <v>19</v>
      </c>
      <c r="B31" s="22" t="s">
        <v>213</v>
      </c>
      <c r="C31" s="181"/>
      <c r="D31" s="150"/>
      <c r="E31" s="181"/>
      <c r="F31" s="150"/>
      <c r="G31" s="205"/>
      <c r="H31" s="150"/>
      <c r="I31" s="151"/>
      <c r="J31" s="268"/>
      <c r="K31" s="8"/>
      <c r="L31" s="8"/>
      <c r="M31" s="8"/>
      <c r="N31" s="8"/>
    </row>
    <row r="32" spans="1:14" s="5" customFormat="1" ht="87" thickBot="1" x14ac:dyDescent="0.3">
      <c r="A32" s="14">
        <v>20</v>
      </c>
      <c r="B32" s="25" t="s">
        <v>77</v>
      </c>
      <c r="C32" s="182"/>
      <c r="D32" s="152"/>
      <c r="E32" s="199"/>
      <c r="F32" s="152"/>
      <c r="G32" s="206"/>
      <c r="H32" s="153"/>
      <c r="I32" s="159">
        <f>CONCATENATE(IF(OR(D32=3,F32=3),7,),IF(AND(D32=2,F32=2),4.67,),IF(AND(D32=1,F32=1),2.33,),IF(AND(D32=0,F32=0),0,),IF(AND(D32=2,F32=1),4.67,),IF(AND(D32=2,F32=0),4.67,),IF(AND(D32=1,F32=2),4.67,),IF(AND(D32=1,F32=0),2.33,),IF(AND(D32=0,F32=2),4.67,),IF(AND(D32=0,F32=1),2.33,))+0</f>
        <v>0</v>
      </c>
      <c r="J32" s="268"/>
      <c r="K32" s="8"/>
      <c r="L32" s="8"/>
      <c r="M32" s="8"/>
      <c r="N32" s="8"/>
    </row>
    <row r="33" spans="1:14" s="5" customFormat="1" ht="44.25" thickBot="1" x14ac:dyDescent="0.3">
      <c r="A33" s="9">
        <v>21</v>
      </c>
      <c r="B33" s="80" t="s">
        <v>185</v>
      </c>
      <c r="C33" s="183"/>
      <c r="D33" s="160"/>
      <c r="E33" s="200"/>
      <c r="F33" s="153"/>
      <c r="G33" s="207"/>
      <c r="H33" s="153"/>
      <c r="I33" s="154">
        <f>IF(D33=1,1,0)+0</f>
        <v>0</v>
      </c>
      <c r="J33" s="268"/>
      <c r="K33" s="8"/>
      <c r="L33" s="8"/>
      <c r="M33" s="8"/>
      <c r="N33" s="8"/>
    </row>
    <row r="34" spans="1:14" s="5" customFormat="1" ht="44.25" thickBot="1" x14ac:dyDescent="0.3">
      <c r="A34" s="14">
        <v>22</v>
      </c>
      <c r="B34" s="73" t="s">
        <v>78</v>
      </c>
      <c r="C34" s="184"/>
      <c r="D34" s="152"/>
      <c r="E34" s="184"/>
      <c r="F34" s="152"/>
      <c r="G34" s="206"/>
      <c r="H34" s="155"/>
      <c r="I34" s="159">
        <f>CONCATENATE(IF(OR(D34=3,F34=3),7,),IF(AND(D34=2,F34=2),4.67,),IF(AND(D34=1,F34=1),2.33,),IF(AND(D34=0,F34=0),0,),IF(AND(D34=2,F34=1),4.67,),IF(AND(D34=2,F34=0),4.67,),IF(AND(D34=1,F34=2),4.67,),IF(AND(D34=1,F34=0),2.33,),IF(AND(D34=0,F34=2),4.67,),IF(AND(D34=0,F34=1),2.33,))+0</f>
        <v>0</v>
      </c>
      <c r="J34" s="268"/>
      <c r="K34" s="8"/>
      <c r="L34" s="8"/>
      <c r="M34" s="8"/>
      <c r="N34" s="8"/>
    </row>
    <row r="35" spans="1:14" s="5" customFormat="1" ht="24" thickBot="1" x14ac:dyDescent="0.3">
      <c r="A35" s="75" t="s">
        <v>198</v>
      </c>
      <c r="B35" s="26" t="s">
        <v>76</v>
      </c>
      <c r="C35" s="262"/>
      <c r="D35" s="156"/>
      <c r="E35" s="262"/>
      <c r="F35" s="156"/>
      <c r="G35" s="262"/>
      <c r="H35" s="156"/>
      <c r="I35" s="156"/>
      <c r="J35" s="268"/>
      <c r="K35" s="8"/>
      <c r="L35" s="8"/>
      <c r="M35" s="8"/>
      <c r="N35" s="8"/>
    </row>
    <row r="36" spans="1:14" s="5" customFormat="1" ht="72" x14ac:dyDescent="0.25">
      <c r="A36" s="9">
        <v>23</v>
      </c>
      <c r="B36" s="18" t="s">
        <v>81</v>
      </c>
      <c r="C36" s="177"/>
      <c r="D36" s="148"/>
      <c r="E36" s="190"/>
      <c r="F36" s="148"/>
      <c r="G36" s="208"/>
      <c r="H36" s="148"/>
      <c r="I36" s="149"/>
      <c r="J36" s="268"/>
      <c r="K36" s="8"/>
      <c r="L36" s="8"/>
      <c r="M36" s="8"/>
      <c r="N36" s="8"/>
    </row>
    <row r="37" spans="1:14" s="5" customFormat="1" ht="44.25" thickBot="1" x14ac:dyDescent="0.3">
      <c r="A37" s="9">
        <v>24</v>
      </c>
      <c r="B37" s="22" t="s">
        <v>82</v>
      </c>
      <c r="C37" s="185"/>
      <c r="D37" s="150"/>
      <c r="E37" s="181"/>
      <c r="F37" s="150"/>
      <c r="G37" s="205"/>
      <c r="H37" s="150"/>
      <c r="I37" s="151"/>
      <c r="J37" s="268"/>
      <c r="K37" s="8"/>
      <c r="L37" s="8"/>
      <c r="M37" s="8"/>
      <c r="N37" s="8"/>
    </row>
    <row r="38" spans="1:14" s="5" customFormat="1" ht="72.75" thickBot="1" x14ac:dyDescent="0.3">
      <c r="A38" s="9">
        <v>25</v>
      </c>
      <c r="B38" s="17" t="s">
        <v>95</v>
      </c>
      <c r="C38" s="186"/>
      <c r="D38" s="152"/>
      <c r="E38" s="195"/>
      <c r="F38" s="152"/>
      <c r="G38" s="207"/>
      <c r="H38" s="153"/>
      <c r="I38" s="159">
        <f>CONCATENATE(IF(OR(D38=3,F38=3),7,),IF(AND(D38=2,F38=2),4.67,),IF(AND(D38=1,F38=1),2.33,),IF(AND(D38=0,F38=0),0,),IF(AND(D38=2,F38=1),4.67,),IF(AND(D38=2,F38=0),4.67,),IF(AND(D38=1,F38=2),4.67,),IF(AND(D38=1,F38=0),2.33,),IF(AND(D38=0,F38=2),4.67,),IF(AND(D38=0,F38=1),2.33,))+0</f>
        <v>0</v>
      </c>
      <c r="J38" s="268"/>
      <c r="K38" s="8"/>
      <c r="L38" s="8"/>
      <c r="M38" s="8"/>
      <c r="N38" s="8"/>
    </row>
    <row r="39" spans="1:14" s="5" customFormat="1" ht="59.25" thickBot="1" x14ac:dyDescent="0.3">
      <c r="A39" s="9">
        <v>26</v>
      </c>
      <c r="B39" s="82" t="s">
        <v>184</v>
      </c>
      <c r="C39" s="187"/>
      <c r="D39" s="160"/>
      <c r="E39" s="201"/>
      <c r="F39" s="155"/>
      <c r="G39" s="209"/>
      <c r="H39" s="153"/>
      <c r="I39" s="154">
        <f>IF(D39=1,1,0)+0</f>
        <v>0</v>
      </c>
      <c r="J39" s="268"/>
      <c r="K39" s="8"/>
      <c r="L39" s="8"/>
      <c r="M39" s="8"/>
      <c r="N39" s="8"/>
    </row>
    <row r="40" spans="1:14" s="5" customFormat="1" ht="44.25" thickBot="1" x14ac:dyDescent="0.3">
      <c r="A40" s="9">
        <v>27</v>
      </c>
      <c r="B40" s="23" t="s">
        <v>79</v>
      </c>
      <c r="C40" s="188"/>
      <c r="D40" s="152"/>
      <c r="E40" s="193"/>
      <c r="F40" s="152"/>
      <c r="G40" s="209"/>
      <c r="H40" s="155"/>
      <c r="I40" s="159">
        <f>CONCATENATE(IF(OR(D40=3,F40=3),7,),IF(AND(D40=2,F40=2),4.67,),IF(AND(D40=1,F40=1),2.33,),IF(AND(D40=0,F40=0),0,),IF(AND(D40=2,F40=1),4.67,),IF(AND(D40=2,F40=0),4.67,),IF(AND(D40=1,F40=2),4.67,),IF(AND(D40=1,F40=0),2.33,),IF(AND(D40=0,F40=2),4.67,),IF(AND(D40=0,F40=1),2.33,))+0</f>
        <v>0</v>
      </c>
      <c r="J40" s="268"/>
      <c r="K40" s="8"/>
      <c r="L40" s="8"/>
      <c r="M40" s="8"/>
      <c r="N40" s="8"/>
    </row>
    <row r="41" spans="1:14" s="5" customFormat="1" ht="24" thickBot="1" x14ac:dyDescent="0.3">
      <c r="A41" s="75" t="s">
        <v>198</v>
      </c>
      <c r="B41" s="26" t="s">
        <v>102</v>
      </c>
      <c r="C41" s="262"/>
      <c r="D41" s="156"/>
      <c r="E41" s="262"/>
      <c r="F41" s="156"/>
      <c r="G41" s="262"/>
      <c r="H41" s="156"/>
      <c r="I41" s="156"/>
      <c r="J41" s="268"/>
      <c r="K41" s="8"/>
      <c r="L41" s="8"/>
      <c r="M41" s="8"/>
      <c r="N41" s="8"/>
    </row>
    <row r="42" spans="1:14" s="5" customFormat="1" ht="43.5" x14ac:dyDescent="0.25">
      <c r="A42" s="9">
        <v>28</v>
      </c>
      <c r="B42" s="18" t="s">
        <v>83</v>
      </c>
      <c r="C42" s="177"/>
      <c r="D42" s="148"/>
      <c r="E42" s="190"/>
      <c r="F42" s="148"/>
      <c r="G42" s="190"/>
      <c r="H42" s="148"/>
      <c r="I42" s="149"/>
      <c r="J42" s="268"/>
      <c r="K42" s="8"/>
      <c r="L42" s="8"/>
      <c r="M42" s="8"/>
      <c r="N42" s="8"/>
    </row>
    <row r="43" spans="1:14" s="5" customFormat="1" ht="43.5" x14ac:dyDescent="0.25">
      <c r="A43" s="9">
        <v>29</v>
      </c>
      <c r="B43" s="22" t="s">
        <v>84</v>
      </c>
      <c r="C43" s="185"/>
      <c r="D43" s="150"/>
      <c r="E43" s="181"/>
      <c r="F43" s="150"/>
      <c r="G43" s="181"/>
      <c r="H43" s="150"/>
      <c r="I43" s="149"/>
      <c r="J43" s="268"/>
      <c r="K43" s="8"/>
      <c r="L43" s="8"/>
      <c r="M43" s="8"/>
      <c r="N43" s="8"/>
    </row>
    <row r="44" spans="1:14" s="5" customFormat="1" ht="86.25" x14ac:dyDescent="0.25">
      <c r="A44" s="9">
        <v>30</v>
      </c>
      <c r="B44" s="22" t="s">
        <v>86</v>
      </c>
      <c r="C44" s="185"/>
      <c r="D44" s="150"/>
      <c r="E44" s="181"/>
      <c r="F44" s="150"/>
      <c r="G44" s="181"/>
      <c r="H44" s="150"/>
      <c r="I44" s="149"/>
      <c r="J44" s="268"/>
      <c r="K44" s="8"/>
      <c r="L44" s="8"/>
      <c r="M44" s="8"/>
      <c r="N44" s="8"/>
    </row>
    <row r="45" spans="1:14" s="5" customFormat="1" ht="58.5" thickBot="1" x14ac:dyDescent="0.3">
      <c r="A45" s="9">
        <v>31</v>
      </c>
      <c r="B45" s="22" t="s">
        <v>85</v>
      </c>
      <c r="C45" s="185"/>
      <c r="D45" s="150"/>
      <c r="E45" s="181"/>
      <c r="F45" s="150"/>
      <c r="G45" s="181"/>
      <c r="H45" s="150"/>
      <c r="I45" s="151"/>
      <c r="J45" s="268"/>
      <c r="K45" s="8"/>
      <c r="L45" s="8"/>
      <c r="M45" s="8"/>
      <c r="N45" s="8"/>
    </row>
    <row r="46" spans="1:14" s="5" customFormat="1" ht="115.5" thickBot="1" x14ac:dyDescent="0.3">
      <c r="A46" s="9">
        <v>32</v>
      </c>
      <c r="B46" s="17" t="s">
        <v>87</v>
      </c>
      <c r="C46" s="186"/>
      <c r="D46" s="152"/>
      <c r="E46" s="195"/>
      <c r="F46" s="152"/>
      <c r="G46" s="200"/>
      <c r="H46" s="153"/>
      <c r="I46" s="154">
        <f>CONCATENATE(IF(OR(D46=3,F46=3),7.5,),IF(AND(D46=2,F46=2),5,),IF(AND(D46=1,F46=1),2.5,),IF(AND(D46=0,F46=0),0,),IF(AND(D46=2,F46=1),5,),IF(AND(D46=2,F46=0),5,),IF(AND(D46=1,F46=2),5,),IF(AND(D46=1,F46=0),2.5,),IF(AND(D46=0,F46=2),5,),IF(AND(D46=0,F46=1),2.5,))+0</f>
        <v>0</v>
      </c>
      <c r="J46" s="268"/>
      <c r="K46" s="8"/>
      <c r="L46" s="8"/>
      <c r="M46" s="8"/>
      <c r="N46" s="8"/>
    </row>
    <row r="47" spans="1:14" s="5" customFormat="1" ht="44.25" thickBot="1" x14ac:dyDescent="0.3">
      <c r="A47" s="10">
        <v>33</v>
      </c>
      <c r="B47" s="23" t="s">
        <v>80</v>
      </c>
      <c r="C47" s="188"/>
      <c r="D47" s="152"/>
      <c r="E47" s="193"/>
      <c r="F47" s="152"/>
      <c r="G47" s="201"/>
      <c r="H47" s="155"/>
      <c r="I47" s="154">
        <f>CONCATENATE(IF(OR(D47=3,F47=3),7.5,),IF(AND(D47=2,F47=2),5,),IF(AND(D47=1,F47=1),2.5,),IF(AND(D47=0,F47=0),0,),IF(AND(D47=2,F47=1),5,),IF(AND(D47=2,F47=0),5,),IF(AND(D47=1,F47=2),5,),IF(AND(D47=1,F47=0),2.5,),IF(AND(D47=0,F47=2),5,),IF(AND(D47=0,F47=1),2.5,))+0</f>
        <v>0</v>
      </c>
      <c r="J47" s="268"/>
      <c r="K47" s="8"/>
      <c r="L47" s="8"/>
      <c r="M47" s="8"/>
      <c r="N47" s="8"/>
    </row>
    <row r="48" spans="1:14" s="5" customFormat="1" ht="27" thickBot="1" x14ac:dyDescent="0.3">
      <c r="A48" s="99"/>
      <c r="B48" s="33" t="s">
        <v>162</v>
      </c>
      <c r="C48" s="263"/>
      <c r="D48" s="162"/>
      <c r="E48" s="263"/>
      <c r="F48" s="162"/>
      <c r="G48" s="263"/>
      <c r="H48" s="162"/>
      <c r="I48" s="162"/>
      <c r="J48" s="268"/>
      <c r="K48" s="8"/>
      <c r="L48" s="8"/>
      <c r="M48" s="8"/>
      <c r="N48" s="8"/>
    </row>
    <row r="49" spans="1:14" s="5" customFormat="1" ht="24" thickBot="1" x14ac:dyDescent="0.3">
      <c r="A49" s="75" t="s">
        <v>198</v>
      </c>
      <c r="B49" s="26" t="s">
        <v>101</v>
      </c>
      <c r="C49" s="262"/>
      <c r="D49" s="156"/>
      <c r="E49" s="262"/>
      <c r="F49" s="156"/>
      <c r="G49" s="262"/>
      <c r="H49" s="156"/>
      <c r="I49" s="156"/>
      <c r="J49" s="268"/>
      <c r="K49" s="8"/>
      <c r="L49" s="8"/>
      <c r="M49" s="8"/>
      <c r="N49" s="8"/>
    </row>
    <row r="50" spans="1:14" s="5" customFormat="1" ht="58.5" thickBot="1" x14ac:dyDescent="0.3">
      <c r="A50" s="12">
        <v>34</v>
      </c>
      <c r="B50" s="18" t="s">
        <v>88</v>
      </c>
      <c r="C50" s="177"/>
      <c r="D50" s="148"/>
      <c r="E50" s="190"/>
      <c r="F50" s="148"/>
      <c r="G50" s="208"/>
      <c r="H50" s="148"/>
      <c r="I50" s="151"/>
      <c r="J50" s="268"/>
      <c r="K50" s="8"/>
      <c r="L50" s="8"/>
      <c r="M50" s="8"/>
      <c r="N50" s="8"/>
    </row>
    <row r="51" spans="1:14" s="5" customFormat="1" ht="101.25" thickBot="1" x14ac:dyDescent="0.3">
      <c r="A51" s="9">
        <v>35</v>
      </c>
      <c r="B51" s="17" t="s">
        <v>90</v>
      </c>
      <c r="C51" s="186"/>
      <c r="D51" s="152"/>
      <c r="E51" s="195"/>
      <c r="F51" s="152"/>
      <c r="G51" s="207"/>
      <c r="H51" s="153"/>
      <c r="I51" s="159">
        <f>CONCATENATE(IF(OR(D51=3,F51=3),7,),IF(AND(D51=2,F51=2),4.67,),IF(AND(D51=1,F51=1),2.33,),IF(AND(D51=0,F51=0),0,),IF(AND(D51=2,F51=1),4.67,),IF(AND(D51=2,F51=0),4.67,),IF(AND(D51=1,F51=2),4.67,),IF(AND(D51=1,F51=0),2.33,),IF(AND(D51=0,F51=2),4.67,),IF(AND(D51=0,F51=1),2.33,))+0</f>
        <v>0</v>
      </c>
      <c r="J51" s="268"/>
      <c r="K51" s="8"/>
      <c r="L51" s="8"/>
      <c r="M51" s="8"/>
      <c r="N51" s="8"/>
    </row>
    <row r="52" spans="1:14" s="5" customFormat="1" ht="58.5" thickBot="1" x14ac:dyDescent="0.3">
      <c r="A52" s="10">
        <v>36</v>
      </c>
      <c r="B52" s="23" t="s">
        <v>89</v>
      </c>
      <c r="C52" s="188"/>
      <c r="D52" s="152"/>
      <c r="E52" s="193"/>
      <c r="F52" s="152"/>
      <c r="G52" s="209"/>
      <c r="H52" s="153"/>
      <c r="I52" s="159">
        <f>CONCATENATE(IF(OR(D52=3,F52=3),7,),IF(AND(D52=2,F52=2),4.67,),IF(AND(D52=1,F52=1),2.33,),IF(AND(D52=0,F52=0),0,),IF(AND(D52=2,F52=1),4.67,),IF(AND(D52=2,F52=0),4.67,),IF(AND(D52=1,F52=2),4.67,),IF(AND(D52=1,F52=0),2.33,),IF(AND(D52=0,F52=2),4.67,),IF(AND(D52=0,F52=1),2.33,))+0</f>
        <v>0</v>
      </c>
      <c r="J52" s="268"/>
      <c r="K52" s="8"/>
      <c r="L52" s="8"/>
      <c r="M52" s="8"/>
      <c r="N52" s="8"/>
    </row>
    <row r="53" spans="1:14" s="5" customFormat="1" ht="102" thickBot="1" x14ac:dyDescent="0.3">
      <c r="A53" s="9">
        <v>37</v>
      </c>
      <c r="B53" s="82" t="s">
        <v>188</v>
      </c>
      <c r="C53" s="189"/>
      <c r="D53" s="160"/>
      <c r="E53" s="201"/>
      <c r="F53" s="155"/>
      <c r="G53" s="209"/>
      <c r="H53" s="155"/>
      <c r="I53" s="154">
        <f>IF(D53=1,1,0)+0</f>
        <v>0</v>
      </c>
      <c r="J53" s="268"/>
      <c r="K53" s="8"/>
      <c r="L53" s="8"/>
      <c r="M53" s="8"/>
      <c r="N53" s="8"/>
    </row>
    <row r="54" spans="1:14" s="5" customFormat="1" ht="24" thickBot="1" x14ac:dyDescent="0.3">
      <c r="A54" s="75" t="s">
        <v>198</v>
      </c>
      <c r="B54" s="26" t="s">
        <v>100</v>
      </c>
      <c r="C54" s="262"/>
      <c r="D54" s="156"/>
      <c r="E54" s="262"/>
      <c r="F54" s="156"/>
      <c r="G54" s="262"/>
      <c r="H54" s="156"/>
      <c r="I54" s="156"/>
      <c r="J54" s="268"/>
      <c r="K54" s="8"/>
      <c r="L54" s="8"/>
      <c r="M54" s="8"/>
      <c r="N54" s="8"/>
    </row>
    <row r="55" spans="1:14" s="5" customFormat="1" ht="100.5" x14ac:dyDescent="0.25">
      <c r="A55" s="9">
        <v>38</v>
      </c>
      <c r="B55" s="18" t="s">
        <v>91</v>
      </c>
      <c r="C55" s="190"/>
      <c r="D55" s="148"/>
      <c r="E55" s="190"/>
      <c r="F55" s="148"/>
      <c r="G55" s="208"/>
      <c r="H55" s="148"/>
      <c r="I55" s="149"/>
      <c r="J55" s="268"/>
      <c r="K55" s="8"/>
      <c r="L55" s="8"/>
      <c r="M55" s="8"/>
      <c r="N55" s="8"/>
    </row>
    <row r="56" spans="1:14" s="5" customFormat="1" ht="72.75" thickBot="1" x14ac:dyDescent="0.3">
      <c r="A56" s="9">
        <v>39</v>
      </c>
      <c r="B56" s="22" t="s">
        <v>92</v>
      </c>
      <c r="C56" s="191"/>
      <c r="D56" s="150"/>
      <c r="E56" s="191"/>
      <c r="F56" s="150"/>
      <c r="G56" s="210"/>
      <c r="H56" s="150"/>
      <c r="I56" s="151"/>
      <c r="J56" s="268"/>
      <c r="K56" s="8"/>
      <c r="L56" s="8"/>
      <c r="M56" s="8"/>
      <c r="N56" s="8"/>
    </row>
    <row r="57" spans="1:14" s="5" customFormat="1" ht="129.75" thickBot="1" x14ac:dyDescent="0.3">
      <c r="A57" s="9">
        <v>40</v>
      </c>
      <c r="B57" s="17" t="s">
        <v>93</v>
      </c>
      <c r="C57" s="192"/>
      <c r="D57" s="152"/>
      <c r="E57" s="192"/>
      <c r="F57" s="152"/>
      <c r="G57" s="209"/>
      <c r="H57" s="153"/>
      <c r="I57" s="159">
        <f>CONCATENATE(IF(OR(D57=3,F57=3),7,),IF(AND(D57=2,F57=2),4.67,),IF(AND(D57=1,F57=1),2.33,),IF(AND(D57=0,F57=0),0,),IF(AND(D57=2,F57=1),4.67,),IF(AND(D57=2,F57=0),4.67,),IF(AND(D57=1,F57=2),4.67,),IF(AND(D57=1,F57=0),2.33,),IF(AND(D57=0,F57=2),4.67,),IF(AND(D57=0,F57=1),2.33,))+0</f>
        <v>0</v>
      </c>
      <c r="J57" s="268"/>
      <c r="K57" s="8"/>
      <c r="L57" s="8"/>
      <c r="M57" s="8"/>
      <c r="N57" s="8"/>
    </row>
    <row r="58" spans="1:14" s="5" customFormat="1" ht="44.25" thickBot="1" x14ac:dyDescent="0.3">
      <c r="A58" s="10">
        <v>41</v>
      </c>
      <c r="B58" s="82" t="s">
        <v>186</v>
      </c>
      <c r="C58" s="189"/>
      <c r="D58" s="160"/>
      <c r="E58" s="201"/>
      <c r="F58" s="155"/>
      <c r="G58" s="209"/>
      <c r="H58" s="153"/>
      <c r="I58" s="154">
        <f>IF(D58=1,1,0)+0</f>
        <v>0</v>
      </c>
      <c r="J58" s="268"/>
      <c r="K58" s="8"/>
      <c r="L58" s="8"/>
      <c r="M58" s="8"/>
      <c r="N58" s="8"/>
    </row>
    <row r="59" spans="1:14" s="5" customFormat="1" ht="58.5" thickBot="1" x14ac:dyDescent="0.3">
      <c r="A59" s="10">
        <v>42</v>
      </c>
      <c r="B59" s="23" t="s">
        <v>94</v>
      </c>
      <c r="C59" s="193"/>
      <c r="D59" s="152"/>
      <c r="E59" s="193"/>
      <c r="F59" s="152"/>
      <c r="G59" s="209"/>
      <c r="H59" s="155"/>
      <c r="I59" s="159">
        <f>CONCATENATE(IF(OR(D59=3,F59=3),7,),IF(AND(D59=2,F59=2),4.67,),IF(AND(D59=1,F59=1),2.33,),IF(AND(D59=0,F59=0),0,),IF(AND(D59=2,F59=1),4.67,),IF(AND(D59=2,F59=0),4.67,),IF(AND(D59=1,F59=2),4.67,),IF(AND(D59=1,F59=0),2.33,),IF(AND(D59=0,F59=2),4.67,),IF(AND(D59=0,F59=1),2.33,))+0</f>
        <v>0</v>
      </c>
      <c r="J59" s="268"/>
      <c r="K59" s="8"/>
      <c r="L59" s="8"/>
      <c r="M59" s="8"/>
      <c r="N59" s="8"/>
    </row>
    <row r="60" spans="1:14" s="5" customFormat="1" ht="24" thickBot="1" x14ac:dyDescent="0.3">
      <c r="A60" s="75" t="s">
        <v>198</v>
      </c>
      <c r="B60" s="26" t="s">
        <v>99</v>
      </c>
      <c r="C60" s="262"/>
      <c r="D60" s="156"/>
      <c r="E60" s="262"/>
      <c r="F60" s="156"/>
      <c r="G60" s="262"/>
      <c r="H60" s="156"/>
      <c r="I60" s="156"/>
      <c r="J60" s="268"/>
      <c r="K60" s="8"/>
      <c r="L60" s="8"/>
      <c r="M60" s="8"/>
      <c r="N60" s="8"/>
    </row>
    <row r="61" spans="1:14" s="5" customFormat="1" ht="72.75" thickBot="1" x14ac:dyDescent="0.3">
      <c r="A61" s="14">
        <v>43</v>
      </c>
      <c r="B61" s="30" t="s">
        <v>97</v>
      </c>
      <c r="C61" s="194"/>
      <c r="D61" s="148"/>
      <c r="E61" s="180"/>
      <c r="F61" s="148"/>
      <c r="G61" s="204"/>
      <c r="H61" s="148"/>
      <c r="I61" s="151"/>
      <c r="J61" s="268"/>
      <c r="K61" s="8"/>
      <c r="L61" s="8"/>
      <c r="M61" s="8"/>
      <c r="N61" s="8"/>
    </row>
    <row r="62" spans="1:14" s="5" customFormat="1" ht="115.5" thickBot="1" x14ac:dyDescent="0.3">
      <c r="A62" s="9">
        <v>44</v>
      </c>
      <c r="B62" s="17" t="s">
        <v>103</v>
      </c>
      <c r="C62" s="195"/>
      <c r="D62" s="152"/>
      <c r="E62" s="195"/>
      <c r="F62" s="152"/>
      <c r="G62" s="207"/>
      <c r="H62" s="153"/>
      <c r="I62" s="154">
        <f>CONCATENATE(IF(OR(D62=3,F62=3),7.5,),IF(AND(D62=2,F62=2),5,),IF(AND(D62=1,F62=1),2.5,),IF(AND(D62=0,F62=0),0,),IF(AND(D62=2,F62=1),5,),IF(AND(D62=2,F62=0),5,),IF(AND(D62=1,F62=2),5,),IF(AND(D62=1,F62=0),2.5,),IF(AND(D62=0,F62=2),5,),IF(AND(D62=0,F62=1),2.5,))+0</f>
        <v>0</v>
      </c>
      <c r="J62" s="268"/>
      <c r="K62" s="8"/>
      <c r="L62" s="8"/>
      <c r="M62" s="8"/>
      <c r="N62" s="8"/>
    </row>
    <row r="63" spans="1:14" s="5" customFormat="1" ht="58.5" thickBot="1" x14ac:dyDescent="0.3">
      <c r="A63" s="10">
        <v>45</v>
      </c>
      <c r="B63" s="23" t="s">
        <v>104</v>
      </c>
      <c r="C63" s="193"/>
      <c r="D63" s="152"/>
      <c r="E63" s="193"/>
      <c r="F63" s="152"/>
      <c r="G63" s="209"/>
      <c r="H63" s="155"/>
      <c r="I63" s="154">
        <f>CONCATENATE(IF(OR(D63=3,F63=3),7.5,),IF(AND(D63=2,F63=2),5,),IF(AND(D63=1,F63=1),2.5,),IF(AND(D63=0,F63=0),0,),IF(AND(D63=2,F63=1),5,),IF(AND(D63=2,F63=0),5,),IF(AND(D63=1,F63=2),5,),IF(AND(D63=1,F63=0),2.5,),IF(AND(D63=0,F63=2),5,),IF(AND(D63=0,F63=1),2.5,))+0</f>
        <v>0</v>
      </c>
      <c r="J63" s="268"/>
      <c r="K63" s="8"/>
      <c r="L63" s="8"/>
      <c r="M63" s="8"/>
      <c r="N63" s="8"/>
    </row>
    <row r="64" spans="1:14" s="5" customFormat="1" ht="23.25" x14ac:dyDescent="0.25">
      <c r="A64" s="74" t="s">
        <v>198</v>
      </c>
      <c r="B64" s="34" t="s">
        <v>197</v>
      </c>
      <c r="C64" s="264"/>
      <c r="D64" s="163"/>
      <c r="E64" s="264"/>
      <c r="F64" s="163"/>
      <c r="G64" s="264"/>
      <c r="H64" s="163"/>
      <c r="I64" s="163"/>
      <c r="J64" s="268"/>
      <c r="K64" s="8"/>
      <c r="L64" s="8"/>
      <c r="M64" s="8"/>
      <c r="N64" s="8"/>
    </row>
    <row r="65" spans="1:14" s="5" customFormat="1" ht="27" thickBot="1" x14ac:dyDescent="0.3">
      <c r="A65" s="83"/>
      <c r="B65" s="35" t="s">
        <v>196</v>
      </c>
      <c r="C65" s="265"/>
      <c r="D65" s="164"/>
      <c r="E65" s="265"/>
      <c r="F65" s="164"/>
      <c r="G65" s="265"/>
      <c r="H65" s="164"/>
      <c r="I65" s="164"/>
      <c r="J65" s="268"/>
      <c r="K65" s="8"/>
      <c r="L65" s="8"/>
      <c r="M65" s="8"/>
      <c r="N65" s="8"/>
    </row>
    <row r="66" spans="1:14" s="5" customFormat="1" ht="58.5" thickBot="1" x14ac:dyDescent="0.3">
      <c r="A66" s="12">
        <v>46</v>
      </c>
      <c r="B66" s="18" t="s">
        <v>98</v>
      </c>
      <c r="C66" s="190"/>
      <c r="D66" s="150"/>
      <c r="E66" s="190"/>
      <c r="F66" s="150"/>
      <c r="G66" s="208"/>
      <c r="H66" s="150"/>
      <c r="I66" s="151"/>
      <c r="J66" s="268"/>
      <c r="K66" s="8"/>
      <c r="L66" s="8"/>
      <c r="M66" s="8"/>
      <c r="N66" s="8"/>
    </row>
    <row r="67" spans="1:14" s="5" customFormat="1" ht="115.5" thickBot="1" x14ac:dyDescent="0.3">
      <c r="A67" s="9">
        <v>47</v>
      </c>
      <c r="B67" s="17" t="s">
        <v>108</v>
      </c>
      <c r="C67" s="195"/>
      <c r="D67" s="152"/>
      <c r="E67" s="195"/>
      <c r="F67" s="152"/>
      <c r="G67" s="207"/>
      <c r="H67" s="153"/>
      <c r="I67" s="159">
        <f>CONCATENATE(IF(OR(D67=3,F67=3),7,),IF(AND(D67=2,F67=2),4.67,),IF(AND(D67=1,F67=1),2.33,),IF(AND(D67=0,F67=0),0,),IF(AND(D67=2,F67=1),4.67,),IF(AND(D67=2,F67=0),4.67,),IF(AND(D67=1,F67=2),4.67,),IF(AND(D67=1,F67=0),2.33,),IF(AND(D67=0,F67=2),4.67,),IF(AND(D67=0,F67=1),2.33,))+0</f>
        <v>0</v>
      </c>
      <c r="J67" s="268"/>
      <c r="K67" s="8"/>
      <c r="L67" s="8"/>
      <c r="M67" s="8"/>
      <c r="N67" s="8"/>
    </row>
    <row r="68" spans="1:14" s="5" customFormat="1" ht="44.25" thickBot="1" x14ac:dyDescent="0.3">
      <c r="A68" s="9">
        <v>48</v>
      </c>
      <c r="B68" s="82" t="s">
        <v>187</v>
      </c>
      <c r="C68" s="189"/>
      <c r="D68" s="160"/>
      <c r="E68" s="201"/>
      <c r="F68" s="155"/>
      <c r="G68" s="209"/>
      <c r="H68" s="153"/>
      <c r="I68" s="154">
        <f>IF(D68=1,1,0)+0</f>
        <v>0</v>
      </c>
      <c r="J68" s="268"/>
      <c r="K68" s="8"/>
      <c r="L68" s="8"/>
      <c r="M68" s="8"/>
      <c r="N68" s="8"/>
    </row>
    <row r="69" spans="1:14" s="5" customFormat="1" ht="58.5" thickBot="1" x14ac:dyDescent="0.3">
      <c r="A69" s="10">
        <v>49</v>
      </c>
      <c r="B69" s="23" t="s">
        <v>106</v>
      </c>
      <c r="C69" s="193"/>
      <c r="D69" s="152"/>
      <c r="E69" s="193"/>
      <c r="F69" s="152"/>
      <c r="G69" s="209"/>
      <c r="H69" s="155"/>
      <c r="I69" s="159">
        <f>CONCATENATE(IF(OR(D69=3,F69=3),7,),IF(AND(D69=2,F69=2),4.67,),IF(AND(D69=1,F69=1),2.33,),IF(AND(D69=0,F69=0),0,),IF(AND(D69=2,F69=1),4.67,),IF(AND(D69=2,F69=0),4.67,),IF(AND(D69=1,F69=2),4.67,),IF(AND(D69=1,F69=0),2.33,),IF(AND(D69=0,F69=2),4.67,),IF(AND(D69=0,F69=1),2.33,))+0</f>
        <v>0</v>
      </c>
      <c r="J69" s="268"/>
      <c r="K69" s="8"/>
      <c r="L69" s="8"/>
      <c r="M69" s="8"/>
      <c r="N69" s="8"/>
    </row>
    <row r="70" spans="1:14" s="5" customFormat="1" ht="23.25" x14ac:dyDescent="0.25">
      <c r="A70" s="78" t="s">
        <v>198</v>
      </c>
      <c r="B70" s="34" t="s">
        <v>195</v>
      </c>
      <c r="C70" s="264"/>
      <c r="D70" s="163"/>
      <c r="E70" s="264"/>
      <c r="F70" s="163"/>
      <c r="G70" s="264"/>
      <c r="H70" s="163"/>
      <c r="I70" s="163"/>
      <c r="J70" s="268"/>
      <c r="K70" s="8"/>
      <c r="L70" s="8"/>
      <c r="M70" s="8"/>
      <c r="N70" s="8"/>
    </row>
    <row r="71" spans="1:14" s="5" customFormat="1" ht="27" thickBot="1" x14ac:dyDescent="0.3">
      <c r="A71" s="79"/>
      <c r="B71" s="35" t="s">
        <v>194</v>
      </c>
      <c r="C71" s="265"/>
      <c r="D71" s="164"/>
      <c r="E71" s="265"/>
      <c r="F71" s="164"/>
      <c r="G71" s="265"/>
      <c r="H71" s="164"/>
      <c r="I71" s="164"/>
      <c r="J71" s="268"/>
      <c r="K71" s="8"/>
      <c r="L71" s="8"/>
      <c r="M71" s="8"/>
      <c r="N71" s="8"/>
    </row>
    <row r="72" spans="1:14" s="5" customFormat="1" ht="58.5" thickBot="1" x14ac:dyDescent="0.3">
      <c r="A72" s="12">
        <v>50</v>
      </c>
      <c r="B72" s="18" t="s">
        <v>96</v>
      </c>
      <c r="C72" s="190"/>
      <c r="D72" s="148"/>
      <c r="E72" s="190"/>
      <c r="F72" s="148"/>
      <c r="G72" s="208"/>
      <c r="H72" s="148"/>
      <c r="I72" s="151"/>
      <c r="J72" s="268"/>
      <c r="K72" s="8"/>
      <c r="L72" s="8"/>
      <c r="M72" s="8"/>
      <c r="N72" s="8"/>
    </row>
    <row r="73" spans="1:14" s="5" customFormat="1" ht="115.5" thickBot="1" x14ac:dyDescent="0.3">
      <c r="A73" s="10">
        <v>51</v>
      </c>
      <c r="B73" s="17" t="s">
        <v>107</v>
      </c>
      <c r="C73" s="195"/>
      <c r="D73" s="152"/>
      <c r="E73" s="195"/>
      <c r="F73" s="152"/>
      <c r="G73" s="207"/>
      <c r="H73" s="153"/>
      <c r="I73" s="154">
        <f>CONCATENATE(IF(OR(D73=3,F73=3),7.5,),IF(AND(D73=2,F73=2),5,),IF(AND(D73=1,F73=1),2.5,),IF(AND(D73=0,F73=0),0,),IF(AND(D73=2,F73=1),5,),IF(AND(D73=2,F73=0),5,),IF(AND(D73=1,F73=2),5,),IF(AND(D73=1,F73=0),2.5,),IF(AND(D73=0,F73=2),5,),IF(AND(D73=0,F73=1),2.5,))+0</f>
        <v>0</v>
      </c>
      <c r="J73" s="268"/>
      <c r="K73" s="8"/>
      <c r="L73" s="8"/>
      <c r="M73" s="8"/>
      <c r="N73" s="8"/>
    </row>
    <row r="74" spans="1:14" s="5" customFormat="1" ht="58.5" thickBot="1" x14ac:dyDescent="0.3">
      <c r="A74" s="10">
        <v>52</v>
      </c>
      <c r="B74" s="23" t="s">
        <v>105</v>
      </c>
      <c r="C74" s="193"/>
      <c r="D74" s="152"/>
      <c r="E74" s="193"/>
      <c r="F74" s="152"/>
      <c r="G74" s="209"/>
      <c r="H74" s="155"/>
      <c r="I74" s="154">
        <f>CONCATENATE(IF(OR(D74=3,F74=3),7.5,),IF(AND(D74=2,F74=2),5,),IF(AND(D74=1,F74=1),2.5,),IF(AND(D74=0,F74=0),0,),IF(AND(D74=2,F74=1),5,),IF(AND(D74=2,F74=0),5,),IF(AND(D74=1,F74=2),5,),IF(AND(D74=1,F74=0),2.5,),IF(AND(D74=0,F74=2),5,),IF(AND(D74=0,F74=1),2.5,))+0</f>
        <v>0</v>
      </c>
      <c r="J74" s="268"/>
      <c r="K74" s="8"/>
      <c r="L74" s="8"/>
      <c r="M74" s="8"/>
      <c r="N74" s="8"/>
    </row>
    <row r="75" spans="1:14" s="5" customFormat="1" ht="27" thickBot="1" x14ac:dyDescent="0.3">
      <c r="A75" s="99"/>
      <c r="B75" s="33" t="s">
        <v>109</v>
      </c>
      <c r="C75" s="263"/>
      <c r="D75" s="162"/>
      <c r="E75" s="263"/>
      <c r="F75" s="162"/>
      <c r="G75" s="263"/>
      <c r="H75" s="162"/>
      <c r="I75" s="162"/>
      <c r="J75" s="268"/>
      <c r="K75" s="8"/>
      <c r="L75" s="8"/>
      <c r="M75" s="8"/>
      <c r="N75" s="8"/>
    </row>
    <row r="76" spans="1:14" s="5" customFormat="1" ht="24" thickBot="1" x14ac:dyDescent="0.3">
      <c r="A76" s="75" t="s">
        <v>198</v>
      </c>
      <c r="B76" s="26" t="s">
        <v>132</v>
      </c>
      <c r="C76" s="262"/>
      <c r="D76" s="156"/>
      <c r="E76" s="262"/>
      <c r="F76" s="156"/>
      <c r="G76" s="262"/>
      <c r="H76" s="156"/>
      <c r="I76" s="156"/>
      <c r="J76" s="268"/>
      <c r="K76" s="8"/>
      <c r="L76" s="8"/>
      <c r="M76" s="8"/>
      <c r="N76" s="8"/>
    </row>
    <row r="77" spans="1:14" s="5" customFormat="1" ht="44.25" thickBot="1" x14ac:dyDescent="0.3">
      <c r="A77" s="12">
        <v>53</v>
      </c>
      <c r="B77" s="18" t="s">
        <v>110</v>
      </c>
      <c r="C77" s="190"/>
      <c r="D77" s="148"/>
      <c r="E77" s="190"/>
      <c r="F77" s="148"/>
      <c r="G77" s="208"/>
      <c r="H77" s="148"/>
      <c r="I77" s="151"/>
      <c r="J77" s="268"/>
      <c r="K77" s="8"/>
      <c r="L77" s="8"/>
      <c r="M77" s="8"/>
      <c r="N77" s="8"/>
    </row>
    <row r="78" spans="1:14" s="5" customFormat="1" ht="87" thickBot="1" x14ac:dyDescent="0.3">
      <c r="A78" s="9">
        <v>54</v>
      </c>
      <c r="B78" s="31" t="s">
        <v>116</v>
      </c>
      <c r="C78" s="196"/>
      <c r="D78" s="152"/>
      <c r="E78" s="196"/>
      <c r="F78" s="152"/>
      <c r="G78" s="211"/>
      <c r="H78" s="153"/>
      <c r="I78" s="154">
        <f>CONCATENATE(IF(OR(D78=3,F78=3),7.5,),IF(AND(D78=2,F78=2),5,),IF(AND(D78=1,F78=1),2.5,),IF(AND(D78=0,F78=0),0,),IF(AND(D78=2,F78=1),5,),IF(AND(D78=2,F78=0),5,),IF(AND(D78=1,F78=2),5,),IF(AND(D78=1,F78=0),2.5,),IF(AND(D78=0,F78=2),5,),IF(AND(D78=0,F78=1),2.5,))+0</f>
        <v>0</v>
      </c>
      <c r="J78" s="268"/>
      <c r="K78" s="8"/>
      <c r="L78" s="8"/>
      <c r="M78" s="8"/>
      <c r="N78" s="8"/>
    </row>
    <row r="79" spans="1:14" s="5" customFormat="1" ht="58.5" thickBot="1" x14ac:dyDescent="0.3">
      <c r="A79" s="10">
        <v>55</v>
      </c>
      <c r="B79" s="23" t="s">
        <v>111</v>
      </c>
      <c r="C79" s="193"/>
      <c r="D79" s="152"/>
      <c r="E79" s="193"/>
      <c r="F79" s="152"/>
      <c r="G79" s="209"/>
      <c r="H79" s="155"/>
      <c r="I79" s="154">
        <f>CONCATENATE(IF(OR(D79=3,F79=3),7.5,),IF(AND(D79=2,F79=2),5,),IF(AND(D79=1,F79=1),2.5,),IF(AND(D79=0,F79=0),0,),IF(AND(D79=2,F79=1),5,),IF(AND(D79=2,F79=0),5,),IF(AND(D79=1,F79=2),5,),IF(AND(D79=1,F79=0),2.5,),IF(AND(D79=0,F79=2),5,),IF(AND(D79=0,F79=1),2.5,))+0</f>
        <v>0</v>
      </c>
      <c r="J79" s="268"/>
      <c r="K79" s="8"/>
      <c r="L79" s="8"/>
      <c r="M79" s="8"/>
      <c r="N79" s="8"/>
    </row>
    <row r="80" spans="1:14" s="5" customFormat="1" ht="23.25" x14ac:dyDescent="0.25">
      <c r="A80" s="74" t="s">
        <v>198</v>
      </c>
      <c r="B80" s="34" t="s">
        <v>208</v>
      </c>
      <c r="C80" s="264"/>
      <c r="D80" s="163"/>
      <c r="E80" s="264"/>
      <c r="F80" s="163"/>
      <c r="G80" s="264"/>
      <c r="H80" s="163"/>
      <c r="I80" s="163"/>
      <c r="J80" s="268"/>
      <c r="K80" s="8"/>
      <c r="L80" s="8"/>
      <c r="M80" s="8"/>
      <c r="N80" s="8"/>
    </row>
    <row r="81" spans="1:14" s="5" customFormat="1" ht="24" thickBot="1" x14ac:dyDescent="0.3">
      <c r="A81" s="84"/>
      <c r="B81" s="35" t="s">
        <v>207</v>
      </c>
      <c r="C81" s="265"/>
      <c r="D81" s="164"/>
      <c r="E81" s="265"/>
      <c r="F81" s="164"/>
      <c r="G81" s="265"/>
      <c r="H81" s="164"/>
      <c r="I81" s="164"/>
      <c r="J81" s="268"/>
      <c r="K81" s="8"/>
      <c r="L81" s="8"/>
      <c r="M81" s="8"/>
      <c r="N81" s="8"/>
    </row>
    <row r="82" spans="1:14" s="5" customFormat="1" ht="43.5" x14ac:dyDescent="0.25">
      <c r="A82" s="12">
        <v>56</v>
      </c>
      <c r="B82" s="18" t="s">
        <v>117</v>
      </c>
      <c r="C82" s="190"/>
      <c r="D82" s="148"/>
      <c r="E82" s="190"/>
      <c r="F82" s="148"/>
      <c r="G82" s="208"/>
      <c r="H82" s="148"/>
      <c r="I82" s="149"/>
      <c r="J82" s="268"/>
      <c r="K82" s="8"/>
      <c r="L82" s="8"/>
      <c r="M82" s="8"/>
      <c r="N82" s="8"/>
    </row>
    <row r="83" spans="1:14" s="5" customFormat="1" ht="44.25" thickBot="1" x14ac:dyDescent="0.3">
      <c r="A83" s="9">
        <v>57</v>
      </c>
      <c r="B83" s="18" t="s">
        <v>120</v>
      </c>
      <c r="C83" s="190"/>
      <c r="D83" s="150"/>
      <c r="E83" s="190"/>
      <c r="F83" s="150"/>
      <c r="G83" s="208"/>
      <c r="H83" s="150"/>
      <c r="I83" s="151"/>
      <c r="J83" s="268"/>
      <c r="K83" s="8"/>
      <c r="L83" s="8"/>
      <c r="M83" s="8"/>
      <c r="N83" s="8"/>
    </row>
    <row r="84" spans="1:14" s="5" customFormat="1" ht="72.75" thickBot="1" x14ac:dyDescent="0.3">
      <c r="A84" s="9">
        <v>58</v>
      </c>
      <c r="B84" s="31" t="s">
        <v>121</v>
      </c>
      <c r="C84" s="195"/>
      <c r="D84" s="152"/>
      <c r="E84" s="195"/>
      <c r="F84" s="152"/>
      <c r="G84" s="207"/>
      <c r="H84" s="153"/>
      <c r="I84" s="154">
        <f>CONCATENATE(IF(OR(D84=3,F84=3),7.5,),IF(AND(D84=2,F84=2),5,),IF(AND(D84=1,F84=1),2.5,),IF(AND(D84=0,F84=0),0,),IF(AND(D84=2,F84=1),5,),IF(AND(D84=2,F84=0),5,),IF(AND(D84=1,F84=2),5,),IF(AND(D84=1,F84=0),2.5,),IF(AND(D84=0,F84=2),5,),IF(AND(D84=0,F84=1),2.5,))+0</f>
        <v>0</v>
      </c>
      <c r="J84" s="268"/>
      <c r="K84" s="8"/>
      <c r="L84" s="8"/>
      <c r="M84" s="8"/>
      <c r="N84" s="8"/>
    </row>
    <row r="85" spans="1:14" s="5" customFormat="1" ht="58.5" thickBot="1" x14ac:dyDescent="0.3">
      <c r="A85" s="9">
        <v>59</v>
      </c>
      <c r="B85" s="23" t="s">
        <v>113</v>
      </c>
      <c r="C85" s="193"/>
      <c r="D85" s="152"/>
      <c r="E85" s="193"/>
      <c r="F85" s="152"/>
      <c r="G85" s="209"/>
      <c r="H85" s="155"/>
      <c r="I85" s="154">
        <f>CONCATENATE(IF(OR(D85=3,F85=3),7.5,),IF(AND(D85=2,F85=2),5,),IF(AND(D85=1,F85=1),2.5,),IF(AND(D85=0,F85=0),0,),IF(AND(D85=2,F85=1),5,),IF(AND(D85=2,F85=0),5,),IF(AND(D85=1,F85=2),5,),IF(AND(D85=1,F85=0),2.5,),IF(AND(D85=0,F85=2),5,),IF(AND(D85=0,F85=1),2.5,))+0</f>
        <v>0</v>
      </c>
      <c r="J85" s="268"/>
      <c r="K85" s="8"/>
      <c r="L85" s="8"/>
      <c r="M85" s="8"/>
      <c r="N85" s="8"/>
    </row>
    <row r="86" spans="1:14" s="5" customFormat="1" ht="24" thickBot="1" x14ac:dyDescent="0.3">
      <c r="A86" s="75" t="s">
        <v>198</v>
      </c>
      <c r="B86" s="26" t="s">
        <v>131</v>
      </c>
      <c r="C86" s="262"/>
      <c r="D86" s="156"/>
      <c r="E86" s="262"/>
      <c r="F86" s="156"/>
      <c r="G86" s="262"/>
      <c r="H86" s="156"/>
      <c r="I86" s="156"/>
      <c r="J86" s="268"/>
      <c r="K86" s="8"/>
      <c r="L86" s="8"/>
      <c r="M86" s="8"/>
      <c r="N86" s="8"/>
    </row>
    <row r="87" spans="1:14" s="5" customFormat="1" ht="72" x14ac:dyDescent="0.25">
      <c r="A87" s="14">
        <v>60</v>
      </c>
      <c r="B87" s="30" t="s">
        <v>118</v>
      </c>
      <c r="C87" s="180"/>
      <c r="D87" s="148"/>
      <c r="E87" s="180"/>
      <c r="F87" s="148"/>
      <c r="G87" s="204"/>
      <c r="H87" s="148"/>
      <c r="I87" s="165"/>
      <c r="J87" s="268"/>
      <c r="K87" s="8"/>
      <c r="L87" s="8"/>
      <c r="M87" s="8"/>
      <c r="N87" s="8"/>
    </row>
    <row r="88" spans="1:14" s="5" customFormat="1" ht="43.5" x14ac:dyDescent="0.25">
      <c r="A88" s="9">
        <v>61</v>
      </c>
      <c r="B88" s="22" t="s">
        <v>122</v>
      </c>
      <c r="C88" s="181"/>
      <c r="D88" s="150"/>
      <c r="E88" s="181"/>
      <c r="F88" s="150"/>
      <c r="G88" s="205"/>
      <c r="H88" s="150"/>
      <c r="I88" s="165"/>
      <c r="J88" s="268"/>
      <c r="K88" s="8"/>
      <c r="L88" s="8"/>
      <c r="M88" s="8"/>
      <c r="N88" s="8"/>
    </row>
    <row r="89" spans="1:14" s="5" customFormat="1" ht="72" x14ac:dyDescent="0.25">
      <c r="A89" s="9">
        <v>62</v>
      </c>
      <c r="B89" s="22" t="s">
        <v>125</v>
      </c>
      <c r="C89" s="181"/>
      <c r="D89" s="150"/>
      <c r="E89" s="181"/>
      <c r="F89" s="150"/>
      <c r="G89" s="205"/>
      <c r="H89" s="150"/>
      <c r="I89" s="165"/>
      <c r="J89" s="268"/>
      <c r="K89" s="8"/>
      <c r="L89" s="8"/>
      <c r="M89" s="8"/>
      <c r="N89" s="8"/>
    </row>
    <row r="90" spans="1:14" s="5" customFormat="1" ht="72.75" thickBot="1" x14ac:dyDescent="0.3">
      <c r="A90" s="9">
        <v>63</v>
      </c>
      <c r="B90" s="22" t="s">
        <v>126</v>
      </c>
      <c r="C90" s="181"/>
      <c r="D90" s="150"/>
      <c r="E90" s="181"/>
      <c r="F90" s="150"/>
      <c r="G90" s="205"/>
      <c r="H90" s="150"/>
      <c r="I90" s="151"/>
      <c r="J90" s="268"/>
      <c r="K90" s="8"/>
      <c r="L90" s="8"/>
      <c r="M90" s="8"/>
      <c r="N90" s="8"/>
    </row>
    <row r="91" spans="1:14" s="5" customFormat="1" ht="101.25" thickBot="1" x14ac:dyDescent="0.3">
      <c r="A91" s="14">
        <v>64</v>
      </c>
      <c r="B91" s="25" t="s">
        <v>127</v>
      </c>
      <c r="C91" s="182"/>
      <c r="D91" s="152"/>
      <c r="E91" s="199"/>
      <c r="F91" s="152"/>
      <c r="G91" s="206"/>
      <c r="H91" s="153"/>
      <c r="I91" s="154">
        <f>CONCATENATE(IF(OR(D91=3,F91=3),7.5,),IF(AND(D91=2,F91=2),5,),IF(AND(D91=1,F91=1),2.5,),IF(AND(D91=0,F91=0),0,),IF(AND(D91=2,F91=1),5,),IF(AND(D91=2,F91=0),5,),IF(AND(D91=1,F91=2),5,),IF(AND(D91=1,F91=0),2.5,),IF(AND(D91=0,F91=2),5,),IF(AND(D91=0,F91=1),2.5,))+0</f>
        <v>0</v>
      </c>
      <c r="J91" s="268"/>
      <c r="K91" s="8"/>
      <c r="L91" s="8"/>
      <c r="M91" s="8"/>
      <c r="N91" s="8"/>
    </row>
    <row r="92" spans="1:14" s="5" customFormat="1" ht="44.25" thickBot="1" x14ac:dyDescent="0.3">
      <c r="A92" s="10">
        <v>65</v>
      </c>
      <c r="B92" s="23" t="s">
        <v>114</v>
      </c>
      <c r="C92" s="188"/>
      <c r="D92" s="152"/>
      <c r="E92" s="193"/>
      <c r="F92" s="152"/>
      <c r="G92" s="209"/>
      <c r="H92" s="155"/>
      <c r="I92" s="154">
        <f>CONCATENATE(IF(OR(D92=3,F92=3),7.5,),IF(AND(D92=2,F92=2),5,),IF(AND(D92=1,F92=1),2.5,),IF(AND(D92=0,F92=0),0,),IF(AND(D92=2,F92=1),5,),IF(AND(D92=2,F92=0),5,),IF(AND(D92=1,F92=2),5,),IF(AND(D92=1,F92=0),2.5,),IF(AND(D92=0,F92=2),5,),IF(AND(D92=0,F92=1),2.5,))+0</f>
        <v>0</v>
      </c>
      <c r="J92" s="268"/>
      <c r="K92" s="8"/>
      <c r="L92" s="8"/>
      <c r="M92" s="8"/>
      <c r="N92" s="8"/>
    </row>
    <row r="93" spans="1:14" s="5" customFormat="1" ht="23.25" x14ac:dyDescent="0.25">
      <c r="A93" s="78" t="s">
        <v>198</v>
      </c>
      <c r="B93" s="34" t="s">
        <v>206</v>
      </c>
      <c r="C93" s="264"/>
      <c r="D93" s="163"/>
      <c r="E93" s="264"/>
      <c r="F93" s="163"/>
      <c r="G93" s="264"/>
      <c r="H93" s="163"/>
      <c r="I93" s="163"/>
      <c r="J93" s="268"/>
      <c r="K93" s="8"/>
      <c r="L93" s="8"/>
      <c r="M93" s="8"/>
      <c r="N93" s="8"/>
    </row>
    <row r="94" spans="1:14" s="5" customFormat="1" ht="27" thickBot="1" x14ac:dyDescent="0.3">
      <c r="A94" s="79"/>
      <c r="B94" s="35" t="s">
        <v>205</v>
      </c>
      <c r="C94" s="265"/>
      <c r="D94" s="164"/>
      <c r="E94" s="265"/>
      <c r="F94" s="164"/>
      <c r="G94" s="265"/>
      <c r="H94" s="164"/>
      <c r="I94" s="164"/>
      <c r="J94" s="268"/>
      <c r="K94" s="8"/>
      <c r="L94" s="8"/>
      <c r="M94" s="8"/>
      <c r="N94" s="8"/>
    </row>
    <row r="95" spans="1:14" s="5" customFormat="1" ht="72" x14ac:dyDescent="0.25">
      <c r="A95" s="87">
        <v>66</v>
      </c>
      <c r="B95" s="18" t="s">
        <v>119</v>
      </c>
      <c r="C95" s="190"/>
      <c r="D95" s="148"/>
      <c r="E95" s="190"/>
      <c r="F95" s="148"/>
      <c r="G95" s="208"/>
      <c r="H95" s="148"/>
      <c r="I95" s="149"/>
      <c r="J95" s="268"/>
      <c r="K95" s="8"/>
      <c r="L95" s="8"/>
      <c r="M95" s="8"/>
      <c r="N95" s="8"/>
    </row>
    <row r="96" spans="1:14" s="5" customFormat="1" ht="58.5" thickBot="1" x14ac:dyDescent="0.3">
      <c r="A96" s="85">
        <v>67</v>
      </c>
      <c r="B96" s="22" t="s">
        <v>123</v>
      </c>
      <c r="C96" s="181"/>
      <c r="D96" s="150"/>
      <c r="E96" s="181"/>
      <c r="F96" s="150"/>
      <c r="G96" s="205"/>
      <c r="H96" s="150"/>
      <c r="I96" s="151"/>
      <c r="J96" s="268"/>
      <c r="K96" s="8"/>
      <c r="L96" s="8"/>
      <c r="M96" s="8"/>
      <c r="N96" s="8"/>
    </row>
    <row r="97" spans="1:14" s="5" customFormat="1" ht="129.75" thickBot="1" x14ac:dyDescent="0.3">
      <c r="A97" s="85">
        <v>68</v>
      </c>
      <c r="B97" s="17" t="s">
        <v>128</v>
      </c>
      <c r="C97" s="195"/>
      <c r="D97" s="152"/>
      <c r="E97" s="195"/>
      <c r="F97" s="152"/>
      <c r="G97" s="207"/>
      <c r="H97" s="153"/>
      <c r="I97" s="159">
        <f>CONCATENATE(IF(OR(D97=3,F97=3),7,),IF(AND(D97=2,F97=2),4.67,),IF(AND(D97=1,F97=1),2.33,),IF(AND(D97=0,F97=0),0,),IF(AND(D97=2,F97=1),4.67,),IF(AND(D97=2,F97=0),4.67,),IF(AND(D97=1,F97=2),4.67,),IF(AND(D97=1,F97=0),2.33,),IF(AND(D97=0,F97=2),4.67,),IF(AND(D97=0,F97=1),2.33,))+0</f>
        <v>0</v>
      </c>
      <c r="J97" s="268"/>
      <c r="K97" s="8"/>
      <c r="L97" s="8"/>
      <c r="M97" s="8"/>
      <c r="N97" s="8"/>
    </row>
    <row r="98" spans="1:14" s="5" customFormat="1" ht="44.25" thickBot="1" x14ac:dyDescent="0.3">
      <c r="A98" s="85">
        <v>69</v>
      </c>
      <c r="B98" s="82" t="s">
        <v>190</v>
      </c>
      <c r="C98" s="189"/>
      <c r="D98" s="160"/>
      <c r="E98" s="201"/>
      <c r="F98" s="155"/>
      <c r="G98" s="209"/>
      <c r="H98" s="153"/>
      <c r="I98" s="154">
        <f>IF(D98=1,1,0)+0</f>
        <v>0</v>
      </c>
      <c r="J98" s="268"/>
      <c r="K98" s="8"/>
      <c r="L98" s="8"/>
      <c r="M98" s="8"/>
      <c r="N98" s="8"/>
    </row>
    <row r="99" spans="1:14" s="5" customFormat="1" ht="58.5" thickBot="1" x14ac:dyDescent="0.3">
      <c r="A99" s="85">
        <v>70</v>
      </c>
      <c r="B99" s="23" t="s">
        <v>112</v>
      </c>
      <c r="C99" s="193"/>
      <c r="D99" s="152"/>
      <c r="E99" s="193"/>
      <c r="F99" s="152"/>
      <c r="G99" s="209"/>
      <c r="H99" s="155"/>
      <c r="I99" s="159">
        <f>CONCATENATE(IF(OR(D99=3,F99=3),7,),IF(AND(D99=2,F99=2),4.67,),IF(AND(D99=1,F99=1),2.33,),IF(AND(D99=0,F99=0),0,),IF(AND(D99=2,F99=1),4.67,),IF(AND(D99=2,F99=0),4.67,),IF(AND(D99=1,F99=2),4.67,),IF(AND(D99=1,F99=0),2.33,),IF(AND(D99=0,F99=2),4.67,),IF(AND(D99=0,F99=1),2.33,))+0</f>
        <v>0</v>
      </c>
      <c r="J99" s="268"/>
      <c r="K99" s="8"/>
      <c r="L99" s="8"/>
      <c r="M99" s="8"/>
      <c r="N99" s="8"/>
    </row>
    <row r="100" spans="1:14" s="5" customFormat="1" ht="24" thickBot="1" x14ac:dyDescent="0.3">
      <c r="A100" s="75" t="s">
        <v>198</v>
      </c>
      <c r="B100" s="26" t="s">
        <v>130</v>
      </c>
      <c r="C100" s="262"/>
      <c r="D100" s="156"/>
      <c r="E100" s="262"/>
      <c r="F100" s="156"/>
      <c r="G100" s="262"/>
      <c r="H100" s="156"/>
      <c r="I100" s="156"/>
      <c r="J100" s="268"/>
      <c r="K100" s="8"/>
      <c r="L100" s="8"/>
      <c r="M100" s="8"/>
      <c r="N100" s="8"/>
    </row>
    <row r="101" spans="1:14" s="5" customFormat="1" ht="44.25" thickBot="1" x14ac:dyDescent="0.3">
      <c r="A101" s="85">
        <v>71</v>
      </c>
      <c r="B101" s="18" t="s">
        <v>124</v>
      </c>
      <c r="C101" s="190"/>
      <c r="D101" s="148"/>
      <c r="E101" s="190"/>
      <c r="F101" s="148"/>
      <c r="G101" s="208"/>
      <c r="H101" s="148"/>
      <c r="I101" s="151"/>
      <c r="J101" s="268"/>
      <c r="K101" s="8"/>
      <c r="L101" s="8"/>
      <c r="M101" s="8"/>
      <c r="N101" s="8"/>
    </row>
    <row r="102" spans="1:14" s="5" customFormat="1" ht="115.5" thickBot="1" x14ac:dyDescent="0.3">
      <c r="A102" s="85">
        <v>72</v>
      </c>
      <c r="B102" s="17" t="s">
        <v>129</v>
      </c>
      <c r="C102" s="195"/>
      <c r="D102" s="152"/>
      <c r="E102" s="195"/>
      <c r="F102" s="152"/>
      <c r="G102" s="207"/>
      <c r="H102" s="153"/>
      <c r="I102" s="159">
        <f>CONCATENATE(IF(OR(D102=3,F102=3),7,),IF(AND(D102=2,F102=2),4.67,),IF(AND(D102=1,F102=1),2.33,),IF(AND(D102=0,F102=0),0,),IF(AND(D102=2,F102=1),4.67,),IF(AND(D102=2,F102=0),4.67,),IF(AND(D102=1,F102=2),4.67,),IF(AND(D102=1,F102=0),2.33,),IF(AND(D102=0,F102=2),4.67,),IF(AND(D102=0,F102=1),2.33,))+0</f>
        <v>0</v>
      </c>
      <c r="J102" s="268"/>
      <c r="K102" s="8"/>
      <c r="L102" s="8"/>
      <c r="M102" s="8"/>
      <c r="N102" s="8"/>
    </row>
    <row r="103" spans="1:14" s="5" customFormat="1" ht="44.25" thickBot="1" x14ac:dyDescent="0.3">
      <c r="A103" s="85">
        <v>73</v>
      </c>
      <c r="B103" s="82" t="s">
        <v>189</v>
      </c>
      <c r="C103" s="189"/>
      <c r="D103" s="160"/>
      <c r="E103" s="201"/>
      <c r="F103" s="155"/>
      <c r="G103" s="209"/>
      <c r="H103" s="153"/>
      <c r="I103" s="154">
        <f>IF(D103=1,1,0)+0</f>
        <v>0</v>
      </c>
      <c r="J103" s="268"/>
      <c r="K103" s="8"/>
      <c r="L103" s="8"/>
      <c r="M103" s="8"/>
      <c r="N103" s="8"/>
    </row>
    <row r="104" spans="1:14" s="5" customFormat="1" ht="44.25" thickBot="1" x14ac:dyDescent="0.3">
      <c r="A104" s="88">
        <v>74</v>
      </c>
      <c r="B104" s="23" t="s">
        <v>115</v>
      </c>
      <c r="C104" s="193"/>
      <c r="D104" s="152"/>
      <c r="E104" s="193"/>
      <c r="F104" s="152"/>
      <c r="G104" s="209"/>
      <c r="H104" s="155"/>
      <c r="I104" s="159">
        <f>CONCATENATE(IF(OR(D104=3,F104=3),7,),IF(AND(D104=2,F104=2),4.67,),IF(AND(D104=1,F104=1),2.33,),IF(AND(D104=0,F104=0),0,),IF(AND(D104=2,F104=1),4.67,),IF(AND(D104=2,F104=0),4.67,),IF(AND(D104=1,F104=2),4.67,),IF(AND(D104=1,F104=0),2.33,),IF(AND(D104=0,F104=2),4.67,),IF(AND(D104=0,F104=1),2.33,))+0</f>
        <v>0</v>
      </c>
      <c r="J104" s="268"/>
      <c r="K104" s="8"/>
      <c r="L104" s="8"/>
      <c r="M104" s="8"/>
      <c r="N104" s="8"/>
    </row>
    <row r="105" spans="1:14" s="5" customFormat="1" ht="27" thickBot="1" x14ac:dyDescent="0.3">
      <c r="A105" s="11"/>
      <c r="B105" s="20" t="s">
        <v>163</v>
      </c>
      <c r="C105" s="263"/>
      <c r="D105" s="162"/>
      <c r="E105" s="263"/>
      <c r="F105" s="162"/>
      <c r="G105" s="263"/>
      <c r="H105" s="162"/>
      <c r="I105" s="162"/>
      <c r="J105" s="268"/>
      <c r="K105" s="8"/>
      <c r="L105" s="8"/>
      <c r="M105" s="8"/>
      <c r="N105" s="8"/>
    </row>
    <row r="106" spans="1:14" s="5" customFormat="1" ht="24" thickBot="1" x14ac:dyDescent="0.3">
      <c r="A106" s="75" t="s">
        <v>198</v>
      </c>
      <c r="B106" s="26" t="s">
        <v>133</v>
      </c>
      <c r="C106" s="262"/>
      <c r="D106" s="156"/>
      <c r="E106" s="262"/>
      <c r="F106" s="156"/>
      <c r="G106" s="262"/>
      <c r="H106" s="156"/>
      <c r="I106" s="156"/>
      <c r="J106" s="268"/>
      <c r="K106" s="8"/>
      <c r="L106" s="8"/>
      <c r="M106" s="8"/>
      <c r="N106" s="8"/>
    </row>
    <row r="107" spans="1:14" s="5" customFormat="1" ht="44.25" thickBot="1" x14ac:dyDescent="0.3">
      <c r="A107" s="12">
        <v>75</v>
      </c>
      <c r="B107" s="18" t="s">
        <v>135</v>
      </c>
      <c r="C107" s="190"/>
      <c r="D107" s="148"/>
      <c r="E107" s="190"/>
      <c r="F107" s="148"/>
      <c r="G107" s="208"/>
      <c r="H107" s="148"/>
      <c r="I107" s="151"/>
      <c r="J107" s="268"/>
      <c r="K107" s="8"/>
      <c r="L107" s="8"/>
      <c r="M107" s="8"/>
      <c r="N107" s="8"/>
    </row>
    <row r="108" spans="1:14" s="5" customFormat="1" ht="87" thickBot="1" x14ac:dyDescent="0.3">
      <c r="A108" s="9">
        <v>76</v>
      </c>
      <c r="B108" s="17" t="s">
        <v>136</v>
      </c>
      <c r="C108" s="195"/>
      <c r="D108" s="152"/>
      <c r="E108" s="195"/>
      <c r="F108" s="152"/>
      <c r="G108" s="207"/>
      <c r="H108" s="153"/>
      <c r="I108" s="159">
        <f>CONCATENATE(IF(OR(D108=3,F108=3),7,),IF(AND(D108=2,F108=2),4.67,),IF(AND(D108=1,F108=1),2.33,),IF(AND(D108=0,F108=0),0,),IF(AND(D108=2,F108=1),4.67,),IF(AND(D108=2,F108=0),4.67,),IF(AND(D108=1,F108=2),4.67,),IF(AND(D108=1,F108=0),2.33,),IF(AND(D108=0,F108=2),4.67,),IF(AND(D108=0,F108=1),2.33,))+0</f>
        <v>0</v>
      </c>
      <c r="J108" s="268"/>
      <c r="K108" s="8"/>
      <c r="L108" s="8"/>
      <c r="M108" s="8"/>
      <c r="N108" s="8"/>
    </row>
    <row r="109" spans="1:14" s="5" customFormat="1" ht="44.25" thickBot="1" x14ac:dyDescent="0.3">
      <c r="A109" s="9">
        <v>77</v>
      </c>
      <c r="B109" s="82" t="s">
        <v>191</v>
      </c>
      <c r="C109" s="189"/>
      <c r="D109" s="160"/>
      <c r="E109" s="201"/>
      <c r="F109" s="155"/>
      <c r="G109" s="209"/>
      <c r="H109" s="153"/>
      <c r="I109" s="154">
        <f>IF(D109=1,1,0)+0</f>
        <v>0</v>
      </c>
      <c r="J109" s="268"/>
      <c r="K109" s="8"/>
      <c r="L109" s="8"/>
      <c r="M109" s="8"/>
      <c r="N109" s="8"/>
    </row>
    <row r="110" spans="1:14" s="5" customFormat="1" ht="30" thickBot="1" x14ac:dyDescent="0.3">
      <c r="A110" s="85">
        <v>78</v>
      </c>
      <c r="B110" s="23" t="s">
        <v>137</v>
      </c>
      <c r="C110" s="193"/>
      <c r="D110" s="152"/>
      <c r="E110" s="193"/>
      <c r="F110" s="152"/>
      <c r="G110" s="209"/>
      <c r="H110" s="155"/>
      <c r="I110" s="159">
        <f>CONCATENATE(IF(OR(D110=3,F110=3),7,),IF(AND(D110=2,F110=2),4.67,),IF(AND(D110=1,F110=1),2.33,),IF(AND(D110=0,F110=0),0,),IF(AND(D110=2,F110=1),4.67,),IF(AND(D110=2,F110=0),4.67,),IF(AND(D110=1,F110=2),4.67,),IF(AND(D110=1,F110=0),2.33,),IF(AND(D110=0,F110=2),4.67,),IF(AND(D110=0,F110=1),2.33,))+0</f>
        <v>0</v>
      </c>
      <c r="J110" s="268"/>
      <c r="K110" s="8"/>
      <c r="L110" s="8"/>
      <c r="M110" s="8"/>
      <c r="N110" s="8"/>
    </row>
    <row r="111" spans="1:14" s="5" customFormat="1" ht="24" thickBot="1" x14ac:dyDescent="0.3">
      <c r="A111" s="75" t="s">
        <v>198</v>
      </c>
      <c r="B111" s="26" t="s">
        <v>143</v>
      </c>
      <c r="C111" s="262"/>
      <c r="D111" s="156"/>
      <c r="E111" s="262"/>
      <c r="F111" s="156"/>
      <c r="G111" s="262"/>
      <c r="H111" s="156"/>
      <c r="I111" s="156"/>
      <c r="J111" s="268"/>
      <c r="K111" s="8"/>
      <c r="L111" s="8"/>
      <c r="M111" s="8"/>
      <c r="N111" s="8"/>
    </row>
    <row r="112" spans="1:14" s="5" customFormat="1" ht="29.25" x14ac:dyDescent="0.25">
      <c r="A112" s="9">
        <v>79</v>
      </c>
      <c r="B112" s="18" t="s">
        <v>134</v>
      </c>
      <c r="C112" s="190"/>
      <c r="D112" s="148"/>
      <c r="E112" s="190"/>
      <c r="F112" s="148"/>
      <c r="G112" s="208"/>
      <c r="H112" s="148"/>
      <c r="I112" s="149"/>
      <c r="J112" s="268"/>
      <c r="K112" s="8"/>
      <c r="L112" s="8"/>
      <c r="M112" s="8"/>
      <c r="N112" s="8"/>
    </row>
    <row r="113" spans="1:14" s="5" customFormat="1" ht="72" x14ac:dyDescent="0.25">
      <c r="A113" s="9">
        <v>80</v>
      </c>
      <c r="B113" s="22" t="s">
        <v>138</v>
      </c>
      <c r="C113" s="181"/>
      <c r="D113" s="150"/>
      <c r="E113" s="181"/>
      <c r="F113" s="150"/>
      <c r="G113" s="205"/>
      <c r="H113" s="150"/>
      <c r="I113" s="149"/>
      <c r="J113" s="268"/>
      <c r="K113" s="8"/>
      <c r="L113" s="8"/>
      <c r="M113" s="8"/>
      <c r="N113" s="8"/>
    </row>
    <row r="114" spans="1:14" s="5" customFormat="1" ht="57.75" x14ac:dyDescent="0.25">
      <c r="A114" s="9">
        <v>81</v>
      </c>
      <c r="B114" s="22" t="s">
        <v>139</v>
      </c>
      <c r="C114" s="181"/>
      <c r="D114" s="150"/>
      <c r="E114" s="181"/>
      <c r="F114" s="150"/>
      <c r="G114" s="205"/>
      <c r="H114" s="150"/>
      <c r="I114" s="149"/>
      <c r="J114" s="268"/>
      <c r="K114" s="8"/>
      <c r="L114" s="8"/>
      <c r="M114" s="8"/>
      <c r="N114" s="8"/>
    </row>
    <row r="115" spans="1:14" s="5" customFormat="1" ht="43.5" x14ac:dyDescent="0.25">
      <c r="A115" s="9">
        <v>82</v>
      </c>
      <c r="B115" s="22" t="s">
        <v>142</v>
      </c>
      <c r="C115" s="181"/>
      <c r="D115" s="150"/>
      <c r="E115" s="181"/>
      <c r="F115" s="150"/>
      <c r="G115" s="205"/>
      <c r="H115" s="150"/>
      <c r="I115" s="149"/>
      <c r="J115" s="268"/>
      <c r="K115" s="8"/>
      <c r="L115" s="8"/>
      <c r="M115" s="8"/>
      <c r="N115" s="8"/>
    </row>
    <row r="116" spans="1:14" s="5" customFormat="1" ht="44.25" thickBot="1" x14ac:dyDescent="0.3">
      <c r="A116" s="9">
        <v>83</v>
      </c>
      <c r="B116" s="22" t="s">
        <v>141</v>
      </c>
      <c r="C116" s="181"/>
      <c r="D116" s="150"/>
      <c r="E116" s="181"/>
      <c r="F116" s="150"/>
      <c r="G116" s="205"/>
      <c r="H116" s="150"/>
      <c r="I116" s="151"/>
      <c r="J116" s="268"/>
      <c r="K116" s="8"/>
      <c r="L116" s="8"/>
      <c r="M116" s="8"/>
      <c r="N116" s="8"/>
    </row>
    <row r="117" spans="1:14" s="5" customFormat="1" ht="72.75" thickBot="1" x14ac:dyDescent="0.3">
      <c r="A117" s="9">
        <v>84</v>
      </c>
      <c r="B117" s="17" t="s">
        <v>144</v>
      </c>
      <c r="C117" s="195"/>
      <c r="D117" s="152"/>
      <c r="E117" s="195"/>
      <c r="F117" s="152"/>
      <c r="G117" s="207"/>
      <c r="H117" s="153"/>
      <c r="I117" s="154">
        <f>CONCATENATE(IF(OR(D117=3,F117=3),7.5,),IF(AND(D117=2,F117=2),5,),IF(AND(D117=1,F117=1),2.5,),IF(AND(D117=0,F117=0),0,),IF(AND(D117=2,F117=1),5,),IF(AND(D117=2,F117=0),5,),IF(AND(D117=1,F117=2),5,),IF(AND(D117=1,F117=0),2.5,),IF(AND(D117=0,F117=2),5,),IF(AND(D117=0,F117=1),2.5,))+0</f>
        <v>0</v>
      </c>
      <c r="J117" s="268"/>
      <c r="K117" s="8"/>
      <c r="L117" s="8"/>
      <c r="M117" s="8"/>
      <c r="N117" s="8"/>
    </row>
    <row r="118" spans="1:14" s="5" customFormat="1" ht="58.5" thickBot="1" x14ac:dyDescent="0.3">
      <c r="A118" s="88">
        <v>85</v>
      </c>
      <c r="B118" s="23" t="s">
        <v>146</v>
      </c>
      <c r="C118" s="193"/>
      <c r="D118" s="152"/>
      <c r="E118" s="193"/>
      <c r="F118" s="152"/>
      <c r="G118" s="209"/>
      <c r="H118" s="155"/>
      <c r="I118" s="154">
        <f>CONCATENATE(IF(OR(D118=3,F118=3),7.5,),IF(AND(D118=2,F118=2),5,),IF(AND(D118=1,F118=1),2.5,),IF(AND(D118=0,F118=0),0,),IF(AND(D118=2,F118=1),5,),IF(AND(D118=2,F118=0),5,),IF(AND(D118=1,F118=2),5,),IF(AND(D118=1,F118=0),2.5,),IF(AND(D118=0,F118=2),5,),IF(AND(D118=0,F118=1),2.5,))+0</f>
        <v>0</v>
      </c>
      <c r="J118" s="268"/>
      <c r="K118" s="8"/>
      <c r="L118" s="8"/>
      <c r="M118" s="8"/>
      <c r="N118" s="8"/>
    </row>
    <row r="119" spans="1:14" s="5" customFormat="1" ht="23.25" x14ac:dyDescent="0.25">
      <c r="A119" s="78" t="s">
        <v>198</v>
      </c>
      <c r="B119" s="34" t="s">
        <v>204</v>
      </c>
      <c r="C119" s="264"/>
      <c r="D119" s="163"/>
      <c r="E119" s="264"/>
      <c r="F119" s="163"/>
      <c r="G119" s="264"/>
      <c r="H119" s="163"/>
      <c r="I119" s="163"/>
      <c r="J119" s="268"/>
      <c r="K119" s="8"/>
      <c r="L119" s="8"/>
      <c r="M119" s="8"/>
      <c r="N119" s="8"/>
    </row>
    <row r="120" spans="1:14" s="5" customFormat="1" ht="24" thickBot="1" x14ac:dyDescent="0.3">
      <c r="A120" s="81"/>
      <c r="B120" s="35" t="s">
        <v>203</v>
      </c>
      <c r="C120" s="265"/>
      <c r="D120" s="164"/>
      <c r="E120" s="265"/>
      <c r="F120" s="164"/>
      <c r="G120" s="265"/>
      <c r="H120" s="164"/>
      <c r="I120" s="164"/>
      <c r="J120" s="268"/>
      <c r="K120" s="8"/>
      <c r="L120" s="8"/>
      <c r="M120" s="8"/>
      <c r="N120" s="8"/>
    </row>
    <row r="121" spans="1:14" s="5" customFormat="1" ht="44.25" thickBot="1" x14ac:dyDescent="0.3">
      <c r="A121" s="12">
        <v>86</v>
      </c>
      <c r="B121" s="18" t="s">
        <v>140</v>
      </c>
      <c r="C121" s="190"/>
      <c r="D121" s="148"/>
      <c r="E121" s="190"/>
      <c r="F121" s="148"/>
      <c r="G121" s="208"/>
      <c r="H121" s="148"/>
      <c r="I121" s="151"/>
      <c r="J121" s="268"/>
      <c r="K121" s="8"/>
      <c r="L121" s="8"/>
      <c r="M121" s="8"/>
      <c r="N121" s="8"/>
    </row>
    <row r="122" spans="1:14" s="5" customFormat="1" ht="101.25" thickBot="1" x14ac:dyDescent="0.3">
      <c r="A122" s="9">
        <v>87</v>
      </c>
      <c r="B122" s="17" t="s">
        <v>145</v>
      </c>
      <c r="C122" s="195"/>
      <c r="D122" s="152"/>
      <c r="E122" s="195"/>
      <c r="F122" s="152"/>
      <c r="G122" s="207"/>
      <c r="H122" s="153"/>
      <c r="I122" s="159">
        <f>CONCATENATE(IF(OR(D122=3,F122=3),7,),IF(AND(D122=2,F122=2),4.67,),IF(AND(D122=1,F122=1),2.33,),IF(AND(D122=0,F122=0),0,),IF(AND(D122=2,F122=1),4.67,),IF(AND(D122=2,F122=0),4.67,),IF(AND(D122=1,F122=2),4.67,),IF(AND(D122=1,F122=0),2.33,),IF(AND(D122=0,F122=2),4.67,),IF(AND(D122=0,F122=1),2.33,))+0</f>
        <v>0</v>
      </c>
      <c r="J122" s="268"/>
      <c r="K122" s="8"/>
      <c r="L122" s="8"/>
      <c r="M122" s="8"/>
      <c r="N122" s="8"/>
    </row>
    <row r="123" spans="1:14" s="5" customFormat="1" ht="30" thickBot="1" x14ac:dyDescent="0.3">
      <c r="A123" s="9">
        <v>88</v>
      </c>
      <c r="B123" s="19" t="s">
        <v>147</v>
      </c>
      <c r="C123" s="197"/>
      <c r="D123" s="152"/>
      <c r="E123" s="197"/>
      <c r="F123" s="152"/>
      <c r="G123" s="207"/>
      <c r="H123" s="153"/>
      <c r="I123" s="159">
        <f>CONCATENATE(IF(OR(D123=3,F123=3),7,),IF(AND(D123=2,F123=2),4.67,),IF(AND(D123=1,F123=1),2.33,),IF(AND(D123=0,F123=0),0,),IF(AND(D123=2,F123=1),4.67,),IF(AND(D123=2,F123=0),4.67,),IF(AND(D123=1,F123=2),4.67,),IF(AND(D123=1,F123=0),2.33,),IF(AND(D123=0,F123=2),4.67,),IF(AND(D123=0,F123=1),2.33,))+0</f>
        <v>0</v>
      </c>
      <c r="J123" s="268"/>
      <c r="K123" s="8"/>
      <c r="L123" s="8"/>
      <c r="M123" s="8"/>
      <c r="N123" s="8"/>
    </row>
    <row r="124" spans="1:14" s="5" customFormat="1" ht="59.25" thickBot="1" x14ac:dyDescent="0.3">
      <c r="A124" s="9">
        <v>89</v>
      </c>
      <c r="B124" s="80" t="s">
        <v>192</v>
      </c>
      <c r="C124" s="183"/>
      <c r="D124" s="160"/>
      <c r="E124" s="200"/>
      <c r="F124" s="153"/>
      <c r="G124" s="207"/>
      <c r="H124" s="153"/>
      <c r="I124" s="159">
        <f>CONCATENATE(IF(D124=1,0.5,),IF(D124=0,0,))+0</f>
        <v>0</v>
      </c>
      <c r="J124" s="268"/>
      <c r="K124" s="8"/>
      <c r="L124" s="8"/>
      <c r="M124" s="8"/>
      <c r="N124" s="8"/>
    </row>
    <row r="125" spans="1:14" s="5" customFormat="1" ht="44.25" thickBot="1" x14ac:dyDescent="0.3">
      <c r="A125" s="10">
        <v>90</v>
      </c>
      <c r="B125" s="82" t="s">
        <v>193</v>
      </c>
      <c r="C125" s="189"/>
      <c r="D125" s="160"/>
      <c r="E125" s="201"/>
      <c r="F125" s="155"/>
      <c r="G125" s="209"/>
      <c r="H125" s="155"/>
      <c r="I125" s="159">
        <f>CONCATENATE(IF(D125=1,0.5,),IF(D125=0,0,))+0</f>
        <v>0</v>
      </c>
      <c r="J125" s="268"/>
      <c r="K125" s="8"/>
      <c r="L125" s="8"/>
      <c r="M125" s="8"/>
      <c r="N125" s="8"/>
    </row>
    <row r="126" spans="1:14" s="5" customFormat="1" ht="27" thickBot="1" x14ac:dyDescent="0.3">
      <c r="A126" s="100"/>
      <c r="B126" s="101" t="s">
        <v>164</v>
      </c>
      <c r="C126" s="266"/>
      <c r="D126" s="166"/>
      <c r="E126" s="266"/>
      <c r="F126" s="166"/>
      <c r="G126" s="266"/>
      <c r="H126" s="166"/>
      <c r="I126" s="166"/>
      <c r="J126" s="268"/>
      <c r="K126" s="8"/>
      <c r="L126" s="8"/>
      <c r="M126" s="8"/>
      <c r="N126" s="8"/>
    </row>
    <row r="127" spans="1:14" s="5" customFormat="1" ht="23.25" x14ac:dyDescent="0.25">
      <c r="A127" s="78" t="s">
        <v>198</v>
      </c>
      <c r="B127" s="76" t="s">
        <v>202</v>
      </c>
      <c r="C127" s="264"/>
      <c r="D127" s="163"/>
      <c r="E127" s="264"/>
      <c r="F127" s="163"/>
      <c r="G127" s="264"/>
      <c r="H127" s="163"/>
      <c r="I127" s="163"/>
      <c r="J127" s="268"/>
      <c r="K127" s="8"/>
      <c r="L127" s="8"/>
      <c r="M127" s="8"/>
      <c r="N127" s="8"/>
    </row>
    <row r="128" spans="1:14" s="5" customFormat="1" ht="27" thickBot="1" x14ac:dyDescent="0.3">
      <c r="A128" s="79"/>
      <c r="B128" s="77" t="s">
        <v>201</v>
      </c>
      <c r="C128" s="265"/>
      <c r="D128" s="164"/>
      <c r="E128" s="265"/>
      <c r="F128" s="164"/>
      <c r="G128" s="265"/>
      <c r="H128" s="164"/>
      <c r="I128" s="164"/>
      <c r="J128" s="268"/>
      <c r="K128" s="8"/>
      <c r="L128" s="8"/>
      <c r="M128" s="8"/>
      <c r="N128" s="8"/>
    </row>
    <row r="129" spans="1:14" s="5" customFormat="1" ht="72.75" thickBot="1" x14ac:dyDescent="0.3">
      <c r="A129" s="12">
        <v>91</v>
      </c>
      <c r="B129" s="18" t="s">
        <v>148</v>
      </c>
      <c r="C129" s="190"/>
      <c r="D129" s="148"/>
      <c r="E129" s="190"/>
      <c r="F129" s="148"/>
      <c r="G129" s="208"/>
      <c r="H129" s="148"/>
      <c r="I129" s="151"/>
      <c r="J129" s="268"/>
      <c r="K129" s="8"/>
      <c r="L129" s="8"/>
      <c r="M129" s="8"/>
      <c r="N129" s="8"/>
    </row>
    <row r="130" spans="1:14" s="5" customFormat="1" ht="102" thickBot="1" x14ac:dyDescent="0.3">
      <c r="A130" s="9">
        <v>92</v>
      </c>
      <c r="B130" s="32" t="s">
        <v>149</v>
      </c>
      <c r="C130" s="195"/>
      <c r="D130" s="152"/>
      <c r="E130" s="195"/>
      <c r="F130" s="152"/>
      <c r="G130" s="207"/>
      <c r="H130" s="153"/>
      <c r="I130" s="154">
        <f>CONCATENATE(IF(OR(D130=3,F130=3),5,),IF(AND(D130=2,F130=2),3.33,),IF(AND(D130=1,F130=1),1.67,),IF(AND(D130=0,F130=0),0,),IF(AND(D130=2,F130=1),3.33,),IF(AND(D130=2,F130=0),3.33,),IF(AND(D130=1,F130=2),3.33,),IF(AND(D130=1,F130=0),1.67,),IF(AND(D130=0,F130=2),3.33,),IF(AND(D130=0,F130=1),1.67,))+0</f>
        <v>0</v>
      </c>
      <c r="J130" s="268"/>
      <c r="K130" s="8"/>
      <c r="L130" s="8"/>
      <c r="M130" s="8"/>
      <c r="N130" s="8"/>
    </row>
    <row r="131" spans="1:14" s="5" customFormat="1" ht="73.5" thickBot="1" x14ac:dyDescent="0.3">
      <c r="A131" s="9">
        <v>93</v>
      </c>
      <c r="B131" s="19" t="s">
        <v>150</v>
      </c>
      <c r="C131" s="197"/>
      <c r="D131" s="152"/>
      <c r="E131" s="197"/>
      <c r="F131" s="152"/>
      <c r="G131" s="207"/>
      <c r="H131" s="153"/>
      <c r="I131" s="154">
        <f>CONCATENATE(IF(OR(D131=3,F131=3),5,),IF(AND(D131=2,F131=2),3.33,),IF(AND(D131=1,F131=1),1.67,),IF(AND(D131=0,F131=0),0,),IF(AND(D131=2,F131=1),3.33,),IF(AND(D131=2,F131=0),3.33,),IF(AND(D131=1,F131=2),3.33,),IF(AND(D131=1,F131=0),1.67,),IF(AND(D131=0,F131=2),3.33,),IF(AND(D131=0,F131=1),1.67,))+0</f>
        <v>0</v>
      </c>
      <c r="J131" s="268"/>
      <c r="K131" s="8"/>
      <c r="L131" s="8"/>
      <c r="M131" s="8"/>
      <c r="N131" s="8"/>
    </row>
    <row r="132" spans="1:14" s="5" customFormat="1" ht="102" thickBot="1" x14ac:dyDescent="0.3">
      <c r="A132" s="9">
        <v>94</v>
      </c>
      <c r="B132" s="23" t="s">
        <v>153</v>
      </c>
      <c r="C132" s="193"/>
      <c r="D132" s="152"/>
      <c r="E132" s="193"/>
      <c r="F132" s="152"/>
      <c r="G132" s="209"/>
      <c r="H132" s="155"/>
      <c r="I132" s="154">
        <f>CONCATENATE(IF(OR(D132=3,F132=3),5,),IF(AND(D132=2,F132=2),3.33,),IF(AND(D132=1,F132=1),1.67,),IF(AND(D132=0,F132=0),0,),IF(AND(D132=2,F132=1),3.33,),IF(AND(D132=2,F132=0),3.33,),IF(AND(D132=1,F132=2),3.33,),IF(AND(D132=1,F132=0),1.67,),IF(AND(D132=0,F132=2),3.33,),IF(AND(D132=0,F132=1),1.67,))+0</f>
        <v>0</v>
      </c>
      <c r="J132" s="268"/>
      <c r="K132" s="8"/>
      <c r="L132" s="8"/>
      <c r="M132" s="8"/>
      <c r="N132" s="8"/>
    </row>
    <row r="133" spans="1:14" s="5" customFormat="1" ht="24" thickBot="1" x14ac:dyDescent="0.3">
      <c r="A133" s="75" t="s">
        <v>198</v>
      </c>
      <c r="B133" s="26" t="s">
        <v>165</v>
      </c>
      <c r="C133" s="262"/>
      <c r="D133" s="156"/>
      <c r="E133" s="262"/>
      <c r="F133" s="156"/>
      <c r="G133" s="262"/>
      <c r="H133" s="156"/>
      <c r="I133" s="156"/>
      <c r="J133" s="268"/>
      <c r="K133" s="8"/>
      <c r="L133" s="8"/>
      <c r="M133" s="8"/>
      <c r="N133" s="8"/>
    </row>
    <row r="134" spans="1:14" s="5" customFormat="1" ht="44.25" thickBot="1" x14ac:dyDescent="0.3">
      <c r="A134" s="9">
        <v>95</v>
      </c>
      <c r="B134" s="18" t="s">
        <v>151</v>
      </c>
      <c r="C134" s="190"/>
      <c r="D134" s="148"/>
      <c r="E134" s="190"/>
      <c r="F134" s="148"/>
      <c r="G134" s="208"/>
      <c r="H134" s="148"/>
      <c r="I134" s="151"/>
      <c r="J134" s="268"/>
      <c r="K134" s="8"/>
      <c r="L134" s="8"/>
      <c r="M134" s="8"/>
      <c r="N134" s="8"/>
    </row>
    <row r="135" spans="1:14" s="5" customFormat="1" ht="101.25" thickBot="1" x14ac:dyDescent="0.3">
      <c r="A135" s="10">
        <v>96</v>
      </c>
      <c r="B135" s="24" t="s">
        <v>152</v>
      </c>
      <c r="C135" s="192"/>
      <c r="D135" s="152"/>
      <c r="E135" s="192"/>
      <c r="F135" s="152"/>
      <c r="G135" s="209"/>
      <c r="H135" s="155"/>
      <c r="I135" s="167">
        <f>CONCATENATE(IF(OR(D135=3,F135=3),15,),IF(AND(D135=2,F135=2),10,),IF(AND(D135=1,F135=1),5,),IF(AND(D135=0,F135=0),0,),IF(AND(D135=2,F135=1),10,),IF(AND(D135=2,F135=0),10,),IF(AND(D135=1,F135=2),10,),IF(AND(D135=1,F135=0),5,),IF(AND(D135=0,F135=2),10,),IF(AND(D135=0,F135=1),5,))+0</f>
        <v>0</v>
      </c>
      <c r="J135" s="268"/>
      <c r="K135" s="8"/>
      <c r="L135" s="8"/>
      <c r="M135" s="8"/>
      <c r="N135" s="8"/>
    </row>
    <row r="136" spans="1:14" s="5" customFormat="1" ht="23.25" x14ac:dyDescent="0.25">
      <c r="A136" s="74" t="s">
        <v>198</v>
      </c>
      <c r="B136" s="34" t="s">
        <v>200</v>
      </c>
      <c r="C136" s="264"/>
      <c r="D136" s="163"/>
      <c r="E136" s="264"/>
      <c r="F136" s="163"/>
      <c r="G136" s="264"/>
      <c r="H136" s="163"/>
      <c r="I136" s="163"/>
      <c r="J136" s="268"/>
      <c r="K136" s="8"/>
      <c r="L136" s="8"/>
      <c r="M136" s="8"/>
      <c r="N136" s="8"/>
    </row>
    <row r="137" spans="1:14" s="5" customFormat="1" ht="27" thickBot="1" x14ac:dyDescent="0.3">
      <c r="A137" s="83"/>
      <c r="B137" s="35" t="s">
        <v>199</v>
      </c>
      <c r="C137" s="265"/>
      <c r="D137" s="164"/>
      <c r="E137" s="265"/>
      <c r="F137" s="164"/>
      <c r="G137" s="265"/>
      <c r="H137" s="164"/>
      <c r="I137" s="164"/>
      <c r="J137" s="268"/>
      <c r="K137" s="8"/>
      <c r="L137" s="8"/>
      <c r="M137" s="8"/>
      <c r="N137" s="8"/>
    </row>
    <row r="138" spans="1:14" s="5" customFormat="1" ht="43.5" x14ac:dyDescent="0.25">
      <c r="A138" s="14">
        <v>97</v>
      </c>
      <c r="B138" s="18" t="s">
        <v>154</v>
      </c>
      <c r="C138" s="190"/>
      <c r="D138" s="148"/>
      <c r="E138" s="190"/>
      <c r="F138" s="148"/>
      <c r="G138" s="208"/>
      <c r="H138" s="148"/>
      <c r="I138" s="149"/>
      <c r="J138" s="268"/>
      <c r="K138" s="8"/>
      <c r="L138" s="8"/>
      <c r="M138" s="8"/>
      <c r="N138" s="8"/>
    </row>
    <row r="139" spans="1:14" s="5" customFormat="1" ht="43.5" x14ac:dyDescent="0.25">
      <c r="A139" s="10">
        <v>98</v>
      </c>
      <c r="B139" s="22" t="s">
        <v>155</v>
      </c>
      <c r="C139" s="181"/>
      <c r="D139" s="150"/>
      <c r="E139" s="181"/>
      <c r="F139" s="150"/>
      <c r="G139" s="205"/>
      <c r="H139" s="150"/>
      <c r="I139" s="149"/>
      <c r="J139" s="268"/>
      <c r="K139" s="8"/>
      <c r="L139" s="8"/>
      <c r="M139" s="8"/>
      <c r="N139" s="8"/>
    </row>
    <row r="140" spans="1:14" s="5" customFormat="1" ht="72.75" thickBot="1" x14ac:dyDescent="0.3">
      <c r="A140" s="10">
        <v>99</v>
      </c>
      <c r="B140" s="22" t="s">
        <v>159</v>
      </c>
      <c r="C140" s="181"/>
      <c r="D140" s="150"/>
      <c r="E140" s="181"/>
      <c r="F140" s="150"/>
      <c r="G140" s="205"/>
      <c r="H140" s="150"/>
      <c r="I140" s="151"/>
      <c r="J140" s="268"/>
      <c r="K140" s="8"/>
      <c r="L140" s="8"/>
      <c r="M140" s="8"/>
      <c r="N140" s="8"/>
    </row>
    <row r="141" spans="1:14" s="5" customFormat="1" ht="87" thickBot="1" x14ac:dyDescent="0.3">
      <c r="A141" s="10">
        <v>100</v>
      </c>
      <c r="B141" s="24" t="s">
        <v>160</v>
      </c>
      <c r="C141" s="192"/>
      <c r="D141" s="152"/>
      <c r="E141" s="192"/>
      <c r="F141" s="152"/>
      <c r="G141" s="209"/>
      <c r="H141" s="155"/>
      <c r="I141" s="167">
        <f>CONCATENATE(IF(OR(D141=3,F141=3),15,),IF(AND(D141=2,F141=2),10,),IF(AND(D141=1,F141=1),5,),IF(AND(D141=0,F141=0),0,),IF(AND(D141=2,F141=1),10,),IF(AND(D141=2,F141=0),10,),IF(AND(D141=1,F141=2),10,),IF(AND(D141=1,F141=0),5,),IF(AND(D141=0,F141=2),10,),IF(AND(D141=0,F141=1),5,))+0</f>
        <v>0</v>
      </c>
      <c r="J141" s="268"/>
      <c r="K141" s="8"/>
      <c r="L141" s="8"/>
      <c r="M141" s="8"/>
      <c r="N141" s="8"/>
    </row>
    <row r="142" spans="1:14" s="5" customFormat="1" ht="24" thickBot="1" x14ac:dyDescent="0.3">
      <c r="A142" s="75" t="s">
        <v>198</v>
      </c>
      <c r="B142" s="26" t="s">
        <v>166</v>
      </c>
      <c r="C142" s="262"/>
      <c r="D142" s="156"/>
      <c r="E142" s="262"/>
      <c r="F142" s="156"/>
      <c r="G142" s="262"/>
      <c r="H142" s="156"/>
      <c r="I142" s="156"/>
      <c r="J142" s="268"/>
      <c r="K142" s="8"/>
      <c r="L142" s="8"/>
      <c r="M142" s="8"/>
      <c r="N142" s="8"/>
    </row>
    <row r="143" spans="1:14" s="5" customFormat="1" ht="43.5" x14ac:dyDescent="0.25">
      <c r="A143" s="9">
        <v>101</v>
      </c>
      <c r="B143" s="18" t="s">
        <v>156</v>
      </c>
      <c r="C143" s="190"/>
      <c r="D143" s="150"/>
      <c r="E143" s="190"/>
      <c r="F143" s="150"/>
      <c r="G143" s="208"/>
      <c r="H143" s="150"/>
      <c r="I143" s="149"/>
      <c r="J143" s="268"/>
      <c r="K143" s="8"/>
      <c r="L143" s="8"/>
      <c r="M143" s="8"/>
      <c r="N143" s="8"/>
    </row>
    <row r="144" spans="1:14" s="5" customFormat="1" ht="29.25" x14ac:dyDescent="0.25">
      <c r="A144" s="9">
        <v>102</v>
      </c>
      <c r="B144" s="22" t="s">
        <v>157</v>
      </c>
      <c r="C144" s="181"/>
      <c r="D144" s="150"/>
      <c r="E144" s="181"/>
      <c r="F144" s="150"/>
      <c r="G144" s="205"/>
      <c r="H144" s="150"/>
      <c r="I144" s="149"/>
      <c r="J144" s="268"/>
      <c r="K144" s="8"/>
      <c r="L144" s="8"/>
      <c r="M144" s="8"/>
      <c r="N144" s="8"/>
    </row>
    <row r="145" spans="1:14" s="5" customFormat="1" ht="58.5" thickBot="1" x14ac:dyDescent="0.3">
      <c r="A145" s="9">
        <v>103</v>
      </c>
      <c r="B145" s="22" t="s">
        <v>158</v>
      </c>
      <c r="C145" s="181"/>
      <c r="D145" s="150"/>
      <c r="E145" s="181"/>
      <c r="F145" s="150"/>
      <c r="G145" s="205"/>
      <c r="H145" s="150"/>
      <c r="I145" s="151"/>
      <c r="J145" s="268"/>
      <c r="K145" s="8"/>
      <c r="L145" s="8"/>
      <c r="M145" s="8"/>
      <c r="N145" s="8"/>
    </row>
    <row r="146" spans="1:14" s="5" customFormat="1" ht="87" thickBot="1" x14ac:dyDescent="0.3">
      <c r="A146" s="89">
        <v>104</v>
      </c>
      <c r="B146" s="90" t="s">
        <v>161</v>
      </c>
      <c r="C146" s="198"/>
      <c r="D146" s="168"/>
      <c r="E146" s="198"/>
      <c r="F146" s="168"/>
      <c r="G146" s="212"/>
      <c r="H146" s="169"/>
      <c r="I146" s="154">
        <f>CONCATENATE(IF(OR(D146=3,F146=3),15,),IF(AND(D146=2,F146=2),10,),IF(AND(D146=1,F146=1),5,),IF(AND(D146=0,F146=0),0,),IF(AND(D146=2,F146=1),10,),IF(AND(D146=2,F146=0),10,),IF(AND(D146=1,F146=2),10,),IF(AND(D146=1,F146=0),5,),IF(AND(D146=0,F146=2),10,),IF(AND(D146=0,F146=1),5,))+0</f>
        <v>0</v>
      </c>
      <c r="J146" s="269"/>
      <c r="K146" s="8"/>
      <c r="L146" s="8"/>
      <c r="M146" s="8"/>
      <c r="N146" s="8"/>
    </row>
    <row r="147" spans="1:14" ht="20.100000000000001" customHeight="1" x14ac:dyDescent="0.25">
      <c r="A147" s="170"/>
      <c r="B147" s="171"/>
      <c r="C147" s="172"/>
      <c r="D147" s="172"/>
      <c r="E147" s="172"/>
      <c r="F147" s="172"/>
      <c r="G147" s="172"/>
      <c r="H147" s="172"/>
      <c r="I147" s="176">
        <f>SUM(I10:I146)</f>
        <v>0</v>
      </c>
      <c r="J147" s="173" t="s">
        <v>218</v>
      </c>
    </row>
    <row r="148" spans="1:14" ht="20.100000000000001" customHeight="1" thickBot="1" x14ac:dyDescent="0.3">
      <c r="A148" s="170"/>
      <c r="B148" s="171"/>
      <c r="C148" s="172"/>
      <c r="D148" s="172"/>
      <c r="E148" s="172"/>
      <c r="F148" s="172"/>
      <c r="G148" s="172"/>
      <c r="H148" s="172"/>
      <c r="I148" s="174">
        <f>I147/690</f>
        <v>0</v>
      </c>
      <c r="J148" s="175"/>
    </row>
    <row r="149" spans="1:14" ht="33.75" customHeight="1" thickBot="1" x14ac:dyDescent="0.3">
      <c r="A149" s="27"/>
      <c r="B149" s="233" t="s">
        <v>39</v>
      </c>
      <c r="C149" s="233"/>
      <c r="D149" s="233"/>
      <c r="E149" s="233"/>
      <c r="F149" s="233"/>
      <c r="G149" s="233"/>
      <c r="H149" s="233"/>
      <c r="I149" s="233"/>
      <c r="J149" s="234"/>
    </row>
  </sheetData>
  <sheetProtection algorithmName="SHA-512" hashValue="dq71skV/wz4y6XHY5tIIxOB1YHtV2LhPKbJVfQC9K0gVddxllNnHcqJHYEFde5qC+4IPp0YeuqOoFZFmvksUXw==" saltValue="tz0cdFyL+T23BfHNCb1aGA==" spinCount="100000" sheet="1" objects="1" scenarios="1" selectLockedCells="1"/>
  <mergeCells count="7">
    <mergeCell ref="B149:J149"/>
    <mergeCell ref="B2:J2"/>
    <mergeCell ref="B3:J3"/>
    <mergeCell ref="B1:J1"/>
    <mergeCell ref="B4:J4"/>
    <mergeCell ref="B6:J6"/>
    <mergeCell ref="B5:J5"/>
  </mergeCells>
  <dataValidations count="1">
    <dataValidation type="list" allowBlank="1" showInputMessage="1" showErrorMessage="1" sqref="H51:I53 H91:I92 F58 F68 I36 H130:I132 H11:I12 H32:I34 F39 F98 H46:I47 I42:I44 H78:I79 I9 I82 H141:I141 H97:I99 H26:I27 H73:I74 H38:I40 H16:I19 H117:I118 H67:I69 F124:F125 H122:I125 I138:I139 H84:I85 H135:I135 I30 H62:I63 I55 I112:I115 F18:F19 H146:I146 H57:I59 F109 F33 I21:I24 H102:I104 H108:I110 I143:I144 F103 F53 I95">
      <formula1>check</formula1>
    </dataValidation>
  </dataValidations>
  <printOptions horizontalCentered="1" verticalCentered="1"/>
  <pageMargins left="0.2" right="0.2" top="0.25" bottom="0.25" header="0.3" footer="0.3"/>
  <pageSetup scale="61" fitToHeight="0" orientation="landscape" r:id="rId1"/>
  <rowBreaks count="1" manualBreakCount="1">
    <brk id="2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D143:D145 F143:F145 H143:H145 D138:D140 F138:F140 H138:H140 D134 F134 H129 D129 F129 H121 D121 F121 H134 D112:D116 F112:F116 H112:H116 D107 F107 H101 D101 F101 H107 D95:D96 F95:F96 H95:H96 D87:D90 F87:F90 H87:H90 D82:D83 F82:F83 H82:H83 D77 F77 H72 H66 F72 D72 D66 F66 H61 H77 F61 D61 D55:D56 F55:F56 H55:H56 D50 F50 H50 D42:D45 F42:F45 H42:H45 D36:D37 F36:F37 H36:H37 D30:D31 F30:F31 H30:H31 D21:D25 F21:F25 H21:H25 D14:D15 F14:F15 H14:H15 D9:D10 F9:F10 H9:H10</xm:sqref>
        </x14:dataValidation>
        <x14:dataValidation type="list" allowBlank="1" showInputMessage="1" showErrorMessage="1">
          <x14:formula1>
            <xm:f>Sheet1!$B$1:$B$4</xm:f>
          </x14:formula1>
          <xm:sqref>D11:D12 F11:F12 D16:D17 F16:F17 F26:F27 D26:D27 D32 F32 D34 F34 D38 F38 D40 F40 D46:D47 F46:F47 D51:D52 F51:F52 D57 F57 D59 F59 D62:D63 F62:F63 D67 F67 D69 F69 D73:D74 F73:F74 D78:D79 F78:F79 D84:D85 F84:F85 D91:D92 F91:F92 D97 F97 D99 F99 D102 F102 D104 F104 D108 F108 D110 F110 D117:D118 F117:F118 D122:D123 F122:F123 D130:D132 F130:F132 D135 F135 D141 F141 D146 F146</xm:sqref>
        </x14:dataValidation>
        <x14:dataValidation type="list" allowBlank="1" showInputMessage="1" showErrorMessage="1">
          <x14:formula1>
            <xm:f>Sheet1!$E$1:$E$2</xm:f>
          </x14:formula1>
          <xm:sqref>D18:D19 D33 D39 D53 D58 D68 D98 D103 D109 D124:D125</xm:sqref>
        </x14:dataValidation>
        <x14:dataValidation type="list" allowBlank="1" showInputMessage="1" showErrorMessage="1">
          <x14:formula1>
            <xm:f>Sheet1!$F$1:$F$2</xm:f>
          </x14:formula1>
          <xm:sqref>I10 I15 I25 I31 I37 I45 I50 I56 I61 I66 I72 I77 I83 I90 I96 I101 I107 I116 I121 I129 I134 I140 I145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91"/>
      <c r="B1" s="253" t="s">
        <v>33</v>
      </c>
      <c r="C1" s="254"/>
      <c r="D1" s="254"/>
      <c r="E1" s="254"/>
      <c r="F1" s="254"/>
      <c r="G1" s="255"/>
    </row>
    <row r="2" spans="1:7" ht="80.099999999999994" customHeight="1" thickBot="1" x14ac:dyDescent="0.3">
      <c r="A2" s="66"/>
      <c r="B2" s="259" t="s">
        <v>210</v>
      </c>
      <c r="C2" s="260"/>
      <c r="D2" s="260"/>
      <c r="E2" s="260"/>
      <c r="F2" s="260"/>
      <c r="G2" s="261"/>
    </row>
    <row r="3" spans="1:7" ht="69.95" customHeight="1" thickBot="1" x14ac:dyDescent="0.3">
      <c r="A3" s="66"/>
      <c r="B3" s="256" t="s">
        <v>211</v>
      </c>
      <c r="C3" s="257"/>
      <c r="D3" s="257"/>
      <c r="E3" s="257"/>
      <c r="F3" s="257"/>
      <c r="G3" s="258"/>
    </row>
    <row r="4" spans="1:7" s="16" customFormat="1" ht="16.5" thickBot="1" x14ac:dyDescent="0.3">
      <c r="A4" s="65"/>
      <c r="B4" s="67" t="s">
        <v>176</v>
      </c>
      <c r="C4" s="68"/>
      <c r="D4" s="68"/>
      <c r="E4" s="68"/>
      <c r="F4" s="68"/>
      <c r="G4" s="69"/>
    </row>
    <row r="5" spans="1:7" s="16" customFormat="1" ht="60.75" thickBot="1" x14ac:dyDescent="0.3">
      <c r="A5" s="72" t="s">
        <v>0</v>
      </c>
      <c r="B5" s="70" t="s">
        <v>177</v>
      </c>
      <c r="C5" s="71" t="s">
        <v>1</v>
      </c>
      <c r="D5" s="71" t="s">
        <v>2</v>
      </c>
      <c r="E5" s="71" t="s">
        <v>3</v>
      </c>
      <c r="F5" s="63" t="s">
        <v>4</v>
      </c>
      <c r="G5" s="64" t="s">
        <v>5</v>
      </c>
    </row>
    <row r="6" spans="1:7" s="16" customFormat="1" ht="88.5" thickBot="1" x14ac:dyDescent="0.3">
      <c r="A6" s="51">
        <v>1</v>
      </c>
      <c r="B6" s="37" t="s">
        <v>42</v>
      </c>
      <c r="C6" s="47"/>
      <c r="D6" s="48"/>
      <c r="E6" s="48"/>
      <c r="F6" s="128"/>
      <c r="G6" s="129"/>
    </row>
    <row r="7" spans="1:7" s="16" customFormat="1" ht="30" thickBot="1" x14ac:dyDescent="0.3">
      <c r="A7" s="56">
        <v>2</v>
      </c>
      <c r="B7" s="46" t="s">
        <v>43</v>
      </c>
      <c r="C7" s="43"/>
      <c r="D7" s="44"/>
      <c r="E7" s="44"/>
      <c r="F7" s="128"/>
      <c r="G7" s="130"/>
    </row>
    <row r="8" spans="1:7" s="16" customFormat="1" ht="59.25" thickBot="1" x14ac:dyDescent="0.3">
      <c r="A8" s="52">
        <v>3</v>
      </c>
      <c r="B8" s="40" t="s">
        <v>45</v>
      </c>
      <c r="C8" s="49"/>
      <c r="D8" s="50"/>
      <c r="E8" s="50"/>
      <c r="F8" s="128"/>
      <c r="G8" s="130"/>
    </row>
    <row r="9" spans="1:7" s="16" customFormat="1" ht="30.75" thickBot="1" x14ac:dyDescent="0.3">
      <c r="A9" s="56">
        <v>4</v>
      </c>
      <c r="B9" s="46" t="s">
        <v>44</v>
      </c>
      <c r="C9" s="43"/>
      <c r="D9" s="44"/>
      <c r="E9" s="44"/>
      <c r="F9" s="128"/>
      <c r="G9" s="130"/>
    </row>
    <row r="10" spans="1:7" s="16" customFormat="1" ht="73.5" thickBot="1" x14ac:dyDescent="0.3">
      <c r="A10" s="52">
        <v>5</v>
      </c>
      <c r="B10" s="40" t="s">
        <v>167</v>
      </c>
      <c r="C10" s="49"/>
      <c r="D10" s="50"/>
      <c r="E10" s="50"/>
      <c r="F10" s="128"/>
      <c r="G10" s="130"/>
    </row>
    <row r="11" spans="1:7" s="16" customFormat="1" ht="73.5" thickBot="1" x14ac:dyDescent="0.3">
      <c r="A11" s="56">
        <v>6</v>
      </c>
      <c r="B11" s="46" t="s">
        <v>168</v>
      </c>
      <c r="C11" s="43"/>
      <c r="D11" s="44"/>
      <c r="E11" s="44"/>
      <c r="F11" s="128"/>
      <c r="G11" s="130"/>
    </row>
    <row r="12" spans="1:7" s="16" customFormat="1" ht="44.25" thickBot="1" x14ac:dyDescent="0.3">
      <c r="A12" s="52">
        <v>7</v>
      </c>
      <c r="B12" s="41" t="s">
        <v>179</v>
      </c>
      <c r="C12" s="49"/>
      <c r="D12" s="50"/>
      <c r="E12" s="50"/>
      <c r="F12" s="128"/>
      <c r="G12" s="130"/>
    </row>
    <row r="13" spans="1:7" s="16" customFormat="1" ht="44.25" thickBot="1" x14ac:dyDescent="0.3">
      <c r="A13" s="56">
        <v>8</v>
      </c>
      <c r="B13" s="46" t="s">
        <v>169</v>
      </c>
      <c r="C13" s="43"/>
      <c r="D13" s="44"/>
      <c r="E13" s="44"/>
      <c r="F13" s="128"/>
      <c r="G13" s="130"/>
    </row>
    <row r="14" spans="1:7" s="16" customFormat="1" ht="58.5" thickBot="1" x14ac:dyDescent="0.3">
      <c r="A14" s="52">
        <v>9</v>
      </c>
      <c r="B14" s="41" t="s">
        <v>178</v>
      </c>
      <c r="C14" s="49"/>
      <c r="D14" s="50"/>
      <c r="E14" s="50"/>
      <c r="F14" s="128"/>
      <c r="G14" s="130"/>
    </row>
    <row r="15" spans="1:7" s="16" customFormat="1" ht="30" thickBot="1" x14ac:dyDescent="0.3">
      <c r="A15" s="56">
        <v>10</v>
      </c>
      <c r="B15" s="46" t="s">
        <v>170</v>
      </c>
      <c r="C15" s="43"/>
      <c r="D15" s="44"/>
      <c r="E15" s="44"/>
      <c r="F15" s="128"/>
      <c r="G15" s="130"/>
    </row>
    <row r="16" spans="1:7" s="16" customFormat="1" ht="30" thickBot="1" x14ac:dyDescent="0.3">
      <c r="A16" s="52">
        <v>11</v>
      </c>
      <c r="B16" s="41" t="s">
        <v>171</v>
      </c>
      <c r="C16" s="49"/>
      <c r="D16" s="50"/>
      <c r="E16" s="50"/>
      <c r="F16" s="128"/>
      <c r="G16" s="130"/>
    </row>
    <row r="17" spans="1:8" s="16" customFormat="1" ht="44.25" thickBot="1" x14ac:dyDescent="0.3">
      <c r="A17" s="56">
        <v>12</v>
      </c>
      <c r="B17" s="46" t="s">
        <v>52</v>
      </c>
      <c r="C17" s="43"/>
      <c r="D17" s="44"/>
      <c r="E17" s="44"/>
      <c r="F17" s="128"/>
      <c r="G17" s="130"/>
    </row>
    <row r="18" spans="1:8" s="16" customFormat="1" ht="59.25" thickBot="1" x14ac:dyDescent="0.3">
      <c r="A18" s="53">
        <v>13</v>
      </c>
      <c r="B18" s="38" t="s">
        <v>47</v>
      </c>
      <c r="C18" s="61"/>
      <c r="D18" s="62"/>
      <c r="E18" s="62"/>
      <c r="F18" s="128"/>
      <c r="G18" s="131"/>
    </row>
    <row r="19" spans="1:8" s="16" customFormat="1" ht="44.25" thickBot="1" x14ac:dyDescent="0.3">
      <c r="A19" s="57">
        <v>14</v>
      </c>
      <c r="B19" s="46" t="s">
        <v>48</v>
      </c>
      <c r="C19" s="44"/>
      <c r="D19" s="44"/>
      <c r="E19" s="44"/>
      <c r="F19" s="128"/>
      <c r="G19" s="132"/>
    </row>
    <row r="20" spans="1:8" s="16" customFormat="1" ht="58.5" thickBot="1" x14ac:dyDescent="0.3">
      <c r="A20" s="54">
        <v>15</v>
      </c>
      <c r="B20" s="38" t="s">
        <v>53</v>
      </c>
      <c r="C20" s="50"/>
      <c r="D20" s="50"/>
      <c r="E20" s="50"/>
      <c r="F20" s="128"/>
      <c r="G20" s="132"/>
    </row>
    <row r="21" spans="1:8" s="16" customFormat="1" ht="30" thickBot="1" x14ac:dyDescent="0.3">
      <c r="A21" s="57">
        <v>16</v>
      </c>
      <c r="B21" s="58" t="s">
        <v>54</v>
      </c>
      <c r="C21" s="45"/>
      <c r="D21" s="45"/>
      <c r="E21" s="45"/>
      <c r="F21" s="128"/>
      <c r="G21" s="132"/>
    </row>
    <row r="22" spans="1:8" s="16" customFormat="1" ht="87" thickBot="1" x14ac:dyDescent="0.3">
      <c r="A22" s="55">
        <v>17</v>
      </c>
      <c r="B22" s="39" t="s">
        <v>180</v>
      </c>
      <c r="C22" s="49"/>
      <c r="D22" s="50"/>
      <c r="E22" s="50"/>
      <c r="F22" s="128"/>
      <c r="G22" s="132"/>
    </row>
    <row r="23" spans="1:8" s="16" customFormat="1" ht="44.25" thickBot="1" x14ac:dyDescent="0.3">
      <c r="A23" s="59">
        <v>18</v>
      </c>
      <c r="B23" s="46" t="s">
        <v>172</v>
      </c>
      <c r="C23" s="43"/>
      <c r="D23" s="44"/>
      <c r="E23" s="44"/>
      <c r="F23" s="128"/>
      <c r="G23" s="129"/>
    </row>
    <row r="24" spans="1:8" s="16" customFormat="1" ht="30" thickBot="1" x14ac:dyDescent="0.3">
      <c r="A24" s="55">
        <v>19</v>
      </c>
      <c r="B24" s="42" t="s">
        <v>173</v>
      </c>
      <c r="C24" s="49"/>
      <c r="D24" s="50"/>
      <c r="E24" s="50"/>
      <c r="F24" s="128"/>
      <c r="G24" s="129"/>
    </row>
    <row r="25" spans="1:8" s="16" customFormat="1" ht="87.75" thickBot="1" x14ac:dyDescent="0.3">
      <c r="A25" s="59">
        <v>20</v>
      </c>
      <c r="B25" s="60" t="s">
        <v>174</v>
      </c>
      <c r="C25" s="43"/>
      <c r="D25" s="44"/>
      <c r="E25" s="44"/>
      <c r="F25" s="128"/>
      <c r="G25" s="130"/>
    </row>
    <row r="26" spans="1:8" s="16" customFormat="1" ht="44.25" thickBot="1" x14ac:dyDescent="0.3">
      <c r="A26" s="55">
        <v>21</v>
      </c>
      <c r="B26" s="40" t="s">
        <v>49</v>
      </c>
      <c r="C26" s="49"/>
      <c r="D26" s="50"/>
      <c r="E26" s="50"/>
      <c r="F26" s="128"/>
      <c r="G26" s="130"/>
    </row>
    <row r="27" spans="1:8" s="16" customFormat="1" ht="30.75" thickBot="1" x14ac:dyDescent="0.3">
      <c r="A27" s="59">
        <v>22</v>
      </c>
      <c r="B27" s="46" t="s">
        <v>40</v>
      </c>
      <c r="C27" s="43"/>
      <c r="D27" s="44"/>
      <c r="E27" s="44"/>
      <c r="F27" s="128"/>
      <c r="G27" s="130"/>
    </row>
    <row r="28" spans="1:8" s="16" customFormat="1" ht="30" thickBot="1" x14ac:dyDescent="0.3">
      <c r="A28" s="55">
        <v>23</v>
      </c>
      <c r="B28" s="41" t="s">
        <v>50</v>
      </c>
      <c r="C28" s="49"/>
      <c r="D28" s="50"/>
      <c r="E28" s="50"/>
      <c r="F28" s="128"/>
      <c r="G28" s="130"/>
    </row>
    <row r="29" spans="1:8" s="16" customFormat="1" ht="30" thickBot="1" x14ac:dyDescent="0.3">
      <c r="A29" s="59">
        <v>24</v>
      </c>
      <c r="B29" s="58" t="s">
        <v>51</v>
      </c>
      <c r="C29" s="43"/>
      <c r="D29" s="44"/>
      <c r="E29" s="44"/>
      <c r="F29" s="128"/>
      <c r="G29" s="130"/>
    </row>
    <row r="30" spans="1:8" ht="44.25" thickBot="1" x14ac:dyDescent="0.3">
      <c r="A30" s="55">
        <v>25</v>
      </c>
      <c r="B30" s="42" t="s">
        <v>41</v>
      </c>
      <c r="C30" s="49"/>
      <c r="D30" s="50"/>
      <c r="E30" s="50"/>
      <c r="F30" s="128"/>
      <c r="G30" s="130"/>
    </row>
    <row r="31" spans="1:8" ht="44.25" thickBot="1" x14ac:dyDescent="0.3">
      <c r="A31" s="59">
        <v>26</v>
      </c>
      <c r="B31" s="46" t="s">
        <v>46</v>
      </c>
      <c r="C31" s="43"/>
      <c r="D31" s="44"/>
      <c r="E31" s="44"/>
      <c r="F31" s="128"/>
      <c r="G31" s="130"/>
    </row>
    <row r="32" spans="1:8" ht="56.25" customHeight="1" thickBot="1" x14ac:dyDescent="0.3">
      <c r="A32" s="94">
        <v>27</v>
      </c>
      <c r="B32" s="95" t="s">
        <v>181</v>
      </c>
      <c r="C32" s="96"/>
      <c r="D32" s="97"/>
      <c r="E32" s="97"/>
      <c r="F32" s="128"/>
      <c r="G32" s="133"/>
      <c r="H32" s="28"/>
    </row>
    <row r="33" spans="1:7" ht="27" customHeight="1" x14ac:dyDescent="0.4">
      <c r="A33" s="36"/>
      <c r="B33" s="36"/>
      <c r="C33" s="36"/>
      <c r="D33" s="36"/>
      <c r="E33" s="36"/>
      <c r="F33" s="134">
        <f>SUM(F6:F32)</f>
        <v>0</v>
      </c>
      <c r="G33" s="135" t="s">
        <v>175</v>
      </c>
    </row>
    <row r="34" spans="1:7" ht="27" customHeight="1" thickBot="1" x14ac:dyDescent="0.3">
      <c r="A34" s="92"/>
      <c r="B34" s="93"/>
      <c r="C34" s="93"/>
      <c r="D34" s="92"/>
      <c r="E34" s="92"/>
      <c r="F34" s="136">
        <f>F33/81</f>
        <v>0</v>
      </c>
      <c r="G34" s="137"/>
    </row>
    <row r="35" spans="1:7" ht="35.1" customHeight="1" thickBot="1" x14ac:dyDescent="0.3">
      <c r="A35" s="98"/>
      <c r="B35" s="233" t="s">
        <v>39</v>
      </c>
      <c r="C35" s="233"/>
      <c r="D35" s="233"/>
      <c r="E35" s="233"/>
      <c r="F35" s="233"/>
      <c r="G35" s="234"/>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EMRBegKSBg7K90zxZtxVgm1swCTgY/MkoeW1U2s/h5XnTQmpmVACkDa/BPp7THm5LHjI/Jc8FhC4I1esCl8a+A==" saltValue="Ips6f+JidBDLjbeTZVBccg=="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4"/>
    </sheetView>
  </sheetViews>
  <sheetFormatPr defaultRowHeight="15" x14ac:dyDescent="0.25"/>
  <cols>
    <col min="1" max="4" width="8.85546875" style="6"/>
  </cols>
  <sheetData>
    <row r="1" spans="1:7" x14ac:dyDescent="0.3">
      <c r="A1" s="6" t="s">
        <v>34</v>
      </c>
      <c r="B1" s="6">
        <v>3</v>
      </c>
      <c r="C1" s="6">
        <v>3</v>
      </c>
      <c r="D1" s="6" t="s">
        <v>216</v>
      </c>
      <c r="E1" s="6">
        <v>1</v>
      </c>
      <c r="F1" s="6">
        <v>15</v>
      </c>
      <c r="G1" s="4"/>
    </row>
    <row r="2" spans="1:7" x14ac:dyDescent="0.3">
      <c r="A2" s="6" t="s">
        <v>35</v>
      </c>
      <c r="B2" s="6">
        <v>2</v>
      </c>
      <c r="C2" s="6">
        <v>0</v>
      </c>
      <c r="D2" s="6" t="s">
        <v>217</v>
      </c>
      <c r="E2" s="6">
        <v>0</v>
      </c>
      <c r="F2" s="6">
        <v>0</v>
      </c>
      <c r="G2" s="4"/>
    </row>
    <row r="3" spans="1:7" x14ac:dyDescent="0.3">
      <c r="B3" s="6">
        <v>1</v>
      </c>
      <c r="E3" s="4"/>
      <c r="F3" s="4"/>
      <c r="G3" s="4"/>
    </row>
    <row r="4" spans="1:7" x14ac:dyDescent="0.3">
      <c r="B4" s="6">
        <v>0</v>
      </c>
      <c r="E4" s="4"/>
      <c r="F4" s="4"/>
      <c r="G4" s="4"/>
    </row>
  </sheetData>
  <sheetProtection algorithmName="SHA-512" hashValue="wvfKMpcvK0c5JPoLdhc139dtEepzaQ5Iu42RClUPPzXvpMHQ8/JqBlISpHGBQM1zjKG82wemVKPIx/nMDLYxrQ==" saltValue="MXZjFI50kRh4ZVBWuBKYV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2017-09-27T17:46:08Z</cp:lastPrinted>
  <dcterms:created xsi:type="dcterms:W3CDTF">2016-12-22T21:00:02Z</dcterms:created>
  <dcterms:modified xsi:type="dcterms:W3CDTF">2018-02-09T21:42:38Z</dcterms:modified>
</cp:coreProperties>
</file>