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mc:Choice>
  </mc:AlternateContent>
  <bookViews>
    <workbookView xWindow="285" yWindow="135" windowWidth="11460" windowHeight="403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1'!$A$1:$N$150</definedName>
    <definedName name="check">[1]Sheet2!$C$1:$C$2</definedName>
    <definedName name="OLE_LINK1" localSheetId="1">'Section 1'!$B$9</definedName>
    <definedName name="Scores">[1]Sheet2!$A$1:$A$4</definedName>
  </definedNames>
  <calcPr calcId="162913"/>
</workbook>
</file>

<file path=xl/calcChain.xml><?xml version="1.0" encoding="utf-8"?>
<calcChain xmlns="http://schemas.openxmlformats.org/spreadsheetml/2006/main">
  <c r="I147" i="1" l="1"/>
  <c r="I142" i="1"/>
  <c r="I136" i="1"/>
  <c r="I133" i="1"/>
  <c r="I132" i="1"/>
  <c r="I131" i="1"/>
  <c r="I111" i="1"/>
  <c r="I105" i="1"/>
  <c r="I103" i="1"/>
  <c r="I97" i="1"/>
  <c r="I96" i="1"/>
  <c r="I67" i="1"/>
  <c r="I66" i="1"/>
  <c r="I12" i="1"/>
  <c r="I21" i="1"/>
  <c r="I31" i="1"/>
  <c r="I49" i="1"/>
  <c r="I53" i="1"/>
  <c r="I110" i="1"/>
  <c r="I109" i="1"/>
  <c r="I104" i="1"/>
  <c r="I102" i="1"/>
  <c r="I95" i="1"/>
  <c r="I94" i="1"/>
  <c r="I65" i="1"/>
  <c r="I64" i="1"/>
  <c r="I54" i="1"/>
  <c r="I52" i="1"/>
  <c r="I48" i="1"/>
  <c r="I47" i="1"/>
  <c r="I32" i="1"/>
  <c r="I30" i="1"/>
  <c r="I20" i="1"/>
  <c r="I19" i="1"/>
  <c r="I10" i="1"/>
  <c r="I11" i="1"/>
  <c r="I126" i="1"/>
  <c r="I125" i="1"/>
  <c r="I121" i="1"/>
  <c r="I120" i="1"/>
  <c r="I116" i="1"/>
  <c r="I115" i="1"/>
  <c r="I91" i="1"/>
  <c r="I90" i="1"/>
  <c r="I84" i="1"/>
  <c r="I83" i="1"/>
  <c r="I78" i="1"/>
  <c r="I77" i="1"/>
  <c r="I74" i="1"/>
  <c r="I73" i="1"/>
  <c r="I59" i="1"/>
  <c r="I58" i="1"/>
  <c r="I44" i="1"/>
  <c r="I43" i="1"/>
  <c r="I38" i="1"/>
  <c r="I37" i="1"/>
  <c r="I25" i="1"/>
  <c r="I24" i="1"/>
  <c r="I15" i="1"/>
  <c r="I16" i="1"/>
  <c r="I148" i="1" l="1"/>
  <c r="B10" i="2" s="1"/>
  <c r="F33" i="3"/>
  <c r="F34" i="3" s="1"/>
  <c r="I149" i="1" l="1"/>
  <c r="B11" i="2"/>
  <c r="C12" i="2"/>
  <c r="B12" i="2" l="1"/>
  <c r="B13" i="2" s="1"/>
</calcChain>
</file>

<file path=xl/sharedStrings.xml><?xml version="1.0" encoding="utf-8"?>
<sst xmlns="http://schemas.openxmlformats.org/spreadsheetml/2006/main" count="248" uniqueCount="222">
  <si>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</si>
  <si>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</si>
  <si>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</si>
  <si>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</si>
  <si>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</si>
  <si>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</si>
  <si>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</si>
  <si>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</si>
  <si>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</si>
  <si>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</si>
  <si>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</si>
  <si>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</si>
  <si>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</si>
  <si>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</si>
  <si>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</si>
  <si>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</si>
  <si>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</si>
  <si>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</si>
  <si>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</si>
  <si>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</si>
  <si>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</si>
  <si>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</si>
  <si>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</si>
  <si>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</si>
  <si>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</si>
  <si>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</si>
  <si>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</si>
  <si>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</si>
  <si>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</si>
  <si>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</si>
  <si>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Criteria #</t>
  </si>
  <si>
    <t xml:space="preserve">SECTION 2: Other Relevant Criteria </t>
  </si>
  <si>
    <t>YES</t>
  </si>
  <si>
    <t>NO</t>
  </si>
  <si>
    <t xml:space="preserve">1st Citation </t>
  </si>
  <si>
    <t xml:space="preserve">2nd Citation </t>
  </si>
  <si>
    <t xml:space="preserve">3rd Citation </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</si>
  <si>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</si>
  <si>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</si>
  <si>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</si>
  <si>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</si>
  <si>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</si>
  <si>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</si>
  <si>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</si>
  <si>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</si>
  <si>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</si>
  <si>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</si>
  <si>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</si>
  <si>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</si>
  <si>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</si>
  <si>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</si>
  <si>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</si>
  <si>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</si>
  <si>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r>
      <rPr>
        <b/>
        <sz val="11"/>
        <color theme="1"/>
        <rFont val="Arial"/>
        <family val="2"/>
      </rPr>
      <t xml:space="preserve">ETS1.A: Defining and Delimiting Engineering Problems
</t>
    </r>
    <r>
      <rPr>
        <sz val="11"/>
        <color theme="1"/>
        <rFont val="Arial"/>
        <family val="2"/>
      </rPr>
      <t>▪  The more precisely a design task’s criteria and constraints can be defined, the more likely it is that the designed solution will be successful. Specification of constraints includes consideration of scientific principles and other relevant knowledge that are likely to limit possible solutions. (MS-ETS1-1)</t>
    </r>
  </si>
  <si>
    <r>
      <t xml:space="preserve">Asking Questions and Defining Problems
</t>
    </r>
    <r>
      <rPr>
        <i/>
        <sz val="11"/>
        <color theme="1"/>
        <rFont val="Arial"/>
        <family val="2"/>
      </rPr>
      <t>Asking questions and defining problems in grades 6–8 builds on grades K–5 experiences and progresses to specifying relationships between variables, and clarifying arguments and models.</t>
    </r>
    <r>
      <rPr>
        <b/>
        <sz val="11"/>
        <color theme="1"/>
        <rFont val="Arial"/>
        <family val="2"/>
      </rPr>
      <t xml:space="preserve">
</t>
    </r>
    <r>
      <rPr>
        <sz val="11"/>
        <color theme="1"/>
        <rFont val="Arial"/>
        <family val="2"/>
      </rPr>
      <t>▪  Define a design problem that can be solved through the development of an object, tool, process or system and includes multiple criteria and constraints, including scientific knowledge that may limit possible solutions. (MS-ETS1-1)</t>
    </r>
  </si>
  <si>
    <r>
      <rPr>
        <b/>
        <sz val="11"/>
        <color theme="1"/>
        <rFont val="Arial"/>
        <family val="2"/>
      </rPr>
      <t xml:space="preserve">Influence of Science, Engineering, and Technology on Society and the Natural World
</t>
    </r>
    <r>
      <rPr>
        <sz val="11"/>
        <color theme="1"/>
        <rFont val="Arial"/>
        <family val="2"/>
      </rPr>
      <t>▪  All human activity draws on natural resources and has both short and long-term consequences, positive as well as negative, for the health of people and the natural environment. (MS- ETS1-1)</t>
    </r>
  </si>
  <si>
    <t>MS-ETS1-2. Evaluate competing design solutions using a systematic process to determine how well they meet the criteria and constraints of the problem.</t>
  </si>
  <si>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(MS-ETS1-2)</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</si>
  <si>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t>
    </r>
    <r>
      <rPr>
        <sz val="11"/>
        <color theme="1"/>
        <rFont val="Arial"/>
        <family val="2"/>
      </rPr>
      <t xml:space="preserve">
▪  Evaluate competing design solutions based on jointly developed and agreed-upon design criteria. (MS-ETS1-2)</t>
    </r>
  </si>
  <si>
    <r>
      <rPr>
        <b/>
        <sz val="11"/>
        <color theme="1"/>
        <rFont val="Arial"/>
        <family val="2"/>
      </rPr>
      <t>Influence of Science, Engineering, and Technology on Society and the Natural World</t>
    </r>
    <r>
      <rPr>
        <sz val="11"/>
        <color theme="1"/>
        <rFont val="Arial"/>
        <family val="2"/>
      </rPr>
      <t xml:space="preserve">
▪  The uses of technologies and limitations on their use are driven by individual or societal needs, desires, and values; by the findings of scientific research; and
by differences in such factors as climate, natural resources, and economic conditions. (MS-ETS1-1)</t>
    </r>
  </si>
  <si>
    <t>MS-ETS1-4. Develop a model to generate data for iterative testing and modification of a proposed object, tool, or process such that an optimal design can be achieved.</t>
  </si>
  <si>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(MS-ETS1-3)</t>
    </r>
  </si>
  <si>
    <r>
      <rPr>
        <b/>
        <sz val="11"/>
        <color theme="1"/>
        <rFont val="Arial"/>
        <family val="2"/>
      </rPr>
      <t>ETS1.B: Developing Possible Solutions</t>
    </r>
    <r>
      <rPr>
        <sz val="11"/>
        <color theme="1"/>
        <rFont val="Arial"/>
        <family val="2"/>
      </rPr>
      <t xml:space="preserve">
▪  Sometimes parts of different solutions can be combined to create a solution that is better than any of its predecessors. (MS-ETS1-3)</t>
    </r>
  </si>
  <si>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(MS-ETS1-4)</t>
    </r>
  </si>
  <si>
    <r>
      <rPr>
        <b/>
        <sz val="11"/>
        <color theme="1"/>
        <rFont val="Arial"/>
        <family val="2"/>
      </rPr>
      <t>ETS1.B: Developing Possible Solutions</t>
    </r>
    <r>
      <rPr>
        <sz val="11"/>
        <color theme="1"/>
        <rFont val="Arial"/>
        <family val="2"/>
      </rPr>
      <t xml:space="preserve">
▪  Models of all kinds are important for testing solutions. (MS- ETS1-4)</t>
    </r>
  </si>
  <si>
    <r>
      <rPr>
        <b/>
        <sz val="11"/>
        <color theme="1"/>
        <rFont val="Arial"/>
        <family val="2"/>
      </rPr>
      <t>ETS1.C: Optimizing the Design Solution</t>
    </r>
    <r>
      <rPr>
        <sz val="11"/>
        <color theme="1"/>
        <rFont val="Arial"/>
        <family val="2"/>
      </rPr>
      <t xml:space="preserve">
▪  The iterative process of testing the most promising solutions and modifying what is proposed on the basis of the test results leads to greater refinement and ultimately to an optimal solution. (MS-ETS1-4)</t>
    </r>
  </si>
  <si>
    <r>
      <rPr>
        <b/>
        <sz val="11"/>
        <color theme="1"/>
        <rFont val="Arial"/>
        <family val="2"/>
      </rPr>
      <t>ETS1.C: Optimizing the Design Solution</t>
    </r>
    <r>
      <rPr>
        <sz val="11"/>
        <color theme="1"/>
        <rFont val="Arial"/>
        <family val="2"/>
      </rPr>
      <t xml:space="preserve">
▪  Although one design may not perform the best across all tests, identifying the characteristics of the design that performed the best in each test can provide useful information for the redesign process—that is, some of those characteristics may be incorporated into the new design. (MS-ETS1-3)</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</si>
  <si>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experiences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determine similarities and differences in findings. (MS-ETS1-3)</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</si>
  <si>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 model to generate data to test ideas about designed systems, including those representing inputs and outputs. (MS-ETS1-4)</t>
    </r>
  </si>
  <si>
    <t>Structure, Function and Information Processing</t>
  </si>
  <si>
    <r>
      <t xml:space="preserve">LS1.A: Structure and Function
</t>
    </r>
    <r>
      <rPr>
        <sz val="11"/>
        <color theme="1"/>
        <rFont val="Arial"/>
        <family val="2"/>
      </rPr>
      <t>▪  All living things are made up of cells, which is the smallest unit that can be said to be alive. An organism may consist of one single cell (unicellular) or many different numbers and types of cells (multicellular). (MS-LS1-1)</t>
    </r>
  </si>
  <si>
    <r>
      <rPr>
        <b/>
        <sz val="11"/>
        <color theme="1"/>
        <rFont val="Arial"/>
        <family val="2"/>
      </rPr>
      <t>LS1.A: Structure and Function</t>
    </r>
    <r>
      <rPr>
        <sz val="11"/>
        <color theme="1"/>
        <rFont val="Arial"/>
        <family val="2"/>
      </rPr>
      <t xml:space="preserve">
▪  Within cells, special structures are responsible for particular functions, and the cell membrane forms the boundary that controls what enters and leaves the cell. (MS-LS1-2)</t>
    </r>
  </si>
  <si>
    <r>
      <rPr>
        <b/>
        <sz val="11"/>
        <color theme="1"/>
        <rFont val="Arial"/>
        <family val="2"/>
      </rPr>
      <t>LS1.A: Structure and Function</t>
    </r>
    <r>
      <rPr>
        <sz val="11"/>
        <color theme="1"/>
        <rFont val="Arial"/>
        <family val="2"/>
      </rPr>
      <t xml:space="preserve">
▪  In multicellular organisms, the body is a system of multiple interacting subsystems. These subsystems are groups of cells that work together to form tissues and organs that are specialized for particular body functions. (MS-LS1-3)</t>
    </r>
  </si>
  <si>
    <r>
      <rPr>
        <b/>
        <sz val="11"/>
        <color theme="1"/>
        <rFont val="Arial"/>
        <family val="2"/>
      </rPr>
      <t>LS1.D: Information Processing</t>
    </r>
    <r>
      <rPr>
        <sz val="11"/>
        <color theme="1"/>
        <rFont val="Arial"/>
        <family val="2"/>
      </rPr>
      <t xml:space="preserve">
▪  Each sense receptor responds to different inputs (electromagnetic, mechanical, chemical), transmitting them as signals that travel along nerve cells to the brain. The signals are then processed in the brain, resulting in immediate behaviors or memories. (MS-LS1-8)</t>
    </r>
  </si>
  <si>
    <r>
      <rPr>
        <b/>
        <sz val="11"/>
        <color theme="1"/>
        <rFont val="Arial"/>
        <family val="2"/>
      </rPr>
      <t>Scale, Proportion, and Quantity</t>
    </r>
    <r>
      <rPr>
        <sz val="11"/>
        <color theme="1"/>
        <rFont val="Arial"/>
        <family val="2"/>
      </rPr>
      <t xml:space="preserve">
▪  Phenomena that can be observed at one scale may not be observable at another scale. (MS-LS1-1)</t>
    </r>
  </si>
  <si>
    <r>
      <rPr>
        <b/>
        <sz val="11"/>
        <color theme="1"/>
        <rFont val="Arial"/>
        <family val="2"/>
      </rPr>
      <t>Structure and Function</t>
    </r>
    <r>
      <rPr>
        <sz val="11"/>
        <color theme="1"/>
        <rFont val="Arial"/>
        <family val="2"/>
      </rPr>
      <t xml:space="preserve">
▪  Complex and microscopic structures and systems can be visualized, modeled, and used to describe how their function depends on the relationships among its parts, therefore complex natural structures/systems can be analyzed to determine how they function. (MS-LS1-2)</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</si>
  <si>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and use a model to describe phenomena. (MS-LS1-2)</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</si>
  <si>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world(s).</t>
    </r>
    <r>
      <rPr>
        <sz val="11"/>
        <color theme="1"/>
        <rFont val="Arial"/>
        <family val="2"/>
      </rPr>
      <t xml:space="preserve">
▪  Use an oral and written argument supported by evidence to support or refute an explanation or a model for a phenomenon. (MS-LS1-3)</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</si>
  <si>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6-8 builds on K-5 experiences and progresses to evaluating the merit and validity of ideas and methods.</t>
    </r>
    <r>
      <rPr>
        <sz val="11"/>
        <color theme="1"/>
        <rFont val="Arial"/>
        <family val="2"/>
      </rPr>
      <t xml:space="preserve">
▪  Gather, read, and synthesize information from multiple appropriate sources and assess the credibility, accuracy, and possible bias of each publication and methods used, and describe how they are supported or not supported by evidence. (MS-LS1-8)</t>
    </r>
  </si>
  <si>
    <r>
      <rPr>
        <b/>
        <sz val="11"/>
        <color theme="1"/>
        <rFont val="Arial"/>
        <family val="2"/>
      </rPr>
      <t>Systems and System Models</t>
    </r>
    <r>
      <rPr>
        <sz val="11"/>
        <color theme="1"/>
        <rFont val="Arial"/>
        <family val="2"/>
      </rPr>
      <t xml:space="preserve">
▪  Systems may interact with other systems; they may have sub-systems and be a part of larger complex systems. (MS-LS1-3)</t>
    </r>
  </si>
  <si>
    <r>
      <rPr>
        <b/>
        <sz val="11"/>
        <color theme="1"/>
        <rFont val="Arial"/>
        <family val="2"/>
      </rPr>
      <t>Cause and Effect</t>
    </r>
    <r>
      <rPr>
        <sz val="11"/>
        <color theme="1"/>
        <rFont val="Arial"/>
        <family val="2"/>
      </rPr>
      <t xml:space="preserve">
▪  Cause and effect relationships may be used to predict phenomena in natural systems. (MS-LS1-8)</t>
    </r>
  </si>
  <si>
    <r>
      <rPr>
        <b/>
        <sz val="11"/>
        <color theme="1"/>
        <rFont val="Arial"/>
        <family val="2"/>
      </rPr>
      <t>LS1.C: Organization for Matter and Energy Flow in Organisms</t>
    </r>
    <r>
      <rPr>
        <sz val="11"/>
        <color theme="1"/>
        <rFont val="Arial"/>
        <family val="2"/>
      </rPr>
      <t xml:space="preserve">
▪  Within individual organisms, food moves through a series of chemical reactions in which it is broken down and rearranged to form new molecules, to support growth, or to release energy. (MS-LS1-7)</t>
    </r>
  </si>
  <si>
    <r>
      <rPr>
        <b/>
        <sz val="11"/>
        <color theme="1"/>
        <rFont val="Arial"/>
        <family val="2"/>
      </rPr>
      <t>LS1.C: Organization for Matter and Energy Flow in Organisms</t>
    </r>
    <r>
      <rPr>
        <sz val="11"/>
        <color theme="1"/>
        <rFont val="Arial"/>
        <family val="2"/>
      </rPr>
      <t xml:space="preserve">
▪  Plants, algae (including phytoplankton), and many microorganisms use the energy from light to make sugars (food) from carbon dioxide from the atmosphere and water through the process of photosynthesis, which also releases oxygen. These sugars can be used immediately or stored for growth or later use. (MS-LS1-6)</t>
    </r>
  </si>
  <si>
    <r>
      <rPr>
        <b/>
        <sz val="11"/>
        <color theme="1"/>
        <rFont val="Arial"/>
        <family val="2"/>
      </rPr>
      <t>PS3.D: Energy in Chemical Processes and Everyday Life</t>
    </r>
    <r>
      <rPr>
        <sz val="11"/>
        <color theme="1"/>
        <rFont val="Arial"/>
        <family val="2"/>
      </rPr>
      <t xml:space="preserve">
▪  The chemical reaction by which plants produce complex food molecules (sugars) requires an energy input (i.e., from sunlight) to occur. In this reaction, carbon dioxide and water combine to form carbon-based organic molecules and release oxygen. (secondary to MS-LS1-6)</t>
    </r>
  </si>
  <si>
    <r>
      <rPr>
        <b/>
        <sz val="11"/>
        <color theme="1"/>
        <rFont val="Arial"/>
        <family val="2"/>
      </rPr>
      <t>PS3.D: Energy in Chemical Processes and Everyday Life</t>
    </r>
    <r>
      <rPr>
        <sz val="11"/>
        <color theme="1"/>
        <rFont val="Arial"/>
        <family val="2"/>
      </rPr>
      <t xml:space="preserve">
▪  Cellular respiration in plants and animals involve chemical reactions with oxygen that release stored energy. In these processes, complex molecules containing carbon react with oxygen to produce carbon dioxide and other materials. (secondary to MS-LS1-7)</t>
    </r>
  </si>
  <si>
    <r>
      <rPr>
        <b/>
        <sz val="11"/>
        <color theme="1"/>
        <rFont val="Arial"/>
        <family val="2"/>
      </rPr>
      <t>Energy and Matter</t>
    </r>
    <r>
      <rPr>
        <sz val="11"/>
        <color theme="1"/>
        <rFont val="Arial"/>
        <family val="2"/>
      </rPr>
      <t xml:space="preserve">
▪  The transfer of energy can be tracked as energy flows through a natural system. (MS-LS2-3)</t>
    </r>
  </si>
  <si>
    <r>
      <rPr>
        <b/>
        <sz val="11"/>
        <color theme="1"/>
        <rFont val="Arial"/>
        <family val="2"/>
      </rPr>
      <t>Energy and Matter</t>
    </r>
    <r>
      <rPr>
        <sz val="11"/>
        <color theme="1"/>
        <rFont val="Arial"/>
        <family val="2"/>
      </rPr>
      <t xml:space="preserve">
▪  Matter is conserved because atoms are conserved in physical and chemical
processes. (MS-LS1-7)</t>
    </r>
  </si>
  <si>
    <r>
      <rPr>
        <b/>
        <sz val="11"/>
        <color theme="1"/>
        <rFont val="Arial"/>
        <family val="2"/>
      </rPr>
      <t>Energy and Matter</t>
    </r>
    <r>
      <rPr>
        <sz val="11"/>
        <color theme="1"/>
        <rFont val="Arial"/>
        <family val="2"/>
      </rPr>
      <t xml:space="preserve">
▪  Within a natural system, the transfer of energy drives the motion and/or cycling of matter. (MS-LS1-6)</t>
    </r>
  </si>
  <si>
    <r>
      <rPr>
        <b/>
        <sz val="11"/>
        <color theme="1"/>
        <rFont val="Arial"/>
        <family val="2"/>
      </rPr>
      <t>Cause and Effect</t>
    </r>
    <r>
      <rPr>
        <sz val="11"/>
        <color theme="1"/>
        <rFont val="Arial"/>
        <family val="2"/>
      </rPr>
      <t xml:space="preserve">
▪  Cause and effect relationships may be used to predict phenomena in natural or designed systems. (MS-LS2-1)</t>
    </r>
  </si>
  <si>
    <r>
      <rPr>
        <b/>
        <sz val="11"/>
        <color theme="1"/>
        <rFont val="Arial"/>
        <family val="2"/>
      </rPr>
      <t>Stability and Change</t>
    </r>
    <r>
      <rPr>
        <sz val="11"/>
        <color theme="1"/>
        <rFont val="Arial"/>
        <family val="2"/>
      </rPr>
      <t xml:space="preserve">
▪  Small changes in one part of a system might cause large changes in another part. (MS-LS2-4)</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</si>
  <si>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 model to describe unobservable mechanisms. (MS-LS1-7)</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</si>
  <si>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 model to describe phenomena. (MS-LS2-3)</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</si>
  <si>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experiences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provide evidence for phenomena. (MS-LS2-1)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</si>
  <si>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knowledge, principles, and theories.</t>
    </r>
    <r>
      <rPr>
        <sz val="11"/>
        <color theme="1"/>
        <rFont val="Arial"/>
        <family val="2"/>
      </rPr>
      <t xml:space="preserve">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 (MS-LS1-6)</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</si>
  <si>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
5 experiences and progresses to constructing a convincing argument that supports or refutes claims for either explanations or solutions about the natural and designed world(s).</t>
    </r>
    <r>
      <rPr>
        <sz val="11"/>
        <color theme="1"/>
        <rFont val="Arial"/>
        <family val="2"/>
      </rPr>
      <t xml:space="preserve">
▪  Construct an oral and written argument supported by empirical evidence and scientific reasoning to support or refute an explanation or a model for a
phenomenon or a solution to a problem. (MS-LS2-4)</t>
    </r>
  </si>
  <si>
    <r>
      <rPr>
        <b/>
        <sz val="11"/>
        <color theme="1"/>
        <rFont val="Arial"/>
        <family val="2"/>
      </rPr>
      <t>LS2.B: Cycle of Matter and Energy Transfer in Ecosystems</t>
    </r>
    <r>
      <rPr>
        <sz val="11"/>
        <color theme="1"/>
        <rFont val="Arial"/>
        <family val="2"/>
      </rPr>
      <t xml:space="preserve">
▪  Food webs are models that demonstrate how matter and energy is transferred between producers, consumers, and decomposers as the three groups interact within an ecosystem. Transfers of matter into and out of the physical environment occur at every level. Decomposers recycle nutrients from dead plant or animal matter back to the soil in terrestrial environments or to the water in aquatic environments. The atoms that make up the organisms in an ecosystem are cycled repeatedly between the living and nonliving parts of the ecosystem. (MS-LS2-3)</t>
    </r>
  </si>
  <si>
    <r>
      <rPr>
        <b/>
        <sz val="11"/>
        <color theme="1"/>
        <rFont val="Arial"/>
        <family val="2"/>
      </rPr>
      <t>LS2.A: Interdependent Relationships in Ecosystems</t>
    </r>
    <r>
      <rPr>
        <sz val="11"/>
        <color theme="1"/>
        <rFont val="Arial"/>
        <family val="2"/>
      </rPr>
      <t xml:space="preserve">
▪  Organisms, and populations of organisms, are dependent on their environmental interactions both with other living things and with nonliving factors. (MS-LS2-1)</t>
    </r>
  </si>
  <si>
    <r>
      <rPr>
        <b/>
        <sz val="11"/>
        <color theme="1"/>
        <rFont val="Arial"/>
        <family val="2"/>
      </rPr>
      <t>LS2.A: Interdependent Relationships in Ecosystems</t>
    </r>
    <r>
      <rPr>
        <sz val="11"/>
        <color theme="1"/>
        <rFont val="Arial"/>
        <family val="2"/>
      </rPr>
      <t xml:space="preserve">
▪  Growth of organisms and population increases are limited by access to resources. (MS-LS2-1)</t>
    </r>
  </si>
  <si>
    <r>
      <rPr>
        <b/>
        <sz val="11"/>
        <color theme="1"/>
        <rFont val="Arial"/>
        <family val="2"/>
      </rPr>
      <t xml:space="preserve">LS2.A: Interdependent Relationships in Ecosystems
</t>
    </r>
    <r>
      <rPr>
        <sz val="11"/>
        <color theme="1"/>
        <rFont val="Arial"/>
        <family val="2"/>
      </rPr>
      <t>▪  In any ecosystem, organisms and populations with similar requirements for food, water, oxygen, or other resources may compete with each other for limited resources, access to which consequently constrains their growth and reproduction. (MS-LS2-1)</t>
    </r>
  </si>
  <si>
    <r>
      <rPr>
        <b/>
        <sz val="11"/>
        <color theme="1"/>
        <rFont val="Arial"/>
        <family val="2"/>
      </rPr>
      <t>LS2.C: Ecosystem Dynamics, Functioning, and Resilience</t>
    </r>
    <r>
      <rPr>
        <sz val="11"/>
        <color theme="1"/>
        <rFont val="Arial"/>
        <family val="2"/>
      </rPr>
      <t xml:space="preserve">
▪  Ecosystems are dynamic in nature; their characteristics can vary over time. Disruptions to any physical or biological component of an ecosystem can lead to shifts in all its populations. (MS-LS2-4)</t>
    </r>
  </si>
  <si>
    <t>Interdependent Relationships in Ecosystems:</t>
  </si>
  <si>
    <t>MS-LS2-4:  Construct an argument supported by empirical evidence that changes to physical or biological components of an ecosystem affect populations.</t>
  </si>
  <si>
    <t xml:space="preserve">MS-LS2-3:  Develop a model to describe the cycling of matter and flow of energy among living and nonliving parts of an ecosystem. </t>
  </si>
  <si>
    <t xml:space="preserve">MS-LS2-1:  Analyze and interpret data to provide evidence for the effects of resource availability on organisms and populations of organisms in an ecosystem. </t>
  </si>
  <si>
    <t>MS-LS1-6:  Construct a scientific explanation based on evidence for the role of photosynthesis in the cycling of matter and flow of energy into and out of organisms.</t>
  </si>
  <si>
    <t xml:space="preserve">MS-LS1-8:  Gather and synthesize information that sensory receptors respond to stimuli by sending messages to the brain for immediate behavior or storage as memories. </t>
  </si>
  <si>
    <t xml:space="preserve">MS-LS1-3:   Use argument supported by evidence for how the body is a system of interacting subsystems composed of groups of cells. </t>
  </si>
  <si>
    <t xml:space="preserve">MS-LS1-2:   Develop and use a model to describe the function of a cell as a whole and ways the parts of cells contribute to the function. </t>
  </si>
  <si>
    <t xml:space="preserve">MS-LS1-1:   Conduct an investigation to provide evidence that living things are made of cells; either one cell or many different numbers and types of cells. </t>
  </si>
  <si>
    <r>
      <rPr>
        <b/>
        <sz val="11"/>
        <color theme="1"/>
        <rFont val="Arial"/>
        <family val="2"/>
      </rPr>
      <t>LS2.A: Interdependent Relationships in Ecosystems</t>
    </r>
    <r>
      <rPr>
        <sz val="11"/>
        <color theme="1"/>
        <rFont val="Arial"/>
        <family val="2"/>
      </rPr>
      <t xml:space="preserve">
▪  Similarly, predatory interactions may reduce the number of organisms or eliminate whole populations of organisms. Mutually beneficial interactions, in contrast, may become so interdependent that each organism requires the other for survival. Although the species involved in these competitive, predatory, and mutually beneficial interactions vary across ecosystems, the patterns of interactions of organisms with their environments, both living and nonliving, are shared. (MS-LS2-2)</t>
    </r>
  </si>
  <si>
    <r>
      <rPr>
        <b/>
        <sz val="11"/>
        <color theme="1"/>
        <rFont val="Arial"/>
        <family val="2"/>
      </rPr>
      <t>LS2.C: Ecosystem Dynamics, Functioning, and Resilience</t>
    </r>
    <r>
      <rPr>
        <sz val="11"/>
        <color theme="1"/>
        <rFont val="Arial"/>
        <family val="2"/>
      </rPr>
      <t xml:space="preserve">
▪  Biodiversity describes the variety of species found in Earth’s terrestrial and oceanic ecosystems. The completeness or integrity of an ecosystem’s biodiversity is often used as a measure of its health. (MS-LS2-5)</t>
    </r>
  </si>
  <si>
    <r>
      <rPr>
        <b/>
        <sz val="11"/>
        <color theme="1"/>
        <rFont val="Arial"/>
        <family val="2"/>
      </rPr>
      <t>LS4.D: Biodiversity and Humans</t>
    </r>
    <r>
      <rPr>
        <sz val="11"/>
        <color theme="1"/>
        <rFont val="Arial"/>
        <family val="2"/>
      </rPr>
      <t xml:space="preserve">
▪  Changes in biodiversity can influence humans’ resources, such as food, energy, and medicines, as well as ecosystem services that humans rely on—for example, water purification and recycling. (secondary to MS-LS2-5)</t>
    </r>
  </si>
  <si>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(secondary to MS-LS2-5)</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</si>
  <si>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Construct an explanation that includes qualitative or quantitative relationships between variables that predict phenomena. (MS-LS2-2)</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</si>
  <si>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world(s).</t>
    </r>
    <r>
      <rPr>
        <sz val="11"/>
        <color theme="1"/>
        <rFont val="Arial"/>
        <family val="2"/>
      </rPr>
      <t xml:space="preserve">
▪  Evaluate competing design solutions based on jointly developed and agreed-upon design criteria. (MS-LS2-5)</t>
    </r>
  </si>
  <si>
    <r>
      <rPr>
        <b/>
        <sz val="11"/>
        <color theme="1"/>
        <rFont val="Arial"/>
        <family val="2"/>
      </rPr>
      <t>Patterns</t>
    </r>
    <r>
      <rPr>
        <sz val="11"/>
        <color theme="1"/>
        <rFont val="Arial"/>
        <family val="2"/>
      </rPr>
      <t xml:space="preserve">
▪  Patterns can be used to identify cause and effect relationships. (MS-LS2-2)</t>
    </r>
  </si>
  <si>
    <r>
      <rPr>
        <b/>
        <sz val="11"/>
        <color theme="1"/>
        <rFont val="Arial"/>
        <family val="2"/>
      </rPr>
      <t>Stability and Change</t>
    </r>
    <r>
      <rPr>
        <sz val="11"/>
        <color theme="1"/>
        <rFont val="Arial"/>
        <family val="2"/>
      </rPr>
      <t xml:space="preserve">
▪  Small changes in one part of a system might cause large changes in another part. (MS-LS2-5)</t>
    </r>
  </si>
  <si>
    <t>Growth, Development, and Reproduction of Organisms:</t>
  </si>
  <si>
    <t>MS-LS2-5:  Evaluate competing design solutions for maintaining biodiversity and ecosystem services.</t>
  </si>
  <si>
    <t>MS-LS2-2:  Construct an explanation that predicts patterns of interactions among organisms across multiple ecosystems.</t>
  </si>
  <si>
    <t xml:space="preserve">MS-LS1-5.  Construct a scientific explanation based on evidence for how environmental and genetic factors influence the growth of organisms. </t>
  </si>
  <si>
    <r>
      <rPr>
        <b/>
        <sz val="11"/>
        <color theme="1"/>
        <rFont val="Arial"/>
        <family val="2"/>
      </rPr>
      <t>LS1.B: Growth and Development of Organisms</t>
    </r>
    <r>
      <rPr>
        <sz val="11"/>
        <color theme="1"/>
        <rFont val="Arial"/>
        <family val="2"/>
      </rPr>
      <t xml:space="preserve">
▪  Plants reproduce in a variety of ways, sometimes depending on animal behavior and specialized features for reproduction. (MS-LS1-4)</t>
    </r>
  </si>
  <si>
    <r>
      <rPr>
        <b/>
        <sz val="11"/>
        <color theme="1"/>
        <rFont val="Arial"/>
        <family val="2"/>
      </rPr>
      <t>LS1.B: Growth and Development of Organisms</t>
    </r>
    <r>
      <rPr>
        <sz val="11"/>
        <color theme="1"/>
        <rFont val="Arial"/>
        <family val="2"/>
      </rPr>
      <t xml:space="preserve">
▪  Animals engage in characteristic behaviors that increase the odds of reproduction. (MS-LS1-4)</t>
    </r>
  </si>
  <si>
    <r>
      <rPr>
        <b/>
        <sz val="11"/>
        <color theme="1"/>
        <rFont val="Arial"/>
        <family val="2"/>
      </rPr>
      <t>LS1.B: Growth and Development of Organisms</t>
    </r>
    <r>
      <rPr>
        <sz val="11"/>
        <color theme="1"/>
        <rFont val="Arial"/>
        <family val="2"/>
      </rPr>
      <t xml:space="preserve">
▪  Genetic factors as well as local conditions affect the growth of the adult plant. (MS-LS1-5)</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</si>
  <si>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world(s).</t>
    </r>
    <r>
      <rPr>
        <sz val="11"/>
        <color theme="1"/>
        <rFont val="Arial"/>
        <family val="2"/>
      </rPr>
      <t xml:space="preserve">
▪  Use an oral and written argument supported by empirical evidence and scientific reasoning to support or refute an explanation or a model for a phenomenon or a solution to a problem. (MS-LS1-4)</t>
    </r>
  </si>
  <si>
    <r>
      <rPr>
        <b/>
        <sz val="11"/>
        <color theme="1"/>
        <rFont val="Arial"/>
        <family val="2"/>
      </rPr>
      <t>Cause and Effect</t>
    </r>
    <r>
      <rPr>
        <sz val="11"/>
        <color theme="1"/>
        <rFont val="Arial"/>
        <family val="2"/>
      </rPr>
      <t xml:space="preserve">
▪  Phenomena may have more than one cause, and some cause and effect relationships in systems can only be described using probability. (MS-LS1-4)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</si>
  <si>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knowledge, principles, and theories.</t>
    </r>
    <r>
      <rPr>
        <sz val="11"/>
        <color theme="1"/>
        <rFont val="Arial"/>
        <family val="2"/>
      </rPr>
      <t xml:space="preserve">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 (MS-LS1-5)</t>
    </r>
  </si>
  <si>
    <r>
      <rPr>
        <b/>
        <sz val="11"/>
        <color theme="1"/>
        <rFont val="Arial"/>
        <family val="2"/>
      </rPr>
      <t>Cause and Effect</t>
    </r>
    <r>
      <rPr>
        <sz val="11"/>
        <color theme="1"/>
        <rFont val="Arial"/>
        <family val="2"/>
      </rPr>
      <t xml:space="preserve">
▪  Phenomena may have more than one cause, and some cause and effect relationships in systems can only be described using probability. (MS-LS1-5)</t>
    </r>
  </si>
  <si>
    <r>
      <rPr>
        <b/>
        <sz val="11"/>
        <color theme="1"/>
        <rFont val="Arial"/>
        <family val="2"/>
      </rPr>
      <t>LS3.A: Inheritance of Traits</t>
    </r>
    <r>
      <rPr>
        <sz val="11"/>
        <color theme="1"/>
        <rFont val="Arial"/>
        <family val="2"/>
      </rPr>
      <t xml:space="preserve">
▪  Genes are located in the chromosomes of cells, with each chromosome pair containing two variants of each of many distinct genes. Each distinct gene chiefly controls the production of specific proteins, which in turn affects the traits of the individual. Changes (mutations) to genes can result in changes to proteins, which can affect the structures and functions of the organism and thereby change traits. (MS-LS3-1)</t>
    </r>
  </si>
  <si>
    <r>
      <rPr>
        <b/>
        <sz val="11"/>
        <color theme="1"/>
        <rFont val="Arial"/>
        <family val="2"/>
      </rPr>
      <t>LS3.A: Inheritance of Traits</t>
    </r>
    <r>
      <rPr>
        <sz val="11"/>
        <color theme="1"/>
        <rFont val="Arial"/>
        <family val="2"/>
      </rPr>
      <t xml:space="preserve">
▪  Variations of inherited traits between parent and offspring arise from genetic differences that result from the subset of chromosomes (and therefore genes) inherited. (MS-LS3-2)</t>
    </r>
  </si>
  <si>
    <r>
      <rPr>
        <b/>
        <sz val="11"/>
        <color theme="1"/>
        <rFont val="Arial"/>
        <family val="2"/>
      </rPr>
      <t>LS3.B: Variation of Traits</t>
    </r>
    <r>
      <rPr>
        <sz val="11"/>
        <color theme="1"/>
        <rFont val="Arial"/>
        <family val="2"/>
      </rPr>
      <t xml:space="preserve">
▪  In sexually reproducing organisms, each parent contributes half of the genes acquired (at random) by the offspring. Individuals have two of each chromosome and hence two alleles of each gene, one acquired from each parent. These versions may be identical or may differ from each other. (MS-LS3-2)</t>
    </r>
  </si>
  <si>
    <r>
      <rPr>
        <b/>
        <sz val="11"/>
        <color theme="1"/>
        <rFont val="Arial"/>
        <family val="2"/>
      </rPr>
      <t>LS3.B: Variation of Traits</t>
    </r>
    <r>
      <rPr>
        <sz val="11"/>
        <color theme="1"/>
        <rFont val="Arial"/>
        <family val="2"/>
      </rPr>
      <t xml:space="preserve">
▪  In addition to variations that arise from sexual reproduction, genetic information can be altered because of mutations. Though rare, mutations may result in changes to the structure and function of proteins. Some changes are beneficial, others harmful, and some neutral to the organism. (MS-LS3-1)</t>
    </r>
  </si>
  <si>
    <r>
      <rPr>
        <b/>
        <sz val="11"/>
        <color theme="1"/>
        <rFont val="Arial"/>
        <family val="2"/>
      </rPr>
      <t xml:space="preserve">LS1.B: Growth and Development of Organisms
</t>
    </r>
    <r>
      <rPr>
        <sz val="11"/>
        <color theme="1"/>
        <rFont val="Arial"/>
        <family val="2"/>
      </rPr>
      <t>▪  Organisms reproduce, either sexually or asexually, and transfer their genetic information to their offspring. (secondary to MS-LS3-2)</t>
    </r>
  </si>
  <si>
    <r>
      <rPr>
        <b/>
        <sz val="11"/>
        <color theme="1"/>
        <rFont val="Arial"/>
        <family val="2"/>
      </rPr>
      <t>LS4.B: Natural Selection</t>
    </r>
    <r>
      <rPr>
        <sz val="11"/>
        <color theme="1"/>
        <rFont val="Arial"/>
        <family val="2"/>
      </rPr>
      <t xml:space="preserve">
▪  In artificial selection, humans have the capacity to influence certain characteristics of organisms by selective breeding. One can choose desired parental traits determined by genes, which are then passed on to offspring. (MS-LS4-5)</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</si>
  <si>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and use a model to describe phenomena. (MS- LS3-1)</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</si>
  <si>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and use a model to describe phenomena. (MS-LS3-2)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</si>
  <si>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6–8 builds on K–5 experiences and progresses to evaluating the merit and validity of ideas and methods.</t>
    </r>
    <r>
      <rPr>
        <sz val="11"/>
        <color theme="1"/>
        <rFont val="Arial"/>
        <family val="2"/>
      </rPr>
      <t xml:space="preserve">
▪  Gather, read, and synthesize information from multiple appropriate sources and assess the credibility, accuracy, and possible bias of each publication and methods used, and describe how they are supported or not supported by evidence. (MS-LS4-5)</t>
    </r>
  </si>
  <si>
    <r>
      <rPr>
        <b/>
        <sz val="11"/>
        <color theme="1"/>
        <rFont val="Arial"/>
        <family val="2"/>
      </rPr>
      <t>Cause and Effect</t>
    </r>
    <r>
      <rPr>
        <sz val="11"/>
        <color theme="1"/>
        <rFont val="Arial"/>
        <family val="2"/>
      </rPr>
      <t xml:space="preserve">
▪  Phenomena may have more than one cause, and some cause and effect relationships in systems can only be described using probability. (MS-LS4-5)</t>
    </r>
  </si>
  <si>
    <r>
      <rPr>
        <b/>
        <sz val="11"/>
        <color theme="1"/>
        <rFont val="Arial"/>
        <family val="2"/>
      </rPr>
      <t>Cause and Effect</t>
    </r>
    <r>
      <rPr>
        <sz val="11"/>
        <color theme="1"/>
        <rFont val="Arial"/>
        <family val="2"/>
      </rPr>
      <t xml:space="preserve">
▪  Cause and effect relationships may be used to predict phenomena in natural systems. (MS- LS3-2)</t>
    </r>
  </si>
  <si>
    <r>
      <rPr>
        <b/>
        <sz val="11"/>
        <color theme="1"/>
        <rFont val="Arial"/>
        <family val="2"/>
      </rPr>
      <t>Structure and Function</t>
    </r>
    <r>
      <rPr>
        <sz val="11"/>
        <color theme="1"/>
        <rFont val="Arial"/>
        <family val="2"/>
      </rPr>
      <t xml:space="preserve">
▪  Complex and microscopic structures and systems can be visualized, modeled, and used to describe how their function depends on the shapes, composition, and relationships among its parts, therefore complex natural structures/systems can be analyzed to determine how they function. (MS-LS3-1)</t>
    </r>
  </si>
  <si>
    <r>
      <rPr>
        <b/>
        <sz val="11"/>
        <color theme="1"/>
        <rFont val="Arial"/>
        <family val="2"/>
      </rPr>
      <t>LS4.A: Evidence of Common Ancestry and Diversity</t>
    </r>
    <r>
      <rPr>
        <sz val="11"/>
        <color theme="1"/>
        <rFont val="Arial"/>
        <family val="2"/>
      </rPr>
      <t xml:space="preserve">
▪  The collection of fossils and their placement in chronological order (e.g., through the location of the sedimentary layers in which they are found or through radioactive dating) is known as the fossil record. It documents the existence, diversity, extinction, and change of many life forms throughout the history of life on Earth. (MS-LS4-1)</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</si>
  <si>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experiences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determine similarities and differences in findings. (MS-LS4-1)</t>
    </r>
  </si>
  <si>
    <r>
      <rPr>
        <b/>
        <sz val="11"/>
        <color theme="1"/>
        <rFont val="Arial"/>
        <family val="2"/>
      </rPr>
      <t>Patterns</t>
    </r>
    <r>
      <rPr>
        <sz val="11"/>
        <color theme="1"/>
        <rFont val="Arial"/>
        <family val="2"/>
      </rPr>
      <t xml:space="preserve">
▪  Graphs, charts, and images can be used to identify patterns in data. (MS-LS4-1)</t>
    </r>
  </si>
  <si>
    <r>
      <rPr>
        <b/>
        <sz val="11"/>
        <color theme="1"/>
        <rFont val="Arial"/>
        <family val="2"/>
      </rPr>
      <t>LS4.A: Evidence of Common Ancestry and Diversity</t>
    </r>
    <r>
      <rPr>
        <sz val="11"/>
        <color theme="1"/>
        <rFont val="Arial"/>
        <family val="2"/>
      </rPr>
      <t xml:space="preserve">
▪  Anatomical similarities and differences between various organisms living today and between them and organisms in the fossil record, enable the reconstruction of evolutionary history and the inference of lines of evolutionary descent. (MS-LS4-2)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</si>
  <si>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Apply scientific ideas to construct an explanation for real-world phenomena, examples, or events. (MS-LS4-2)</t>
    </r>
  </si>
  <si>
    <r>
      <rPr>
        <b/>
        <sz val="11"/>
        <color theme="1"/>
        <rFont val="Arial"/>
        <family val="2"/>
      </rPr>
      <t>Patterns</t>
    </r>
    <r>
      <rPr>
        <sz val="11"/>
        <color theme="1"/>
        <rFont val="Arial"/>
        <family val="2"/>
      </rPr>
      <t xml:space="preserve">
▪  Patterns can be used to identify cause and effect relationships. (MS-LS4-2)</t>
    </r>
  </si>
  <si>
    <r>
      <rPr>
        <b/>
        <sz val="11"/>
        <color theme="1"/>
        <rFont val="Arial"/>
        <family val="2"/>
      </rPr>
      <t>LS4.B: Natural Selection</t>
    </r>
    <r>
      <rPr>
        <sz val="11"/>
        <color theme="1"/>
        <rFont val="Arial"/>
        <family val="2"/>
      </rPr>
      <t xml:space="preserve">
▪  Natural selection leads to the predominance of certain traits in a population, and the suppression of others. (MS-LS4-4)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</si>
  <si>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Construct an explanation that includes qualitative or quantitative relationships between variables that describe phenomena. (MS-LS4-4)</t>
    </r>
  </si>
  <si>
    <r>
      <rPr>
        <b/>
        <sz val="11"/>
        <color theme="1"/>
        <rFont val="Arial"/>
        <family val="2"/>
      </rPr>
      <t>Cause and Effect</t>
    </r>
    <r>
      <rPr>
        <sz val="11"/>
        <color theme="1"/>
        <rFont val="Arial"/>
        <family val="2"/>
      </rPr>
      <t xml:space="preserve">
▪  Phenomena may have more than one cause, and some cause and effect relationships in systems can only be described using probability. (MS-LS4-
4)</t>
    </r>
  </si>
  <si>
    <r>
      <rPr>
        <b/>
        <sz val="11"/>
        <color theme="1"/>
        <rFont val="Arial"/>
        <family val="2"/>
      </rPr>
      <t>LS4.C: Adaptation</t>
    </r>
    <r>
      <rPr>
        <sz val="11"/>
        <color theme="1"/>
        <rFont val="Arial"/>
        <family val="2"/>
      </rPr>
      <t xml:space="preserve">
▪  Adaptation by natural selection acting over generations is one important process by which species change over time in response to changes in environmental conditions. Traits that support successful survival and reproduction in the new environment become more common; those that do not become less common. Thus, the distribution of traits in a population changes. (MS-LS4-6)</t>
    </r>
  </si>
  <si>
    <r>
      <rPr>
        <b/>
        <sz val="11"/>
        <color theme="1"/>
        <rFont val="Arial"/>
        <family val="2"/>
      </rPr>
      <t>Cause and Effect</t>
    </r>
    <r>
      <rPr>
        <sz val="11"/>
        <color theme="1"/>
        <rFont val="Arial"/>
        <family val="2"/>
      </rPr>
      <t xml:space="preserve">
▪  Phenomena may have more than one cause, and some cause and effect relationships in systems can only be described using probability. (MS-LS4-6)</t>
    </r>
  </si>
  <si>
    <r>
      <rPr>
        <b/>
        <sz val="11"/>
        <color theme="1"/>
        <rFont val="Arial"/>
        <family val="2"/>
      </rPr>
      <t xml:space="preserve">Using Mathematics and Computational Thinking
</t>
    </r>
    <r>
      <rPr>
        <i/>
        <sz val="11"/>
        <color theme="1"/>
        <rFont val="Arial"/>
        <family val="2"/>
      </rPr>
      <t>Mathematical and computational thinking in 6–8 builds on
K–5 experiences and progresses to identifying patterns in large data sets and using mathematical concepts to support explanations and arguments.</t>
    </r>
    <r>
      <rPr>
        <b/>
        <sz val="11"/>
        <color theme="1"/>
        <rFont val="Arial"/>
        <family val="2"/>
      </rPr>
      <t xml:space="preserve">
</t>
    </r>
    <r>
      <rPr>
        <sz val="11"/>
        <color theme="1"/>
        <rFont val="Arial"/>
        <family val="2"/>
      </rPr>
      <t>▪  Use mathematical representations to support scientific conclusions and design solutions. (MS-LS4-6)</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</si>
  <si>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in 6-8 builds on K-5 experiences and progresses to include investigations that use multiple variables and provide evidence to support explanations or solutions</t>
    </r>
    <r>
      <rPr>
        <sz val="11"/>
        <color theme="1"/>
        <rFont val="Arial"/>
        <family val="2"/>
      </rPr>
      <t>.
▪  Conduct an investigation to produce data to serve as the basis for evidence that meet the goals of an investigation. (MS-LS1-1)</t>
    </r>
  </si>
  <si>
    <t>Matter and Energy in Organisms and Ecosystems</t>
  </si>
  <si>
    <t>Natural Selection and Adaptations:</t>
  </si>
  <si>
    <t xml:space="preserve">MS-LS4-5:  Gather and synthesize information about technologies that have changed the way humans influence the inheritance of desired traits in organisms. </t>
  </si>
  <si>
    <t>Engineering Design</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</si>
  <si>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</si>
  <si>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</si>
  <si>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</si>
  <si>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</si>
  <si>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</si>
  <si>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</si>
  <si>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</si>
  <si>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</si>
  <si>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</si>
  <si>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</si>
  <si>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</si>
  <si>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</si>
  <si>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</si>
  <si>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</si>
  <si>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</si>
  <si>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Interdependence of Science, Engineering, and Technology</t>
    </r>
    <r>
      <rPr>
        <sz val="11"/>
        <color theme="1"/>
        <rFont val="Arial"/>
        <family val="2"/>
      </rPr>
      <t xml:space="preserve">
▪  Engineering advances have led to important discoveries in virtually every field of science, and scientific discoveries have led to the development of entire industries and engineered systems. (MS-LS1-1)</t>
    </r>
  </si>
  <si>
    <r>
      <rPr>
        <b/>
        <sz val="11"/>
        <color theme="1"/>
        <rFont val="Arial"/>
        <family val="2"/>
      </rPr>
      <t>Science is a Human Endeavor</t>
    </r>
    <r>
      <rPr>
        <sz val="11"/>
        <color theme="1"/>
        <rFont val="Arial"/>
        <family val="2"/>
      </rPr>
      <t xml:space="preserve">
▪  Scientists and engineers are guided by habits of mind such as intellectual honesty, tolerance of ambiguity, skepticism, and openness to new ideas. (MS-LS1-3)</t>
    </r>
  </si>
  <si>
    <r>
      <rPr>
        <b/>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 (MS-LS2-3)</t>
    </r>
  </si>
  <si>
    <r>
      <rPr>
        <b/>
        <sz val="11"/>
        <color theme="1"/>
        <rFont val="Arial"/>
        <family val="2"/>
      </rPr>
      <t>Scientific Knowledge is Based on Empirical Evidence</t>
    </r>
    <r>
      <rPr>
        <sz val="11"/>
        <color theme="1"/>
        <rFont val="Arial"/>
        <family val="2"/>
      </rPr>
      <t xml:space="preserve">
▪  Science knowledge is based upon logical connections between evidence and explanations. (MS-LS1-6)</t>
    </r>
  </si>
  <si>
    <r>
      <rPr>
        <b/>
        <sz val="11"/>
        <color theme="1"/>
        <rFont val="Arial"/>
        <family val="2"/>
      </rPr>
      <t>Scientific Knowledge is Based on Empirical Evidence</t>
    </r>
    <r>
      <rPr>
        <sz val="11"/>
        <color theme="1"/>
        <rFont val="Arial"/>
        <family val="2"/>
      </rPr>
      <t xml:space="preserve">
▪  Science disciplines share common rules of obtaining and evaluating empirical evidence. (MS-LS2-4)</t>
    </r>
  </si>
  <si>
    <r>
      <rPr>
        <b/>
        <sz val="11"/>
        <color theme="1"/>
        <rFont val="Arial"/>
        <family val="2"/>
      </rPr>
      <t>Influence of Science, Engineering, and Technology on Society and the Natural World</t>
    </r>
    <r>
      <rPr>
        <sz val="11"/>
        <color theme="1"/>
        <rFont val="Arial"/>
        <family val="2"/>
      </rPr>
      <t xml:space="preserve">
▪  The use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 (MS- LS2-5)</t>
    </r>
  </si>
  <si>
    <r>
      <rPr>
        <b/>
        <sz val="11"/>
        <color theme="1"/>
        <rFont val="Arial"/>
        <family val="2"/>
      </rPr>
      <t>Science Addresses Questions About the Natural and Material World</t>
    </r>
    <r>
      <rPr>
        <sz val="11"/>
        <color theme="1"/>
        <rFont val="Arial"/>
        <family val="2"/>
      </rPr>
      <t xml:space="preserve">
▪  Scientific knowledge can describe the consequences of actions but does not
necessarily prescribe the decisions that society takes. (MS-LS2-5)</t>
    </r>
  </si>
  <si>
    <r>
      <rPr>
        <b/>
        <sz val="11"/>
        <color theme="1"/>
        <rFont val="Arial"/>
        <family val="2"/>
      </rPr>
      <t>Interdependence of Science, Engineering, and Technology</t>
    </r>
    <r>
      <rPr>
        <sz val="11"/>
        <color theme="1"/>
        <rFont val="Arial"/>
        <family val="2"/>
      </rPr>
      <t xml:space="preserve">
▪  Engineering advances have led to important discoveries in virtually every field of science, and scientific discoveries have led to the development of entire industries and engineered systems. (MS-LS4-5)</t>
    </r>
  </si>
  <si>
    <r>
      <rPr>
        <b/>
        <sz val="11"/>
        <color theme="1"/>
        <rFont val="Arial"/>
        <family val="2"/>
      </rPr>
      <t>Science Addresses Questions About the Natural and Material World</t>
    </r>
    <r>
      <rPr>
        <sz val="11"/>
        <color theme="1"/>
        <rFont val="Arial"/>
        <family val="2"/>
      </rPr>
      <t xml:space="preserve">
▪  Scientific knowledge can describe the consequences of actions but does not necessarily prescribe the decisions that society takes. (MS-LS4-5)</t>
    </r>
  </si>
  <si>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 (MS-LS4-1)</t>
    </r>
  </si>
  <si>
    <r>
      <rPr>
        <b/>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 (MS-LS4-1)</t>
    </r>
  </si>
  <si>
    <r>
      <rPr>
        <b/>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 (MS-LS4-2)</t>
    </r>
  </si>
  <si>
    <t>PE</t>
  </si>
  <si>
    <t xml:space="preserve"> combined into a new solution to better meet the criteria for success.</t>
  </si>
  <si>
    <t>MS-ETS1-3: Analyze data from tests to determine similarities and differences among several design solutions to identify the best characteristics of each that can be</t>
  </si>
  <si>
    <t>principles and potential impacts on people and the natural environment
 that may limit possible solutions.</t>
  </si>
  <si>
    <t xml:space="preserve">MS-ETS1-1: Define the criteria and constraints of a design problem with sufficient precision to ensure a successful solution, taking into account relevant scientific
</t>
  </si>
  <si>
    <t>over time.</t>
  </si>
  <si>
    <t>MS-LS4-6:  Use mathematical representations to support explanations of how natural selection may lead to increases and decreases of specific traits in populations</t>
  </si>
  <si>
    <t>and reproducing in a specific environment.</t>
  </si>
  <si>
    <t>MS-LS4-4:  Construct an explanation based on evidence that describes how genetic variations of traits in a population increase some individuals’ probability of surviving</t>
  </si>
  <si>
    <t xml:space="preserve">organisms to infer evolutionary relationships. </t>
  </si>
  <si>
    <t>MS-LS4-2.  Apply scientific ideas to construct an explanation for the anatomical similarities and differences among modern organisms and between modern and fossil</t>
  </si>
  <si>
    <t>of life on Earth under the assumption that 
natural laws operate today as in the past.</t>
  </si>
  <si>
    <t>MS-LS4-1.  Analyze and interpret data for patterns in the fossil record that document the existence, diversity, extinction, and change of life forms throughout the history</t>
  </si>
  <si>
    <t>offspring with genetic variation.</t>
  </si>
  <si>
    <t xml:space="preserve">MS-LS3-2:   Develop and use a model to describe why asexual reproduction results in offspring with identical genetic information and sexual reproduction results in  </t>
  </si>
  <si>
    <t xml:space="preserve">beneficial, or neutral effects to the structure and function of the 
organism. </t>
  </si>
  <si>
    <t>MS-LS3-1:   Develop and use a model to describe why structural changes to genes (mutations) located on chromosomes may affect proteins and may result in harmful,</t>
  </si>
  <si>
    <t xml:space="preserve">structures affect the probability of successful reproduction
 of animals and plants respectively. </t>
  </si>
  <si>
    <t>MS-LS1-4.  Use argument based on empirical evidence and scientific reasoning to support an explanation for how characteristic animal behaviors and specialized plant</t>
  </si>
  <si>
    <t xml:space="preserve">matter moves through an organism. </t>
  </si>
  <si>
    <t>MS-LS1-7:  Develop a model to describe how food is rearranged through chemical reactions forming new molecules that support growth and/or release energy as this</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</si>
  <si>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</si>
  <si>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</si>
  <si>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t xml:space="preserve">MS-LS4-3.  Analyze displays of pictorial data to compare patterns of similarities in the embryological development across multiple species to identify relationships not </t>
  </si>
  <si>
    <t xml:space="preserve">evident in the fully formed anatomy. </t>
  </si>
  <si>
    <t>LS4.A: Evidence of Common Ancestry and Diversity
▪  Comparison of the embryological development of different species also reveals similarities that show relationships not evident in the fully-formed anatomy. (MS-LS4-3)</t>
  </si>
  <si>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experiences and progresses to extending quantitative analysis to investigations, distinguishing between correlation and
causation, and basic statistical techniques of data and error analysis.</t>
    </r>
    <r>
      <rPr>
        <sz val="11"/>
        <color theme="1"/>
        <rFont val="Arial"/>
        <family val="2"/>
      </rPr>
      <t xml:space="preserve">
▪  Analyze displays of data to identify linear and nonlinear relationships. (MS-LS4-3)</t>
    </r>
  </si>
  <si>
    <t>Y</t>
  </si>
  <si>
    <t>N</t>
  </si>
  <si>
    <t>Score</t>
  </si>
  <si>
    <t>Section I Total Score</t>
  </si>
  <si>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</si>
  <si>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</si>
  <si>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</si>
  <si>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</si>
  <si>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</si>
  <si>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The "Reviewer Comment" box may be used to add comments regarding certain anomalies or questions about citations as necessary.</t>
  </si>
  <si>
    <t>FORM F.7 Citation Alignment and Scoring Rubric -                                                                              2018 Life Science Grades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</si>
</sst>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8"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b/>
      <sz val="11"/>
      <color theme="3" tint="0.39997558519241921"/>
      <name val="Arial"/>
      <family val="2"/>
    </font>
    <font>
      <b/>
      <sz val="11"/>
      <color rgb="FFFFFF00"/>
      <name val="Arial"/>
      <family val="2"/>
    </font>
    <font>
      <b/>
      <sz val="11"/>
      <color rgb="FF00B050"/>
      <name val="Arial"/>
      <family val="2"/>
    </font>
    <font>
      <sz val="11"/>
      <color theme="0"/>
      <name val="Arial"/>
      <family val="2"/>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medium">
        <color auto="1"/>
      </right>
      <top/>
      <bottom/>
      <diagonal/>
    </border>
    <border>
      <left style="thin">
        <color auto="1"/>
      </left>
      <right/>
      <top style="medium">
        <color indexed="64"/>
      </top>
      <bottom/>
      <diagonal/>
    </border>
    <border>
      <left style="thin">
        <color auto="1"/>
      </left>
      <right/>
      <top/>
      <bottom style="thin">
        <color auto="1"/>
      </bottom>
      <diagonal/>
    </border>
    <border>
      <left style="thin">
        <color auto="1"/>
      </left>
      <right/>
      <top/>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75">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20" fillId="12" borderId="22" xfId="0" applyFont="1" applyFill="1" applyBorder="1" applyAlignment="1" applyProtection="1">
      <alignment vertical="center" wrapText="1"/>
    </xf>
    <xf numFmtId="0" fontId="10" fillId="10" borderId="31" xfId="0" applyFont="1" applyFill="1" applyBorder="1" applyAlignment="1" applyProtection="1">
      <alignment vertical="center" wrapText="1"/>
    </xf>
    <xf numFmtId="0" fontId="8" fillId="6" borderId="15" xfId="0" applyFont="1" applyFill="1" applyBorder="1" applyAlignment="1" applyProtection="1">
      <alignment horizontal="left" vertical="center"/>
    </xf>
    <xf numFmtId="0" fontId="0" fillId="7" borderId="15" xfId="0" applyFill="1" applyBorder="1" applyAlignment="1">
      <alignment horizontal="center" vertical="top"/>
    </xf>
    <xf numFmtId="0" fontId="0" fillId="0" borderId="0" xfId="0" applyBorder="1" applyAlignment="1">
      <alignment horizontal="center" vertical="top"/>
    </xf>
    <xf numFmtId="0" fontId="10" fillId="0" borderId="0" xfId="0" applyFont="1" applyAlignment="1">
      <alignment vertical="center"/>
    </xf>
    <xf numFmtId="0" fontId="10" fillId="0" borderId="0" xfId="0" applyFont="1" applyFill="1" applyAlignment="1">
      <alignment vertical="center"/>
    </xf>
    <xf numFmtId="0" fontId="8" fillId="6" borderId="16" xfId="0" applyFont="1" applyFill="1" applyBorder="1" applyAlignment="1" applyProtection="1">
      <alignment horizontal="left" vertical="center"/>
    </xf>
    <xf numFmtId="0" fontId="11" fillId="11" borderId="9" xfId="0" applyFont="1" applyFill="1" applyBorder="1" applyAlignment="1" applyProtection="1">
      <alignment vertical="center" wrapText="1"/>
    </xf>
    <xf numFmtId="0" fontId="10" fillId="5" borderId="2" xfId="0" applyFont="1" applyFill="1" applyBorder="1" applyAlignment="1" applyProtection="1">
      <alignment vertical="center" wrapText="1"/>
    </xf>
    <xf numFmtId="0" fontId="10" fillId="11" borderId="9" xfId="0" applyFont="1" applyFill="1" applyBorder="1" applyAlignment="1" applyProtection="1">
      <alignment vertical="center" wrapText="1"/>
    </xf>
    <xf numFmtId="0" fontId="10" fillId="5" borderId="12" xfId="0" applyFont="1" applyFill="1" applyBorder="1" applyAlignment="1" applyProtection="1">
      <alignment vertical="center" wrapText="1"/>
    </xf>
    <xf numFmtId="0" fontId="10" fillId="10" borderId="11" xfId="0" applyFont="1" applyFill="1" applyBorder="1" applyAlignment="1" applyProtection="1">
      <alignment vertical="center" wrapText="1"/>
    </xf>
    <xf numFmtId="0" fontId="20" fillId="12" borderId="17" xfId="0" applyFont="1" applyFill="1" applyBorder="1" applyAlignment="1" applyProtection="1">
      <alignment horizontal="left" vertical="center"/>
    </xf>
    <xf numFmtId="0" fontId="10" fillId="11" borderId="2" xfId="0" applyFont="1" applyFill="1" applyBorder="1" applyAlignment="1" applyProtection="1">
      <alignment vertical="center" wrapText="1"/>
    </xf>
    <xf numFmtId="0" fontId="10" fillId="5" borderId="11" xfId="0" applyFont="1" applyFill="1" applyBorder="1" applyAlignment="1" applyProtection="1">
      <alignment vertical="center" wrapText="1"/>
    </xf>
    <xf numFmtId="0" fontId="10" fillId="11" borderId="12" xfId="0" applyFont="1" applyFill="1" applyBorder="1" applyAlignment="1" applyProtection="1">
      <alignment vertical="center" wrapText="1"/>
    </xf>
    <xf numFmtId="0" fontId="10" fillId="5" borderId="9" xfId="0" applyFont="1" applyFill="1" applyBorder="1" applyAlignment="1" applyProtection="1">
      <alignment vertical="center" wrapText="1"/>
    </xf>
    <xf numFmtId="0" fontId="10" fillId="10" borderId="43" xfId="0" applyFont="1" applyFill="1" applyBorder="1" applyAlignment="1" applyProtection="1">
      <alignment vertical="center" wrapText="1"/>
    </xf>
    <xf numFmtId="0" fontId="20" fillId="12" borderId="21" xfId="0" applyFont="1" applyFill="1" applyBorder="1" applyAlignment="1" applyProtection="1">
      <alignment horizontal="left" vertical="center"/>
    </xf>
    <xf numFmtId="0" fontId="11" fillId="5" borderId="2" xfId="0" applyFont="1" applyFill="1" applyBorder="1" applyAlignment="1" applyProtection="1">
      <alignment vertical="center" wrapText="1"/>
    </xf>
    <xf numFmtId="0" fontId="8" fillId="4" borderId="5" xfId="0" applyFont="1" applyFill="1" applyBorder="1" applyAlignment="1">
      <alignment horizontal="center"/>
    </xf>
    <xf numFmtId="0" fontId="8" fillId="2" borderId="34" xfId="0" applyFont="1" applyFill="1" applyBorder="1" applyAlignment="1">
      <alignment horizontal="center"/>
    </xf>
    <xf numFmtId="0" fontId="8" fillId="7" borderId="14" xfId="0" applyFont="1" applyFill="1" applyBorder="1"/>
    <xf numFmtId="0" fontId="8" fillId="7" borderId="19" xfId="0" applyFont="1" applyFill="1" applyBorder="1" applyAlignment="1">
      <alignment horizontal="center" vertical="center"/>
    </xf>
    <xf numFmtId="0" fontId="27" fillId="13" borderId="15" xfId="0" applyFont="1" applyFill="1" applyBorder="1" applyAlignment="1">
      <alignment horizontal="left" vertical="center"/>
    </xf>
    <xf numFmtId="0" fontId="27" fillId="13" borderId="17"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5" xfId="0" applyFont="1" applyFill="1" applyBorder="1" applyAlignment="1">
      <alignment horizontal="center" vertical="center"/>
    </xf>
    <xf numFmtId="0" fontId="19" fillId="0" borderId="0" xfId="0" applyFont="1" applyFill="1" applyBorder="1" applyAlignment="1">
      <alignment horizontal="center" vertical="center"/>
    </xf>
    <xf numFmtId="0" fontId="10" fillId="0" borderId="3" xfId="0" applyFont="1" applyBorder="1" applyAlignment="1">
      <alignment vertical="center" wrapText="1"/>
    </xf>
    <xf numFmtId="0" fontId="10" fillId="0" borderId="31"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31"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1"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40"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6" xfId="0" applyFont="1" applyFill="1" applyBorder="1" applyAlignment="1">
      <alignment horizontal="center" vertical="center"/>
    </xf>
    <xf numFmtId="0" fontId="14" fillId="14" borderId="28" xfId="0" applyFont="1" applyFill="1" applyBorder="1" applyAlignment="1">
      <alignment horizontal="center" vertical="center"/>
    </xf>
    <xf numFmtId="0" fontId="14" fillId="14" borderId="1" xfId="0" applyFont="1" applyFill="1" applyBorder="1" applyAlignment="1">
      <alignment horizontal="center" vertical="center"/>
    </xf>
    <xf numFmtId="0" fontId="10" fillId="14" borderId="31" xfId="0" applyFont="1" applyFill="1" applyBorder="1" applyAlignment="1">
      <alignment vertical="center" wrapText="1"/>
    </xf>
    <xf numFmtId="0" fontId="14" fillId="14" borderId="26" xfId="0" applyFont="1" applyFill="1" applyBorder="1" applyAlignment="1">
      <alignment horizontal="center" vertical="center"/>
    </xf>
    <xf numFmtId="0" fontId="3" fillId="14" borderId="1" xfId="0" applyFont="1" applyFill="1" applyBorder="1" applyAlignment="1">
      <alignment vertical="center" wrapText="1"/>
    </xf>
    <xf numFmtId="0" fontId="9" fillId="0" borderId="11" xfId="0" applyFont="1" applyFill="1" applyBorder="1" applyAlignment="1" applyProtection="1">
      <alignment vertical="center" wrapText="1"/>
      <protection locked="0"/>
    </xf>
    <xf numFmtId="0" fontId="9" fillId="0" borderId="31" xfId="0" applyFont="1" applyFill="1" applyBorder="1" applyAlignment="1" applyProtection="1">
      <alignment vertical="center" wrapText="1"/>
      <protection locked="0"/>
    </xf>
    <xf numFmtId="0" fontId="10" fillId="10" borderId="12" xfId="0" applyFont="1" applyFill="1" applyBorder="1" applyAlignment="1" applyProtection="1">
      <alignment vertical="center" wrapText="1"/>
    </xf>
    <xf numFmtId="0" fontId="20" fillId="6" borderId="22"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20" fillId="6" borderId="10" xfId="0" applyFont="1" applyFill="1" applyBorder="1" applyAlignment="1" applyProtection="1">
      <alignment horizontal="center" vertical="center"/>
    </xf>
    <xf numFmtId="0" fontId="8" fillId="6" borderId="22" xfId="0" applyFont="1" applyFill="1" applyBorder="1" applyAlignment="1" applyProtection="1">
      <alignment horizontal="left" vertical="center"/>
    </xf>
    <xf numFmtId="0" fontId="20" fillId="6" borderId="5"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20" fillId="12" borderId="15" xfId="0" applyFont="1" applyFill="1" applyBorder="1" applyAlignment="1" applyProtection="1">
      <alignment horizontal="left" vertical="center"/>
    </xf>
    <xf numFmtId="0" fontId="10" fillId="0" borderId="11" xfId="0" applyFont="1" applyFill="1" applyBorder="1" applyAlignment="1" applyProtection="1">
      <alignment vertical="center" wrapText="1"/>
    </xf>
    <xf numFmtId="0" fontId="10" fillId="0" borderId="31" xfId="0" applyFont="1" applyFill="1" applyBorder="1" applyAlignment="1" applyProtection="1">
      <alignment vertical="center" wrapText="1"/>
    </xf>
    <xf numFmtId="0" fontId="14" fillId="0" borderId="44"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45" xfId="0" applyFont="1" applyBorder="1" applyAlignment="1" applyProtection="1">
      <alignment horizontal="center" vertical="center"/>
    </xf>
    <xf numFmtId="0" fontId="14" fillId="0" borderId="44" xfId="0" applyFont="1" applyFill="1" applyBorder="1" applyAlignment="1" applyProtection="1">
      <alignment horizontal="center" vertical="center"/>
    </xf>
    <xf numFmtId="0" fontId="14" fillId="7" borderId="40" xfId="0" applyFont="1" applyFill="1" applyBorder="1" applyAlignment="1" applyProtection="1">
      <alignment horizontal="center" vertical="center"/>
    </xf>
    <xf numFmtId="0" fontId="14" fillId="7" borderId="19"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4" fillId="0" borderId="45" xfId="0" applyFont="1" applyFill="1" applyBorder="1" applyAlignment="1" applyProtection="1">
      <alignment horizontal="center" vertical="center"/>
    </xf>
    <xf numFmtId="0" fontId="14" fillId="7" borderId="45" xfId="0" applyFont="1" applyFill="1" applyBorder="1" applyAlignment="1" applyProtection="1">
      <alignment horizontal="center" vertical="center"/>
    </xf>
    <xf numFmtId="0" fontId="14" fillId="0" borderId="46" xfId="0" applyFont="1" applyBorder="1" applyAlignment="1" applyProtection="1">
      <alignment horizontal="center" vertical="center"/>
    </xf>
    <xf numFmtId="0" fontId="10" fillId="5" borderId="47" xfId="0" applyFont="1" applyFill="1" applyBorder="1" applyAlignment="1" applyProtection="1">
      <alignment vertical="center" wrapText="1"/>
    </xf>
    <xf numFmtId="0" fontId="5" fillId="0" borderId="0" xfId="0" applyFont="1" applyBorder="1"/>
    <xf numFmtId="0" fontId="5" fillId="0" borderId="0" xfId="0" applyFont="1" applyFill="1" applyBorder="1"/>
    <xf numFmtId="0" fontId="14" fillId="0" borderId="46" xfId="0" applyFont="1" applyFill="1" applyBorder="1" applyAlignment="1">
      <alignment horizontal="center" vertical="center"/>
    </xf>
    <xf numFmtId="0" fontId="10" fillId="0" borderId="48" xfId="0" applyFont="1" applyFill="1" applyBorder="1" applyAlignment="1">
      <alignment vertical="center" wrapText="1"/>
    </xf>
    <xf numFmtId="0" fontId="9" fillId="0" borderId="47" xfId="0" applyFont="1" applyFill="1" applyBorder="1" applyAlignment="1" applyProtection="1">
      <alignment vertical="center" wrapText="1"/>
      <protection locked="0"/>
    </xf>
    <xf numFmtId="0" fontId="9" fillId="0" borderId="48" xfId="0" applyFont="1" applyFill="1" applyBorder="1" applyAlignment="1" applyProtection="1">
      <alignment vertical="center" wrapText="1"/>
      <protection locked="0"/>
    </xf>
    <xf numFmtId="0" fontId="0" fillId="7" borderId="15" xfId="0" applyFill="1" applyBorder="1" applyAlignment="1">
      <alignment horizontal="center" vertical="top" wrapText="1"/>
    </xf>
    <xf numFmtId="0" fontId="8" fillId="7" borderId="35" xfId="0" applyFont="1" applyFill="1" applyBorder="1" applyAlignment="1">
      <alignment horizontal="center" vertical="center"/>
    </xf>
    <xf numFmtId="0" fontId="14" fillId="6" borderId="5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20" fillId="6" borderId="51"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xf>
    <xf numFmtId="0" fontId="8" fillId="9" borderId="15"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9" fillId="0" borderId="10" xfId="0" applyFont="1" applyBorder="1" applyAlignment="1" applyProtection="1">
      <alignment horizontal="center" vertical="center"/>
    </xf>
    <xf numFmtId="0" fontId="8" fillId="0" borderId="10" xfId="0" applyFont="1" applyBorder="1" applyAlignment="1" applyProtection="1">
      <alignment vertical="center" wrapText="1"/>
    </xf>
    <xf numFmtId="166" fontId="9" fillId="0" borderId="10" xfId="0" applyNumberFormat="1" applyFont="1" applyBorder="1" applyAlignment="1" applyProtection="1">
      <alignment horizontal="center" vertical="center"/>
    </xf>
    <xf numFmtId="0" fontId="8" fillId="0" borderId="22" xfId="0" applyFont="1" applyBorder="1" applyAlignment="1" applyProtection="1">
      <alignment horizontal="left" vertical="center" wrapText="1"/>
    </xf>
    <xf numFmtId="0" fontId="8" fillId="0" borderId="10"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65" fontId="8" fillId="0" borderId="18" xfId="0" applyNumberFormat="1"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left" vertical="center" wrapText="1"/>
    </xf>
    <xf numFmtId="0" fontId="8" fillId="6" borderId="10"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xf>
    <xf numFmtId="0" fontId="9" fillId="2" borderId="33" xfId="0" applyFont="1" applyFill="1" applyBorder="1" applyAlignment="1" applyProtection="1">
      <alignment vertical="center" wrapText="1"/>
    </xf>
    <xf numFmtId="0" fontId="9" fillId="2" borderId="24" xfId="0" applyFont="1" applyFill="1" applyBorder="1" applyAlignment="1" applyProtection="1">
      <alignment vertical="center" wrapText="1"/>
    </xf>
    <xf numFmtId="0" fontId="9" fillId="2" borderId="32" xfId="0" applyFont="1" applyFill="1" applyBorder="1" applyAlignment="1" applyProtection="1">
      <alignment vertical="center" wrapText="1"/>
    </xf>
    <xf numFmtId="0" fontId="9" fillId="2" borderId="1" xfId="0" applyFont="1" applyFill="1" applyBorder="1" applyAlignment="1" applyProtection="1">
      <alignment vertical="center" wrapText="1"/>
    </xf>
    <xf numFmtId="0" fontId="9" fillId="2" borderId="50" xfId="0" applyFont="1" applyFill="1" applyBorder="1" applyAlignment="1" applyProtection="1">
      <alignment vertical="center" wrapText="1"/>
    </xf>
    <xf numFmtId="0" fontId="14" fillId="0" borderId="0" xfId="0" applyFont="1" applyFill="1" applyBorder="1" applyAlignment="1" applyProtection="1">
      <alignment horizontal="center"/>
    </xf>
    <xf numFmtId="0" fontId="8" fillId="0" borderId="0" xfId="0" applyFont="1" applyBorder="1" applyProtection="1"/>
    <xf numFmtId="10" fontId="8" fillId="0" borderId="0" xfId="0" applyNumberFormat="1" applyFont="1" applyFill="1" applyBorder="1" applyAlignment="1" applyProtection="1">
      <alignment horizontal="center"/>
    </xf>
    <xf numFmtId="0" fontId="5" fillId="0" borderId="0" xfId="0" applyFont="1" applyBorder="1" applyProtection="1"/>
    <xf numFmtId="0" fontId="0" fillId="0" borderId="19" xfId="0" applyBorder="1" applyAlignment="1" applyProtection="1">
      <alignment horizontal="center"/>
      <protection locked="0"/>
    </xf>
    <xf numFmtId="0" fontId="0" fillId="0" borderId="0" xfId="0" applyBorder="1" applyAlignment="1" applyProtection="1">
      <alignment wrapText="1"/>
      <protection locked="0"/>
    </xf>
    <xf numFmtId="0" fontId="0" fillId="0" borderId="0" xfId="0" applyBorder="1" applyAlignment="1" applyProtection="1">
      <alignment horizontal="center"/>
      <protection locked="0"/>
    </xf>
    <xf numFmtId="0" fontId="8" fillId="0" borderId="8" xfId="0" applyFont="1" applyBorder="1" applyAlignment="1" applyProtection="1">
      <alignment horizontal="center"/>
      <protection locked="0"/>
    </xf>
    <xf numFmtId="0" fontId="0" fillId="0" borderId="8" xfId="0" applyBorder="1" applyAlignment="1" applyProtection="1">
      <alignment horizontal="center"/>
      <protection locked="0"/>
    </xf>
    <xf numFmtId="0" fontId="9" fillId="0" borderId="31" xfId="0" applyFont="1" applyFill="1" applyBorder="1" applyAlignment="1" applyProtection="1">
      <alignment horizontal="center" vertical="center" wrapText="1"/>
    </xf>
    <xf numFmtId="0" fontId="8" fillId="7" borderId="25" xfId="0" applyFont="1" applyFill="1" applyBorder="1" applyAlignment="1" applyProtection="1">
      <alignment horizontal="center" vertical="center"/>
    </xf>
    <xf numFmtId="0" fontId="11" fillId="7" borderId="16" xfId="0" applyFont="1" applyFill="1" applyBorder="1" applyAlignment="1" applyProtection="1">
      <alignment horizontal="center" vertical="top" wrapText="1"/>
    </xf>
    <xf numFmtId="0" fontId="18" fillId="7" borderId="22" xfId="0" applyFont="1" applyFill="1" applyBorder="1" applyAlignment="1" applyProtection="1">
      <alignment horizontal="center" vertical="top" wrapText="1"/>
    </xf>
    <xf numFmtId="0" fontId="18" fillId="7" borderId="19" xfId="0" applyFont="1" applyFill="1" applyBorder="1" applyAlignment="1" applyProtection="1">
      <alignment horizontal="center" vertical="top" wrapText="1"/>
    </xf>
    <xf numFmtId="0" fontId="8" fillId="2" borderId="25" xfId="0" applyFont="1" applyFill="1" applyBorder="1" applyAlignment="1" applyProtection="1">
      <alignment horizontal="center" vertical="center"/>
    </xf>
    <xf numFmtId="0" fontId="15" fillId="5" borderId="41" xfId="0" applyFont="1" applyFill="1" applyBorder="1" applyAlignment="1" applyProtection="1">
      <alignment horizontal="center"/>
    </xf>
    <xf numFmtId="0" fontId="15" fillId="5" borderId="52" xfId="0" applyFont="1" applyFill="1" applyBorder="1" applyAlignment="1" applyProtection="1">
      <alignment horizontal="center"/>
    </xf>
    <xf numFmtId="0" fontId="15" fillId="2" borderId="42" xfId="0" applyFont="1" applyFill="1" applyBorder="1" applyAlignment="1" applyProtection="1">
      <alignment horizontal="center"/>
    </xf>
    <xf numFmtId="0" fontId="10" fillId="6" borderId="17"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9" fillId="0" borderId="3"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7" borderId="30"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38" xfId="0" applyFont="1" applyFill="1" applyBorder="1" applyAlignment="1" applyProtection="1">
      <alignment horizontal="center" vertical="center" wrapText="1"/>
    </xf>
    <xf numFmtId="0" fontId="10" fillId="6" borderId="17" xfId="0" applyFont="1" applyFill="1" applyBorder="1" applyAlignment="1" applyProtection="1">
      <alignment horizontal="left" vertical="center"/>
    </xf>
    <xf numFmtId="0" fontId="9" fillId="7" borderId="30" xfId="0" applyFont="1" applyFill="1" applyBorder="1" applyAlignment="1" applyProtection="1">
      <alignment horizontal="center" vertical="center"/>
    </xf>
    <xf numFmtId="0" fontId="9" fillId="4" borderId="14" xfId="0" applyFont="1" applyFill="1" applyBorder="1" applyAlignment="1" applyProtection="1">
      <alignment horizontal="center" vertical="center"/>
    </xf>
    <xf numFmtId="0" fontId="9" fillId="0" borderId="12" xfId="0" applyFont="1" applyFill="1" applyBorder="1" applyAlignment="1" applyProtection="1">
      <alignment horizontal="center" vertical="center" wrapText="1"/>
    </xf>
    <xf numFmtId="0" fontId="9" fillId="7" borderId="38" xfId="0" applyFont="1" applyFill="1" applyBorder="1" applyAlignment="1" applyProtection="1">
      <alignment horizontal="center" vertical="center"/>
    </xf>
    <xf numFmtId="0" fontId="10" fillId="12" borderId="17" xfId="0" applyFont="1" applyFill="1" applyBorder="1" applyAlignment="1" applyProtection="1">
      <alignment horizontal="left" vertical="center"/>
    </xf>
    <xf numFmtId="0" fontId="9" fillId="4" borderId="5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6" borderId="21" xfId="0" applyFont="1" applyFill="1" applyBorder="1" applyAlignment="1" applyProtection="1">
      <alignment horizontal="left" vertical="center"/>
    </xf>
    <xf numFmtId="0" fontId="10" fillId="6" borderId="18" xfId="0" applyFont="1" applyFill="1" applyBorder="1" applyAlignment="1" applyProtection="1">
      <alignment horizontal="left" vertical="center"/>
    </xf>
    <xf numFmtId="0" fontId="10" fillId="12" borderId="18" xfId="0" applyFont="1" applyFill="1" applyBorder="1" applyAlignment="1" applyProtection="1">
      <alignment horizontal="left" vertical="center"/>
    </xf>
    <xf numFmtId="0" fontId="10" fillId="4" borderId="51"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xf>
    <xf numFmtId="0" fontId="10" fillId="12" borderId="21" xfId="0" applyFont="1" applyFill="1" applyBorder="1" applyAlignment="1" applyProtection="1">
      <alignment horizontal="left" vertical="center"/>
    </xf>
    <xf numFmtId="0" fontId="10" fillId="12" borderId="0" xfId="0" applyFont="1" applyFill="1" applyBorder="1" applyAlignment="1" applyProtection="1">
      <alignment horizontal="left" vertical="center"/>
    </xf>
    <xf numFmtId="0" fontId="9" fillId="0" borderId="48" xfId="0" applyFont="1" applyFill="1" applyBorder="1" applyAlignment="1" applyProtection="1">
      <alignment horizontal="center" vertical="center" wrapText="1"/>
    </xf>
    <xf numFmtId="2" fontId="0" fillId="0" borderId="0" xfId="0" applyNumberFormat="1" applyBorder="1" applyAlignment="1" applyProtection="1">
      <alignment horizontal="center"/>
    </xf>
    <xf numFmtId="10" fontId="0" fillId="0" borderId="0" xfId="0" applyNumberFormat="1" applyBorder="1" applyAlignment="1" applyProtection="1">
      <alignment horizontal="center"/>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10" borderId="31"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5" borderId="31"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10" borderId="4" xfId="0" applyFont="1" applyFill="1" applyBorder="1" applyAlignment="1" applyProtection="1">
      <alignment horizontal="left" vertical="top" wrapText="1"/>
      <protection locked="0"/>
    </xf>
    <xf numFmtId="0" fontId="9" fillId="5" borderId="48" xfId="0" applyFont="1" applyFill="1" applyBorder="1" applyAlignment="1" applyProtection="1">
      <alignment horizontal="left" vertical="top" wrapText="1"/>
      <protection locked="0"/>
    </xf>
    <xf numFmtId="0" fontId="9" fillId="7" borderId="31" xfId="0" applyFont="1" applyFill="1" applyBorder="1" applyAlignment="1" applyProtection="1">
      <alignment horizontal="left" vertical="top" wrapText="1"/>
    </xf>
    <xf numFmtId="0" fontId="9" fillId="5" borderId="4" xfId="0" applyFont="1" applyFill="1" applyBorder="1" applyAlignment="1" applyProtection="1">
      <alignment horizontal="left" vertical="top" wrapText="1"/>
      <protection locked="0"/>
    </xf>
    <xf numFmtId="0" fontId="9" fillId="11"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11" borderId="53" xfId="0" applyFont="1" applyFill="1" applyBorder="1" applyAlignment="1" applyProtection="1">
      <alignment horizontal="left" vertical="top" wrapText="1"/>
      <protection locked="0"/>
    </xf>
    <xf numFmtId="0" fontId="9" fillId="7" borderId="53" xfId="0" applyFont="1" applyFill="1" applyBorder="1" applyAlignment="1" applyProtection="1">
      <alignment horizontal="left" vertical="top" wrapText="1"/>
    </xf>
    <xf numFmtId="0" fontId="9" fillId="7" borderId="54" xfId="0" applyFont="1" applyFill="1" applyBorder="1" applyAlignment="1" applyProtection="1">
      <alignment horizontal="left" vertical="top" wrapText="1"/>
    </xf>
    <xf numFmtId="0" fontId="9" fillId="7" borderId="38"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11" borderId="30" xfId="0" applyFont="1" applyFill="1" applyBorder="1" applyAlignment="1" applyProtection="1">
      <alignment horizontal="left" vertical="top" wrapText="1"/>
      <protection locked="0"/>
    </xf>
    <xf numFmtId="0" fontId="9" fillId="7" borderId="30" xfId="0" applyFont="1" applyFill="1" applyBorder="1" applyAlignment="1" applyProtection="1">
      <alignment horizontal="left" vertical="top" wrapText="1"/>
    </xf>
    <xf numFmtId="0" fontId="9" fillId="11" borderId="54" xfId="0" applyFont="1" applyFill="1" applyBorder="1" applyAlignment="1" applyProtection="1">
      <alignment horizontal="left" vertical="top" wrapText="1"/>
      <protection locked="0"/>
    </xf>
    <xf numFmtId="0" fontId="9" fillId="7" borderId="48" xfId="0" applyFont="1" applyFill="1" applyBorder="1" applyAlignment="1" applyProtection="1">
      <alignment horizontal="left" vertical="top" wrapText="1"/>
    </xf>
    <xf numFmtId="0" fontId="8" fillId="6" borderId="22"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5"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5"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2" xfId="0" applyFont="1" applyFill="1" applyBorder="1" applyAlignment="1" applyProtection="1">
      <alignment horizontal="center" vertical="center" wrapText="1"/>
    </xf>
    <xf numFmtId="0" fontId="8" fillId="8" borderId="21"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9" borderId="15" xfId="0" applyFont="1" applyFill="1" applyBorder="1" applyAlignment="1" applyProtection="1">
      <alignment horizontal="center" vertical="center"/>
    </xf>
    <xf numFmtId="0" fontId="8" fillId="9" borderId="17"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7" fillId="2" borderId="21" xfId="0" applyFont="1" applyFill="1" applyBorder="1" applyAlignment="1" applyProtection="1">
      <alignment vertical="top" wrapText="1"/>
    </xf>
    <xf numFmtId="0" fontId="27" fillId="2" borderId="21" xfId="0" applyFont="1" applyFill="1" applyBorder="1" applyAlignment="1" applyProtection="1">
      <alignment vertical="top"/>
    </xf>
    <xf numFmtId="0" fontId="27" fillId="2" borderId="23" xfId="0" applyFont="1" applyFill="1" applyBorder="1" applyAlignment="1" applyProtection="1">
      <alignment vertical="top"/>
    </xf>
    <xf numFmtId="0" fontId="18" fillId="15" borderId="22" xfId="0" applyFont="1" applyFill="1" applyBorder="1" applyAlignment="1" applyProtection="1">
      <alignment horizontal="left" vertical="top" wrapText="1"/>
    </xf>
    <xf numFmtId="0" fontId="35" fillId="15" borderId="21" xfId="0" applyFont="1" applyFill="1" applyBorder="1" applyAlignment="1" applyProtection="1">
      <alignment horizontal="left" vertical="top" wrapText="1"/>
    </xf>
    <xf numFmtId="0" fontId="35" fillId="15" borderId="23" xfId="0" applyFont="1" applyFill="1" applyBorder="1" applyAlignment="1" applyProtection="1">
      <alignment horizontal="left" vertical="top" wrapText="1"/>
    </xf>
    <xf numFmtId="0" fontId="23" fillId="0" borderId="17" xfId="0" applyFont="1" applyBorder="1" applyAlignment="1">
      <alignment vertical="top" wrapText="1"/>
    </xf>
    <xf numFmtId="0" fontId="23" fillId="0" borderId="6" xfId="0" applyFont="1" applyBorder="1" applyAlignment="1">
      <alignment vertical="top" wrapText="1"/>
    </xf>
    <xf numFmtId="0" fontId="26" fillId="13" borderId="27" xfId="0" applyFont="1" applyFill="1" applyBorder="1" applyAlignment="1" applyProtection="1">
      <alignment vertical="center" wrapText="1"/>
    </xf>
    <xf numFmtId="0" fontId="26" fillId="13" borderId="17"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6" xfId="0" applyFont="1" applyFill="1" applyBorder="1" applyAlignment="1" applyProtection="1">
      <alignment horizontal="left" vertical="top" wrapText="1"/>
    </xf>
    <xf numFmtId="0" fontId="18" fillId="15" borderId="18"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0" fillId="13" borderId="15" xfId="0" applyFont="1" applyFill="1" applyBorder="1" applyAlignment="1" applyProtection="1">
      <alignment horizontal="left" vertical="top" wrapText="1"/>
    </xf>
    <xf numFmtId="0" fontId="27" fillId="13" borderId="17" xfId="0" applyFont="1" applyFill="1" applyBorder="1" applyAlignment="1" applyProtection="1">
      <alignment horizontal="left" vertical="top" wrapText="1"/>
    </xf>
    <xf numFmtId="0" fontId="27" fillId="13" borderId="6" xfId="0" applyFont="1" applyFill="1" applyBorder="1" applyAlignment="1" applyProtection="1">
      <alignment horizontal="left" vertical="top" wrapText="1"/>
    </xf>
    <xf numFmtId="0" fontId="27" fillId="16" borderId="16"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27" xfId="0" applyFont="1" applyFill="1" applyBorder="1" applyAlignment="1">
      <alignment wrapText="1"/>
    </xf>
    <xf numFmtId="0" fontId="26" fillId="13" borderId="17" xfId="0" applyFont="1" applyFill="1" applyBorder="1" applyAlignment="1">
      <alignment wrapText="1"/>
    </xf>
    <xf numFmtId="0" fontId="26" fillId="13" borderId="6" xfId="0" applyFont="1" applyFill="1" applyBorder="1" applyAlignment="1">
      <alignment wrapText="1"/>
    </xf>
    <xf numFmtId="0" fontId="27" fillId="15" borderId="35" xfId="0" applyFont="1" applyFill="1" applyBorder="1" applyAlignment="1">
      <alignment vertical="top" wrapText="1"/>
    </xf>
    <xf numFmtId="0" fontId="27" fillId="15" borderId="36" xfId="0" applyFont="1" applyFill="1" applyBorder="1" applyAlignment="1">
      <alignment vertical="top" wrapText="1"/>
    </xf>
    <xf numFmtId="0" fontId="27" fillId="15" borderId="37" xfId="0" applyFont="1" applyFill="1" applyBorder="1" applyAlignment="1">
      <alignment vertical="top" wrapText="1"/>
    </xf>
    <xf numFmtId="0" fontId="27" fillId="2" borderId="35" xfId="0" applyFont="1" applyFill="1" applyBorder="1" applyAlignment="1">
      <alignment vertical="top" wrapText="1"/>
    </xf>
    <xf numFmtId="0" fontId="27" fillId="2" borderId="36" xfId="0" applyFont="1" applyFill="1" applyBorder="1" applyAlignment="1">
      <alignment vertical="top" wrapText="1"/>
    </xf>
    <xf numFmtId="0" fontId="27" fillId="2" borderId="37" xfId="0" applyFont="1" applyFill="1" applyBorder="1" applyAlignment="1">
      <alignment vertical="top" wrapText="1"/>
    </xf>
    <xf numFmtId="0" fontId="9" fillId="6" borderId="17" xfId="0" applyFont="1" applyFill="1" applyBorder="1" applyAlignment="1" applyProtection="1">
      <alignment horizontal="left" vertical="top" wrapText="1"/>
    </xf>
    <xf numFmtId="0" fontId="9" fillId="12" borderId="17" xfId="0" applyFont="1" applyFill="1" applyBorder="1" applyAlignment="1" applyProtection="1">
      <alignment horizontal="left" vertical="top" wrapText="1"/>
    </xf>
    <xf numFmtId="0" fontId="9" fillId="6" borderId="21" xfId="0" applyFont="1" applyFill="1" applyBorder="1" applyAlignment="1" applyProtection="1">
      <alignment horizontal="left" vertical="top" wrapText="1"/>
    </xf>
    <xf numFmtId="0" fontId="9" fillId="6" borderId="18" xfId="0" applyFont="1" applyFill="1" applyBorder="1" applyAlignment="1" applyProtection="1">
      <alignment horizontal="left" vertical="top" wrapText="1"/>
    </xf>
    <xf numFmtId="0" fontId="9" fillId="12" borderId="21" xfId="0" applyFont="1" applyFill="1" applyBorder="1" applyAlignment="1" applyProtection="1">
      <alignment horizontal="left" vertical="top" wrapText="1"/>
    </xf>
    <xf numFmtId="0" fontId="9" fillId="2" borderId="13"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39" xfId="0" applyFont="1" applyFill="1" applyBorder="1" applyAlignment="1" applyProtection="1">
      <alignment horizontal="left" vertical="top" wrapText="1"/>
    </xf>
    <xf numFmtId="0" fontId="9" fillId="6" borderId="6" xfId="0" applyFont="1" applyFill="1" applyBorder="1" applyAlignment="1" applyProtection="1">
      <alignment horizontal="left" vertical="top" wrapText="1"/>
    </xf>
    <xf numFmtId="0" fontId="9" fillId="2" borderId="29" xfId="0" applyFont="1" applyFill="1" applyBorder="1" applyAlignment="1" applyProtection="1">
      <alignment horizontal="left" vertical="top" wrapText="1"/>
    </xf>
    <xf numFmtId="0" fontId="9" fillId="12" borderId="6" xfId="0" applyFont="1" applyFill="1" applyBorder="1" applyAlignment="1" applyProtection="1">
      <alignment horizontal="left" vertical="top" wrapText="1"/>
    </xf>
    <xf numFmtId="0" fontId="9" fillId="6" borderId="23" xfId="0" applyFont="1" applyFill="1" applyBorder="1" applyAlignment="1" applyProtection="1">
      <alignment horizontal="left" vertical="top" wrapText="1"/>
    </xf>
    <xf numFmtId="0" fontId="9" fillId="6" borderId="7" xfId="0" applyFont="1" applyFill="1" applyBorder="1" applyAlignment="1" applyProtection="1">
      <alignment horizontal="left" vertical="top" wrapText="1"/>
    </xf>
    <xf numFmtId="0" fontId="9" fillId="12" borderId="23" xfId="0" applyFont="1" applyFill="1" applyBorder="1" applyAlignment="1" applyProtection="1">
      <alignment horizontal="left" vertical="top" wrapText="1"/>
    </xf>
    <xf numFmtId="0" fontId="9" fillId="2" borderId="49" xfId="0" applyFont="1" applyFill="1" applyBorder="1" applyAlignment="1" applyProtection="1">
      <alignment horizontal="lef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6" sqref="B6"/>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06"/>
      <c r="B1" s="219" t="s">
        <v>221</v>
      </c>
      <c r="C1" s="220"/>
      <c r="D1" s="221"/>
    </row>
    <row r="2" spans="1:4" ht="16.5" thickBot="1" x14ac:dyDescent="0.3">
      <c r="A2" s="228" t="s">
        <v>15</v>
      </c>
      <c r="B2" s="229"/>
      <c r="C2" s="229"/>
      <c r="D2" s="230"/>
    </row>
    <row r="3" spans="1:4" ht="16.5" thickBot="1" x14ac:dyDescent="0.3">
      <c r="A3" s="107" t="s">
        <v>16</v>
      </c>
      <c r="B3" s="103"/>
      <c r="C3" s="108" t="s">
        <v>17</v>
      </c>
      <c r="D3" s="104"/>
    </row>
    <row r="4" spans="1:4" ht="16.5" thickBot="1" x14ac:dyDescent="0.3">
      <c r="A4" s="109" t="s">
        <v>6</v>
      </c>
      <c r="B4" s="103"/>
      <c r="C4" s="108" t="s">
        <v>18</v>
      </c>
      <c r="D4" s="105"/>
    </row>
    <row r="5" spans="1:4" ht="16.5" thickBot="1" x14ac:dyDescent="0.3">
      <c r="A5" s="107" t="s">
        <v>7</v>
      </c>
      <c r="B5" s="103"/>
      <c r="C5" s="108" t="s">
        <v>19</v>
      </c>
      <c r="D5" s="105"/>
    </row>
    <row r="6" spans="1:4" ht="16.5" thickBot="1" x14ac:dyDescent="0.3">
      <c r="A6" s="107" t="s">
        <v>20</v>
      </c>
      <c r="B6" s="103"/>
      <c r="C6" s="110" t="s">
        <v>21</v>
      </c>
      <c r="D6" s="105"/>
    </row>
    <row r="7" spans="1:4" ht="16.5" thickBot="1" x14ac:dyDescent="0.3">
      <c r="A7" s="222" t="s">
        <v>22</v>
      </c>
      <c r="B7" s="223"/>
      <c r="C7" s="223"/>
      <c r="D7" s="224"/>
    </row>
    <row r="8" spans="1:4" ht="16.5" thickBot="1" x14ac:dyDescent="0.3">
      <c r="A8" s="111" t="s">
        <v>23</v>
      </c>
      <c r="B8" s="112"/>
      <c r="C8" s="113" t="s">
        <v>24</v>
      </c>
      <c r="D8" s="114"/>
    </row>
    <row r="9" spans="1:4" ht="16.5" thickBot="1" x14ac:dyDescent="0.3">
      <c r="A9" s="115" t="s">
        <v>8</v>
      </c>
      <c r="B9" s="116" t="s">
        <v>9</v>
      </c>
      <c r="C9" s="116" t="s">
        <v>25</v>
      </c>
      <c r="D9" s="116" t="s">
        <v>26</v>
      </c>
    </row>
    <row r="10" spans="1:4" ht="16.5" thickBot="1" x14ac:dyDescent="0.3">
      <c r="A10" s="117" t="s">
        <v>10</v>
      </c>
      <c r="B10" s="118">
        <f>'Section 1'!$I$148</f>
        <v>0</v>
      </c>
      <c r="C10" s="116">
        <v>750</v>
      </c>
      <c r="D10" s="116"/>
    </row>
    <row r="11" spans="1:4" ht="16.5" thickBot="1" x14ac:dyDescent="0.3">
      <c r="A11" s="117" t="s">
        <v>11</v>
      </c>
      <c r="B11" s="119">
        <f>'Section 2'!F33</f>
        <v>0</v>
      </c>
      <c r="C11" s="116">
        <v>81</v>
      </c>
      <c r="D11" s="116"/>
    </row>
    <row r="12" spans="1:4" ht="16.5" thickBot="1" x14ac:dyDescent="0.3">
      <c r="A12" s="117" t="s">
        <v>12</v>
      </c>
      <c r="B12" s="120">
        <f>B10+B11</f>
        <v>0</v>
      </c>
      <c r="C12" s="121">
        <f>SUM(C10:C11)</f>
        <v>831</v>
      </c>
      <c r="D12" s="121"/>
    </row>
    <row r="13" spans="1:4" ht="16.5" thickBot="1" x14ac:dyDescent="0.3">
      <c r="A13" s="117" t="s">
        <v>13</v>
      </c>
      <c r="B13" s="122">
        <f>B12/C12</f>
        <v>0</v>
      </c>
      <c r="C13" s="123"/>
      <c r="D13" s="124"/>
    </row>
    <row r="14" spans="1:4" ht="16.5" thickBot="1" x14ac:dyDescent="0.3">
      <c r="A14" s="225" t="s">
        <v>27</v>
      </c>
      <c r="B14" s="226"/>
      <c r="C14" s="226"/>
      <c r="D14" s="227"/>
    </row>
    <row r="15" spans="1:4" ht="16.5" thickBot="1" x14ac:dyDescent="0.3">
      <c r="A15" s="125" t="s">
        <v>28</v>
      </c>
      <c r="B15" s="126"/>
      <c r="C15" s="217" t="s">
        <v>29</v>
      </c>
      <c r="D15" s="218"/>
    </row>
    <row r="16" spans="1:4" x14ac:dyDescent="0.25">
      <c r="A16" s="211"/>
      <c r="B16" s="212"/>
      <c r="C16" s="211"/>
      <c r="D16" s="212"/>
    </row>
    <row r="17" spans="1:4" x14ac:dyDescent="0.25">
      <c r="A17" s="213"/>
      <c r="B17" s="214"/>
      <c r="C17" s="213"/>
      <c r="D17" s="214"/>
    </row>
    <row r="18" spans="1:4" ht="15.75" thickBot="1" x14ac:dyDescent="0.3">
      <c r="A18" s="215"/>
      <c r="B18" s="216"/>
      <c r="C18" s="215"/>
      <c r="D18" s="216"/>
    </row>
  </sheetData>
  <sheetProtection algorithmName="SHA-512" hashValue="0jBRN38JyoxV4avDOTm/J9pVg77g8TG6865Kid6svjvJrWRrJzlil/2aO6nz6DZqlqDUJFuNdJGN1UX4whPHXA==" saltValue="o3Xo1vIIRjm+yQWI7NOfQQ==" spinCount="100000" sheet="1" objects="1" scenarios="1" selectLockedCells="1"/>
  <mergeCells count="7">
    <mergeCell ref="C16:D18"/>
    <mergeCell ref="C15:D15"/>
    <mergeCell ref="B1:D1"/>
    <mergeCell ref="A7:D7"/>
    <mergeCell ref="A14:D14"/>
    <mergeCell ref="A2:D2"/>
    <mergeCell ref="A16:B18"/>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0"/>
  <sheetViews>
    <sheetView topLeftCell="A5" zoomScaleNormal="100" workbookViewId="0">
      <selection activeCell="C9" sqref="C9"/>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143"/>
      <c r="B1" s="239" t="s">
        <v>215</v>
      </c>
      <c r="C1" s="240"/>
      <c r="D1" s="240"/>
      <c r="E1" s="240"/>
      <c r="F1" s="240"/>
      <c r="G1" s="240"/>
      <c r="H1" s="240"/>
      <c r="I1" s="240"/>
      <c r="J1" s="241"/>
      <c r="K1" s="7"/>
      <c r="L1" s="7"/>
      <c r="M1" s="7"/>
      <c r="N1" s="7"/>
    </row>
    <row r="2" spans="1:14" s="4" customFormat="1" ht="212.1" customHeight="1" thickBot="1" x14ac:dyDescent="0.3">
      <c r="A2" s="144"/>
      <c r="B2" s="231" t="s">
        <v>216</v>
      </c>
      <c r="C2" s="232"/>
      <c r="D2" s="232"/>
      <c r="E2" s="232"/>
      <c r="F2" s="232"/>
      <c r="G2" s="232"/>
      <c r="H2" s="232"/>
      <c r="I2" s="232"/>
      <c r="J2" s="233"/>
      <c r="K2" s="7"/>
      <c r="L2" s="7"/>
      <c r="M2" s="7"/>
      <c r="N2" s="7"/>
    </row>
    <row r="3" spans="1:14" s="4" customFormat="1" ht="219.95" customHeight="1" x14ac:dyDescent="0.25">
      <c r="A3" s="145"/>
      <c r="B3" s="234" t="s">
        <v>217</v>
      </c>
      <c r="C3" s="235"/>
      <c r="D3" s="235"/>
      <c r="E3" s="235"/>
      <c r="F3" s="235"/>
      <c r="G3" s="235"/>
      <c r="H3" s="235"/>
      <c r="I3" s="235"/>
      <c r="J3" s="236"/>
      <c r="K3" s="7"/>
      <c r="L3" s="7"/>
      <c r="M3" s="7"/>
      <c r="N3" s="7"/>
    </row>
    <row r="4" spans="1:14" s="4" customFormat="1" ht="230.1" customHeight="1" thickBot="1" x14ac:dyDescent="0.3">
      <c r="A4" s="146"/>
      <c r="B4" s="242" t="s">
        <v>218</v>
      </c>
      <c r="C4" s="243"/>
      <c r="D4" s="243"/>
      <c r="E4" s="243"/>
      <c r="F4" s="243"/>
      <c r="G4" s="243"/>
      <c r="H4" s="243"/>
      <c r="I4" s="243"/>
      <c r="J4" s="244"/>
      <c r="K4" s="7"/>
      <c r="L4" s="7"/>
      <c r="M4" s="7"/>
      <c r="N4" s="7"/>
    </row>
    <row r="5" spans="1:14" s="4" customFormat="1" ht="159.94999999999999" customHeight="1" thickBot="1" x14ac:dyDescent="0.3">
      <c r="A5" s="146"/>
      <c r="B5" s="248" t="s">
        <v>219</v>
      </c>
      <c r="C5" s="249"/>
      <c r="D5" s="249"/>
      <c r="E5" s="249"/>
      <c r="F5" s="249"/>
      <c r="G5" s="249"/>
      <c r="H5" s="249"/>
      <c r="I5" s="249"/>
      <c r="J5" s="250"/>
      <c r="K5" s="7"/>
      <c r="L5" s="7"/>
      <c r="M5" s="7"/>
      <c r="N5" s="7"/>
    </row>
    <row r="6" spans="1:14" s="4" customFormat="1" ht="24.95" customHeight="1" thickBot="1" x14ac:dyDescent="0.3">
      <c r="A6" s="146"/>
      <c r="B6" s="245" t="s">
        <v>220</v>
      </c>
      <c r="C6" s="246"/>
      <c r="D6" s="246"/>
      <c r="E6" s="246"/>
      <c r="F6" s="246"/>
      <c r="G6" s="246"/>
      <c r="H6" s="246"/>
      <c r="I6" s="246"/>
      <c r="J6" s="247"/>
      <c r="K6" s="7"/>
      <c r="L6" s="7"/>
      <c r="M6" s="7"/>
      <c r="N6" s="7"/>
    </row>
    <row r="7" spans="1:14" s="10" customFormat="1" ht="47.25" thickBot="1" x14ac:dyDescent="0.25">
      <c r="A7" s="147" t="s">
        <v>30</v>
      </c>
      <c r="B7" s="11" t="s">
        <v>69</v>
      </c>
      <c r="C7" s="148" t="s">
        <v>34</v>
      </c>
      <c r="D7" s="148"/>
      <c r="E7" s="148" t="s">
        <v>35</v>
      </c>
      <c r="F7" s="148"/>
      <c r="G7" s="148" t="s">
        <v>36</v>
      </c>
      <c r="H7" s="148"/>
      <c r="I7" s="149" t="s">
        <v>213</v>
      </c>
      <c r="J7" s="150" t="s">
        <v>14</v>
      </c>
      <c r="K7" s="9"/>
      <c r="L7" s="9"/>
      <c r="M7" s="9"/>
      <c r="N7" s="9"/>
    </row>
    <row r="8" spans="1:14" s="10" customFormat="1" ht="24" thickBot="1" x14ac:dyDescent="0.3">
      <c r="A8" s="73" t="s">
        <v>184</v>
      </c>
      <c r="B8" s="13" t="s">
        <v>108</v>
      </c>
      <c r="C8" s="151"/>
      <c r="D8" s="151"/>
      <c r="E8" s="151"/>
      <c r="F8" s="151"/>
      <c r="G8" s="151"/>
      <c r="H8" s="151"/>
      <c r="I8" s="151"/>
      <c r="J8" s="152"/>
      <c r="K8" s="9"/>
      <c r="L8" s="9"/>
      <c r="M8" s="9"/>
      <c r="N8" s="9"/>
    </row>
    <row r="9" spans="1:14" s="5" customFormat="1" ht="58.5" thickBot="1" x14ac:dyDescent="0.3">
      <c r="A9" s="80">
        <v>1</v>
      </c>
      <c r="B9" s="19" t="s">
        <v>70</v>
      </c>
      <c r="C9" s="178"/>
      <c r="D9" s="153"/>
      <c r="E9" s="184"/>
      <c r="F9" s="153"/>
      <c r="G9" s="202"/>
      <c r="H9" s="153"/>
      <c r="I9" s="154"/>
      <c r="J9" s="265"/>
      <c r="K9" s="8"/>
      <c r="L9" s="8"/>
      <c r="M9" s="8"/>
      <c r="N9" s="8"/>
    </row>
    <row r="10" spans="1:14" s="5" customFormat="1" ht="87" thickBot="1" x14ac:dyDescent="0.3">
      <c r="A10" s="81">
        <v>2</v>
      </c>
      <c r="B10" s="20" t="s">
        <v>152</v>
      </c>
      <c r="C10" s="179"/>
      <c r="D10" s="155"/>
      <c r="E10" s="195"/>
      <c r="F10" s="155"/>
      <c r="G10" s="203"/>
      <c r="H10" s="156"/>
      <c r="I10" s="157">
        <f>CONCATENATE(IF(OR(D10=3,F10=3),7,),IF(AND(D10=2,F10=2),4.67,),IF(AND(D10=1,F10=1),2.33,),IF(AND(D10=0,F10=0),0,),IF(AND(D10=2,F10=1),4.67,),IF(AND(D10=2,F10=0),4.67,),IF(AND(D10=1,F10=2),4.67,),IF(AND(D10=1,F10=0),2.33,),IF(AND(D10=0,F10=2),4.67,),IF(AND(D10=0,F10=1),2.33,))+0</f>
        <v>0</v>
      </c>
      <c r="J10" s="265"/>
      <c r="K10" s="8"/>
      <c r="L10" s="8"/>
      <c r="M10" s="8"/>
      <c r="N10" s="8"/>
    </row>
    <row r="11" spans="1:14" s="5" customFormat="1" ht="44.25" thickBot="1" x14ac:dyDescent="0.3">
      <c r="A11" s="82">
        <v>3</v>
      </c>
      <c r="B11" s="69" t="s">
        <v>74</v>
      </c>
      <c r="C11" s="180"/>
      <c r="D11" s="155"/>
      <c r="E11" s="196"/>
      <c r="F11" s="155"/>
      <c r="G11" s="204"/>
      <c r="H11" s="156"/>
      <c r="I11" s="157">
        <f>CONCATENATE(IF(OR(D11=3,F11=3),7,),IF(AND(D11=2,F11=2),4.67,),IF(AND(D11=1,F11=1),2.33,),IF(AND(D11=0,F11=0),0,),IF(AND(D11=2,F11=1),4.67,),IF(AND(D11=2,F11=0),4.67,),IF(AND(D11=1,F11=2),4.67,),IF(AND(D11=1,F11=0),2.33,),IF(AND(D11=0,F11=2),4.67,),IF(AND(D11=0,F11=1),2.33,))+0</f>
        <v>0</v>
      </c>
      <c r="J11" s="266"/>
      <c r="K11" s="8"/>
      <c r="L11" s="8"/>
      <c r="M11" s="8"/>
      <c r="N11" s="8"/>
    </row>
    <row r="12" spans="1:14" s="16" customFormat="1" ht="58.5" thickBot="1" x14ac:dyDescent="0.3">
      <c r="A12" s="81">
        <v>4</v>
      </c>
      <c r="B12" s="79" t="s">
        <v>172</v>
      </c>
      <c r="C12" s="181"/>
      <c r="D12" s="142"/>
      <c r="E12" s="198"/>
      <c r="F12" s="158"/>
      <c r="G12" s="205"/>
      <c r="H12" s="158"/>
      <c r="I12" s="157">
        <f>IF(D12=1,1,0)+0</f>
        <v>0</v>
      </c>
      <c r="J12" s="267"/>
      <c r="K12" s="17"/>
      <c r="L12" s="17"/>
      <c r="M12" s="17"/>
      <c r="N12" s="17"/>
    </row>
    <row r="13" spans="1:14" s="5" customFormat="1" ht="24" thickBot="1" x14ac:dyDescent="0.3">
      <c r="A13" s="73" t="s">
        <v>184</v>
      </c>
      <c r="B13" s="13" t="s">
        <v>107</v>
      </c>
      <c r="C13" s="260"/>
      <c r="D13" s="159"/>
      <c r="E13" s="260"/>
      <c r="F13" s="159"/>
      <c r="G13" s="260"/>
      <c r="H13" s="159"/>
      <c r="I13" s="159"/>
      <c r="J13" s="268"/>
      <c r="K13" s="8"/>
      <c r="L13" s="8"/>
      <c r="M13" s="8"/>
      <c r="N13" s="8"/>
    </row>
    <row r="14" spans="1:14" s="8" customFormat="1" ht="58.5" thickBot="1" x14ac:dyDescent="0.3">
      <c r="A14" s="83">
        <v>5</v>
      </c>
      <c r="B14" s="21" t="s">
        <v>71</v>
      </c>
      <c r="C14" s="184"/>
      <c r="D14" s="153"/>
      <c r="E14" s="184"/>
      <c r="F14" s="153"/>
      <c r="G14" s="184"/>
      <c r="H14" s="153"/>
      <c r="I14" s="154"/>
      <c r="J14" s="265"/>
    </row>
    <row r="15" spans="1:14" s="5" customFormat="1" ht="72.75" thickBot="1" x14ac:dyDescent="0.3">
      <c r="A15" s="81">
        <v>6</v>
      </c>
      <c r="B15" s="20" t="s">
        <v>76</v>
      </c>
      <c r="C15" s="193"/>
      <c r="D15" s="155"/>
      <c r="E15" s="193"/>
      <c r="F15" s="155"/>
      <c r="G15" s="201"/>
      <c r="H15" s="160"/>
      <c r="I15" s="161">
        <f>CONCATENATE(IF(OR(D15=3,F15=3),7.5,),IF(AND(D15=2,F15=2),5,),IF(AND(D15=1,F15=1),2.5,),IF(AND(D15=0,F15=0),0,),IF(AND(D15=2,F15=1),5,),IF(AND(D15=2,F15=0),5,),IF(AND(D15=1,F15=2),5,),IF(AND(D15=1,F15=0),2.5,),IF(AND(D15=0,F15=2),5,),IF(AND(D15=0,F15=1),2.5,))+0</f>
        <v>0</v>
      </c>
      <c r="J15" s="269"/>
      <c r="K15" s="8"/>
      <c r="L15" s="8"/>
      <c r="M15" s="8"/>
      <c r="N15" s="8"/>
    </row>
    <row r="16" spans="1:14" s="5" customFormat="1" ht="72.75" thickBot="1" x14ac:dyDescent="0.3">
      <c r="A16" s="81">
        <v>7</v>
      </c>
      <c r="B16" s="69" t="s">
        <v>75</v>
      </c>
      <c r="C16" s="180"/>
      <c r="D16" s="162"/>
      <c r="E16" s="196"/>
      <c r="F16" s="162"/>
      <c r="G16" s="206"/>
      <c r="H16" s="163"/>
      <c r="I16" s="161">
        <f>CONCATENATE(IF(OR(D16=3,F16=3),7.5,),IF(AND(D16=2,F16=2),5,),IF(AND(D16=1,F16=1),2.5,),IF(AND(D16=0,F16=0),0,),IF(AND(D16=2,F16=1),5,),IF(AND(D16=2,F16=0),5,),IF(AND(D16=1,F16=2),5,),IF(AND(D16=1,F16=0),2.5,),IF(AND(D16=0,F16=2),5,),IF(AND(D16=0,F16=1),2.5,))+0</f>
        <v>0</v>
      </c>
      <c r="J16" s="266"/>
      <c r="K16" s="8"/>
      <c r="L16" s="8"/>
      <c r="M16" s="8"/>
      <c r="N16" s="8"/>
    </row>
    <row r="17" spans="1:14" s="5" customFormat="1" ht="24" thickBot="1" x14ac:dyDescent="0.3">
      <c r="A17" s="73" t="s">
        <v>184</v>
      </c>
      <c r="B17" s="13" t="s">
        <v>106</v>
      </c>
      <c r="C17" s="260"/>
      <c r="D17" s="159"/>
      <c r="E17" s="260"/>
      <c r="F17" s="159"/>
      <c r="G17" s="260"/>
      <c r="H17" s="159"/>
      <c r="I17" s="159"/>
      <c r="J17" s="268"/>
      <c r="K17" s="8"/>
      <c r="L17" s="8"/>
      <c r="M17" s="8"/>
      <c r="N17" s="8"/>
    </row>
    <row r="18" spans="1:14" s="5" customFormat="1" ht="72.75" thickBot="1" x14ac:dyDescent="0.3">
      <c r="A18" s="80">
        <v>8</v>
      </c>
      <c r="B18" s="21" t="s">
        <v>72</v>
      </c>
      <c r="C18" s="178"/>
      <c r="D18" s="153"/>
      <c r="E18" s="184"/>
      <c r="F18" s="153"/>
      <c r="G18" s="202"/>
      <c r="H18" s="153"/>
      <c r="I18" s="154"/>
      <c r="J18" s="265"/>
      <c r="K18" s="8"/>
      <c r="L18" s="8"/>
      <c r="M18" s="8"/>
      <c r="N18" s="8"/>
    </row>
    <row r="19" spans="1:14" s="5" customFormat="1" ht="101.25" thickBot="1" x14ac:dyDescent="0.3">
      <c r="A19" s="81">
        <v>9</v>
      </c>
      <c r="B19" s="26" t="s">
        <v>77</v>
      </c>
      <c r="C19" s="182"/>
      <c r="D19" s="155"/>
      <c r="E19" s="199"/>
      <c r="F19" s="155"/>
      <c r="G19" s="204"/>
      <c r="H19" s="156"/>
      <c r="I19" s="157">
        <f>CONCATENATE(IF(OR(D19=3,F19=3),7,),IF(AND(D19=2,F19=2),4.67,),IF(AND(D19=1,F19=1),2.33,),IF(AND(D19=0,F19=0),0,),IF(AND(D19=2,F19=1),4.67,),IF(AND(D19=2,F19=0),4.67,),IF(AND(D19=1,F19=2),4.67,),IF(AND(D19=1,F19=0),2.33,),IF(AND(D19=0,F19=2),4.67,),IF(AND(D19=0,F19=1),2.33,))+0</f>
        <v>0</v>
      </c>
      <c r="J19" s="266"/>
      <c r="K19" s="8"/>
      <c r="L19" s="8"/>
      <c r="M19" s="8"/>
      <c r="N19" s="8"/>
    </row>
    <row r="20" spans="1:14" s="5" customFormat="1" ht="44.25" thickBot="1" x14ac:dyDescent="0.3">
      <c r="A20" s="82">
        <v>10</v>
      </c>
      <c r="B20" s="12" t="s">
        <v>79</v>
      </c>
      <c r="C20" s="183"/>
      <c r="D20" s="155"/>
      <c r="E20" s="183"/>
      <c r="F20" s="155"/>
      <c r="G20" s="205"/>
      <c r="H20" s="156"/>
      <c r="I20" s="157">
        <f>CONCATENATE(IF(OR(D20=3,F20=3),7,),IF(AND(D20=2,F20=2),4.67,),IF(AND(D20=1,F20=1),2.33,),IF(AND(D20=0,F20=0),0,),IF(AND(D20=2,F20=1),4.67,),IF(AND(D20=2,F20=0),4.67,),IF(AND(D20=1,F20=2),4.67,),IF(AND(D20=1,F20=0),2.33,),IF(AND(D20=0,F20=2),4.67,),IF(AND(D20=0,F20=1),2.33,))+0</f>
        <v>0</v>
      </c>
      <c r="J20" s="267"/>
      <c r="K20" s="8"/>
      <c r="L20" s="8"/>
      <c r="M20" s="8"/>
      <c r="N20" s="8"/>
    </row>
    <row r="21" spans="1:14" s="16" customFormat="1" ht="58.5" thickBot="1" x14ac:dyDescent="0.3">
      <c r="A21" s="81">
        <v>11</v>
      </c>
      <c r="B21" s="79" t="s">
        <v>173</v>
      </c>
      <c r="C21" s="181"/>
      <c r="D21" s="142"/>
      <c r="E21" s="198"/>
      <c r="F21" s="158"/>
      <c r="G21" s="205"/>
      <c r="H21" s="158"/>
      <c r="I21" s="157">
        <f>IF(D21=1,1,0)+0</f>
        <v>0</v>
      </c>
      <c r="J21" s="267"/>
      <c r="K21" s="17"/>
      <c r="L21" s="17"/>
      <c r="M21" s="17"/>
      <c r="N21" s="17"/>
    </row>
    <row r="22" spans="1:14" s="5" customFormat="1" ht="24" thickBot="1" x14ac:dyDescent="0.3">
      <c r="A22" s="73" t="s">
        <v>184</v>
      </c>
      <c r="B22" s="13" t="s">
        <v>105</v>
      </c>
      <c r="C22" s="260"/>
      <c r="D22" s="159"/>
      <c r="E22" s="260"/>
      <c r="F22" s="159"/>
      <c r="G22" s="260"/>
      <c r="H22" s="159"/>
      <c r="I22" s="159"/>
      <c r="J22" s="268"/>
      <c r="K22" s="8"/>
      <c r="L22" s="8"/>
      <c r="M22" s="8"/>
      <c r="N22" s="8"/>
    </row>
    <row r="23" spans="1:14" s="5" customFormat="1" ht="72.75" thickBot="1" x14ac:dyDescent="0.3">
      <c r="A23" s="80">
        <v>12</v>
      </c>
      <c r="B23" s="21" t="s">
        <v>73</v>
      </c>
      <c r="C23" s="184"/>
      <c r="D23" s="153"/>
      <c r="E23" s="184"/>
      <c r="F23" s="153"/>
      <c r="G23" s="184"/>
      <c r="H23" s="153"/>
      <c r="I23" s="154"/>
      <c r="J23" s="265"/>
      <c r="K23" s="8"/>
      <c r="L23" s="8"/>
      <c r="M23" s="8"/>
      <c r="N23" s="8"/>
    </row>
    <row r="24" spans="1:14" s="5" customFormat="1" ht="115.5" thickBot="1" x14ac:dyDescent="0.3">
      <c r="A24" s="81">
        <v>13</v>
      </c>
      <c r="B24" s="22" t="s">
        <v>78</v>
      </c>
      <c r="C24" s="182"/>
      <c r="D24" s="155"/>
      <c r="E24" s="199"/>
      <c r="F24" s="155"/>
      <c r="G24" s="206"/>
      <c r="H24" s="156"/>
      <c r="I24" s="161">
        <f>CONCATENATE(IF(OR(D24=3,F24=3),7.5,),IF(AND(D24=2,F24=2),5,),IF(AND(D24=1,F24=1),2.5,),IF(AND(D24=0,F24=0),0,),IF(AND(D24=2,F24=1),5,),IF(AND(D24=2,F24=0),5,),IF(AND(D24=1,F24=2),5,),IF(AND(D24=1,F24=0),2.5,),IF(AND(D24=0,F24=2),5,),IF(AND(D24=0,F24=1),2.5,))+0</f>
        <v>0</v>
      </c>
      <c r="J24" s="266"/>
      <c r="K24" s="8"/>
      <c r="L24" s="8"/>
      <c r="M24" s="8"/>
      <c r="N24" s="8"/>
    </row>
    <row r="25" spans="1:14" s="5" customFormat="1" ht="44.25" thickBot="1" x14ac:dyDescent="0.3">
      <c r="A25" s="82">
        <v>14</v>
      </c>
      <c r="B25" s="23" t="s">
        <v>80</v>
      </c>
      <c r="C25" s="183"/>
      <c r="D25" s="162"/>
      <c r="E25" s="183"/>
      <c r="F25" s="162"/>
      <c r="G25" s="198"/>
      <c r="H25" s="158"/>
      <c r="I25" s="161">
        <f>CONCATENATE(IF(OR(D25=3,F25=3),7.5,),IF(AND(D25=2,F25=2),5,),IF(AND(D25=1,F25=1),2.5,),IF(AND(D25=0,F25=0),0,),IF(AND(D25=2,F25=1),5,),IF(AND(D25=2,F25=0),5,),IF(AND(D25=1,F25=2),5,),IF(AND(D25=1,F25=0),2.5,),IF(AND(D25=0,F25=2),5,),IF(AND(D25=0,F25=1),2.5,))+0</f>
        <v>0</v>
      </c>
      <c r="J25" s="267"/>
      <c r="K25" s="8"/>
      <c r="L25" s="8"/>
      <c r="M25" s="8"/>
      <c r="N25" s="8"/>
    </row>
    <row r="26" spans="1:14" s="5" customFormat="1" ht="27" thickBot="1" x14ac:dyDescent="0.3">
      <c r="A26" s="102"/>
      <c r="B26" s="24" t="s">
        <v>153</v>
      </c>
      <c r="C26" s="261"/>
      <c r="D26" s="164"/>
      <c r="E26" s="261"/>
      <c r="F26" s="164"/>
      <c r="G26" s="261"/>
      <c r="H26" s="164"/>
      <c r="I26" s="164"/>
      <c r="J26" s="270"/>
      <c r="K26" s="8"/>
      <c r="L26" s="8"/>
      <c r="M26" s="8"/>
      <c r="N26" s="8"/>
    </row>
    <row r="27" spans="1:14" s="5" customFormat="1" ht="24" thickBot="1" x14ac:dyDescent="0.3">
      <c r="A27" s="73" t="s">
        <v>184</v>
      </c>
      <c r="B27" s="13" t="s">
        <v>104</v>
      </c>
      <c r="C27" s="260"/>
      <c r="D27" s="159"/>
      <c r="E27" s="260"/>
      <c r="F27" s="159"/>
      <c r="G27" s="260"/>
      <c r="H27" s="159"/>
      <c r="I27" s="159"/>
      <c r="J27" s="268"/>
      <c r="K27" s="8"/>
      <c r="L27" s="8"/>
      <c r="M27" s="8"/>
      <c r="N27" s="8"/>
    </row>
    <row r="28" spans="1:14" s="5" customFormat="1" ht="86.25" x14ac:dyDescent="0.25">
      <c r="A28" s="80">
        <v>15</v>
      </c>
      <c r="B28" s="21" t="s">
        <v>82</v>
      </c>
      <c r="C28" s="178"/>
      <c r="D28" s="153"/>
      <c r="E28" s="184"/>
      <c r="F28" s="153"/>
      <c r="G28" s="202"/>
      <c r="H28" s="153"/>
      <c r="I28" s="165"/>
      <c r="J28" s="265"/>
      <c r="K28" s="8"/>
      <c r="L28" s="8"/>
      <c r="M28" s="8"/>
      <c r="N28" s="8"/>
    </row>
    <row r="29" spans="1:14" s="5" customFormat="1" ht="72.75" thickBot="1" x14ac:dyDescent="0.3">
      <c r="A29" s="81">
        <v>16</v>
      </c>
      <c r="B29" s="25" t="s">
        <v>83</v>
      </c>
      <c r="C29" s="185"/>
      <c r="D29" s="166"/>
      <c r="E29" s="194"/>
      <c r="F29" s="166"/>
      <c r="G29" s="207"/>
      <c r="H29" s="166"/>
      <c r="I29" s="154"/>
      <c r="J29" s="269"/>
      <c r="K29" s="8"/>
      <c r="L29" s="8"/>
      <c r="M29" s="8"/>
      <c r="N29" s="8"/>
    </row>
    <row r="30" spans="1:14" s="5" customFormat="1" ht="144" thickBot="1" x14ac:dyDescent="0.3">
      <c r="A30" s="81">
        <v>17</v>
      </c>
      <c r="B30" s="20" t="s">
        <v>93</v>
      </c>
      <c r="C30" s="186"/>
      <c r="D30" s="155"/>
      <c r="E30" s="193"/>
      <c r="F30" s="155"/>
      <c r="G30" s="208"/>
      <c r="H30" s="156"/>
      <c r="I30" s="157">
        <f>CONCATENATE(IF(OR(D30=3,F30=3),7,),IF(AND(D30=2,F30=2),4.67,),IF(AND(D30=1,F30=1),2.33,),IF(AND(D30=0,F30=0),0,),IF(AND(D30=2,F30=1),4.67,),IF(AND(D30=2,F30=0),4.67,),IF(AND(D30=1,F30=2),4.67,),IF(AND(D30=1,F30=0),2.33,),IF(AND(D30=0,F30=2),4.67,),IF(AND(D30=0,F30=1),2.33,))+0</f>
        <v>0</v>
      </c>
      <c r="J30" s="269"/>
      <c r="K30" s="8"/>
      <c r="L30" s="8"/>
      <c r="M30" s="8"/>
      <c r="N30" s="8"/>
    </row>
    <row r="31" spans="1:14" s="16" customFormat="1" ht="44.25" thickBot="1" x14ac:dyDescent="0.3">
      <c r="A31" s="81">
        <v>18</v>
      </c>
      <c r="B31" s="78" t="s">
        <v>175</v>
      </c>
      <c r="C31" s="187"/>
      <c r="D31" s="166"/>
      <c r="E31" s="198"/>
      <c r="F31" s="158"/>
      <c r="G31" s="205"/>
      <c r="H31" s="156"/>
      <c r="I31" s="157">
        <f>IF(D31=1,1,0)+0</f>
        <v>0</v>
      </c>
      <c r="J31" s="267"/>
      <c r="K31" s="17"/>
      <c r="L31" s="17"/>
      <c r="M31" s="17"/>
      <c r="N31" s="17"/>
    </row>
    <row r="32" spans="1:14" s="5" customFormat="1" ht="44.25" thickBot="1" x14ac:dyDescent="0.3">
      <c r="A32" s="82">
        <v>19</v>
      </c>
      <c r="B32" s="23" t="s">
        <v>87</v>
      </c>
      <c r="C32" s="188"/>
      <c r="D32" s="162"/>
      <c r="E32" s="183"/>
      <c r="F32" s="162"/>
      <c r="G32" s="205"/>
      <c r="H32" s="158"/>
      <c r="I32" s="157">
        <f>CONCATENATE(IF(OR(D32=3,F32=3),7,),IF(AND(D32=2,F32=2),4.67,),IF(AND(D32=1,F32=1),2.33,),IF(AND(D32=0,F32=0),0,),IF(AND(D32=2,F32=1),4.67,),IF(AND(D32=2,F32=0),4.67,),IF(AND(D32=1,F32=2),4.67,),IF(AND(D32=1,F32=0),2.33,),IF(AND(D32=0,F32=2),4.67,),IF(AND(D32=0,F32=1),2.33,))+0</f>
        <v>0</v>
      </c>
      <c r="J32" s="267"/>
      <c r="K32" s="8"/>
      <c r="L32" s="8"/>
      <c r="M32" s="8"/>
      <c r="N32" s="8"/>
    </row>
    <row r="33" spans="1:14" s="5" customFormat="1" ht="23.25" x14ac:dyDescent="0.25">
      <c r="A33" s="71" t="s">
        <v>184</v>
      </c>
      <c r="B33" s="74" t="s">
        <v>204</v>
      </c>
      <c r="C33" s="262"/>
      <c r="D33" s="167"/>
      <c r="E33" s="262"/>
      <c r="F33" s="167"/>
      <c r="G33" s="262"/>
      <c r="H33" s="167"/>
      <c r="I33" s="167"/>
      <c r="J33" s="271"/>
      <c r="K33" s="8"/>
      <c r="L33" s="8"/>
      <c r="M33" s="8"/>
      <c r="N33" s="8"/>
    </row>
    <row r="34" spans="1:14" s="5" customFormat="1" ht="27" thickBot="1" x14ac:dyDescent="0.3">
      <c r="A34" s="72"/>
      <c r="B34" s="18" t="s">
        <v>203</v>
      </c>
      <c r="C34" s="263"/>
      <c r="D34" s="168"/>
      <c r="E34" s="263"/>
      <c r="F34" s="168"/>
      <c r="G34" s="263"/>
      <c r="H34" s="168"/>
      <c r="I34" s="168"/>
      <c r="J34" s="272"/>
      <c r="K34" s="8"/>
      <c r="L34" s="8"/>
      <c r="M34" s="8"/>
      <c r="N34" s="8"/>
    </row>
    <row r="35" spans="1:14" s="5" customFormat="1" ht="57.75" x14ac:dyDescent="0.25">
      <c r="A35" s="80">
        <v>20</v>
      </c>
      <c r="B35" s="21" t="s">
        <v>81</v>
      </c>
      <c r="C35" s="178"/>
      <c r="D35" s="153"/>
      <c r="E35" s="184"/>
      <c r="F35" s="153"/>
      <c r="G35" s="184"/>
      <c r="H35" s="153"/>
      <c r="I35" s="165"/>
      <c r="J35" s="265"/>
      <c r="K35" s="8"/>
      <c r="L35" s="8"/>
      <c r="M35" s="8"/>
      <c r="N35" s="8"/>
    </row>
    <row r="36" spans="1:14" s="5" customFormat="1" ht="72.75" thickBot="1" x14ac:dyDescent="0.3">
      <c r="A36" s="81">
        <v>21</v>
      </c>
      <c r="B36" s="25" t="s">
        <v>84</v>
      </c>
      <c r="C36" s="185"/>
      <c r="D36" s="166"/>
      <c r="E36" s="194"/>
      <c r="F36" s="166"/>
      <c r="G36" s="194"/>
      <c r="H36" s="166"/>
      <c r="I36" s="154"/>
      <c r="J36" s="269"/>
      <c r="K36" s="8"/>
      <c r="L36" s="8"/>
      <c r="M36" s="8"/>
      <c r="N36" s="8"/>
    </row>
    <row r="37" spans="1:14" s="5" customFormat="1" ht="72.75" thickBot="1" x14ac:dyDescent="0.3">
      <c r="A37" s="81">
        <v>22</v>
      </c>
      <c r="B37" s="26" t="s">
        <v>90</v>
      </c>
      <c r="C37" s="189"/>
      <c r="D37" s="155"/>
      <c r="E37" s="190"/>
      <c r="F37" s="155"/>
      <c r="G37" s="198"/>
      <c r="H37" s="156"/>
      <c r="I37" s="161">
        <f>CONCATENATE(IF(OR(D37=3,F37=3),7.5,),IF(AND(D37=2,F37=2),5,),IF(AND(D37=1,F37=1),2.5,),IF(AND(D37=0,F37=0),0,),IF(AND(D37=2,F37=1),5,),IF(AND(D37=2,F37=0),5,),IF(AND(D37=1,F37=2),5,),IF(AND(D37=1,F37=0),2.5,),IF(AND(D37=0,F37=2),5,),IF(AND(D37=0,F37=1),2.5,))+0</f>
        <v>0</v>
      </c>
      <c r="J37" s="267"/>
      <c r="K37" s="8"/>
      <c r="L37" s="8"/>
      <c r="M37" s="8"/>
      <c r="N37" s="8"/>
    </row>
    <row r="38" spans="1:14" s="5" customFormat="1" ht="44.25" thickBot="1" x14ac:dyDescent="0.3">
      <c r="A38" s="81">
        <v>23</v>
      </c>
      <c r="B38" s="23" t="s">
        <v>86</v>
      </c>
      <c r="C38" s="183"/>
      <c r="D38" s="162"/>
      <c r="E38" s="183"/>
      <c r="F38" s="162"/>
      <c r="G38" s="205"/>
      <c r="H38" s="158"/>
      <c r="I38" s="161">
        <f>CONCATENATE(IF(OR(D38=3,F38=3),7.5,),IF(AND(D38=2,F38=2),5,),IF(AND(D38=1,F38=1),2.5,),IF(AND(D38=0,F38=0),0,),IF(AND(D38=2,F38=1),5,),IF(AND(D38=2,F38=0),5,),IF(AND(D38=1,F38=2),5,),IF(AND(D38=1,F38=0),2.5,),IF(AND(D38=0,F38=2),5,),IF(AND(D38=0,F38=1),2.5,))+0</f>
        <v>0</v>
      </c>
      <c r="J38" s="267"/>
      <c r="K38" s="8"/>
      <c r="L38" s="8"/>
      <c r="M38" s="8"/>
      <c r="N38" s="8"/>
    </row>
    <row r="39" spans="1:14" s="5" customFormat="1" ht="24" thickBot="1" x14ac:dyDescent="0.3">
      <c r="A39" s="73" t="s">
        <v>184</v>
      </c>
      <c r="B39" s="13" t="s">
        <v>103</v>
      </c>
      <c r="C39" s="260"/>
      <c r="D39" s="159"/>
      <c r="E39" s="260"/>
      <c r="F39" s="159"/>
      <c r="G39" s="260"/>
      <c r="H39" s="159"/>
      <c r="I39" s="159"/>
      <c r="J39" s="268"/>
      <c r="K39" s="8"/>
      <c r="L39" s="8"/>
      <c r="M39" s="8"/>
      <c r="N39" s="8"/>
    </row>
    <row r="40" spans="1:14" s="5" customFormat="1" ht="57.75" x14ac:dyDescent="0.25">
      <c r="A40" s="80">
        <v>24</v>
      </c>
      <c r="B40" s="21" t="s">
        <v>96</v>
      </c>
      <c r="C40" s="178"/>
      <c r="D40" s="153"/>
      <c r="E40" s="184"/>
      <c r="F40" s="153"/>
      <c r="G40" s="184"/>
      <c r="H40" s="153"/>
      <c r="I40" s="165"/>
      <c r="J40" s="265"/>
      <c r="K40" s="8"/>
      <c r="L40" s="8"/>
      <c r="M40" s="8"/>
      <c r="N40" s="8"/>
    </row>
    <row r="41" spans="1:14" s="5" customFormat="1" ht="72" x14ac:dyDescent="0.25">
      <c r="A41" s="81">
        <v>25</v>
      </c>
      <c r="B41" s="21" t="s">
        <v>98</v>
      </c>
      <c r="C41" s="178"/>
      <c r="D41" s="166"/>
      <c r="E41" s="184"/>
      <c r="F41" s="166"/>
      <c r="G41" s="184"/>
      <c r="H41" s="166"/>
      <c r="I41" s="165"/>
      <c r="J41" s="265"/>
      <c r="K41" s="8"/>
      <c r="L41" s="8"/>
      <c r="M41" s="8"/>
      <c r="N41" s="8"/>
    </row>
    <row r="42" spans="1:14" s="5" customFormat="1" ht="44.25" thickBot="1" x14ac:dyDescent="0.3">
      <c r="A42" s="81">
        <v>26</v>
      </c>
      <c r="B42" s="21" t="s">
        <v>97</v>
      </c>
      <c r="C42" s="178"/>
      <c r="D42" s="166"/>
      <c r="E42" s="184"/>
      <c r="F42" s="166"/>
      <c r="G42" s="184"/>
      <c r="H42" s="166"/>
      <c r="I42" s="154"/>
      <c r="J42" s="265"/>
      <c r="K42" s="8"/>
      <c r="L42" s="8"/>
      <c r="M42" s="8"/>
      <c r="N42" s="8"/>
    </row>
    <row r="43" spans="1:14" s="5" customFormat="1" ht="72.75" thickBot="1" x14ac:dyDescent="0.3">
      <c r="A43" s="81">
        <v>27</v>
      </c>
      <c r="B43" s="20" t="s">
        <v>92</v>
      </c>
      <c r="C43" s="186"/>
      <c r="D43" s="155"/>
      <c r="E43" s="193"/>
      <c r="F43" s="155"/>
      <c r="G43" s="201"/>
      <c r="H43" s="156"/>
      <c r="I43" s="161">
        <f>CONCATENATE(IF(OR(D43=3,F43=3),7.5,),IF(AND(D43=2,F43=2),5,),IF(AND(D43=1,F43=1),2.5,),IF(AND(D43=0,F43=0),0,),IF(AND(D43=2,F43=1),5,),IF(AND(D43=2,F43=0),5,),IF(AND(D43=1,F43=2),5,),IF(AND(D43=1,F43=0),2.5,),IF(AND(D43=0,F43=2),5,),IF(AND(D43=0,F43=1),2.5,))+0</f>
        <v>0</v>
      </c>
      <c r="J43" s="269"/>
      <c r="K43" s="8"/>
      <c r="L43" s="8"/>
      <c r="M43" s="8"/>
      <c r="N43" s="8"/>
    </row>
    <row r="44" spans="1:14" s="5" customFormat="1" ht="44.25" thickBot="1" x14ac:dyDescent="0.3">
      <c r="A44" s="81">
        <v>28</v>
      </c>
      <c r="B44" s="23" t="s">
        <v>88</v>
      </c>
      <c r="C44" s="188"/>
      <c r="D44" s="162"/>
      <c r="E44" s="183"/>
      <c r="F44" s="162"/>
      <c r="G44" s="198"/>
      <c r="H44" s="158"/>
      <c r="I44" s="161">
        <f>CONCATENATE(IF(OR(D44=3,F44=3),7.5,),IF(AND(D44=2,F44=2),5,),IF(AND(D44=1,F44=1),2.5,),IF(AND(D44=0,F44=0),0,),IF(AND(D44=2,F44=1),5,),IF(AND(D44=2,F44=0),5,),IF(AND(D44=1,F44=2),5,),IF(AND(D44=1,F44=0),2.5,),IF(AND(D44=0,F44=2),5,),IF(AND(D44=0,F44=1),2.5,))+0</f>
        <v>0</v>
      </c>
      <c r="J44" s="267"/>
      <c r="K44" s="8"/>
      <c r="L44" s="8"/>
      <c r="M44" s="8"/>
      <c r="N44" s="8"/>
    </row>
    <row r="45" spans="1:14" s="5" customFormat="1" ht="24" thickBot="1" x14ac:dyDescent="0.3">
      <c r="A45" s="73" t="s">
        <v>184</v>
      </c>
      <c r="B45" s="13" t="s">
        <v>102</v>
      </c>
      <c r="C45" s="260"/>
      <c r="D45" s="159"/>
      <c r="E45" s="260"/>
      <c r="F45" s="159"/>
      <c r="G45" s="260"/>
      <c r="H45" s="159"/>
      <c r="I45" s="159"/>
      <c r="J45" s="268"/>
      <c r="K45" s="8"/>
      <c r="L45" s="8"/>
      <c r="M45" s="8"/>
      <c r="N45" s="8"/>
    </row>
    <row r="46" spans="1:14" s="5" customFormat="1" ht="129.75" thickBot="1" x14ac:dyDescent="0.3">
      <c r="A46" s="80">
        <v>29</v>
      </c>
      <c r="B46" s="21" t="s">
        <v>95</v>
      </c>
      <c r="C46" s="184"/>
      <c r="D46" s="153"/>
      <c r="E46" s="184"/>
      <c r="F46" s="153"/>
      <c r="G46" s="202"/>
      <c r="H46" s="153"/>
      <c r="I46" s="154"/>
      <c r="J46" s="265"/>
      <c r="K46" s="8"/>
      <c r="L46" s="8"/>
      <c r="M46" s="8"/>
      <c r="N46" s="8"/>
    </row>
    <row r="47" spans="1:14" s="5" customFormat="1" ht="72.75" thickBot="1" x14ac:dyDescent="0.3">
      <c r="A47" s="81">
        <v>30</v>
      </c>
      <c r="B47" s="20" t="s">
        <v>91</v>
      </c>
      <c r="C47" s="190"/>
      <c r="D47" s="155"/>
      <c r="E47" s="190"/>
      <c r="F47" s="155"/>
      <c r="G47" s="205"/>
      <c r="H47" s="156"/>
      <c r="I47" s="157">
        <f>CONCATENATE(IF(OR(D47=3,F47=3),7,),IF(AND(D47=2,F47=2),4.67,),IF(AND(D47=1,F47=1),2.33,),IF(AND(D47=0,F47=0),0,),IF(AND(D47=2,F47=1),4.67,),IF(AND(D47=2,F47=0),4.67,),IF(AND(D47=1,F47=2),4.67,),IF(AND(D47=1,F47=0),2.33,),IF(AND(D47=0,F47=2),4.67,),IF(AND(D47=0,F47=1),2.33,))+0</f>
        <v>0</v>
      </c>
      <c r="J47" s="267"/>
      <c r="K47" s="8"/>
      <c r="L47" s="8"/>
      <c r="M47" s="8"/>
      <c r="N47" s="8"/>
    </row>
    <row r="48" spans="1:14" s="5" customFormat="1" ht="44.25" thickBot="1" x14ac:dyDescent="0.3">
      <c r="A48" s="82">
        <v>31</v>
      </c>
      <c r="B48" s="23" t="s">
        <v>85</v>
      </c>
      <c r="C48" s="183"/>
      <c r="D48" s="155"/>
      <c r="E48" s="183"/>
      <c r="F48" s="155"/>
      <c r="G48" s="205"/>
      <c r="H48" s="156"/>
      <c r="I48" s="157">
        <f>CONCATENATE(IF(OR(D48=3,F48=3),7,),IF(AND(D48=2,F48=2),4.67,),IF(AND(D48=1,F48=1),2.33,),IF(AND(D48=0,F48=0),0,),IF(AND(D48=2,F48=1),4.67,),IF(AND(D48=2,F48=0),4.67,),IF(AND(D48=1,F48=2),4.67,),IF(AND(D48=1,F48=0),2.33,),IF(AND(D48=0,F48=2),4.67,),IF(AND(D48=0,F48=1),2.33,))+0</f>
        <v>0</v>
      </c>
      <c r="J48" s="267"/>
      <c r="K48" s="8"/>
      <c r="L48" s="8"/>
      <c r="M48" s="8"/>
      <c r="N48" s="8"/>
    </row>
    <row r="49" spans="1:14" s="16" customFormat="1" ht="73.5" thickBot="1" x14ac:dyDescent="0.3">
      <c r="A49" s="81">
        <v>32</v>
      </c>
      <c r="B49" s="79" t="s">
        <v>174</v>
      </c>
      <c r="C49" s="181"/>
      <c r="D49" s="142"/>
      <c r="E49" s="198"/>
      <c r="F49" s="158"/>
      <c r="G49" s="205"/>
      <c r="H49" s="158"/>
      <c r="I49" s="157">
        <f>IF(D49=1,1,0)+0</f>
        <v>0</v>
      </c>
      <c r="J49" s="267"/>
      <c r="K49" s="17"/>
      <c r="L49" s="17"/>
      <c r="M49" s="17"/>
      <c r="N49" s="17"/>
    </row>
    <row r="50" spans="1:14" s="5" customFormat="1" ht="24" thickBot="1" x14ac:dyDescent="0.3">
      <c r="A50" s="73" t="s">
        <v>184</v>
      </c>
      <c r="B50" s="13" t="s">
        <v>101</v>
      </c>
      <c r="C50" s="260"/>
      <c r="D50" s="159"/>
      <c r="E50" s="260"/>
      <c r="F50" s="159"/>
      <c r="G50" s="260"/>
      <c r="H50" s="159"/>
      <c r="I50" s="159"/>
      <c r="J50" s="268"/>
      <c r="K50" s="8"/>
      <c r="L50" s="8"/>
      <c r="M50" s="8"/>
      <c r="N50" s="8"/>
    </row>
    <row r="51" spans="1:14" s="5" customFormat="1" ht="58.5" thickBot="1" x14ac:dyDescent="0.3">
      <c r="A51" s="80">
        <v>33</v>
      </c>
      <c r="B51" s="27" t="s">
        <v>99</v>
      </c>
      <c r="C51" s="191"/>
      <c r="D51" s="153"/>
      <c r="E51" s="200"/>
      <c r="F51" s="153"/>
      <c r="G51" s="209"/>
      <c r="H51" s="153"/>
      <c r="I51" s="154"/>
      <c r="J51" s="266"/>
      <c r="K51" s="8"/>
      <c r="L51" s="8"/>
      <c r="M51" s="8"/>
      <c r="N51" s="8"/>
    </row>
    <row r="52" spans="1:14" s="5" customFormat="1" ht="115.5" thickBot="1" x14ac:dyDescent="0.3">
      <c r="A52" s="82">
        <v>34</v>
      </c>
      <c r="B52" s="26" t="s">
        <v>94</v>
      </c>
      <c r="C52" s="190"/>
      <c r="D52" s="155"/>
      <c r="E52" s="190"/>
      <c r="F52" s="155"/>
      <c r="G52" s="205"/>
      <c r="H52" s="156"/>
      <c r="I52" s="157">
        <f>CONCATENATE(IF(OR(D52=3,F52=3),7,),IF(AND(D52=2,F52=2),4.67,),IF(AND(D52=1,F52=1),2.33,),IF(AND(D52=0,F52=0),0,),IF(AND(D52=2,F52=1),4.67,),IF(AND(D52=2,F52=0),4.67,),IF(AND(D52=1,F52=2),4.67,),IF(AND(D52=1,F52=0),2.33,),IF(AND(D52=0,F52=2),4.67,),IF(AND(D52=0,F52=1),2.33,))+0</f>
        <v>0</v>
      </c>
      <c r="J52" s="267"/>
      <c r="K52" s="8"/>
      <c r="L52" s="8"/>
      <c r="M52" s="8"/>
      <c r="N52" s="8"/>
    </row>
    <row r="53" spans="1:14" s="16" customFormat="1" ht="44.25" thickBot="1" x14ac:dyDescent="0.3">
      <c r="A53" s="81">
        <v>35</v>
      </c>
      <c r="B53" s="76" t="s">
        <v>176</v>
      </c>
      <c r="C53" s="192"/>
      <c r="D53" s="166"/>
      <c r="E53" s="201"/>
      <c r="F53" s="156"/>
      <c r="G53" s="208"/>
      <c r="H53" s="156"/>
      <c r="I53" s="157">
        <f>IF(D53=1,1,0)+0</f>
        <v>0</v>
      </c>
      <c r="J53" s="269"/>
      <c r="K53" s="17"/>
      <c r="L53" s="17"/>
      <c r="M53" s="17"/>
      <c r="N53" s="17"/>
    </row>
    <row r="54" spans="1:14" s="5" customFormat="1" ht="44.25" thickBot="1" x14ac:dyDescent="0.3">
      <c r="A54" s="81">
        <v>36</v>
      </c>
      <c r="B54" s="12" t="s">
        <v>89</v>
      </c>
      <c r="C54" s="183"/>
      <c r="D54" s="155"/>
      <c r="E54" s="183"/>
      <c r="F54" s="155"/>
      <c r="G54" s="205"/>
      <c r="H54" s="156"/>
      <c r="I54" s="157">
        <f>CONCATENATE(IF(OR(D54=3,F54=3),7,),IF(AND(D54=2,F54=2),4.67,),IF(AND(D54=1,F54=1),2.33,),IF(AND(D54=0,F54=0),0,),IF(AND(D54=2,F54=1),4.67,),IF(AND(D54=2,F54=0),4.67,),IF(AND(D54=1,F54=2),4.67,),IF(AND(D54=1,F54=0),2.33,),IF(AND(D54=0,F54=2),4.67,),IF(AND(D54=0,F54=1),2.33,))+0</f>
        <v>0</v>
      </c>
      <c r="J54" s="267"/>
      <c r="K54" s="8"/>
      <c r="L54" s="8"/>
      <c r="M54" s="8"/>
      <c r="N54" s="8"/>
    </row>
    <row r="55" spans="1:14" s="5" customFormat="1" ht="27" thickBot="1" x14ac:dyDescent="0.3">
      <c r="A55" s="84"/>
      <c r="B55" s="77" t="s">
        <v>100</v>
      </c>
      <c r="C55" s="261"/>
      <c r="D55" s="164"/>
      <c r="E55" s="261"/>
      <c r="F55" s="164"/>
      <c r="G55" s="261"/>
      <c r="H55" s="169"/>
      <c r="I55" s="169"/>
      <c r="J55" s="270"/>
      <c r="K55" s="8"/>
      <c r="L55" s="8"/>
      <c r="M55" s="8"/>
      <c r="N55" s="8"/>
    </row>
    <row r="56" spans="1:14" s="5" customFormat="1" ht="24" thickBot="1" x14ac:dyDescent="0.3">
      <c r="A56" s="73" t="s">
        <v>184</v>
      </c>
      <c r="B56" s="13" t="s">
        <v>119</v>
      </c>
      <c r="C56" s="260"/>
      <c r="D56" s="159"/>
      <c r="E56" s="260"/>
      <c r="F56" s="159"/>
      <c r="G56" s="260"/>
      <c r="H56" s="159"/>
      <c r="I56" s="159"/>
      <c r="J56" s="268"/>
      <c r="K56" s="8"/>
      <c r="L56" s="8"/>
      <c r="M56" s="8"/>
      <c r="N56" s="8"/>
    </row>
    <row r="57" spans="1:14" s="5" customFormat="1" ht="115.5" thickBot="1" x14ac:dyDescent="0.3">
      <c r="A57" s="80">
        <v>37</v>
      </c>
      <c r="B57" s="21" t="s">
        <v>109</v>
      </c>
      <c r="C57" s="184"/>
      <c r="D57" s="153"/>
      <c r="E57" s="184"/>
      <c r="F57" s="153"/>
      <c r="G57" s="184"/>
      <c r="H57" s="153"/>
      <c r="I57" s="154"/>
      <c r="J57" s="265"/>
      <c r="K57" s="8"/>
      <c r="L57" s="8"/>
      <c r="M57" s="8"/>
      <c r="N57" s="8"/>
    </row>
    <row r="58" spans="1:14" s="5" customFormat="1" ht="101.25" thickBot="1" x14ac:dyDescent="0.3">
      <c r="A58" s="81">
        <v>38</v>
      </c>
      <c r="B58" s="20" t="s">
        <v>113</v>
      </c>
      <c r="C58" s="193"/>
      <c r="D58" s="155"/>
      <c r="E58" s="193"/>
      <c r="F58" s="155"/>
      <c r="G58" s="201"/>
      <c r="H58" s="156"/>
      <c r="I58" s="161">
        <f>CONCATENATE(IF(OR(D58=3,F58=3),7.5,),IF(AND(D58=2,F58=2),5,),IF(AND(D58=1,F58=1),2.5,),IF(AND(D58=0,F58=0),0,),IF(AND(D58=2,F58=1),5,),IF(AND(D58=2,F58=0),5,),IF(AND(D58=1,F58=2),5,),IF(AND(D58=1,F58=0),2.5,),IF(AND(D58=0,F58=2),5,),IF(AND(D58=0,F58=1),2.5,))+0</f>
        <v>0</v>
      </c>
      <c r="J58" s="269"/>
      <c r="K58" s="8"/>
      <c r="L58" s="8"/>
      <c r="M58" s="8"/>
      <c r="N58" s="8"/>
    </row>
    <row r="59" spans="1:14" s="5" customFormat="1" ht="30" thickBot="1" x14ac:dyDescent="0.3">
      <c r="A59" s="81">
        <v>39</v>
      </c>
      <c r="B59" s="23" t="s">
        <v>115</v>
      </c>
      <c r="C59" s="183"/>
      <c r="D59" s="162"/>
      <c r="E59" s="183"/>
      <c r="F59" s="162"/>
      <c r="G59" s="198"/>
      <c r="H59" s="158"/>
      <c r="I59" s="161">
        <f>CONCATENATE(IF(OR(D59=3,F59=3),7.5,),IF(AND(D59=2,F59=2),5,),IF(AND(D59=1,F59=1),2.5,),IF(AND(D59=0,F59=0),0,),IF(AND(D59=2,F59=1),5,),IF(AND(D59=2,F59=0),5,),IF(AND(D59=1,F59=2),5,),IF(AND(D59=1,F59=0),2.5,),IF(AND(D59=0,F59=2),5,),IF(AND(D59=0,F59=1),2.5,))+0</f>
        <v>0</v>
      </c>
      <c r="J59" s="267"/>
      <c r="K59" s="8"/>
      <c r="L59" s="8"/>
      <c r="M59" s="8"/>
      <c r="N59" s="8"/>
    </row>
    <row r="60" spans="1:14" s="5" customFormat="1" ht="24" thickBot="1" x14ac:dyDescent="0.3">
      <c r="A60" s="73" t="s">
        <v>184</v>
      </c>
      <c r="B60" s="13" t="s">
        <v>118</v>
      </c>
      <c r="C60" s="260"/>
      <c r="D60" s="159"/>
      <c r="E60" s="260"/>
      <c r="F60" s="159"/>
      <c r="G60" s="260"/>
      <c r="H60" s="159"/>
      <c r="I60" s="159"/>
      <c r="J60" s="268"/>
      <c r="K60" s="8"/>
      <c r="L60" s="8"/>
      <c r="M60" s="8"/>
      <c r="N60" s="8"/>
    </row>
    <row r="61" spans="1:14" s="5" customFormat="1" ht="57.75" x14ac:dyDescent="0.25">
      <c r="A61" s="80">
        <v>40</v>
      </c>
      <c r="B61" s="21" t="s">
        <v>110</v>
      </c>
      <c r="C61" s="184"/>
      <c r="D61" s="153"/>
      <c r="E61" s="184"/>
      <c r="F61" s="153"/>
      <c r="G61" s="202"/>
      <c r="H61" s="153"/>
      <c r="I61" s="165"/>
      <c r="J61" s="265"/>
      <c r="K61" s="8"/>
      <c r="L61" s="8"/>
      <c r="M61" s="8"/>
      <c r="N61" s="8"/>
    </row>
    <row r="62" spans="1:14" s="5" customFormat="1" ht="57.75" x14ac:dyDescent="0.25">
      <c r="A62" s="81">
        <v>41</v>
      </c>
      <c r="B62" s="25" t="s">
        <v>111</v>
      </c>
      <c r="C62" s="194"/>
      <c r="D62" s="166"/>
      <c r="E62" s="194"/>
      <c r="F62" s="166"/>
      <c r="G62" s="207"/>
      <c r="H62" s="166"/>
      <c r="I62" s="165"/>
      <c r="J62" s="269"/>
      <c r="K62" s="8"/>
      <c r="L62" s="8"/>
      <c r="M62" s="8"/>
      <c r="N62" s="8"/>
    </row>
    <row r="63" spans="1:14" s="5" customFormat="1" ht="58.5" thickBot="1" x14ac:dyDescent="0.3">
      <c r="A63" s="81">
        <v>42</v>
      </c>
      <c r="B63" s="25" t="s">
        <v>112</v>
      </c>
      <c r="C63" s="194"/>
      <c r="D63" s="166"/>
      <c r="E63" s="194"/>
      <c r="F63" s="166"/>
      <c r="G63" s="207"/>
      <c r="H63" s="166"/>
      <c r="I63" s="154"/>
      <c r="J63" s="269"/>
      <c r="K63" s="8"/>
      <c r="L63" s="8"/>
      <c r="M63" s="8"/>
      <c r="N63" s="8"/>
    </row>
    <row r="64" spans="1:14" s="5" customFormat="1" ht="101.25" thickBot="1" x14ac:dyDescent="0.3">
      <c r="A64" s="81">
        <v>43</v>
      </c>
      <c r="B64" s="28" t="s">
        <v>114</v>
      </c>
      <c r="C64" s="195"/>
      <c r="D64" s="155"/>
      <c r="E64" s="195"/>
      <c r="F64" s="155"/>
      <c r="G64" s="203"/>
      <c r="H64" s="156"/>
      <c r="I64" s="157">
        <f>CONCATENATE(IF(OR(D64=3,F64=3),7,),IF(AND(D64=2,F64=2),4.67,),IF(AND(D64=1,F64=1),2.33,),IF(AND(D64=0,F64=0),0,),IF(AND(D64=2,F64=1),4.67,),IF(AND(D64=2,F64=0),4.67,),IF(AND(D64=1,F64=2),4.67,),IF(AND(D64=1,F64=0),2.33,),IF(AND(D64=0,F64=2),4.67,),IF(AND(D64=0,F64=1),2.33,))+0</f>
        <v>0</v>
      </c>
      <c r="J64" s="265"/>
      <c r="K64" s="8"/>
      <c r="L64" s="8"/>
      <c r="M64" s="8"/>
      <c r="N64" s="8"/>
    </row>
    <row r="65" spans="1:14" s="5" customFormat="1" ht="44.25" thickBot="1" x14ac:dyDescent="0.3">
      <c r="A65" s="82">
        <v>44</v>
      </c>
      <c r="B65" s="23" t="s">
        <v>116</v>
      </c>
      <c r="C65" s="183"/>
      <c r="D65" s="155"/>
      <c r="E65" s="183"/>
      <c r="F65" s="155"/>
      <c r="G65" s="205"/>
      <c r="H65" s="156"/>
      <c r="I65" s="157">
        <f>CONCATENATE(IF(OR(D65=3,F65=3),7,),IF(AND(D65=2,F65=2),4.67,),IF(AND(D65=1,F65=1),2.33,),IF(AND(D65=0,F65=0),0,),IF(AND(D65=2,F65=1),4.67,),IF(AND(D65=2,F65=0),4.67,),IF(AND(D65=1,F65=2),4.67,),IF(AND(D65=1,F65=0),2.33,),IF(AND(D65=0,F65=2),4.67,),IF(AND(D65=0,F65=1),2.33,))+0</f>
        <v>0</v>
      </c>
      <c r="J65" s="267"/>
      <c r="K65" s="8"/>
      <c r="L65" s="8"/>
      <c r="M65" s="8"/>
      <c r="N65" s="8"/>
    </row>
    <row r="66" spans="1:14" s="16" customFormat="1" ht="102" thickBot="1" x14ac:dyDescent="0.3">
      <c r="A66" s="81">
        <v>45</v>
      </c>
      <c r="B66" s="76" t="s">
        <v>177</v>
      </c>
      <c r="C66" s="192"/>
      <c r="D66" s="166"/>
      <c r="E66" s="201"/>
      <c r="F66" s="156"/>
      <c r="G66" s="208"/>
      <c r="H66" s="156"/>
      <c r="I66" s="157">
        <f>CONCATENATE(IF(D66=1,0.5,),IF(D66=0,0,))+0</f>
        <v>0</v>
      </c>
      <c r="J66" s="269"/>
      <c r="K66" s="17"/>
      <c r="L66" s="17"/>
      <c r="M66" s="17"/>
      <c r="N66" s="17"/>
    </row>
    <row r="67" spans="1:14" s="16" customFormat="1" ht="58.5" thickBot="1" x14ac:dyDescent="0.3">
      <c r="A67" s="81">
        <v>46</v>
      </c>
      <c r="B67" s="79" t="s">
        <v>178</v>
      </c>
      <c r="C67" s="181"/>
      <c r="D67" s="166"/>
      <c r="E67" s="198"/>
      <c r="F67" s="158"/>
      <c r="G67" s="205"/>
      <c r="H67" s="156"/>
      <c r="I67" s="157">
        <f>CONCATENATE(IF(D67=1,0.5,),IF(D67=0,0,))+0</f>
        <v>0</v>
      </c>
      <c r="J67" s="267"/>
      <c r="K67" s="17"/>
      <c r="L67" s="17"/>
      <c r="M67" s="17"/>
      <c r="N67" s="17"/>
    </row>
    <row r="68" spans="1:14" s="5" customFormat="1" ht="27" thickBot="1" x14ac:dyDescent="0.3">
      <c r="A68" s="85"/>
      <c r="B68" s="77" t="s">
        <v>117</v>
      </c>
      <c r="C68" s="261"/>
      <c r="D68" s="164"/>
      <c r="E68" s="261"/>
      <c r="F68" s="164"/>
      <c r="G68" s="261"/>
      <c r="H68" s="169"/>
      <c r="I68" s="169"/>
      <c r="J68" s="270"/>
      <c r="K68" s="8"/>
      <c r="L68" s="8"/>
      <c r="M68" s="8"/>
      <c r="N68" s="8"/>
    </row>
    <row r="69" spans="1:14" s="5" customFormat="1" ht="23.25" x14ac:dyDescent="0.25">
      <c r="A69" s="71" t="s">
        <v>184</v>
      </c>
      <c r="B69" s="74" t="s">
        <v>202</v>
      </c>
      <c r="C69" s="262"/>
      <c r="D69" s="167"/>
      <c r="E69" s="262"/>
      <c r="F69" s="167"/>
      <c r="G69" s="262"/>
      <c r="H69" s="167"/>
      <c r="I69" s="167"/>
      <c r="J69" s="271"/>
      <c r="K69" s="8"/>
      <c r="L69" s="8"/>
      <c r="M69" s="8"/>
      <c r="N69" s="8"/>
    </row>
    <row r="70" spans="1:14" s="5" customFormat="1" ht="27" thickBot="1" x14ac:dyDescent="0.3">
      <c r="A70" s="72"/>
      <c r="B70" s="18" t="s">
        <v>201</v>
      </c>
      <c r="C70" s="263"/>
      <c r="D70" s="168"/>
      <c r="E70" s="263"/>
      <c r="F70" s="168"/>
      <c r="G70" s="263"/>
      <c r="H70" s="168"/>
      <c r="I70" s="168"/>
      <c r="J70" s="272"/>
      <c r="K70" s="8"/>
      <c r="L70" s="8"/>
      <c r="M70" s="8"/>
      <c r="N70" s="8"/>
    </row>
    <row r="71" spans="1:14" s="5" customFormat="1" ht="43.5" x14ac:dyDescent="0.25">
      <c r="A71" s="80">
        <v>47</v>
      </c>
      <c r="B71" s="27" t="s">
        <v>122</v>
      </c>
      <c r="C71" s="200"/>
      <c r="D71" s="153"/>
      <c r="E71" s="200"/>
      <c r="F71" s="153"/>
      <c r="G71" s="200"/>
      <c r="H71" s="153"/>
      <c r="I71" s="170"/>
      <c r="J71" s="266"/>
      <c r="K71" s="8"/>
      <c r="L71" s="8"/>
      <c r="M71" s="8"/>
      <c r="N71" s="8"/>
    </row>
    <row r="72" spans="1:14" s="5" customFormat="1" ht="44.25" thickBot="1" x14ac:dyDescent="0.3">
      <c r="A72" s="81">
        <v>48</v>
      </c>
      <c r="B72" s="25" t="s">
        <v>121</v>
      </c>
      <c r="C72" s="194"/>
      <c r="D72" s="166"/>
      <c r="E72" s="194"/>
      <c r="F72" s="166"/>
      <c r="G72" s="207"/>
      <c r="H72" s="166"/>
      <c r="I72" s="154"/>
      <c r="J72" s="269"/>
      <c r="K72" s="8"/>
      <c r="L72" s="8"/>
      <c r="M72" s="8"/>
      <c r="N72" s="8"/>
    </row>
    <row r="73" spans="1:14" s="5" customFormat="1" ht="115.5" thickBot="1" x14ac:dyDescent="0.3">
      <c r="A73" s="81">
        <v>49</v>
      </c>
      <c r="B73" s="22" t="s">
        <v>124</v>
      </c>
      <c r="C73" s="182"/>
      <c r="D73" s="155"/>
      <c r="E73" s="199"/>
      <c r="F73" s="155"/>
      <c r="G73" s="204"/>
      <c r="H73" s="156"/>
      <c r="I73" s="161">
        <f>CONCATENATE(IF(OR(D73=3,F73=3),7.5,),IF(AND(D73=2,F73=2),5,),IF(AND(D73=1,F73=1),2.5,),IF(AND(D73=0,F73=0),0,),IF(AND(D73=2,F73=1),5,),IF(AND(D73=2,F73=0),5,),IF(AND(D73=1,F73=2),5,),IF(AND(D73=1,F73=0),2.5,),IF(AND(D73=0,F73=2),5,),IF(AND(D73=0,F73=1),2.5,))+0</f>
        <v>0</v>
      </c>
      <c r="J73" s="266"/>
      <c r="K73" s="8"/>
      <c r="L73" s="8"/>
      <c r="M73" s="8"/>
      <c r="N73" s="8"/>
    </row>
    <row r="74" spans="1:14" s="5" customFormat="1" ht="44.25" thickBot="1" x14ac:dyDescent="0.3">
      <c r="A74" s="81">
        <v>50</v>
      </c>
      <c r="B74" s="12" t="s">
        <v>125</v>
      </c>
      <c r="C74" s="183"/>
      <c r="D74" s="162"/>
      <c r="E74" s="183"/>
      <c r="F74" s="162"/>
      <c r="G74" s="205"/>
      <c r="H74" s="158"/>
      <c r="I74" s="161">
        <f>CONCATENATE(IF(OR(D74=3,F74=3),7.5,),IF(AND(D74=2,F74=2),5,),IF(AND(D74=1,F74=1),2.5,),IF(AND(D74=0,F74=0),0,),IF(AND(D74=2,F74=1),5,),IF(AND(D74=2,F74=0),5,),IF(AND(D74=1,F74=2),5,),IF(AND(D74=1,F74=0),2.5,),IF(AND(D74=0,F74=2),5,),IF(AND(D74=0,F74=1),2.5,))+0</f>
        <v>0</v>
      </c>
      <c r="J74" s="267"/>
      <c r="K74" s="8"/>
      <c r="L74" s="8"/>
      <c r="M74" s="8"/>
      <c r="N74" s="8"/>
    </row>
    <row r="75" spans="1:14" s="5" customFormat="1" ht="24" thickBot="1" x14ac:dyDescent="0.3">
      <c r="A75" s="73" t="s">
        <v>184</v>
      </c>
      <c r="B75" s="13" t="s">
        <v>120</v>
      </c>
      <c r="C75" s="260"/>
      <c r="D75" s="159"/>
      <c r="E75" s="260"/>
      <c r="F75" s="159"/>
      <c r="G75" s="260"/>
      <c r="H75" s="159"/>
      <c r="I75" s="159"/>
      <c r="J75" s="268"/>
      <c r="K75" s="8"/>
      <c r="L75" s="8"/>
      <c r="M75" s="8"/>
      <c r="N75" s="8"/>
    </row>
    <row r="76" spans="1:14" s="5" customFormat="1" ht="44.25" thickBot="1" x14ac:dyDescent="0.3">
      <c r="A76" s="83">
        <v>51</v>
      </c>
      <c r="B76" s="21" t="s">
        <v>123</v>
      </c>
      <c r="C76" s="184"/>
      <c r="D76" s="153"/>
      <c r="E76" s="184"/>
      <c r="F76" s="153"/>
      <c r="G76" s="184"/>
      <c r="H76" s="153"/>
      <c r="I76" s="154"/>
      <c r="J76" s="265"/>
      <c r="K76" s="8"/>
      <c r="L76" s="8"/>
      <c r="M76" s="8"/>
      <c r="N76" s="8"/>
    </row>
    <row r="77" spans="1:14" s="5" customFormat="1" ht="144" thickBot="1" x14ac:dyDescent="0.3">
      <c r="A77" s="86">
        <v>52</v>
      </c>
      <c r="B77" s="20" t="s">
        <v>126</v>
      </c>
      <c r="C77" s="193"/>
      <c r="D77" s="155"/>
      <c r="E77" s="193"/>
      <c r="F77" s="155"/>
      <c r="G77" s="201"/>
      <c r="H77" s="156"/>
      <c r="I77" s="161">
        <f>CONCATENATE(IF(OR(D77=3,F77=3),7.5,),IF(AND(D77=2,F77=2),5,),IF(AND(D77=1,F77=1),2.5,),IF(AND(D77=0,F77=0),0,),IF(AND(D77=2,F77=1),5,),IF(AND(D77=2,F77=0),5,),IF(AND(D77=1,F77=2),5,),IF(AND(D77=1,F77=0),2.5,),IF(AND(D77=0,F77=2),5,),IF(AND(D77=0,F77=1),2.5,))+0</f>
        <v>0</v>
      </c>
      <c r="J77" s="269"/>
      <c r="K77" s="8"/>
      <c r="L77" s="8"/>
      <c r="M77" s="8"/>
      <c r="N77" s="8"/>
    </row>
    <row r="78" spans="1:14" s="5" customFormat="1" ht="44.25" thickBot="1" x14ac:dyDescent="0.3">
      <c r="A78" s="87">
        <v>53</v>
      </c>
      <c r="B78" s="23" t="s">
        <v>127</v>
      </c>
      <c r="C78" s="183"/>
      <c r="D78" s="162"/>
      <c r="E78" s="183"/>
      <c r="F78" s="162"/>
      <c r="G78" s="198"/>
      <c r="H78" s="158"/>
      <c r="I78" s="161">
        <f>CONCATENATE(IF(OR(D78=3,F78=3),7.5,),IF(AND(D78=2,F78=2),5,),IF(AND(D78=1,F78=1),2.5,),IF(AND(D78=0,F78=0),0,),IF(AND(D78=2,F78=1),5,),IF(AND(D78=2,F78=0),5,),IF(AND(D78=1,F78=2),5,),IF(AND(D78=1,F78=0),2.5,),IF(AND(D78=0,F78=2),5,),IF(AND(D78=0,F78=1),2.5,))+0</f>
        <v>0</v>
      </c>
      <c r="J78" s="267"/>
      <c r="K78" s="8"/>
      <c r="L78" s="8"/>
      <c r="M78" s="8"/>
      <c r="N78" s="8"/>
    </row>
    <row r="79" spans="1:14" s="5" customFormat="1" ht="23.25" x14ac:dyDescent="0.25">
      <c r="A79" s="71" t="s">
        <v>184</v>
      </c>
      <c r="B79" s="74" t="s">
        <v>200</v>
      </c>
      <c r="C79" s="262"/>
      <c r="D79" s="167"/>
      <c r="E79" s="262"/>
      <c r="F79" s="167"/>
      <c r="G79" s="262"/>
      <c r="H79" s="167"/>
      <c r="I79" s="167"/>
      <c r="J79" s="271"/>
      <c r="K79" s="8"/>
      <c r="L79" s="8"/>
      <c r="M79" s="8"/>
      <c r="N79" s="8"/>
    </row>
    <row r="80" spans="1:14" s="5" customFormat="1" ht="27" thickBot="1" x14ac:dyDescent="0.3">
      <c r="A80" s="72"/>
      <c r="B80" s="18" t="s">
        <v>199</v>
      </c>
      <c r="C80" s="263"/>
      <c r="D80" s="168"/>
      <c r="E80" s="263"/>
      <c r="F80" s="168"/>
      <c r="G80" s="263"/>
      <c r="H80" s="168"/>
      <c r="I80" s="168"/>
      <c r="J80" s="272"/>
      <c r="K80" s="8"/>
      <c r="L80" s="8"/>
      <c r="M80" s="8"/>
      <c r="N80" s="8"/>
    </row>
    <row r="81" spans="1:14" s="5" customFormat="1" ht="100.5" x14ac:dyDescent="0.25">
      <c r="A81" s="83">
        <v>54</v>
      </c>
      <c r="B81" s="21" t="s">
        <v>128</v>
      </c>
      <c r="C81" s="184"/>
      <c r="D81" s="153"/>
      <c r="E81" s="184"/>
      <c r="F81" s="153"/>
      <c r="G81" s="184"/>
      <c r="H81" s="153"/>
      <c r="I81" s="165"/>
      <c r="J81" s="265"/>
      <c r="K81" s="8"/>
      <c r="L81" s="8"/>
      <c r="M81" s="8"/>
      <c r="N81" s="8"/>
    </row>
    <row r="82" spans="1:14" s="5" customFormat="1" ht="72.75" thickBot="1" x14ac:dyDescent="0.3">
      <c r="A82" s="86">
        <v>55</v>
      </c>
      <c r="B82" s="21" t="s">
        <v>131</v>
      </c>
      <c r="C82" s="184"/>
      <c r="D82" s="166"/>
      <c r="E82" s="184"/>
      <c r="F82" s="166"/>
      <c r="G82" s="184"/>
      <c r="H82" s="166"/>
      <c r="I82" s="154"/>
      <c r="J82" s="265"/>
      <c r="K82" s="8"/>
      <c r="L82" s="8"/>
      <c r="M82" s="8"/>
      <c r="N82" s="8"/>
    </row>
    <row r="83" spans="1:14" s="5" customFormat="1" ht="72.75" thickBot="1" x14ac:dyDescent="0.3">
      <c r="A83" s="86">
        <v>56</v>
      </c>
      <c r="B83" s="20" t="s">
        <v>134</v>
      </c>
      <c r="C83" s="193"/>
      <c r="D83" s="155"/>
      <c r="E83" s="193"/>
      <c r="F83" s="155"/>
      <c r="G83" s="201"/>
      <c r="H83" s="156"/>
      <c r="I83" s="161">
        <f>CONCATENATE(IF(OR(D83=3,F83=3),7.5,),IF(AND(D83=2,F83=2),5,),IF(AND(D83=1,F83=1),2.5,),IF(AND(D83=0,F83=0),0,),IF(AND(D83=2,F83=1),5,),IF(AND(D83=2,F83=0),5,),IF(AND(D83=1,F83=2),5,),IF(AND(D83=1,F83=0),2.5,),IF(AND(D83=0,F83=2),5,),IF(AND(D83=0,F83=1),2.5,))+0</f>
        <v>0</v>
      </c>
      <c r="J83" s="269"/>
      <c r="K83" s="8"/>
      <c r="L83" s="8"/>
      <c r="M83" s="8"/>
      <c r="N83" s="8"/>
    </row>
    <row r="84" spans="1:14" s="5" customFormat="1" ht="87" thickBot="1" x14ac:dyDescent="0.3">
      <c r="A84" s="87">
        <v>57</v>
      </c>
      <c r="B84" s="23" t="s">
        <v>139</v>
      </c>
      <c r="C84" s="183"/>
      <c r="D84" s="162"/>
      <c r="E84" s="183"/>
      <c r="F84" s="162"/>
      <c r="G84" s="198"/>
      <c r="H84" s="158"/>
      <c r="I84" s="161">
        <f>CONCATENATE(IF(OR(D84=3,F84=3),7.5,),IF(AND(D84=2,F84=2),5,),IF(AND(D84=1,F84=1),2.5,),IF(AND(D84=0,F84=0),0,),IF(AND(D84=2,F84=1),5,),IF(AND(D84=2,F84=0),5,),IF(AND(D84=1,F84=2),5,),IF(AND(D84=1,F84=0),2.5,),IF(AND(D84=0,F84=2),5,),IF(AND(D84=0,F84=1),2.5,))+0</f>
        <v>0</v>
      </c>
      <c r="J84" s="267"/>
      <c r="K84" s="8"/>
      <c r="L84" s="8"/>
      <c r="M84" s="8"/>
      <c r="N84" s="8"/>
    </row>
    <row r="85" spans="1:14" s="5" customFormat="1" ht="23.25" x14ac:dyDescent="0.25">
      <c r="A85" s="71" t="s">
        <v>184</v>
      </c>
      <c r="B85" s="74" t="s">
        <v>198</v>
      </c>
      <c r="C85" s="262"/>
      <c r="D85" s="167"/>
      <c r="E85" s="262"/>
      <c r="F85" s="167"/>
      <c r="G85" s="262"/>
      <c r="H85" s="167"/>
      <c r="I85" s="167"/>
      <c r="J85" s="271"/>
      <c r="K85" s="8"/>
      <c r="L85" s="8"/>
      <c r="M85" s="8"/>
      <c r="N85" s="8"/>
    </row>
    <row r="86" spans="1:14" s="5" customFormat="1" ht="27" thickBot="1" x14ac:dyDescent="0.3">
      <c r="A86" s="72"/>
      <c r="B86" s="18" t="s">
        <v>197</v>
      </c>
      <c r="C86" s="263"/>
      <c r="D86" s="168"/>
      <c r="E86" s="263"/>
      <c r="F86" s="168"/>
      <c r="G86" s="263"/>
      <c r="H86" s="168"/>
      <c r="I86" s="168"/>
      <c r="J86" s="272"/>
      <c r="K86" s="8"/>
      <c r="L86" s="8"/>
      <c r="M86" s="8"/>
      <c r="N86" s="8"/>
    </row>
    <row r="87" spans="1:14" s="5" customFormat="1" ht="43.5" x14ac:dyDescent="0.25">
      <c r="A87" s="80">
        <v>58</v>
      </c>
      <c r="B87" s="21" t="s">
        <v>132</v>
      </c>
      <c r="C87" s="184"/>
      <c r="D87" s="153"/>
      <c r="E87" s="184"/>
      <c r="F87" s="153"/>
      <c r="G87" s="202"/>
      <c r="H87" s="153"/>
      <c r="I87" s="165"/>
      <c r="J87" s="265"/>
      <c r="K87" s="8"/>
      <c r="L87" s="8"/>
      <c r="M87" s="8"/>
      <c r="N87" s="8"/>
    </row>
    <row r="88" spans="1:14" s="5" customFormat="1" ht="57.75" x14ac:dyDescent="0.25">
      <c r="A88" s="81">
        <v>59</v>
      </c>
      <c r="B88" s="21" t="s">
        <v>129</v>
      </c>
      <c r="C88" s="184"/>
      <c r="D88" s="166"/>
      <c r="E88" s="184"/>
      <c r="F88" s="166"/>
      <c r="G88" s="202"/>
      <c r="H88" s="166"/>
      <c r="I88" s="165"/>
      <c r="J88" s="265"/>
      <c r="K88" s="8"/>
      <c r="L88" s="8"/>
      <c r="M88" s="8"/>
      <c r="N88" s="8"/>
    </row>
    <row r="89" spans="1:14" s="5" customFormat="1" ht="87" thickBot="1" x14ac:dyDescent="0.3">
      <c r="A89" s="81">
        <v>60</v>
      </c>
      <c r="B89" s="21" t="s">
        <v>130</v>
      </c>
      <c r="C89" s="184"/>
      <c r="D89" s="166"/>
      <c r="E89" s="184"/>
      <c r="F89" s="166"/>
      <c r="G89" s="202"/>
      <c r="H89" s="166"/>
      <c r="I89" s="154"/>
      <c r="J89" s="265"/>
      <c r="K89" s="8"/>
      <c r="L89" s="8"/>
      <c r="M89" s="8"/>
      <c r="N89" s="8"/>
    </row>
    <row r="90" spans="1:14" s="5" customFormat="1" ht="72.75" thickBot="1" x14ac:dyDescent="0.3">
      <c r="A90" s="81">
        <v>61</v>
      </c>
      <c r="B90" s="26" t="s">
        <v>135</v>
      </c>
      <c r="C90" s="190"/>
      <c r="D90" s="155"/>
      <c r="E90" s="190"/>
      <c r="F90" s="155"/>
      <c r="G90" s="205"/>
      <c r="H90" s="156"/>
      <c r="I90" s="161">
        <f>CONCATENATE(IF(OR(D90=3,F90=3),7.5,),IF(AND(D90=2,F90=2),5,),IF(AND(D90=1,F90=1),2.5,),IF(AND(D90=0,F90=0),0,),IF(AND(D90=2,F90=1),5,),IF(AND(D90=2,F90=0),5,),IF(AND(D90=1,F90=2),5,),IF(AND(D90=1,F90=0),2.5,),IF(AND(D90=0,F90=2),5,),IF(AND(D90=0,F90=1),2.5,))+0</f>
        <v>0</v>
      </c>
      <c r="J90" s="267"/>
      <c r="K90" s="8"/>
      <c r="L90" s="8"/>
      <c r="M90" s="8"/>
      <c r="N90" s="8"/>
    </row>
    <row r="91" spans="1:14" s="5" customFormat="1" ht="44.25" thickBot="1" x14ac:dyDescent="0.3">
      <c r="A91" s="86">
        <v>62</v>
      </c>
      <c r="B91" s="23" t="s">
        <v>138</v>
      </c>
      <c r="C91" s="183"/>
      <c r="D91" s="162"/>
      <c r="E91" s="183"/>
      <c r="F91" s="162"/>
      <c r="G91" s="205"/>
      <c r="H91" s="158"/>
      <c r="I91" s="161">
        <f>CONCATENATE(IF(OR(D91=3,F91=3),7.5,),IF(AND(D91=2,F91=2),5,),IF(AND(D91=1,F91=1),2.5,),IF(AND(D91=0,F91=0),0,),IF(AND(D91=2,F91=1),5,),IF(AND(D91=2,F91=0),5,),IF(AND(D91=1,F91=2),5,),IF(AND(D91=1,F91=0),2.5,),IF(AND(D91=0,F91=2),5,),IF(AND(D91=0,F91=1),2.5,))+0</f>
        <v>0</v>
      </c>
      <c r="J91" s="267"/>
      <c r="K91" s="8"/>
      <c r="L91" s="8"/>
      <c r="M91" s="8"/>
      <c r="N91" s="8"/>
    </row>
    <row r="92" spans="1:14" s="5" customFormat="1" ht="24" thickBot="1" x14ac:dyDescent="0.3">
      <c r="A92" s="73" t="s">
        <v>184</v>
      </c>
      <c r="B92" s="13" t="s">
        <v>155</v>
      </c>
      <c r="C92" s="260"/>
      <c r="D92" s="159"/>
      <c r="E92" s="260"/>
      <c r="F92" s="159"/>
      <c r="G92" s="260"/>
      <c r="H92" s="159"/>
      <c r="I92" s="159"/>
      <c r="J92" s="268"/>
      <c r="K92" s="8"/>
      <c r="L92" s="8"/>
      <c r="M92" s="8"/>
      <c r="N92" s="8"/>
    </row>
    <row r="93" spans="1:14" s="5" customFormat="1" ht="72.75" thickBot="1" x14ac:dyDescent="0.3">
      <c r="A93" s="80">
        <v>63</v>
      </c>
      <c r="B93" s="21" t="s">
        <v>133</v>
      </c>
      <c r="C93" s="184"/>
      <c r="D93" s="153"/>
      <c r="E93" s="184"/>
      <c r="F93" s="153"/>
      <c r="G93" s="202"/>
      <c r="H93" s="153"/>
      <c r="I93" s="154"/>
      <c r="J93" s="265"/>
      <c r="K93" s="8"/>
      <c r="L93" s="8"/>
      <c r="M93" s="8"/>
      <c r="N93" s="8"/>
    </row>
    <row r="94" spans="1:14" s="5" customFormat="1" ht="115.5" thickBot="1" x14ac:dyDescent="0.3">
      <c r="A94" s="81">
        <v>64</v>
      </c>
      <c r="B94" s="20" t="s">
        <v>136</v>
      </c>
      <c r="C94" s="193"/>
      <c r="D94" s="155"/>
      <c r="E94" s="193"/>
      <c r="F94" s="155"/>
      <c r="G94" s="208"/>
      <c r="H94" s="156"/>
      <c r="I94" s="157">
        <f>CONCATENATE(IF(OR(D94=3,F94=3),7,),IF(AND(D94=2,F94=2),4.67,),IF(AND(D94=1,F94=1),2.33,),IF(AND(D94=0,F94=0),0,),IF(AND(D94=2,F94=1),4.67,),IF(AND(D94=2,F94=0),4.67,),IF(AND(D94=1,F94=2),4.67,),IF(AND(D94=1,F94=0),2.33,),IF(AND(D94=0,F94=2),4.67,),IF(AND(D94=0,F94=1),2.33,))+0</f>
        <v>0</v>
      </c>
      <c r="J94" s="269"/>
      <c r="K94" s="8"/>
      <c r="L94" s="8"/>
      <c r="M94" s="8"/>
      <c r="N94" s="8"/>
    </row>
    <row r="95" spans="1:14" s="5" customFormat="1" ht="44.25" thickBot="1" x14ac:dyDescent="0.3">
      <c r="A95" s="87">
        <v>65</v>
      </c>
      <c r="B95" s="23" t="s">
        <v>137</v>
      </c>
      <c r="C95" s="183"/>
      <c r="D95" s="155"/>
      <c r="E95" s="183"/>
      <c r="F95" s="155"/>
      <c r="G95" s="205"/>
      <c r="H95" s="156"/>
      <c r="I95" s="157">
        <f>CONCATENATE(IF(OR(D95=3,F95=3),7,),IF(AND(D95=2,F95=2),4.67,),IF(AND(D95=1,F95=1),2.33,),IF(AND(D95=0,F95=0),0,),IF(AND(D95=2,F95=1),4.67,),IF(AND(D95=2,F95=0),4.67,),IF(AND(D95=1,F95=2),4.67,),IF(AND(D95=1,F95=0),2.33,),IF(AND(D95=0,F95=2),4.67,),IF(AND(D95=0,F95=1),2.33,))+0</f>
        <v>0</v>
      </c>
      <c r="J95" s="267"/>
      <c r="K95" s="8"/>
      <c r="L95" s="8"/>
      <c r="M95" s="8"/>
      <c r="N95" s="8"/>
    </row>
    <row r="96" spans="1:14" s="16" customFormat="1" ht="58.5" thickBot="1" x14ac:dyDescent="0.3">
      <c r="A96" s="86">
        <v>66</v>
      </c>
      <c r="B96" s="76" t="s">
        <v>179</v>
      </c>
      <c r="C96" s="192"/>
      <c r="D96" s="166"/>
      <c r="E96" s="201"/>
      <c r="F96" s="156"/>
      <c r="G96" s="208"/>
      <c r="H96" s="156"/>
      <c r="I96" s="157">
        <f>CONCATENATE(IF(D96=1,0.5,),IF(D96=0,0,))+0</f>
        <v>0</v>
      </c>
      <c r="J96" s="269"/>
      <c r="K96" s="17"/>
      <c r="L96" s="17"/>
      <c r="M96" s="17"/>
      <c r="N96" s="17"/>
    </row>
    <row r="97" spans="1:14" s="16" customFormat="1" ht="44.25" thickBot="1" x14ac:dyDescent="0.3">
      <c r="A97" s="86">
        <v>67</v>
      </c>
      <c r="B97" s="79" t="s">
        <v>180</v>
      </c>
      <c r="C97" s="181"/>
      <c r="D97" s="166"/>
      <c r="E97" s="198"/>
      <c r="F97" s="158"/>
      <c r="G97" s="205"/>
      <c r="H97" s="156"/>
      <c r="I97" s="157">
        <f>CONCATENATE(IF(D97=1,0.5,),IF(D97=0,0,))+0</f>
        <v>0</v>
      </c>
      <c r="J97" s="267"/>
      <c r="K97" s="17"/>
      <c r="L97" s="17"/>
      <c r="M97" s="17"/>
      <c r="N97" s="17"/>
    </row>
    <row r="98" spans="1:14" s="16" customFormat="1" ht="27" thickBot="1" x14ac:dyDescent="0.3">
      <c r="A98" s="85"/>
      <c r="B98" s="77" t="s">
        <v>154</v>
      </c>
      <c r="C98" s="261"/>
      <c r="D98" s="164"/>
      <c r="E98" s="261"/>
      <c r="F98" s="164"/>
      <c r="G98" s="261"/>
      <c r="H98" s="169"/>
      <c r="I98" s="169"/>
      <c r="J98" s="270"/>
      <c r="K98" s="17"/>
      <c r="L98" s="17"/>
      <c r="M98" s="17"/>
      <c r="N98" s="17"/>
    </row>
    <row r="99" spans="1:14" s="5" customFormat="1" ht="23.25" x14ac:dyDescent="0.25">
      <c r="A99" s="71" t="s">
        <v>184</v>
      </c>
      <c r="B99" s="74" t="s">
        <v>196</v>
      </c>
      <c r="C99" s="262"/>
      <c r="D99" s="167"/>
      <c r="E99" s="262"/>
      <c r="F99" s="167"/>
      <c r="G99" s="262"/>
      <c r="H99" s="167"/>
      <c r="I99" s="167"/>
      <c r="J99" s="271"/>
      <c r="K99" s="8"/>
      <c r="L99" s="8"/>
      <c r="M99" s="8"/>
      <c r="N99" s="8"/>
    </row>
    <row r="100" spans="1:14" s="5" customFormat="1" ht="27" thickBot="1" x14ac:dyDescent="0.3">
      <c r="A100" s="72"/>
      <c r="B100" s="18" t="s">
        <v>195</v>
      </c>
      <c r="C100" s="263"/>
      <c r="D100" s="168"/>
      <c r="E100" s="263"/>
      <c r="F100" s="168"/>
      <c r="G100" s="263"/>
      <c r="H100" s="168"/>
      <c r="I100" s="168"/>
      <c r="J100" s="272"/>
      <c r="K100" s="8"/>
      <c r="L100" s="8"/>
      <c r="M100" s="8"/>
      <c r="N100" s="8"/>
    </row>
    <row r="101" spans="1:14" s="5" customFormat="1" ht="87" thickBot="1" x14ac:dyDescent="0.3">
      <c r="A101" s="83">
        <v>68</v>
      </c>
      <c r="B101" s="21" t="s">
        <v>140</v>
      </c>
      <c r="C101" s="184"/>
      <c r="D101" s="153"/>
      <c r="E101" s="184"/>
      <c r="F101" s="153"/>
      <c r="G101" s="202"/>
      <c r="H101" s="153"/>
      <c r="I101" s="154"/>
      <c r="J101" s="265"/>
      <c r="K101" s="8"/>
      <c r="L101" s="8"/>
      <c r="M101" s="8"/>
      <c r="N101" s="8"/>
    </row>
    <row r="102" spans="1:14" s="5" customFormat="1" ht="87" thickBot="1" x14ac:dyDescent="0.3">
      <c r="A102" s="86">
        <v>69</v>
      </c>
      <c r="B102" s="20" t="s">
        <v>141</v>
      </c>
      <c r="C102" s="193"/>
      <c r="D102" s="155"/>
      <c r="E102" s="193"/>
      <c r="F102" s="155"/>
      <c r="G102" s="208"/>
      <c r="H102" s="156"/>
      <c r="I102" s="157">
        <f>CONCATENATE(IF(OR(D102=3,F102=3),7,),IF(AND(D102=2,F102=2),4.67,),IF(AND(D102=1,F102=1),2.33,),IF(AND(D102=0,F102=0),0,),IF(AND(D102=2,F102=1),4.67,),IF(AND(D102=2,F102=0),4.67,),IF(AND(D102=1,F102=2),4.67,),IF(AND(D102=1,F102=0),2.33,),IF(AND(D102=0,F102=2),4.67,),IF(AND(D102=0,F102=1),2.33,))+0</f>
        <v>0</v>
      </c>
      <c r="J102" s="269"/>
      <c r="K102" s="8"/>
      <c r="L102" s="8"/>
      <c r="M102" s="8"/>
      <c r="N102" s="8"/>
    </row>
    <row r="103" spans="1:14" s="16" customFormat="1" ht="44.25" thickBot="1" x14ac:dyDescent="0.3">
      <c r="A103" s="86">
        <v>70</v>
      </c>
      <c r="B103" s="78" t="s">
        <v>181</v>
      </c>
      <c r="C103" s="181"/>
      <c r="D103" s="166"/>
      <c r="E103" s="198"/>
      <c r="F103" s="158"/>
      <c r="G103" s="205"/>
      <c r="H103" s="156"/>
      <c r="I103" s="157">
        <f>CONCATENATE(IF(D103=1,0.5,),IF(D103=0,0,))+0</f>
        <v>0</v>
      </c>
      <c r="J103" s="267"/>
      <c r="K103" s="17"/>
      <c r="L103" s="17"/>
      <c r="M103" s="17"/>
      <c r="N103" s="17"/>
    </row>
    <row r="104" spans="1:14" s="5" customFormat="1" ht="44.25" thickBot="1" x14ac:dyDescent="0.3">
      <c r="A104" s="87">
        <v>71</v>
      </c>
      <c r="B104" s="23" t="s">
        <v>142</v>
      </c>
      <c r="C104" s="183"/>
      <c r="D104" s="155"/>
      <c r="E104" s="183"/>
      <c r="F104" s="155"/>
      <c r="G104" s="205"/>
      <c r="H104" s="156"/>
      <c r="I104" s="157">
        <f>CONCATENATE(IF(OR(D104=3,F104=3),7,),IF(AND(D104=2,F104=2),4.67,),IF(AND(D104=1,F104=1),2.33,),IF(AND(D104=0,F104=0),0,),IF(AND(D104=2,F104=1),4.67,),IF(AND(D104=2,F104=0),4.67,),IF(AND(D104=1,F104=2),4.67,),IF(AND(D104=1,F104=0),2.33,),IF(AND(D104=0,F104=2),4.67,),IF(AND(D104=0,F104=1),2.33,))+0</f>
        <v>0</v>
      </c>
      <c r="J104" s="267"/>
      <c r="K104" s="8"/>
      <c r="L104" s="8"/>
      <c r="M104" s="8"/>
      <c r="N104" s="8"/>
    </row>
    <row r="105" spans="1:14" s="16" customFormat="1" ht="73.5" thickBot="1" x14ac:dyDescent="0.3">
      <c r="A105" s="87">
        <v>72</v>
      </c>
      <c r="B105" s="79" t="s">
        <v>182</v>
      </c>
      <c r="C105" s="181"/>
      <c r="D105" s="142"/>
      <c r="E105" s="198"/>
      <c r="F105" s="158"/>
      <c r="G105" s="205"/>
      <c r="H105" s="158"/>
      <c r="I105" s="157">
        <f>CONCATENATE(IF(D105=1,0.5,),IF(D105=0,0,))+0</f>
        <v>0</v>
      </c>
      <c r="J105" s="267"/>
      <c r="K105" s="17"/>
      <c r="L105" s="17"/>
      <c r="M105" s="17"/>
      <c r="N105" s="17"/>
    </row>
    <row r="106" spans="1:14" s="5" customFormat="1" ht="23.25" x14ac:dyDescent="0.25">
      <c r="A106" s="71" t="s">
        <v>184</v>
      </c>
      <c r="B106" s="74" t="s">
        <v>194</v>
      </c>
      <c r="C106" s="262"/>
      <c r="D106" s="167"/>
      <c r="E106" s="262"/>
      <c r="F106" s="167"/>
      <c r="G106" s="262"/>
      <c r="H106" s="167"/>
      <c r="I106" s="167"/>
      <c r="J106" s="271"/>
      <c r="K106" s="8"/>
      <c r="L106" s="8"/>
      <c r="M106" s="8"/>
      <c r="N106" s="8"/>
    </row>
    <row r="107" spans="1:14" s="5" customFormat="1" ht="27" thickBot="1" x14ac:dyDescent="0.3">
      <c r="A107" s="72"/>
      <c r="B107" s="18" t="s">
        <v>193</v>
      </c>
      <c r="C107" s="263"/>
      <c r="D107" s="168"/>
      <c r="E107" s="263"/>
      <c r="F107" s="168"/>
      <c r="G107" s="263"/>
      <c r="H107" s="168"/>
      <c r="I107" s="168"/>
      <c r="J107" s="272"/>
      <c r="K107" s="8"/>
      <c r="L107" s="8"/>
      <c r="M107" s="8"/>
      <c r="N107" s="8"/>
    </row>
    <row r="108" spans="1:14" s="5" customFormat="1" ht="72.75" thickBot="1" x14ac:dyDescent="0.3">
      <c r="A108" s="83">
        <v>73</v>
      </c>
      <c r="B108" s="21" t="s">
        <v>143</v>
      </c>
      <c r="C108" s="184"/>
      <c r="D108" s="153"/>
      <c r="E108" s="184"/>
      <c r="F108" s="153"/>
      <c r="G108" s="202"/>
      <c r="H108" s="153"/>
      <c r="I108" s="154"/>
      <c r="J108" s="265"/>
      <c r="K108" s="8"/>
      <c r="L108" s="8"/>
      <c r="M108" s="8"/>
      <c r="N108" s="8"/>
    </row>
    <row r="109" spans="1:14" s="5" customFormat="1" ht="101.25" thickBot="1" x14ac:dyDescent="0.3">
      <c r="A109" s="86">
        <v>74</v>
      </c>
      <c r="B109" s="26" t="s">
        <v>144</v>
      </c>
      <c r="C109" s="190"/>
      <c r="D109" s="155"/>
      <c r="E109" s="190"/>
      <c r="F109" s="155"/>
      <c r="G109" s="205"/>
      <c r="H109" s="156"/>
      <c r="I109" s="157">
        <f>CONCATENATE(IF(OR(D109=3,F109=3),7,),IF(AND(D109=2,F109=2),4.67,),IF(AND(D109=1,F109=1),2.33,),IF(AND(D109=0,F109=0),0,),IF(AND(D109=2,F109=1),4.67,),IF(AND(D109=2,F109=0),4.67,),IF(AND(D109=1,F109=2),4.67,),IF(AND(D109=1,F109=0),2.33,),IF(AND(D109=0,F109=2),4.67,),IF(AND(D109=0,F109=1),2.33,))+0</f>
        <v>0</v>
      </c>
      <c r="J109" s="267"/>
      <c r="K109" s="8"/>
      <c r="L109" s="8"/>
      <c r="M109" s="8"/>
      <c r="N109" s="8"/>
    </row>
    <row r="110" spans="1:14" s="5" customFormat="1" ht="30" thickBot="1" x14ac:dyDescent="0.3">
      <c r="A110" s="87">
        <v>75</v>
      </c>
      <c r="B110" s="12" t="s">
        <v>145</v>
      </c>
      <c r="C110" s="183"/>
      <c r="D110" s="155"/>
      <c r="E110" s="183"/>
      <c r="F110" s="155"/>
      <c r="G110" s="205"/>
      <c r="H110" s="156"/>
      <c r="I110" s="157">
        <f>CONCATENATE(IF(OR(D110=3,F110=3),7,),IF(AND(D110=2,F110=2),4.67,),IF(AND(D110=1,F110=1),2.33,),IF(AND(D110=0,F110=0),0,),IF(AND(D110=2,F110=1),4.67,),IF(AND(D110=2,F110=0),4.67,),IF(AND(D110=1,F110=2),4.67,),IF(AND(D110=1,F110=0),2.33,),IF(AND(D110=0,F110=2),4.67,),IF(AND(D110=0,F110=1),2.33,))+0</f>
        <v>0</v>
      </c>
      <c r="J110" s="267"/>
      <c r="K110" s="8"/>
      <c r="L110" s="8"/>
      <c r="M110" s="8"/>
      <c r="N110" s="8"/>
    </row>
    <row r="111" spans="1:14" s="16" customFormat="1" ht="73.5" thickBot="1" x14ac:dyDescent="0.3">
      <c r="A111" s="87">
        <v>76</v>
      </c>
      <c r="B111" s="79" t="s">
        <v>183</v>
      </c>
      <c r="C111" s="181"/>
      <c r="D111" s="142"/>
      <c r="E111" s="198"/>
      <c r="F111" s="158"/>
      <c r="G111" s="205"/>
      <c r="H111" s="158"/>
      <c r="I111" s="171">
        <f>IF(D111=1,1,0)+0</f>
        <v>0</v>
      </c>
      <c r="J111" s="267"/>
      <c r="K111" s="17"/>
      <c r="L111" s="17"/>
      <c r="M111" s="17"/>
      <c r="N111" s="17"/>
    </row>
    <row r="112" spans="1:14" s="16" customFormat="1" ht="23.25" x14ac:dyDescent="0.25">
      <c r="A112" s="71" t="s">
        <v>184</v>
      </c>
      <c r="B112" s="74" t="s">
        <v>207</v>
      </c>
      <c r="C112" s="262"/>
      <c r="D112" s="167"/>
      <c r="E112" s="262"/>
      <c r="F112" s="167"/>
      <c r="G112" s="262"/>
      <c r="H112" s="167"/>
      <c r="I112" s="167"/>
      <c r="J112" s="271"/>
      <c r="K112" s="17"/>
      <c r="L112" s="17"/>
      <c r="M112" s="17"/>
      <c r="N112" s="17"/>
    </row>
    <row r="113" spans="1:14" s="16" customFormat="1" ht="27" thickBot="1" x14ac:dyDescent="0.3">
      <c r="A113" s="99"/>
      <c r="B113" s="18" t="s">
        <v>208</v>
      </c>
      <c r="C113" s="263"/>
      <c r="D113" s="168"/>
      <c r="E113" s="263"/>
      <c r="F113" s="168"/>
      <c r="G113" s="263"/>
      <c r="H113" s="168"/>
      <c r="I113" s="168"/>
      <c r="J113" s="272"/>
      <c r="K113" s="17"/>
      <c r="L113" s="17"/>
      <c r="M113" s="17"/>
      <c r="N113" s="17"/>
    </row>
    <row r="114" spans="1:14" s="16" customFormat="1" ht="57.75" thickBot="1" x14ac:dyDescent="0.3">
      <c r="A114" s="100">
        <v>77</v>
      </c>
      <c r="B114" s="21" t="s">
        <v>209</v>
      </c>
      <c r="C114" s="184"/>
      <c r="D114" s="153"/>
      <c r="E114" s="184"/>
      <c r="F114" s="153"/>
      <c r="G114" s="184"/>
      <c r="H114" s="153"/>
      <c r="I114" s="154"/>
      <c r="J114" s="265"/>
      <c r="K114" s="17"/>
      <c r="L114" s="17"/>
      <c r="M114" s="17"/>
      <c r="N114" s="17"/>
    </row>
    <row r="115" spans="1:14" s="16" customFormat="1" ht="87" thickBot="1" x14ac:dyDescent="0.3">
      <c r="A115" s="100">
        <v>78</v>
      </c>
      <c r="B115" s="26" t="s">
        <v>210</v>
      </c>
      <c r="C115" s="190"/>
      <c r="D115" s="155"/>
      <c r="E115" s="190"/>
      <c r="F115" s="155"/>
      <c r="G115" s="198"/>
      <c r="H115" s="156"/>
      <c r="I115" s="161">
        <f>CONCATENATE(IF(OR(D115=3,F115=3),7.5,),IF(AND(D115=2,F115=2),5,),IF(AND(D115=1,F115=1),2.5,),IF(AND(D115=0,F115=0),0,),IF(AND(D115=2,F115=1),5,),IF(AND(D115=2,F115=0),5,),IF(AND(D115=1,F115=2),5,),IF(AND(D115=1,F115=0),2.5,),IF(AND(D115=0,F115=2),5,),IF(AND(D115=0,F115=1),2.5,))+0</f>
        <v>0</v>
      </c>
      <c r="J115" s="267"/>
      <c r="K115" s="17"/>
      <c r="L115" s="17"/>
      <c r="M115" s="17"/>
      <c r="N115" s="17"/>
    </row>
    <row r="116" spans="1:14" s="16" customFormat="1" ht="44.25" thickBot="1" x14ac:dyDescent="0.3">
      <c r="A116" s="100">
        <v>79</v>
      </c>
      <c r="B116" s="23" t="s">
        <v>142</v>
      </c>
      <c r="C116" s="183"/>
      <c r="D116" s="162"/>
      <c r="E116" s="183"/>
      <c r="F116" s="162"/>
      <c r="G116" s="198"/>
      <c r="H116" s="158"/>
      <c r="I116" s="161">
        <f>CONCATENATE(IF(OR(D116=3,F116=3),7.5,),IF(AND(D116=2,F116=2),5,),IF(AND(D116=1,F116=1),2.5,),IF(AND(D116=0,F116=0),0,),IF(AND(D116=2,F116=1),5,),IF(AND(D116=2,F116=0),5,),IF(AND(D116=1,F116=2),5,),IF(AND(D116=1,F116=0),2.5,),IF(AND(D116=0,F116=2),5,),IF(AND(D116=0,F116=1),2.5,))+0</f>
        <v>0</v>
      </c>
      <c r="J116" s="267"/>
      <c r="K116" s="17"/>
      <c r="L116" s="17"/>
      <c r="M116" s="17"/>
      <c r="N116" s="17"/>
    </row>
    <row r="117" spans="1:14" s="5" customFormat="1" ht="23.25" x14ac:dyDescent="0.25">
      <c r="A117" s="101" t="s">
        <v>184</v>
      </c>
      <c r="B117" s="74" t="s">
        <v>192</v>
      </c>
      <c r="C117" s="262"/>
      <c r="D117" s="167"/>
      <c r="E117" s="262"/>
      <c r="F117" s="167"/>
      <c r="G117" s="262"/>
      <c r="H117" s="167"/>
      <c r="I117" s="167"/>
      <c r="J117" s="271"/>
      <c r="K117" s="8"/>
      <c r="L117" s="8"/>
      <c r="M117" s="8"/>
      <c r="N117" s="8"/>
    </row>
    <row r="118" spans="1:14" s="5" customFormat="1" ht="27" thickBot="1" x14ac:dyDescent="0.3">
      <c r="A118" s="72"/>
      <c r="B118" s="18" t="s">
        <v>191</v>
      </c>
      <c r="C118" s="263"/>
      <c r="D118" s="168"/>
      <c r="E118" s="263"/>
      <c r="F118" s="168"/>
      <c r="G118" s="263"/>
      <c r="H118" s="168"/>
      <c r="I118" s="168"/>
      <c r="J118" s="272"/>
      <c r="K118" s="8"/>
      <c r="L118" s="8"/>
      <c r="M118" s="8"/>
      <c r="N118" s="8"/>
    </row>
    <row r="119" spans="1:14" s="5" customFormat="1" ht="44.25" thickBot="1" x14ac:dyDescent="0.3">
      <c r="A119" s="83">
        <v>80</v>
      </c>
      <c r="B119" s="21" t="s">
        <v>146</v>
      </c>
      <c r="C119" s="184"/>
      <c r="D119" s="153"/>
      <c r="E119" s="184"/>
      <c r="F119" s="153"/>
      <c r="G119" s="184"/>
      <c r="H119" s="153"/>
      <c r="I119" s="154"/>
      <c r="J119" s="265"/>
      <c r="K119" s="8"/>
      <c r="L119" s="8"/>
      <c r="M119" s="8"/>
      <c r="N119" s="8"/>
    </row>
    <row r="120" spans="1:14" s="5" customFormat="1" ht="101.25" thickBot="1" x14ac:dyDescent="0.3">
      <c r="A120" s="86">
        <v>81</v>
      </c>
      <c r="B120" s="20" t="s">
        <v>147</v>
      </c>
      <c r="C120" s="193"/>
      <c r="D120" s="155"/>
      <c r="E120" s="193"/>
      <c r="F120" s="155"/>
      <c r="G120" s="201"/>
      <c r="H120" s="156"/>
      <c r="I120" s="161">
        <f>CONCATENATE(IF(OR(D120=3,F120=3),7.5,),IF(AND(D120=2,F120=2),5,),IF(AND(D120=1,F120=1),2.5,),IF(AND(D120=0,F120=0),0,),IF(AND(D120=2,F120=1),5,),IF(AND(D120=2,F120=0),5,),IF(AND(D120=1,F120=2),5,),IF(AND(D120=1,F120=0),2.5,),IF(AND(D120=0,F120=2),5,),IF(AND(D120=0,F120=1),2.5,))+0</f>
        <v>0</v>
      </c>
      <c r="J120" s="269"/>
      <c r="K120" s="8"/>
      <c r="L120" s="8"/>
      <c r="M120" s="8"/>
      <c r="N120" s="8"/>
    </row>
    <row r="121" spans="1:14" s="5" customFormat="1" ht="58.5" thickBot="1" x14ac:dyDescent="0.3">
      <c r="A121" s="87">
        <v>82</v>
      </c>
      <c r="B121" s="23" t="s">
        <v>148</v>
      </c>
      <c r="C121" s="183"/>
      <c r="D121" s="162"/>
      <c r="E121" s="183"/>
      <c r="F121" s="162"/>
      <c r="G121" s="198"/>
      <c r="H121" s="158"/>
      <c r="I121" s="161">
        <f>CONCATENATE(IF(OR(D121=3,F121=3),7.5,),IF(AND(D121=2,F121=2),5,),IF(AND(D121=1,F121=1),2.5,),IF(AND(D121=0,F121=0),0,),IF(AND(D121=2,F121=1),5,),IF(AND(D121=2,F121=0),5,),IF(AND(D121=1,F121=2),5,),IF(AND(D121=1,F121=0),2.5,),IF(AND(D121=0,F121=2),5,),IF(AND(D121=0,F121=1),2.5,))+0</f>
        <v>0</v>
      </c>
      <c r="J121" s="267"/>
      <c r="K121" s="8"/>
      <c r="L121" s="8"/>
      <c r="M121" s="8"/>
      <c r="N121" s="8"/>
    </row>
    <row r="122" spans="1:14" s="5" customFormat="1" ht="23.25" x14ac:dyDescent="0.25">
      <c r="A122" s="71" t="s">
        <v>184</v>
      </c>
      <c r="B122" s="74" t="s">
        <v>190</v>
      </c>
      <c r="C122" s="262"/>
      <c r="D122" s="167"/>
      <c r="E122" s="262"/>
      <c r="F122" s="167"/>
      <c r="G122" s="262"/>
      <c r="H122" s="167"/>
      <c r="I122" s="167"/>
      <c r="J122" s="271"/>
      <c r="K122" s="8"/>
      <c r="L122" s="8"/>
      <c r="M122" s="8"/>
      <c r="N122" s="8"/>
    </row>
    <row r="123" spans="1:14" s="16" customFormat="1" ht="24" thickBot="1" x14ac:dyDescent="0.3">
      <c r="A123" s="75"/>
      <c r="B123" s="18" t="s">
        <v>189</v>
      </c>
      <c r="C123" s="263"/>
      <c r="D123" s="168"/>
      <c r="E123" s="263"/>
      <c r="F123" s="168"/>
      <c r="G123" s="263"/>
      <c r="H123" s="168"/>
      <c r="I123" s="168"/>
      <c r="J123" s="272"/>
      <c r="K123" s="17"/>
      <c r="L123" s="17"/>
      <c r="M123" s="17"/>
      <c r="N123" s="17"/>
    </row>
    <row r="124" spans="1:14" s="5" customFormat="1" ht="101.25" thickBot="1" x14ac:dyDescent="0.3">
      <c r="A124" s="80">
        <v>83</v>
      </c>
      <c r="B124" s="21" t="s">
        <v>149</v>
      </c>
      <c r="C124" s="184"/>
      <c r="D124" s="153"/>
      <c r="E124" s="184"/>
      <c r="F124" s="153"/>
      <c r="G124" s="184"/>
      <c r="H124" s="153"/>
      <c r="I124" s="154"/>
      <c r="J124" s="265"/>
      <c r="K124" s="8"/>
      <c r="L124" s="8"/>
      <c r="M124" s="8"/>
      <c r="N124" s="8"/>
    </row>
    <row r="125" spans="1:14" s="5" customFormat="1" ht="87.75" thickBot="1" x14ac:dyDescent="0.3">
      <c r="A125" s="81">
        <v>84</v>
      </c>
      <c r="B125" s="20" t="s">
        <v>151</v>
      </c>
      <c r="C125" s="193"/>
      <c r="D125" s="155"/>
      <c r="E125" s="193"/>
      <c r="F125" s="155"/>
      <c r="G125" s="201"/>
      <c r="H125" s="156"/>
      <c r="I125" s="161">
        <f>CONCATENATE(IF(OR(D125=3,F125=3),7.5,),IF(AND(D125=2,F125=2),5,),IF(AND(D125=1,F125=1),2.5,),IF(AND(D125=0,F125=0),0,),IF(AND(D125=2,F125=1),5,),IF(AND(D125=2,F125=0),5,),IF(AND(D125=1,F125=2),5,),IF(AND(D125=1,F125=0),2.5,),IF(AND(D125=0,F125=2),5,),IF(AND(D125=0,F125=1),2.5,))+0</f>
        <v>0</v>
      </c>
      <c r="J125" s="269"/>
      <c r="K125" s="8"/>
      <c r="L125" s="8"/>
      <c r="M125" s="8"/>
      <c r="N125" s="8"/>
    </row>
    <row r="126" spans="1:14" s="5" customFormat="1" ht="44.25" thickBot="1" x14ac:dyDescent="0.3">
      <c r="A126" s="81">
        <v>85</v>
      </c>
      <c r="B126" s="29" t="s">
        <v>150</v>
      </c>
      <c r="C126" s="196"/>
      <c r="D126" s="155"/>
      <c r="E126" s="196"/>
      <c r="F126" s="155"/>
      <c r="G126" s="206"/>
      <c r="H126" s="156"/>
      <c r="I126" s="172">
        <f>CONCATENATE(IF(OR(D126=3,F126=3),7.5,),IF(AND(D126=2,F126=2),5,),IF(AND(D126=1,F126=1),2.5,),IF(AND(D126=0,F126=0),0,),IF(AND(D126=2,F126=1),5,),IF(AND(D126=2,F126=0),5,),IF(AND(D126=1,F126=2),5,),IF(AND(D126=1,F126=0),2.5,),IF(AND(D126=0,F126=2),5,),IF(AND(D126=0,F126=1),2.5,))+0</f>
        <v>0</v>
      </c>
      <c r="J126" s="266"/>
      <c r="K126" s="8"/>
      <c r="L126" s="8"/>
      <c r="M126" s="8"/>
      <c r="N126" s="8"/>
    </row>
    <row r="127" spans="1:14" s="5" customFormat="1" ht="27" thickBot="1" x14ac:dyDescent="0.3">
      <c r="A127" s="88"/>
      <c r="B127" s="30" t="s">
        <v>156</v>
      </c>
      <c r="C127" s="264"/>
      <c r="D127" s="173"/>
      <c r="E127" s="264"/>
      <c r="F127" s="173"/>
      <c r="G127" s="264"/>
      <c r="H127" s="174"/>
      <c r="I127" s="174"/>
      <c r="J127" s="273"/>
      <c r="K127" s="8"/>
      <c r="L127" s="8"/>
      <c r="M127" s="8"/>
      <c r="N127" s="8"/>
    </row>
    <row r="128" spans="1:14" s="5" customFormat="1" ht="23.25" x14ac:dyDescent="0.25">
      <c r="A128" s="71" t="s">
        <v>184</v>
      </c>
      <c r="B128" s="74" t="s">
        <v>188</v>
      </c>
      <c r="C128" s="262"/>
      <c r="D128" s="167"/>
      <c r="E128" s="262"/>
      <c r="F128" s="167"/>
      <c r="G128" s="262"/>
      <c r="H128" s="167"/>
      <c r="I128" s="167"/>
      <c r="J128" s="271"/>
      <c r="K128" s="8"/>
      <c r="L128" s="8"/>
      <c r="M128" s="8"/>
      <c r="N128" s="8"/>
    </row>
    <row r="129" spans="1:14" s="5" customFormat="1" ht="27" thickBot="1" x14ac:dyDescent="0.3">
      <c r="A129" s="72"/>
      <c r="B129" s="18" t="s">
        <v>187</v>
      </c>
      <c r="C129" s="263"/>
      <c r="D129" s="168"/>
      <c r="E129" s="263"/>
      <c r="F129" s="168"/>
      <c r="G129" s="263"/>
      <c r="H129" s="168"/>
      <c r="I129" s="168"/>
      <c r="J129" s="272"/>
      <c r="K129" s="8"/>
      <c r="L129" s="8"/>
      <c r="M129" s="8"/>
      <c r="N129" s="8"/>
    </row>
    <row r="130" spans="1:14" s="5" customFormat="1" ht="72.75" thickBot="1" x14ac:dyDescent="0.3">
      <c r="A130" s="80">
        <v>86</v>
      </c>
      <c r="B130" s="21" t="s">
        <v>53</v>
      </c>
      <c r="C130" s="184"/>
      <c r="D130" s="153"/>
      <c r="E130" s="184"/>
      <c r="F130" s="153"/>
      <c r="G130" s="202"/>
      <c r="H130" s="153"/>
      <c r="I130" s="154"/>
      <c r="J130" s="265"/>
      <c r="K130" s="8"/>
      <c r="L130" s="8"/>
      <c r="M130" s="8"/>
      <c r="N130" s="8"/>
    </row>
    <row r="131" spans="1:14" s="5" customFormat="1" ht="102" thickBot="1" x14ac:dyDescent="0.3">
      <c r="A131" s="81">
        <v>87</v>
      </c>
      <c r="B131" s="31" t="s">
        <v>54</v>
      </c>
      <c r="C131" s="193"/>
      <c r="D131" s="155"/>
      <c r="E131" s="193"/>
      <c r="F131" s="155"/>
      <c r="G131" s="208"/>
      <c r="H131" s="156"/>
      <c r="I131" s="157">
        <f>CONCATENATE(IF(OR(D131=3,F131=3),5,),IF(AND(D131=2,F131=2),3.33,),IF(AND(D131=1,F131=1),1.67,),IF(AND(D131=0,F131=0),0,),IF(AND(D131=2,F131=1),3.33,),IF(AND(D131=2,F131=0),3.33,),IF(AND(D131=1,F131=2),3.33,),IF(AND(D131=1,F131=0),1.67,),IF(AND(D131=0,F131=2),3.33,),IF(AND(D131=0,F131=1),1.67,))+0</f>
        <v>0</v>
      </c>
      <c r="J131" s="269"/>
      <c r="K131" s="8"/>
      <c r="L131" s="8"/>
      <c r="M131" s="8"/>
      <c r="N131" s="8"/>
    </row>
    <row r="132" spans="1:14" s="5" customFormat="1" ht="73.5" thickBot="1" x14ac:dyDescent="0.3">
      <c r="A132" s="81">
        <v>88</v>
      </c>
      <c r="B132" s="23" t="s">
        <v>55</v>
      </c>
      <c r="C132" s="183"/>
      <c r="D132" s="155"/>
      <c r="E132" s="183"/>
      <c r="F132" s="155"/>
      <c r="G132" s="205"/>
      <c r="H132" s="156"/>
      <c r="I132" s="157">
        <f>CONCATENATE(IF(OR(D132=3,F132=3),5,),IF(AND(D132=2,F132=2),3.33,),IF(AND(D132=1,F132=1),1.67,),IF(AND(D132=0,F132=0),0,),IF(AND(D132=2,F132=1),3.33,),IF(AND(D132=2,F132=0),3.33,),IF(AND(D132=1,F132=2),3.33,),IF(AND(D132=1,F132=0),1.67,),IF(AND(D132=0,F132=2),3.33,),IF(AND(D132=0,F132=1),1.67,))+0</f>
        <v>0</v>
      </c>
      <c r="J132" s="267"/>
      <c r="K132" s="8"/>
      <c r="L132" s="8"/>
      <c r="M132" s="8"/>
      <c r="N132" s="8"/>
    </row>
    <row r="133" spans="1:14" s="5" customFormat="1" ht="102" thickBot="1" x14ac:dyDescent="0.3">
      <c r="A133" s="81">
        <v>89</v>
      </c>
      <c r="B133" s="23" t="s">
        <v>59</v>
      </c>
      <c r="C133" s="183"/>
      <c r="D133" s="162"/>
      <c r="E133" s="183"/>
      <c r="F133" s="162"/>
      <c r="G133" s="205"/>
      <c r="H133" s="158"/>
      <c r="I133" s="157">
        <f>CONCATENATE(IF(OR(D133=3,F133=3),5,),IF(AND(D133=2,F133=2),3.33,),IF(AND(D133=1,F133=1),1.67,),IF(AND(D133=0,F133=0),0,),IF(AND(D133=2,F133=1),3.33,),IF(AND(D133=2,F133=0),3.33,),IF(AND(D133=1,F133=2),3.33,),IF(AND(D133=1,F133=0),1.67,),IF(AND(D133=0,F133=2),3.33,),IF(AND(D133=0,F133=1),1.67,))+0</f>
        <v>0</v>
      </c>
      <c r="J133" s="267"/>
      <c r="K133" s="8"/>
      <c r="L133" s="8"/>
      <c r="M133" s="8"/>
      <c r="N133" s="8"/>
    </row>
    <row r="134" spans="1:14" s="5" customFormat="1" ht="24" thickBot="1" x14ac:dyDescent="0.3">
      <c r="A134" s="73" t="s">
        <v>184</v>
      </c>
      <c r="B134" s="13" t="s">
        <v>56</v>
      </c>
      <c r="C134" s="260"/>
      <c r="D134" s="159"/>
      <c r="E134" s="260"/>
      <c r="F134" s="159"/>
      <c r="G134" s="260"/>
      <c r="H134" s="159"/>
      <c r="I134" s="159"/>
      <c r="J134" s="268"/>
      <c r="K134" s="8"/>
      <c r="L134" s="8"/>
      <c r="M134" s="8"/>
      <c r="N134" s="8"/>
    </row>
    <row r="135" spans="1:14" s="5" customFormat="1" ht="44.25" thickBot="1" x14ac:dyDescent="0.3">
      <c r="A135" s="80">
        <v>90</v>
      </c>
      <c r="B135" s="21" t="s">
        <v>57</v>
      </c>
      <c r="C135" s="184"/>
      <c r="D135" s="153"/>
      <c r="E135" s="184"/>
      <c r="F135" s="153"/>
      <c r="G135" s="184"/>
      <c r="H135" s="153"/>
      <c r="I135" s="154"/>
      <c r="J135" s="265"/>
      <c r="K135" s="8"/>
      <c r="L135" s="8"/>
      <c r="M135" s="8"/>
      <c r="N135" s="8"/>
    </row>
    <row r="136" spans="1:14" s="5" customFormat="1" ht="101.25" thickBot="1" x14ac:dyDescent="0.3">
      <c r="A136" s="81">
        <v>91</v>
      </c>
      <c r="B136" s="26" t="s">
        <v>58</v>
      </c>
      <c r="C136" s="190"/>
      <c r="D136" s="162"/>
      <c r="E136" s="190"/>
      <c r="F136" s="162"/>
      <c r="G136" s="198"/>
      <c r="H136" s="158"/>
      <c r="I136" s="171">
        <f>CONCATENATE(IF(OR(D136=3,F136=3),15,),IF(AND(D136=2,F136=2),10,),IF(AND(D136=1,F136=1),5,),IF(AND(D136=0,F136=0),0,),IF(AND(D136=2,F136=1),10,),IF(AND(D136=2,F136=0),10,),IF(AND(D136=1,F136=2),10,),IF(AND(D136=1,F136=0),5,),IF(AND(D136=0,F136=2),10,),IF(AND(D136=0,F136=1),5,))+0</f>
        <v>0</v>
      </c>
      <c r="J136" s="267"/>
      <c r="K136" s="8"/>
      <c r="L136" s="8"/>
      <c r="M136" s="8"/>
      <c r="N136" s="8"/>
    </row>
    <row r="137" spans="1:14" s="5" customFormat="1" ht="23.25" x14ac:dyDescent="0.25">
      <c r="A137" s="71" t="s">
        <v>184</v>
      </c>
      <c r="B137" s="74" t="s">
        <v>186</v>
      </c>
      <c r="C137" s="262"/>
      <c r="D137" s="167"/>
      <c r="E137" s="262"/>
      <c r="F137" s="167"/>
      <c r="G137" s="262"/>
      <c r="H137" s="167"/>
      <c r="I137" s="167"/>
      <c r="J137" s="271"/>
      <c r="K137" s="8"/>
      <c r="L137" s="8"/>
      <c r="M137" s="8"/>
      <c r="N137" s="8"/>
    </row>
    <row r="138" spans="1:14" s="5" customFormat="1" ht="27" thickBot="1" x14ac:dyDescent="0.3">
      <c r="A138" s="72"/>
      <c r="B138" s="18" t="s">
        <v>185</v>
      </c>
      <c r="C138" s="263"/>
      <c r="D138" s="168"/>
      <c r="E138" s="263"/>
      <c r="F138" s="168"/>
      <c r="G138" s="263"/>
      <c r="H138" s="168"/>
      <c r="I138" s="168"/>
      <c r="J138" s="272"/>
      <c r="K138" s="8"/>
      <c r="L138" s="8"/>
      <c r="M138" s="8"/>
      <c r="N138" s="8"/>
    </row>
    <row r="139" spans="1:14" s="5" customFormat="1" ht="43.5" x14ac:dyDescent="0.25">
      <c r="A139" s="80">
        <v>92</v>
      </c>
      <c r="B139" s="21" t="s">
        <v>61</v>
      </c>
      <c r="C139" s="184"/>
      <c r="D139" s="153"/>
      <c r="E139" s="184"/>
      <c r="F139" s="153"/>
      <c r="G139" s="184"/>
      <c r="H139" s="153"/>
      <c r="I139" s="165"/>
      <c r="J139" s="265"/>
      <c r="K139" s="8"/>
      <c r="L139" s="8"/>
      <c r="M139" s="8"/>
      <c r="N139" s="8"/>
    </row>
    <row r="140" spans="1:14" s="5" customFormat="1" ht="43.5" x14ac:dyDescent="0.25">
      <c r="A140" s="81">
        <v>93</v>
      </c>
      <c r="B140" s="25" t="s">
        <v>62</v>
      </c>
      <c r="C140" s="194"/>
      <c r="D140" s="166"/>
      <c r="E140" s="194"/>
      <c r="F140" s="166"/>
      <c r="G140" s="194"/>
      <c r="H140" s="166"/>
      <c r="I140" s="165"/>
      <c r="J140" s="269"/>
      <c r="K140" s="8"/>
      <c r="L140" s="8"/>
      <c r="M140" s="8"/>
      <c r="N140" s="8"/>
    </row>
    <row r="141" spans="1:14" s="5" customFormat="1" ht="72.75" thickBot="1" x14ac:dyDescent="0.3">
      <c r="A141" s="81">
        <v>94</v>
      </c>
      <c r="B141" s="25" t="s">
        <v>66</v>
      </c>
      <c r="C141" s="194"/>
      <c r="D141" s="166"/>
      <c r="E141" s="194"/>
      <c r="F141" s="166"/>
      <c r="G141" s="194"/>
      <c r="H141" s="166"/>
      <c r="I141" s="154"/>
      <c r="J141" s="269"/>
      <c r="K141" s="8"/>
      <c r="L141" s="8"/>
      <c r="M141" s="8"/>
      <c r="N141" s="8"/>
    </row>
    <row r="142" spans="1:14" s="5" customFormat="1" ht="87" thickBot="1" x14ac:dyDescent="0.3">
      <c r="A142" s="81">
        <v>95</v>
      </c>
      <c r="B142" s="26" t="s">
        <v>67</v>
      </c>
      <c r="C142" s="190"/>
      <c r="D142" s="162"/>
      <c r="E142" s="190"/>
      <c r="F142" s="162"/>
      <c r="G142" s="198"/>
      <c r="H142" s="158"/>
      <c r="I142" s="171">
        <f>CONCATENATE(IF(OR(D142=3,F142=3),15,),IF(AND(D142=2,F142=2),10,),IF(AND(D142=1,F142=1),5,),IF(AND(D142=0,F142=0),0,),IF(AND(D142=2,F142=1),10,),IF(AND(D142=2,F142=0),10,),IF(AND(D142=1,F142=2),10,),IF(AND(D142=1,F142=0),5,),IF(AND(D142=0,F142=2),10,),IF(AND(D142=0,F142=1),5,))+0</f>
        <v>0</v>
      </c>
      <c r="J142" s="267"/>
      <c r="K142" s="8"/>
      <c r="L142" s="8"/>
      <c r="M142" s="8"/>
      <c r="N142" s="8"/>
    </row>
    <row r="143" spans="1:14" s="5" customFormat="1" ht="24" thickBot="1" x14ac:dyDescent="0.3">
      <c r="A143" s="70" t="s">
        <v>184</v>
      </c>
      <c r="B143" s="13" t="s">
        <v>60</v>
      </c>
      <c r="C143" s="260"/>
      <c r="D143" s="159"/>
      <c r="E143" s="260"/>
      <c r="F143" s="159"/>
      <c r="G143" s="260"/>
      <c r="H143" s="159"/>
      <c r="I143" s="159"/>
      <c r="J143" s="268"/>
      <c r="K143" s="8"/>
      <c r="L143" s="8"/>
      <c r="M143" s="8"/>
      <c r="N143" s="8"/>
    </row>
    <row r="144" spans="1:14" s="5" customFormat="1" ht="43.5" x14ac:dyDescent="0.25">
      <c r="A144" s="81">
        <v>96</v>
      </c>
      <c r="B144" s="21" t="s">
        <v>63</v>
      </c>
      <c r="C144" s="184"/>
      <c r="D144" s="153"/>
      <c r="E144" s="184"/>
      <c r="F144" s="153"/>
      <c r="G144" s="184"/>
      <c r="H144" s="153"/>
      <c r="I144" s="165"/>
      <c r="J144" s="265"/>
      <c r="K144" s="8"/>
      <c r="L144" s="8"/>
      <c r="M144" s="8"/>
      <c r="N144" s="8"/>
    </row>
    <row r="145" spans="1:14" s="5" customFormat="1" ht="29.25" x14ac:dyDescent="0.25">
      <c r="A145" s="81">
        <v>97</v>
      </c>
      <c r="B145" s="25" t="s">
        <v>64</v>
      </c>
      <c r="C145" s="194"/>
      <c r="D145" s="166"/>
      <c r="E145" s="194"/>
      <c r="F145" s="166"/>
      <c r="G145" s="194"/>
      <c r="H145" s="166"/>
      <c r="I145" s="165"/>
      <c r="J145" s="269"/>
      <c r="K145" s="8"/>
      <c r="L145" s="8"/>
      <c r="M145" s="8"/>
      <c r="N145" s="8"/>
    </row>
    <row r="146" spans="1:14" s="5" customFormat="1" ht="58.5" thickBot="1" x14ac:dyDescent="0.3">
      <c r="A146" s="81">
        <v>98</v>
      </c>
      <c r="B146" s="25" t="s">
        <v>65</v>
      </c>
      <c r="C146" s="194"/>
      <c r="D146" s="166"/>
      <c r="E146" s="194"/>
      <c r="F146" s="166"/>
      <c r="G146" s="194"/>
      <c r="H146" s="166"/>
      <c r="I146" s="154"/>
      <c r="J146" s="269"/>
      <c r="K146" s="8"/>
      <c r="L146" s="8"/>
      <c r="M146" s="8"/>
      <c r="N146" s="8"/>
    </row>
    <row r="147" spans="1:14" s="5" customFormat="1" ht="87" thickBot="1" x14ac:dyDescent="0.3">
      <c r="A147" s="89">
        <v>99</v>
      </c>
      <c r="B147" s="90" t="s">
        <v>68</v>
      </c>
      <c r="C147" s="197"/>
      <c r="D147" s="175"/>
      <c r="E147" s="197"/>
      <c r="F147" s="175"/>
      <c r="G147" s="210"/>
      <c r="H147" s="156"/>
      <c r="I147" s="157">
        <f>CONCATENATE(IF(OR(D147=3,F147=3),15,),IF(AND(D147=2,F147=2),10,),IF(AND(D147=1,F147=1),5,),IF(AND(D147=0,F147=0),0,),IF(AND(D147=2,F147=1),10,),IF(AND(D147=2,F147=0),10,),IF(AND(D147=1,F147=2),10,),IF(AND(D147=1,F147=0),5,),IF(AND(D147=0,F147=2),10,),IF(AND(D147=0,F147=1),5,))+0</f>
        <v>0</v>
      </c>
      <c r="J147" s="274"/>
      <c r="K147" s="8"/>
      <c r="L147" s="8"/>
      <c r="M147" s="8"/>
      <c r="N147" s="8"/>
    </row>
    <row r="148" spans="1:14" ht="20.100000000000001" customHeight="1" x14ac:dyDescent="0.25">
      <c r="A148" s="137"/>
      <c r="B148" s="138"/>
      <c r="C148" s="139"/>
      <c r="D148" s="139"/>
      <c r="E148" s="139"/>
      <c r="F148" s="139"/>
      <c r="G148" s="139"/>
      <c r="H148" s="139"/>
      <c r="I148" s="176">
        <f>SUM(I9:I147)</f>
        <v>0</v>
      </c>
      <c r="J148" s="140" t="s">
        <v>214</v>
      </c>
    </row>
    <row r="149" spans="1:14" ht="20.100000000000001" customHeight="1" thickBot="1" x14ac:dyDescent="0.3">
      <c r="A149" s="137"/>
      <c r="B149" s="138"/>
      <c r="C149" s="139"/>
      <c r="D149" s="139"/>
      <c r="E149" s="139"/>
      <c r="F149" s="139"/>
      <c r="G149" s="139"/>
      <c r="H149" s="139"/>
      <c r="I149" s="177">
        <f>I148/750</f>
        <v>0</v>
      </c>
      <c r="J149" s="141"/>
    </row>
    <row r="150" spans="1:14" ht="33.75" customHeight="1" thickBot="1" x14ac:dyDescent="0.3">
      <c r="A150" s="14"/>
      <c r="B150" s="237" t="s">
        <v>37</v>
      </c>
      <c r="C150" s="237"/>
      <c r="D150" s="237"/>
      <c r="E150" s="237"/>
      <c r="F150" s="237"/>
      <c r="G150" s="237"/>
      <c r="H150" s="237"/>
      <c r="I150" s="237"/>
      <c r="J150" s="238"/>
    </row>
  </sheetData>
  <sheetProtection algorithmName="SHA-512" hashValue="OkMVjxcWwJfeWpA91cQR9zoIJg2EW+z/9bA9gYKsiP66v9SX5jRP/DHmsAn4GMYpDuk6vEazjDb78oyXg4f3rw==" saltValue="jILP3ztIFlKUCFMj2vkCfA==" spinCount="100000" sheet="1" objects="1" scenarios="1" selectLockedCells="1"/>
  <mergeCells count="7">
    <mergeCell ref="B2:J2"/>
    <mergeCell ref="B3:J3"/>
    <mergeCell ref="B150:J150"/>
    <mergeCell ref="B1:J1"/>
    <mergeCell ref="B4:J4"/>
    <mergeCell ref="B6:J6"/>
    <mergeCell ref="B5:J5"/>
  </mergeCells>
  <dataValidations count="1">
    <dataValidation type="list" allowBlank="1" showInputMessage="1" showErrorMessage="1" sqref="I81 I35 H30:I32 I139:I140 F66:F67 F31 H83:I84 H19:I21 H64:I67 H15:I16 F96:F97 H52:I54 I28 F12 H37:I38 F49 I61:I62 H58:I59 F105 I144:I145 F111 H120:I121 H125:I126 H24:I25 I87:I88 I40:I41 H10:I12 H43:I44 H77:I78 H115:I116 F103 H142:I142 H131:I133 F21 H73:I74 F53 H47:I49 H136:I136 H109:I111 H94:I97 H90:I91 H147:I147 H102:I105">
      <formula1>check</formula1>
    </dataValidation>
  </dataValidations>
  <printOptions horizontalCentered="1" verticalCentered="1"/>
  <pageMargins left="0.2" right="0.2" top="0.25" bottom="0.25" header="0.3" footer="0.3"/>
  <pageSetup scale="61" fitToHeight="0" orientation="landscape" r:id="rId1"/>
  <rowBreaks count="7" manualBreakCount="7">
    <brk id="21" max="16383" man="1"/>
    <brk id="38" max="16383" man="1"/>
    <brk id="54" max="16383" man="1"/>
    <brk id="74" max="16383" man="1"/>
    <brk id="91" max="16383" man="1"/>
    <brk id="116" max="16383" man="1"/>
    <brk id="13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Sheet1!$F$1:$F$2</xm:f>
          </x14:formula1>
          <xm:sqref>D144:D146 F144:F146 H144:H146 D139:D141 F139:F141 H139:H141 H135 F135 D135 H130 F130 D130 H124 F124 D124 H119 F119 D119 H114 F114 D114 H108 F108 D108 H101 F101 D101 H93 F93 D93 H87:H89 F87:F89 D87:D89 H81:H82 F81:F82 D81:D82 H76 F76 D76 H71:H72 F71:F72 D71:D72 H61:H63 F61:F63 D61:D63 H57 F57 D57 H51 F51 D51 H46 F46 D46 H40:H42 F40:F42 D40:D42 H35:H36 F35:F36 D35:D36 H28:H29 F28:F29 D28:D29 H23 F23 D23 H18 F18 D18 H14 F14 D14 H9 F9 D9</xm:sqref>
        </x14:dataValidation>
        <x14:dataValidation type="list" allowBlank="1" showInputMessage="1" showErrorMessage="1">
          <x14:formula1>
            <xm:f>Sheet1!$B$1:$B$4</xm:f>
          </x14:formula1>
          <xm:sqref>D10:D11 F10:F11 D15:D16 F15:F16 D19:D20 F19:F20 F24:F25 D24:D25 F30 D30 F32 D32 F37:F38 D37:D38 F43:F44 D43:D44 D47:D48 F47:F48 D52 F52 F54 D54 F58:F59 D58:D59 F64:F65 D64:D65 F73:F74 D73:D74 F77:F78 D77:D78 F83:F84 D83:D84 F90:F91 D90:D91 F94:F95 D94:D95 F102 D102 D104 F104 D109:D110 F109:F110 D115:D116 F115:F116 D120:D121 F120:F121 D125:D126 F125:F126 D131:D133 F131:F133 F136 D136 F142 D142 D147 F147</xm:sqref>
        </x14:dataValidation>
        <x14:dataValidation type="list" allowBlank="1" showInputMessage="1" showErrorMessage="1">
          <x14:formula1>
            <xm:f>Sheet1!$D$1:$D$2</xm:f>
          </x14:formula1>
          <xm:sqref>I146 I141 I135 I130 I124 I119 I114 I108 I101 I93 I89 I82 I76 I72 I63 I57 I51 I46 I42 I36 I29 I23 I18 I14 I9</xm:sqref>
        </x14:dataValidation>
        <x14:dataValidation type="list" allowBlank="1" showInputMessage="1" showErrorMessage="1">
          <x14:formula1>
            <xm:f>Sheet1!$E$1:$E$2</xm:f>
          </x14:formula1>
          <xm:sqref>D31 D21 D12 D49 D53 D66:D67 D96:D97 D103 D105 D111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5" thickBot="1" x14ac:dyDescent="0.3">
      <c r="A1" s="98"/>
      <c r="B1" s="251" t="s">
        <v>31</v>
      </c>
      <c r="C1" s="252"/>
      <c r="D1" s="252"/>
      <c r="E1" s="252"/>
      <c r="F1" s="252"/>
      <c r="G1" s="253"/>
    </row>
    <row r="2" spans="1:7" ht="80.099999999999994" customHeight="1" thickBot="1" x14ac:dyDescent="0.3">
      <c r="A2" s="35"/>
      <c r="B2" s="257" t="s">
        <v>205</v>
      </c>
      <c r="C2" s="258"/>
      <c r="D2" s="258"/>
      <c r="E2" s="258"/>
      <c r="F2" s="258"/>
      <c r="G2" s="259"/>
    </row>
    <row r="3" spans="1:7" ht="69.95" customHeight="1" thickBot="1" x14ac:dyDescent="0.3">
      <c r="A3" s="35"/>
      <c r="B3" s="254" t="s">
        <v>206</v>
      </c>
      <c r="C3" s="255"/>
      <c r="D3" s="255"/>
      <c r="E3" s="255"/>
      <c r="F3" s="255"/>
      <c r="G3" s="256"/>
    </row>
    <row r="4" spans="1:7" s="10" customFormat="1" ht="16.5" thickBot="1" x14ac:dyDescent="0.3">
      <c r="A4" s="34"/>
      <c r="B4" s="36" t="s">
        <v>157</v>
      </c>
      <c r="C4" s="37"/>
      <c r="D4" s="37"/>
      <c r="E4" s="37"/>
      <c r="F4" s="37"/>
      <c r="G4" s="38"/>
    </row>
    <row r="5" spans="1:7" s="10" customFormat="1" ht="60.75" thickBot="1" x14ac:dyDescent="0.3">
      <c r="A5" s="41" t="s">
        <v>0</v>
      </c>
      <c r="B5" s="39" t="s">
        <v>158</v>
      </c>
      <c r="C5" s="40" t="s">
        <v>1</v>
      </c>
      <c r="D5" s="40" t="s">
        <v>2</v>
      </c>
      <c r="E5" s="40" t="s">
        <v>3</v>
      </c>
      <c r="F5" s="32" t="s">
        <v>4</v>
      </c>
      <c r="G5" s="33" t="s">
        <v>5</v>
      </c>
    </row>
    <row r="6" spans="1:7" s="10" customFormat="1" ht="88.5" thickBot="1" x14ac:dyDescent="0.3">
      <c r="A6" s="57">
        <v>1</v>
      </c>
      <c r="B6" s="43" t="s">
        <v>40</v>
      </c>
      <c r="C6" s="53"/>
      <c r="D6" s="54"/>
      <c r="E6" s="54"/>
      <c r="F6" s="127"/>
      <c r="G6" s="128"/>
    </row>
    <row r="7" spans="1:7" s="10" customFormat="1" ht="30" thickBot="1" x14ac:dyDescent="0.3">
      <c r="A7" s="62">
        <v>2</v>
      </c>
      <c r="B7" s="52" t="s">
        <v>41</v>
      </c>
      <c r="C7" s="49"/>
      <c r="D7" s="50"/>
      <c r="E7" s="50"/>
      <c r="F7" s="127"/>
      <c r="G7" s="129"/>
    </row>
    <row r="8" spans="1:7" s="10" customFormat="1" ht="59.25" thickBot="1" x14ac:dyDescent="0.3">
      <c r="A8" s="58">
        <v>3</v>
      </c>
      <c r="B8" s="46" t="s">
        <v>43</v>
      </c>
      <c r="C8" s="55"/>
      <c r="D8" s="56"/>
      <c r="E8" s="56"/>
      <c r="F8" s="127"/>
      <c r="G8" s="129"/>
    </row>
    <row r="9" spans="1:7" s="10" customFormat="1" ht="30.75" thickBot="1" x14ac:dyDescent="0.3">
      <c r="A9" s="62">
        <v>4</v>
      </c>
      <c r="B9" s="52" t="s">
        <v>42</v>
      </c>
      <c r="C9" s="49"/>
      <c r="D9" s="50"/>
      <c r="E9" s="50"/>
      <c r="F9" s="127"/>
      <c r="G9" s="129"/>
    </row>
    <row r="10" spans="1:7" s="10" customFormat="1" ht="73.5" thickBot="1" x14ac:dyDescent="0.3">
      <c r="A10" s="58">
        <v>5</v>
      </c>
      <c r="B10" s="46" t="s">
        <v>159</v>
      </c>
      <c r="C10" s="55"/>
      <c r="D10" s="56"/>
      <c r="E10" s="56"/>
      <c r="F10" s="127"/>
      <c r="G10" s="129"/>
    </row>
    <row r="11" spans="1:7" s="10" customFormat="1" ht="73.5" thickBot="1" x14ac:dyDescent="0.3">
      <c r="A11" s="62">
        <v>6</v>
      </c>
      <c r="B11" s="52" t="s">
        <v>160</v>
      </c>
      <c r="C11" s="49"/>
      <c r="D11" s="50"/>
      <c r="E11" s="50"/>
      <c r="F11" s="127"/>
      <c r="G11" s="129"/>
    </row>
    <row r="12" spans="1:7" s="10" customFormat="1" ht="44.25" thickBot="1" x14ac:dyDescent="0.3">
      <c r="A12" s="58">
        <v>7</v>
      </c>
      <c r="B12" s="47" t="s">
        <v>168</v>
      </c>
      <c r="C12" s="55"/>
      <c r="D12" s="56"/>
      <c r="E12" s="56"/>
      <c r="F12" s="127"/>
      <c r="G12" s="129"/>
    </row>
    <row r="13" spans="1:7" s="10" customFormat="1" ht="44.25" thickBot="1" x14ac:dyDescent="0.3">
      <c r="A13" s="62">
        <v>8</v>
      </c>
      <c r="B13" s="52" t="s">
        <v>161</v>
      </c>
      <c r="C13" s="49"/>
      <c r="D13" s="50"/>
      <c r="E13" s="50"/>
      <c r="F13" s="127"/>
      <c r="G13" s="129"/>
    </row>
    <row r="14" spans="1:7" s="10" customFormat="1" ht="58.5" thickBot="1" x14ac:dyDescent="0.3">
      <c r="A14" s="58">
        <v>9</v>
      </c>
      <c r="B14" s="47" t="s">
        <v>169</v>
      </c>
      <c r="C14" s="55"/>
      <c r="D14" s="56"/>
      <c r="E14" s="56"/>
      <c r="F14" s="127"/>
      <c r="G14" s="129"/>
    </row>
    <row r="15" spans="1:7" s="10" customFormat="1" ht="30" thickBot="1" x14ac:dyDescent="0.3">
      <c r="A15" s="62">
        <v>10</v>
      </c>
      <c r="B15" s="52" t="s">
        <v>162</v>
      </c>
      <c r="C15" s="49"/>
      <c r="D15" s="50"/>
      <c r="E15" s="50"/>
      <c r="F15" s="127"/>
      <c r="G15" s="129"/>
    </row>
    <row r="16" spans="1:7" s="10" customFormat="1" ht="30" thickBot="1" x14ac:dyDescent="0.3">
      <c r="A16" s="58">
        <v>11</v>
      </c>
      <c r="B16" s="47" t="s">
        <v>163</v>
      </c>
      <c r="C16" s="55"/>
      <c r="D16" s="56"/>
      <c r="E16" s="56"/>
      <c r="F16" s="127"/>
      <c r="G16" s="129"/>
    </row>
    <row r="17" spans="1:8" s="10" customFormat="1" ht="44.25" thickBot="1" x14ac:dyDescent="0.3">
      <c r="A17" s="62">
        <v>12</v>
      </c>
      <c r="B17" s="52" t="s">
        <v>50</v>
      </c>
      <c r="C17" s="49"/>
      <c r="D17" s="50"/>
      <c r="E17" s="50"/>
      <c r="F17" s="127"/>
      <c r="G17" s="129"/>
    </row>
    <row r="18" spans="1:8" s="10" customFormat="1" ht="59.25" thickBot="1" x14ac:dyDescent="0.3">
      <c r="A18" s="59">
        <v>13</v>
      </c>
      <c r="B18" s="44" t="s">
        <v>45</v>
      </c>
      <c r="C18" s="67"/>
      <c r="D18" s="68"/>
      <c r="E18" s="68"/>
      <c r="F18" s="127"/>
      <c r="G18" s="130"/>
    </row>
    <row r="19" spans="1:8" s="10" customFormat="1" ht="44.25" thickBot="1" x14ac:dyDescent="0.3">
      <c r="A19" s="63">
        <v>14</v>
      </c>
      <c r="B19" s="52" t="s">
        <v>46</v>
      </c>
      <c r="C19" s="50"/>
      <c r="D19" s="50"/>
      <c r="E19" s="50"/>
      <c r="F19" s="127"/>
      <c r="G19" s="131"/>
    </row>
    <row r="20" spans="1:8" s="10" customFormat="1" ht="58.5" thickBot="1" x14ac:dyDescent="0.3">
      <c r="A20" s="60">
        <v>15</v>
      </c>
      <c r="B20" s="44" t="s">
        <v>51</v>
      </c>
      <c r="C20" s="56"/>
      <c r="D20" s="56"/>
      <c r="E20" s="56"/>
      <c r="F20" s="127"/>
      <c r="G20" s="131"/>
    </row>
    <row r="21" spans="1:8" s="10" customFormat="1" ht="30" thickBot="1" x14ac:dyDescent="0.3">
      <c r="A21" s="63">
        <v>16</v>
      </c>
      <c r="B21" s="64" t="s">
        <v>52</v>
      </c>
      <c r="C21" s="51"/>
      <c r="D21" s="51"/>
      <c r="E21" s="51"/>
      <c r="F21" s="127"/>
      <c r="G21" s="131"/>
    </row>
    <row r="22" spans="1:8" s="10" customFormat="1" ht="87" thickBot="1" x14ac:dyDescent="0.3">
      <c r="A22" s="61">
        <v>17</v>
      </c>
      <c r="B22" s="45" t="s">
        <v>170</v>
      </c>
      <c r="C22" s="55"/>
      <c r="D22" s="56"/>
      <c r="E22" s="56"/>
      <c r="F22" s="127"/>
      <c r="G22" s="131"/>
    </row>
    <row r="23" spans="1:8" s="10" customFormat="1" ht="44.25" thickBot="1" x14ac:dyDescent="0.3">
      <c r="A23" s="65">
        <v>18</v>
      </c>
      <c r="B23" s="52" t="s">
        <v>164</v>
      </c>
      <c r="C23" s="49"/>
      <c r="D23" s="50"/>
      <c r="E23" s="50"/>
      <c r="F23" s="127"/>
      <c r="G23" s="128"/>
    </row>
    <row r="24" spans="1:8" s="10" customFormat="1" ht="30" thickBot="1" x14ac:dyDescent="0.3">
      <c r="A24" s="61">
        <v>19</v>
      </c>
      <c r="B24" s="48" t="s">
        <v>165</v>
      </c>
      <c r="C24" s="55"/>
      <c r="D24" s="56"/>
      <c r="E24" s="56"/>
      <c r="F24" s="127"/>
      <c r="G24" s="128"/>
    </row>
    <row r="25" spans="1:8" s="10" customFormat="1" ht="87.75" thickBot="1" x14ac:dyDescent="0.3">
      <c r="A25" s="65">
        <v>20</v>
      </c>
      <c r="B25" s="66" t="s">
        <v>166</v>
      </c>
      <c r="C25" s="49"/>
      <c r="D25" s="50"/>
      <c r="E25" s="50"/>
      <c r="F25" s="127"/>
      <c r="G25" s="129"/>
    </row>
    <row r="26" spans="1:8" s="10" customFormat="1" ht="44.25" thickBot="1" x14ac:dyDescent="0.3">
      <c r="A26" s="61">
        <v>21</v>
      </c>
      <c r="B26" s="46" t="s">
        <v>47</v>
      </c>
      <c r="C26" s="55"/>
      <c r="D26" s="56"/>
      <c r="E26" s="56"/>
      <c r="F26" s="127"/>
      <c r="G26" s="129"/>
    </row>
    <row r="27" spans="1:8" s="10" customFormat="1" ht="30.75" thickBot="1" x14ac:dyDescent="0.3">
      <c r="A27" s="65">
        <v>22</v>
      </c>
      <c r="B27" s="52" t="s">
        <v>38</v>
      </c>
      <c r="C27" s="49"/>
      <c r="D27" s="50"/>
      <c r="E27" s="50"/>
      <c r="F27" s="127"/>
      <c r="G27" s="129"/>
    </row>
    <row r="28" spans="1:8" s="10" customFormat="1" ht="30" thickBot="1" x14ac:dyDescent="0.3">
      <c r="A28" s="61">
        <v>23</v>
      </c>
      <c r="B28" s="47" t="s">
        <v>48</v>
      </c>
      <c r="C28" s="55"/>
      <c r="D28" s="56"/>
      <c r="E28" s="56"/>
      <c r="F28" s="127"/>
      <c r="G28" s="129"/>
    </row>
    <row r="29" spans="1:8" s="10" customFormat="1" ht="30" thickBot="1" x14ac:dyDescent="0.3">
      <c r="A29" s="65">
        <v>24</v>
      </c>
      <c r="B29" s="64" t="s">
        <v>49</v>
      </c>
      <c r="C29" s="49"/>
      <c r="D29" s="50"/>
      <c r="E29" s="50"/>
      <c r="F29" s="127"/>
      <c r="G29" s="129"/>
    </row>
    <row r="30" spans="1:8" ht="44.25" thickBot="1" x14ac:dyDescent="0.3">
      <c r="A30" s="61">
        <v>25</v>
      </c>
      <c r="B30" s="48" t="s">
        <v>39</v>
      </c>
      <c r="C30" s="55"/>
      <c r="D30" s="56"/>
      <c r="E30" s="56"/>
      <c r="F30" s="127"/>
      <c r="G30" s="129"/>
    </row>
    <row r="31" spans="1:8" ht="44.25" thickBot="1" x14ac:dyDescent="0.3">
      <c r="A31" s="65">
        <v>26</v>
      </c>
      <c r="B31" s="52" t="s">
        <v>44</v>
      </c>
      <c r="C31" s="49"/>
      <c r="D31" s="50"/>
      <c r="E31" s="50"/>
      <c r="F31" s="127"/>
      <c r="G31" s="129"/>
    </row>
    <row r="32" spans="1:8" ht="55.5" customHeight="1" thickBot="1" x14ac:dyDescent="0.3">
      <c r="A32" s="93">
        <v>27</v>
      </c>
      <c r="B32" s="94" t="s">
        <v>171</v>
      </c>
      <c r="C32" s="95"/>
      <c r="D32" s="96"/>
      <c r="E32" s="96"/>
      <c r="F32" s="127"/>
      <c r="G32" s="132"/>
      <c r="H32" s="15"/>
    </row>
    <row r="33" spans="1:7" ht="27" customHeight="1" x14ac:dyDescent="0.4">
      <c r="A33" s="42"/>
      <c r="B33" s="42"/>
      <c r="C33" s="42"/>
      <c r="D33" s="42"/>
      <c r="E33" s="42"/>
      <c r="F33" s="133">
        <f>SUM(F6:F32)</f>
        <v>0</v>
      </c>
      <c r="G33" s="134" t="s">
        <v>167</v>
      </c>
    </row>
    <row r="34" spans="1:7" ht="27" customHeight="1" thickBot="1" x14ac:dyDescent="0.3">
      <c r="A34" s="91"/>
      <c r="B34" s="92"/>
      <c r="C34" s="92"/>
      <c r="D34" s="91"/>
      <c r="E34" s="91"/>
      <c r="F34" s="135">
        <f>F33/81</f>
        <v>0</v>
      </c>
      <c r="G34" s="136"/>
    </row>
    <row r="35" spans="1:7" ht="35.1" customHeight="1" thickBot="1" x14ac:dyDescent="0.3">
      <c r="A35" s="97"/>
      <c r="B35" s="237" t="s">
        <v>37</v>
      </c>
      <c r="C35" s="237"/>
      <c r="D35" s="237"/>
      <c r="E35" s="237"/>
      <c r="F35" s="237"/>
      <c r="G35" s="238"/>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algorithmName="SHA-512" hashValue="iPh/6IpoUuJ0lDDYrZ1WtRbR1Y+wk1RGFZxZLhjwy9hkC7aG3N3OW2GnJsv9w3qWwbuwwwdCKOJiV15gjduhdw==" saltValue="GtsYtbbl8sDWiYzcAtm9dQ==" spinCount="100000" sheet="1" objects="1" scenarios="1" selectLockedCells="1"/>
  <mergeCells count="4">
    <mergeCell ref="B1:G1"/>
    <mergeCell ref="B3:G3"/>
    <mergeCell ref="B2:G2"/>
    <mergeCell ref="B35:G35"/>
  </mergeCells>
  <printOptions horizontalCentered="1" verticalCentered="1"/>
  <pageMargins left="0.2" right="0.2" top="0.25" bottom="0.25" header="0.3" footer="0.3"/>
  <pageSetup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4"/>
    </sheetView>
  </sheetViews>
  <sheetFormatPr defaultRowHeight="15" x14ac:dyDescent="0.25"/>
  <cols>
    <col min="1" max="4" width="8.85546875" style="6"/>
  </cols>
  <sheetData>
    <row r="1" spans="1:6" x14ac:dyDescent="0.25">
      <c r="A1" s="6" t="s">
        <v>32</v>
      </c>
      <c r="B1" s="6">
        <v>3</v>
      </c>
      <c r="C1" s="6">
        <v>3</v>
      </c>
      <c r="D1" s="6">
        <v>15</v>
      </c>
      <c r="E1" s="6">
        <v>1</v>
      </c>
      <c r="F1" s="6" t="s">
        <v>211</v>
      </c>
    </row>
    <row r="2" spans="1:6" x14ac:dyDescent="0.25">
      <c r="A2" s="6" t="s">
        <v>33</v>
      </c>
      <c r="B2" s="6">
        <v>2</v>
      </c>
      <c r="C2" s="6">
        <v>0</v>
      </c>
      <c r="D2" s="6">
        <v>0</v>
      </c>
      <c r="E2" s="6">
        <v>0</v>
      </c>
      <c r="F2" s="6" t="s">
        <v>212</v>
      </c>
    </row>
    <row r="3" spans="1:6" x14ac:dyDescent="0.25">
      <c r="B3" s="6">
        <v>1</v>
      </c>
      <c r="E3" s="4"/>
      <c r="F3" s="4"/>
    </row>
    <row r="4" spans="1:6" x14ac:dyDescent="0.25">
      <c r="B4" s="6">
        <v>0</v>
      </c>
      <c r="E4" s="4"/>
      <c r="F4" s="4"/>
    </row>
  </sheetData>
  <sheetProtection algorithmName="SHA-512" hashValue="4cGLSKxCba46hVSCAdRiawiMTMj5b/LX+QBA2FjaYHJCEWA00VC11mRZPh1kULPgg01disuuQLhvPZO8CtpZmQ==" saltValue="LHjpussCwudi7UTZ0geH4A=="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1'!OLE_LINK1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2017-11-03T18:01:19Z</cp:lastPrinted>
  <dcterms:created xsi:type="dcterms:W3CDTF">2016-12-22T21:00:02Z</dcterms:created>
  <dcterms:modified xsi:type="dcterms:W3CDTF">2018-02-09T21:40:44Z</dcterms:modified>
</cp:coreProperties>
</file>