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9F6" lockStructure="1"/>
  <bookViews>
    <workbookView xWindow="720" yWindow="75" windowWidth="18510" windowHeight="6480" tabRatio="574" activeTab="1"/>
  </bookViews>
  <sheets>
    <sheet name="School Funding &amp; Budget" sheetId="12" r:id="rId1"/>
    <sheet name="School Funding &amp; Budget Summary" sheetId="15" r:id="rId2"/>
    <sheet name="lists" sheetId="16" state="hidden" r:id="rId3"/>
  </sheets>
  <definedNames>
    <definedName name="_xlnm._FilterDatabase" localSheetId="2" hidden="1">#REF!</definedName>
    <definedName name="_xlnm._FilterDatabase" localSheetId="0" hidden="1">'School Funding &amp; Budget'!$A$9:$A$11</definedName>
    <definedName name="ABQ_SIGN_LANGUAGE_ACADEMY">lists!$C$2</definedName>
    <definedName name="Alamogordo">lists!$D$2:$D$11</definedName>
    <definedName name="ALBUQUERQUE">lists!$E$2:$E$99</definedName>
    <definedName name="Albuquerque1">lists!$E$1:$E$99</definedName>
    <definedName name="Animas">lists!$F$2</definedName>
    <definedName name="Artesia">lists!$G$2:$G$8</definedName>
    <definedName name="Aztec">lists!$H$2:$H$5</definedName>
    <definedName name="Belen">lists!$I$2:$I$9</definedName>
    <definedName name="BERNALILLO">lists!$J$2:$J$7</definedName>
    <definedName name="BLOOMFIELD">lists!$K$2:$K$5</definedName>
    <definedName name="CAPITAN">lists!$L$2</definedName>
    <definedName name="CARINOS_DE_LOS_NINOS">lists!$M$2</definedName>
    <definedName name="CARLSBAD">lists!$N$2:$N$12</definedName>
    <definedName name="CARRIZOZO">lists!$O$2</definedName>
    <definedName name="CENTRAL">lists!$P$2:$P$9</definedName>
    <definedName name="CHAMA">lists!$Q$2:$Q$3</definedName>
    <definedName name="CIEN_AGUAS">lists!$R$2</definedName>
    <definedName name="CIMARRON">lists!$S$2:$S$3</definedName>
    <definedName name="CLAYTON">lists!$T$2:$T$3</definedName>
    <definedName name="CLOUDCROFT">lists!$U$2</definedName>
    <definedName name="CLOVIS">lists!$V$2:$V$13</definedName>
    <definedName name="COBRE">lists!$W$2:$W$5</definedName>
    <definedName name="CORAL_COMMUNITY_CHARTER">lists!$X$2</definedName>
    <definedName name="CORONA">lists!$Y$2</definedName>
    <definedName name="Corrona">#REF!</definedName>
    <definedName name="CUBA">lists!$Z$2</definedName>
    <definedName name="DEMING">lists!$AA$2:$AA$7</definedName>
    <definedName name="DES_MOINES">lists!$AB$2</definedName>
    <definedName name="DEXTER">lists!$AC$2</definedName>
    <definedName name="Districts">lists!$B$2:$B$112</definedName>
    <definedName name="DORA">lists!$AD$2</definedName>
    <definedName name="DREAM_DINE">lists!$AE$2</definedName>
    <definedName name="DULCE">lists!$AF$2</definedName>
    <definedName name="ELIDA">lists!$AG$2</definedName>
    <definedName name="Espanaola">#REF!</definedName>
    <definedName name="ESPANOLA">lists!$AH$2:$AH$13</definedName>
    <definedName name="ESTANCIA">lists!$AI$2:$AI$4</definedName>
    <definedName name="EUNICE">lists!$AJ$2</definedName>
    <definedName name="FARMINGTON">lists!$AK$2:$AK$11</definedName>
    <definedName name="FLOYD">lists!$AL$2</definedName>
    <definedName name="FT_SUMNER">lists!$AM$2</definedName>
    <definedName name="GADSDEN">lists!$AN$2:$AN$16</definedName>
    <definedName name="GALLUP">lists!$AO$2:$AO$19</definedName>
    <definedName name="GALLUP\">lists!$AO$2:$AO$19</definedName>
    <definedName name="GRADY">lists!$AP$2</definedName>
    <definedName name="GRANTS">lists!$AQ$2:$AQ$8</definedName>
    <definedName name="HAGERMAN">lists!$AR$2</definedName>
    <definedName name="HATCH">lists!$AS$2:$AS$4</definedName>
    <definedName name="HOBBS">lists!$AT$2:$AT$13</definedName>
    <definedName name="HONDO">lists!$AU$2</definedName>
    <definedName name="HORIZON_ACADEMY_WEST">lists!$AV$2</definedName>
    <definedName name="HOUSE">lists!$AW$2</definedName>
    <definedName name="INTERNATIONAL_SCHOOL_AT_MESA_DEL_SOL">lists!$AX$2</definedName>
    <definedName name="J_PAUL_TAYLOR_ACADEMY">lists!$AY$2</definedName>
    <definedName name="JAL">lists!$AZ$2</definedName>
    <definedName name="JEMEZ_MOUNTAIN">lists!$BA$2:$BA$4</definedName>
    <definedName name="JEMEZ_VALLEY">lists!$BB$2:$BB$3</definedName>
    <definedName name="LA_JICARITA_COMMUNITY_SCHOOL">lists!$BC$2</definedName>
    <definedName name="LA_PROMESA_EARLY_LEARNING">lists!$BD$2</definedName>
    <definedName name="LA_TIERRA_MONTESSORI_SCHOOL">lists!$BE$2</definedName>
    <definedName name="LAKE_ARTHUR">lists!$BF$2</definedName>
    <definedName name="LAS_CRUCES">lists!$BG$2:$BG$25</definedName>
    <definedName name="LAS_VEGAS_CITY">lists!$BH$2:$BH$7</definedName>
    <definedName name="LOGAN">lists!$BI$2</definedName>
    <definedName name="LORDSBURG">lists!$BJ$2:$BJ$3</definedName>
    <definedName name="Lorsdburg">lists!#REF!</definedName>
    <definedName name="LOS_ALAMOS">lists!$BK$2:$BK$6</definedName>
    <definedName name="LOS_LUNAS">lists!$BL$2:$BL$12</definedName>
    <definedName name="LOVING">lists!$BM$2</definedName>
    <definedName name="LOVINGTON">lists!$BN$2:$BN$6</definedName>
    <definedName name="MAGDALENA">lists!$BO$2</definedName>
    <definedName name="MAXWELL">lists!$BP$2</definedName>
    <definedName name="Maxwell\">lists!#REF!</definedName>
    <definedName name="MELROSE">lists!$BQ$2</definedName>
    <definedName name="MESA_VISTA">lists!$BR$2:$BR$3</definedName>
    <definedName name="MONTESSORI_ELEMENTARY_SCHOOL">lists!$BS$2</definedName>
    <definedName name="MORA">lists!$BT$2:$BT$3</definedName>
    <definedName name="MORIARTY_EDGEWOOD">lists!$BU$2:$BU$4</definedName>
    <definedName name="MOSQUERO">lists!$BV$2</definedName>
    <definedName name="MOUNTAINAIR">lists!$BW$2</definedName>
    <definedName name="NEW_MEXICO_INTERNATIONAL_SCHOOL">lists!$BX$2</definedName>
    <definedName name="NORTH_VALLEY_CHARTER">lists!$BY$2</definedName>
    <definedName name="NumYrs">lists!$DK$2:$DK$11</definedName>
    <definedName name="PECOS">lists!$BZ$2</definedName>
    <definedName name="PENASCO">lists!$CA$2</definedName>
    <definedName name="POJOAQUE">lists!$CB$2:$CB$3</definedName>
    <definedName name="PORTALES">lists!$CC$2:$CC$5</definedName>
    <definedName name="_xlnm.Print_Area" localSheetId="0">'School Funding &amp; Budget'!$A$1:$K$166</definedName>
    <definedName name="_xlnm.Print_Area" localSheetId="1">'School Funding &amp; Budget Summary'!$A$1:$Q$13</definedName>
    <definedName name="QUEMADO">lists!$CD$2:$CD$3</definedName>
    <definedName name="QUESTA">lists!$CE$2:$CE$4</definedName>
    <definedName name="RATON">lists!$CF$2</definedName>
    <definedName name="RED_RIVER_VALLEY_CHARTER_SCHOOL">lists!$CG$2</definedName>
    <definedName name="RESERVE">lists!$CH$2:$CH$3</definedName>
    <definedName name="RIO_RANCHO">lists!$CI$2:$CI$11</definedName>
    <definedName name="ROSWELL">lists!$CJ$2:$CJ$13</definedName>
    <definedName name="ROY">lists!$CK$2</definedName>
    <definedName name="RUIDOSO">lists!$CL$2:$CL$4</definedName>
    <definedName name="SAGE_MONTESSORI_CHARTER_SCHOOL">lists!$CM$2</definedName>
    <definedName name="SAN_JON">lists!$CN$2</definedName>
    <definedName name="SANTA_FE">lists!$CO$2:$CO$20</definedName>
    <definedName name="SANTA_ROSA">lists!$CP$2:$CP$3</definedName>
    <definedName name="SILVER_CITY">lists!$CQ$2:$CQ$6</definedName>
    <definedName name="SOCORRO">lists!$CR$2:$CR$6</definedName>
    <definedName name="SOUTHWEST_PRIMARY_LEARNING_CENTER">lists!$CS$2</definedName>
    <definedName name="SPRINGER">lists!$CT$2:$CT$3</definedName>
    <definedName name="TAOS">lists!$CU$2:$CU$6</definedName>
    <definedName name="TAOS_INTEGRATED_SCHOOL_OF_THE_ARTS">lists!$CV$2</definedName>
    <definedName name="TAOS_INTERNATIONAL_SCHOOL">lists!$CW$2</definedName>
    <definedName name="TATUM">lists!$CX$2</definedName>
    <definedName name="TEXICO">lists!$CY$2</definedName>
    <definedName name="Tier">lists!$DL$2:$DL$4</definedName>
    <definedName name="TRUTH_OR_CONSEQUENCES">lists!$CZ$2:$CZ$4</definedName>
    <definedName name="TUCUMCARI">lists!$DA$2</definedName>
    <definedName name="TULAROSA">lists!$DB$2:$DB$3</definedName>
    <definedName name="TURQUOISE_TRAIL_CHARTER">lists!$DC$2</definedName>
    <definedName name="UPLIFT_COMMUNITY_SCHOOL">lists!$DD$2</definedName>
    <definedName name="VAUGHN">lists!$DE$2</definedName>
    <definedName name="WAGON_MOUND">lists!$DF$2</definedName>
    <definedName name="WEST_LAS_VEGAS">lists!$DG$2:$DG$6</definedName>
    <definedName name="WILLIAM_W_JOSEPHINE_DORN_CHARTER">lists!$DH$2</definedName>
    <definedName name="YesNo">lists!$DJ$2:$DJ$3</definedName>
    <definedName name="ZUNI">lists!$DI$2:$DI$4</definedName>
  </definedNames>
  <calcPr calcId="145621"/>
</workbook>
</file>

<file path=xl/calcChain.xml><?xml version="1.0" encoding="utf-8"?>
<calcChain xmlns="http://schemas.openxmlformats.org/spreadsheetml/2006/main">
  <c r="B103" i="12" l="1"/>
  <c r="A37" i="12" l="1"/>
  <c r="H43" i="12" l="1"/>
  <c r="I43" i="12"/>
  <c r="J43" i="12"/>
  <c r="H44" i="12"/>
  <c r="I44" i="12"/>
  <c r="J44" i="12"/>
  <c r="H45" i="12"/>
  <c r="I45" i="12"/>
  <c r="J45" i="12"/>
  <c r="H46" i="12"/>
  <c r="I46" i="12"/>
  <c r="J46" i="12"/>
  <c r="H47" i="12"/>
  <c r="I47" i="12"/>
  <c r="J47" i="12"/>
  <c r="H48" i="12"/>
  <c r="I48" i="12"/>
  <c r="J48" i="12"/>
  <c r="H49" i="12"/>
  <c r="I49" i="12"/>
  <c r="J49" i="12"/>
  <c r="H50" i="12"/>
  <c r="I50" i="12"/>
  <c r="J50" i="12"/>
  <c r="H51" i="12"/>
  <c r="I51" i="12"/>
  <c r="J51" i="12"/>
  <c r="H52" i="12"/>
  <c r="I52" i="12"/>
  <c r="J52" i="12"/>
  <c r="H53" i="12"/>
  <c r="I53" i="12"/>
  <c r="J53" i="12"/>
  <c r="H54" i="12"/>
  <c r="I54" i="12"/>
  <c r="J54" i="12"/>
  <c r="H55" i="12"/>
  <c r="I55" i="12"/>
  <c r="J55" i="12"/>
  <c r="H56" i="12"/>
  <c r="I56" i="12"/>
  <c r="J56" i="12"/>
  <c r="H57" i="12"/>
  <c r="I57" i="12"/>
  <c r="J57" i="12"/>
  <c r="H58" i="12"/>
  <c r="I58" i="12"/>
  <c r="J58" i="12"/>
  <c r="H59" i="12"/>
  <c r="I59" i="12"/>
  <c r="J59" i="12"/>
  <c r="H60" i="12"/>
  <c r="I60" i="12"/>
  <c r="J60" i="12"/>
  <c r="H61" i="12"/>
  <c r="I61" i="12"/>
  <c r="J61" i="12"/>
  <c r="H62" i="12"/>
  <c r="I62" i="12"/>
  <c r="J62" i="12"/>
  <c r="K60" i="12" l="1"/>
  <c r="K56" i="12"/>
  <c r="K52" i="12"/>
  <c r="K48" i="12"/>
  <c r="K44" i="12"/>
  <c r="K61" i="12"/>
  <c r="K57" i="12"/>
  <c r="K53" i="12"/>
  <c r="K49" i="12"/>
  <c r="K45" i="12"/>
  <c r="K62" i="12"/>
  <c r="K58" i="12"/>
  <c r="K54" i="12"/>
  <c r="K50" i="12"/>
  <c r="K46" i="12"/>
  <c r="K59" i="12"/>
  <c r="K55" i="12"/>
  <c r="K51" i="12"/>
  <c r="K47" i="12"/>
  <c r="K43" i="12"/>
  <c r="J117" i="12"/>
  <c r="J114" i="12" l="1"/>
  <c r="J113" i="12"/>
  <c r="I114" i="12" l="1"/>
  <c r="H114" i="12"/>
  <c r="I113" i="12"/>
  <c r="H113" i="12"/>
  <c r="K113" i="12" l="1"/>
  <c r="K114" i="12"/>
  <c r="K94" i="12" l="1"/>
  <c r="K161" i="12"/>
  <c r="J66" i="12" l="1"/>
  <c r="J65" i="12"/>
  <c r="J64" i="12"/>
  <c r="J63" i="12"/>
  <c r="J129" i="12" l="1"/>
  <c r="J128" i="12"/>
  <c r="J127" i="12"/>
  <c r="J126" i="12"/>
  <c r="J125" i="12"/>
  <c r="J124" i="12"/>
  <c r="J123" i="12"/>
  <c r="J122" i="12"/>
  <c r="J121" i="12"/>
  <c r="J120" i="12"/>
  <c r="I129" i="12"/>
  <c r="H129" i="12"/>
  <c r="I128" i="12"/>
  <c r="H128" i="12"/>
  <c r="I127" i="12"/>
  <c r="H127" i="12"/>
  <c r="I126" i="12"/>
  <c r="H126" i="12"/>
  <c r="I125" i="12"/>
  <c r="H125" i="12"/>
  <c r="I124" i="12"/>
  <c r="H124" i="12"/>
  <c r="I123" i="12"/>
  <c r="H123" i="12"/>
  <c r="I122" i="12"/>
  <c r="H122" i="12"/>
  <c r="I121" i="12"/>
  <c r="H121" i="12"/>
  <c r="I120" i="12"/>
  <c r="H120" i="12"/>
  <c r="K122" i="12" l="1"/>
  <c r="K126" i="12"/>
  <c r="K123" i="12"/>
  <c r="K127" i="12"/>
  <c r="K120" i="12"/>
  <c r="K124" i="12"/>
  <c r="K128" i="12"/>
  <c r="K121" i="12"/>
  <c r="K125" i="12"/>
  <c r="K129" i="12"/>
  <c r="G31" i="12"/>
  <c r="D103" i="12" l="1"/>
  <c r="L20" i="12"/>
  <c r="L21" i="12"/>
  <c r="D12" i="15"/>
  <c r="C12" i="15"/>
  <c r="A12" i="15"/>
  <c r="A9" i="15"/>
  <c r="A5" i="15"/>
  <c r="A103" i="12"/>
  <c r="K146" i="12" l="1"/>
  <c r="K145" i="12"/>
  <c r="K144" i="12"/>
  <c r="K143" i="12"/>
  <c r="K142" i="12"/>
  <c r="K80" i="12"/>
  <c r="K79" i="12"/>
  <c r="K78" i="12"/>
  <c r="K77" i="12"/>
  <c r="K76" i="12"/>
  <c r="K75" i="12"/>
  <c r="I133" i="12"/>
  <c r="I132" i="12"/>
  <c r="I131" i="12"/>
  <c r="I130" i="12"/>
  <c r="I119" i="12"/>
  <c r="I118" i="12"/>
  <c r="I117" i="12"/>
  <c r="I116" i="12"/>
  <c r="I115" i="12"/>
  <c r="I112" i="12"/>
  <c r="I111" i="12"/>
  <c r="I110" i="12"/>
  <c r="H133" i="12"/>
  <c r="H132" i="12"/>
  <c r="H131" i="12"/>
  <c r="H130" i="12"/>
  <c r="H119" i="12"/>
  <c r="H118" i="12"/>
  <c r="H117" i="12"/>
  <c r="H116" i="12"/>
  <c r="H115" i="12"/>
  <c r="H112" i="12"/>
  <c r="H111" i="12"/>
  <c r="H110" i="12"/>
  <c r="I109" i="12"/>
  <c r="H109" i="12"/>
  <c r="H66" i="12"/>
  <c r="H65" i="12"/>
  <c r="H64" i="12"/>
  <c r="H63" i="12"/>
  <c r="I66" i="12"/>
  <c r="I65" i="12"/>
  <c r="I64" i="12"/>
  <c r="I63" i="12"/>
  <c r="I134" i="12" l="1"/>
  <c r="K64" i="12"/>
  <c r="K63" i="12"/>
  <c r="K65" i="12"/>
  <c r="K66" i="12"/>
  <c r="J133" i="12"/>
  <c r="K133" i="12" s="1"/>
  <c r="J132" i="12"/>
  <c r="K132" i="12" s="1"/>
  <c r="J131" i="12"/>
  <c r="K131" i="12" s="1"/>
  <c r="J130" i="12"/>
  <c r="K130" i="12" s="1"/>
  <c r="J119" i="12"/>
  <c r="K119" i="12" s="1"/>
  <c r="J118" i="12"/>
  <c r="K118" i="12" s="1"/>
  <c r="K117" i="12"/>
  <c r="J116" i="12"/>
  <c r="K116" i="12" s="1"/>
  <c r="J115" i="12"/>
  <c r="K115" i="12" s="1"/>
  <c r="J112" i="12"/>
  <c r="K112" i="12" s="1"/>
  <c r="J111" i="12"/>
  <c r="K111" i="12" s="1"/>
  <c r="J110" i="12"/>
  <c r="K110" i="12" s="1"/>
  <c r="J109" i="12"/>
  <c r="K109" i="12" s="1"/>
  <c r="H37" i="12" l="1"/>
  <c r="K135" i="12"/>
  <c r="B9" i="15"/>
  <c r="B12" i="15"/>
  <c r="B5" i="15"/>
  <c r="D5" i="15" l="1"/>
  <c r="C5" i="15"/>
  <c r="K165" i="12"/>
  <c r="N9" i="15" s="1"/>
  <c r="O9" i="15"/>
  <c r="K147" i="12"/>
  <c r="K141" i="12"/>
  <c r="K140" i="12"/>
  <c r="K139" i="12"/>
  <c r="K138" i="12"/>
  <c r="K148" i="12" l="1"/>
  <c r="L9" i="15" s="1"/>
  <c r="J9" i="15"/>
  <c r="K68" i="12" l="1"/>
  <c r="J5" i="15"/>
  <c r="E5" i="15"/>
  <c r="K98" i="12"/>
  <c r="G9" i="15" s="1"/>
  <c r="H9" i="15"/>
  <c r="K74" i="12"/>
  <c r="K73" i="12"/>
  <c r="K72" i="12"/>
  <c r="K71" i="12"/>
  <c r="F5" i="15" l="1"/>
  <c r="G5" i="15" s="1"/>
  <c r="E103" i="12"/>
  <c r="E37" i="12"/>
  <c r="C9" i="15"/>
  <c r="K81" i="12"/>
  <c r="E9" i="15" s="1"/>
  <c r="G37" i="12" l="1"/>
  <c r="F37" i="12"/>
  <c r="H103" i="12"/>
  <c r="K9" i="15"/>
  <c r="M5" i="15"/>
  <c r="K5" i="15"/>
  <c r="G103" i="12"/>
  <c r="D9" i="15"/>
  <c r="F103" i="12"/>
  <c r="K84" i="12"/>
  <c r="F9" i="15" l="1"/>
  <c r="I9" i="15" s="1"/>
  <c r="K99" i="12"/>
  <c r="H5" i="15"/>
  <c r="I5" i="15" s="1"/>
  <c r="I103" i="12"/>
  <c r="N5" i="15"/>
  <c r="I37" i="12"/>
  <c r="L5" i="15"/>
  <c r="K151" i="12"/>
  <c r="K166" i="12" s="1"/>
  <c r="J37" i="12" l="1"/>
  <c r="O5" i="15"/>
  <c r="M9" i="15"/>
  <c r="P9" i="15" s="1"/>
  <c r="Q9" i="15" s="1"/>
  <c r="J103" i="12"/>
  <c r="P5" i="15" l="1"/>
</calcChain>
</file>

<file path=xl/sharedStrings.xml><?xml version="1.0" encoding="utf-8"?>
<sst xmlns="http://schemas.openxmlformats.org/spreadsheetml/2006/main" count="1001" uniqueCount="847">
  <si>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</si>
  <si>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</si>
  <si>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</si>
  <si>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</si>
  <si>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</si>
  <si>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</si>
  <si>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</si>
  <si>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</si>
  <si>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</si>
  <si>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</si>
  <si>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</si>
  <si>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</si>
  <si>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</si>
  <si>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</si>
  <si>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</si>
  <si>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</si>
  <si>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</si>
  <si>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</si>
  <si>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</si>
  <si>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</si>
  <si>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</si>
  <si>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</si>
  <si>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</si>
  <si>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</si>
  <si>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</si>
  <si>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</si>
  <si>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</si>
  <si>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</si>
  <si>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</si>
  <si>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</si>
  <si>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</si>
  <si>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</si>
  <si>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</si>
  <si>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</si>
  <si>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</si>
  <si>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</si>
  <si>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</si>
  <si>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</si>
  <si>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</si>
  <si>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</si>
  <si>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</si>
  <si>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</si>
  <si>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</si>
  <si>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</si>
  <si>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</si>
  <si>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</si>
  <si>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</si>
  <si>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</si>
  <si>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</si>
  <si>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</si>
  <si>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</si>
  <si>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</si>
  <si>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</si>
  <si>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</si>
  <si>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</si>
  <si>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</si>
  <si>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</si>
  <si>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</si>
  <si>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</si>
  <si>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</si>
  <si>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</si>
  <si>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</si>
  <si>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</si>
  <si>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</si>
  <si>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</si>
  <si>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</si>
  <si>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</si>
  <si>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</si>
  <si>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</si>
  <si>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</si>
  <si>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</si>
  <si>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</si>
  <si>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</si>
  <si>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</si>
  <si>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</si>
  <si>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</si>
  <si>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</si>
  <si>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</si>
  <si>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</si>
  <si>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</si>
  <si>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</si>
  <si>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</si>
  <si>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</si>
  <si>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</si>
  <si>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</si>
  <si>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</si>
  <si>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</si>
  <si>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</si>
  <si>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</si>
  <si>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</si>
  <si>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</si>
  <si>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</si>
  <si>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</si>
  <si>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</si>
  <si>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</si>
  <si>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</si>
  <si>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</si>
  <si>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</si>
  <si>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</si>
  <si>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</si>
  <si>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</si>
  <si>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</si>
  <si>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</si>
  <si>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</si>
  <si>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</si>
  <si>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</si>
  <si>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</si>
  <si>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</si>
  <si>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</si>
  <si>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</si>
  <si>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</si>
  <si>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</si>
  <si>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</si>
  <si>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</si>
  <si>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</si>
  <si>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</si>
  <si>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</si>
  <si>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</si>
  <si>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</si>
  <si>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</si>
  <si>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</si>
  <si>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</si>
  <si>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</si>
  <si>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</si>
  <si>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</si>
  <si>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</si>
  <si>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</si>
  <si>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</si>
  <si>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</si>
  <si>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</si>
  <si>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</si>
  <si>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</si>
  <si>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</si>
  <si>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</si>
  <si>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</si>
  <si>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</si>
  <si>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</si>
  <si>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</si>
  <si>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</si>
  <si>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</si>
  <si>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</si>
  <si>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</si>
  <si>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</si>
  <si>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</si>
  <si>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</si>
  <si>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</si>
  <si>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</si>
  <si>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</si>
  <si>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</si>
  <si>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</si>
  <si>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</si>
  <si>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</si>
  <si>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</si>
  <si>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</si>
  <si>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</si>
  <si>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</si>
  <si>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</si>
  <si>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</si>
  <si>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</si>
  <si>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</si>
  <si>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</si>
  <si>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</si>
  <si>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</si>
  <si>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</si>
  <si>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</si>
  <si>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</si>
  <si>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</si>
  <si>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</si>
  <si>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</si>
  <si>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</si>
  <si>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</si>
  <si>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</si>
  <si>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</si>
  <si>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</si>
  <si>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</si>
  <si>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</si>
  <si>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</si>
  <si>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</si>
  <si>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</si>
  <si>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</si>
  <si>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</si>
  <si>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</si>
  <si>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</si>
  <si>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</si>
  <si>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</si>
  <si>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</si>
  <si>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</si>
  <si>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</si>
  <si>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</si>
  <si>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</si>
  <si>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</si>
  <si>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</si>
  <si>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</si>
  <si>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</si>
  <si>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</si>
  <si>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</si>
  <si>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</si>
  <si>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</si>
  <si>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</si>
  <si>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</si>
  <si>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</si>
  <si>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</si>
  <si>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</si>
  <si>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</si>
  <si>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</si>
  <si>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</si>
  <si>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</si>
  <si>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</si>
  <si>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</si>
  <si>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</si>
  <si>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</si>
  <si>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</si>
  <si>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</si>
  <si>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</si>
  <si>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</si>
  <si>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</si>
  <si>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</si>
  <si>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</si>
  <si>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</si>
  <si>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</si>
  <si>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</si>
  <si>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</si>
  <si>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</si>
  <si>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</si>
  <si>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</si>
  <si>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</si>
  <si>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</si>
  <si>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</si>
  <si>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</si>
  <si>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</si>
  <si>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</si>
  <si>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</si>
  <si>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</si>
  <si>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</si>
  <si>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</si>
  <si>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</si>
  <si>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</si>
  <si>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</si>
  <si>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</si>
  <si>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</si>
  <si>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</si>
  <si>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</si>
  <si>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</si>
  <si>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</si>
  <si>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</si>
  <si>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</si>
  <si>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</si>
  <si>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</si>
  <si>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</si>
  <si>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</si>
  <si>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</si>
  <si>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</si>
  <si>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</si>
  <si>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</si>
  <si>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</si>
  <si>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</si>
  <si>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</si>
  <si>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</si>
  <si>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</si>
  <si>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</si>
  <si>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</si>
  <si>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</si>
  <si>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</si>
  <si>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</si>
  <si>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</si>
  <si>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</si>
  <si>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</si>
  <si>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</si>
  <si>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</si>
  <si>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</si>
  <si>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</si>
  <si>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</si>
  <si>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</si>
  <si>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</si>
  <si>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</si>
  <si>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</si>
  <si>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</si>
  <si>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</si>
  <si>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</si>
  <si>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</si>
  <si>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</si>
  <si>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</si>
  <si>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</si>
  <si>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</si>
  <si>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</si>
  <si>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</si>
  <si>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</si>
  <si>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</si>
  <si>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</si>
  <si>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</si>
  <si>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</si>
  <si>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</si>
  <si>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</si>
  <si>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</si>
  <si>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</si>
  <si>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</si>
  <si>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</si>
  <si>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</si>
  <si>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</si>
  <si>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</si>
  <si>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</si>
  <si>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</si>
  <si>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</si>
  <si>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</si>
  <si>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</si>
  <si>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</si>
  <si>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</si>
  <si>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</si>
  <si>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</si>
  <si>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</si>
  <si>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</si>
  <si>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</si>
  <si>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</si>
  <si>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</si>
  <si>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</si>
  <si>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</si>
  <si>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</si>
  <si>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</si>
  <si>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</si>
  <si>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</si>
  <si>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</si>
  <si>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</si>
  <si>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</si>
  <si>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</si>
  <si>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</si>
  <si>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</si>
  <si>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</si>
  <si>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</si>
  <si>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</si>
  <si>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</si>
  <si>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</si>
  <si>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</si>
  <si>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</si>
  <si>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</si>
  <si>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</si>
  <si>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</si>
  <si>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</si>
  <si>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</si>
  <si>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</si>
  <si>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</si>
  <si>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</si>
  <si>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</si>
  <si>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</si>
  <si>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</si>
  <si>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</si>
  <si>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</si>
  <si>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</si>
  <si>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</si>
  <si>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</si>
  <si>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</si>
  <si>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</si>
  <si>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</si>
  <si>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</si>
  <si>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</si>
  <si>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</si>
  <si>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</si>
  <si>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</si>
  <si>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</si>
  <si>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</si>
  <si>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</si>
  <si>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</si>
  <si>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</si>
  <si>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</si>
  <si>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</si>
  <si>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</si>
  <si>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</si>
  <si>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</si>
  <si>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</si>
  <si>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</si>
  <si>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</si>
  <si>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</si>
  <si>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</si>
  <si>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</si>
  <si>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</si>
  <si>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</si>
  <si>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</si>
  <si>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</si>
  <si>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</si>
  <si>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</si>
  <si>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</si>
  <si>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</si>
  <si>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</si>
  <si>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</si>
  <si>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</si>
  <si>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</si>
  <si>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</si>
  <si>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</si>
  <si>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</si>
  <si>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</si>
  <si>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</si>
  <si>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</si>
  <si>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</si>
  <si>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</si>
  <si>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</si>
  <si>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</si>
  <si>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</si>
  <si>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</si>
  <si>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</si>
  <si>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</si>
  <si>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</si>
  <si>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</si>
  <si>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</si>
  <si>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</si>
  <si>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</si>
  <si>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</si>
  <si>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</si>
  <si>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</si>
  <si>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</si>
  <si>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</si>
  <si>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</si>
  <si>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</si>
  <si>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</si>
  <si>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</si>
  <si>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</si>
  <si>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</si>
  <si>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</si>
  <si>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</si>
  <si>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</si>
  <si>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</si>
  <si>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</si>
  <si>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</si>
  <si>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</si>
  <si>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</si>
  <si>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</si>
  <si>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</si>
  <si>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</si>
  <si>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</si>
  <si>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</si>
  <si>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</si>
  <si>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</si>
  <si>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</si>
  <si>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</si>
  <si>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</si>
  <si>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</si>
  <si>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</si>
  <si>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</si>
  <si>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</si>
  <si>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</si>
  <si>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</si>
  <si>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</si>
  <si>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</si>
  <si>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</si>
  <si>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</si>
  <si>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</si>
  <si>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</si>
  <si>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</si>
  <si>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</si>
  <si>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</si>
  <si>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</si>
  <si>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</si>
  <si>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</si>
  <si>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</si>
  <si>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</si>
  <si>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</si>
  <si>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</si>
  <si>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</si>
  <si>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</si>
  <si>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</si>
  <si>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</si>
  <si>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</si>
  <si>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</si>
  <si>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</si>
  <si>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</si>
  <si>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</si>
  <si>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</si>
  <si>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</si>
  <si>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</si>
  <si>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</si>
  <si>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</si>
  <si>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</si>
  <si>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</si>
  <si>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</si>
  <si>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</si>
  <si>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</si>
  <si>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</si>
  <si>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</si>
  <si>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</si>
  <si>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</si>
  <si>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</si>
  <si>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</si>
  <si>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</si>
  <si>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</si>
  <si>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</si>
  <si>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</si>
  <si>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</si>
  <si>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</si>
  <si>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</si>
  <si>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</si>
  <si>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</si>
  <si>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</si>
  <si>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</si>
  <si>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</si>
  <si>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</si>
  <si>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</si>
  <si>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</si>
  <si>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</si>
  <si>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</si>
  <si>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</si>
  <si>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</si>
  <si>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</si>
  <si>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</si>
  <si>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</si>
  <si>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</si>
  <si>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</si>
  <si>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</si>
  <si>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</si>
  <si>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</si>
  <si>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</si>
  <si>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</si>
  <si>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</si>
  <si>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</si>
  <si>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</si>
  <si>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</si>
  <si>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</si>
  <si>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</si>
  <si>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</si>
  <si>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</si>
  <si>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</si>
  <si>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</si>
  <si>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</si>
  <si>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</si>
  <si>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</si>
  <si>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</si>
  <si>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</si>
  <si>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</si>
  <si>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</si>
  <si>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</si>
  <si>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</si>
  <si>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</si>
  <si>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</si>
  <si>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</si>
  <si>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</si>
  <si>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</si>
  <si>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</si>
  <si>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</si>
  <si>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</si>
  <si>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</si>
  <si>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</si>
  <si>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</si>
  <si>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</si>
  <si>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</si>
  <si>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</si>
  <si>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</si>
  <si>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</si>
  <si>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</si>
  <si>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</si>
  <si>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</si>
  <si>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</si>
  <si>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</si>
  <si>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</si>
  <si>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</si>
  <si>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</si>
  <si>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</si>
  <si>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</si>
  <si>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</si>
  <si>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</si>
  <si>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</si>
  <si>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</si>
  <si>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</si>
  <si>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</si>
  <si>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</si>
  <si>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</si>
  <si>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</si>
  <si>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</si>
  <si>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</si>
  <si>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</si>
  <si>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</si>
  <si>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</si>
  <si>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</si>
  <si>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</si>
  <si>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</si>
  <si>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</si>
  <si>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</si>
  <si>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</si>
  <si>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</si>
  <si>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</si>
  <si>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</si>
  <si>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</si>
  <si>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</si>
  <si>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</si>
  <si>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</si>
  <si>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</si>
  <si>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</si>
  <si>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</si>
  <si>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</si>
  <si>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</si>
  <si>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</si>
  <si>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</si>
  <si>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</si>
  <si>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</si>
  <si>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</si>
  <si>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</si>
  <si>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</si>
  <si>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</si>
  <si>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</si>
  <si>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</si>
  <si>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</si>
  <si>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</si>
  <si>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</si>
  <si>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</si>
  <si>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</si>
  <si>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</si>
  <si>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</si>
  <si>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</si>
  <si>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</si>
  <si>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</si>
  <si>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</si>
  <si>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</si>
  <si>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</si>
  <si>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</si>
  <si>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</si>
  <si>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</si>
  <si>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</si>
  <si>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</si>
  <si>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</si>
  <si>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</si>
  <si>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</si>
  <si>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</si>
  <si>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</si>
  <si>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</si>
  <si>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</si>
  <si>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</si>
  <si>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</si>
  <si>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</si>
  <si>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</si>
  <si>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</si>
  <si>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</si>
  <si>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</si>
  <si>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</si>
  <si>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</si>
  <si>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</si>
  <si>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</si>
  <si>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</si>
  <si>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</si>
  <si>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</si>
  <si>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</si>
  <si>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</si>
  <si>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</si>
  <si>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</si>
  <si>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</si>
  <si>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</si>
  <si>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</si>
  <si>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</si>
  <si>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</si>
  <si>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</si>
  <si>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</si>
  <si>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</si>
  <si>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</si>
  <si>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</si>
  <si>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</si>
  <si>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</si>
  <si>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</si>
  <si>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</si>
  <si>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</si>
  <si>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</si>
  <si>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</si>
  <si>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</si>
  <si>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</si>
  <si>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</si>
  <si>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</si>
  <si>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</si>
  <si>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</si>
  <si>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</si>
  <si>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</si>
  <si>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</si>
  <si>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</si>
  <si>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</si>
  <si>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</si>
  <si>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</si>
  <si>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</si>
  <si>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</si>
  <si>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</si>
  <si>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</si>
  <si>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</si>
  <si>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</si>
  <si>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</si>
  <si>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</si>
  <si>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</si>
  <si>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</si>
  <si>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</si>
  <si>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</si>
  <si>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</si>
  <si>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</si>
  <si>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</si>
  <si>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</si>
  <si>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</si>
  <si>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</si>
  <si>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</si>
  <si>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</si>
  <si>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</si>
  <si>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</si>
  <si>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</si>
  <si>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</si>
  <si>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</si>
  <si>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</si>
  <si>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</si>
  <si>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</si>
  <si>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</si>
  <si>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</si>
  <si>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</si>
  <si>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</si>
  <si>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</si>
  <si>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</si>
  <si>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</si>
  <si>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</si>
  <si>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</si>
  <si>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</si>
  <si>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</si>
  <si>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</si>
  <si>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</si>
  <si>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</si>
  <si>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</si>
  <si>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</si>
  <si>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</si>
  <si>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theme="1"/>
        <rFont val="Calibri"/>
        <family val="2"/>
      </rPr>
      <t xml:space="preserve">Program </t>
    </r>
    <r>
      <rPr>
        <sz val="12"/>
        <color theme="1"/>
        <rFont val="Calibri"/>
        <family val="2"/>
        <scheme val="minor"/>
      </rPr>
      <t>Site Administrator:</t>
    </r>
  </si>
  <si>
    <t>Number of Classrooms</t>
  </si>
  <si>
    <t>K</t>
  </si>
  <si>
    <t>School
Code</t>
  </si>
  <si>
    <t>Total for Planning Day</t>
  </si>
  <si>
    <t>Total Number of Classrooms</t>
  </si>
  <si>
    <t>K–3 Plus Instructional Start Date:</t>
  </si>
  <si>
    <t>K–3 Plus End Date:</t>
  </si>
  <si>
    <t>K–3 Plus 15th Day Date:</t>
  </si>
  <si>
    <t xml:space="preserve">June Prep and Planning Day </t>
  </si>
  <si>
    <t xml:space="preserve">July Prep and Planning Day </t>
  </si>
  <si>
    <t>July/August Program Days</t>
  </si>
  <si>
    <t>June Planning Day:</t>
  </si>
  <si>
    <t>July Planning Day:</t>
  </si>
  <si>
    <t>Dates students are not in session:</t>
  </si>
  <si>
    <t>Total K–3 Plus Program days:</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</si>
  <si>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</si>
  <si>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</si>
  <si>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</si>
  <si>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</si>
  <si>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</si>
  <si>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</si>
  <si>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</si>
  <si>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</si>
  <si>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t>(For 20-day programs, please enter the 12th day date.)</t>
  </si>
  <si>
    <r>
      <t xml:space="preserve">Student Recruitment and Attendance   </t>
    </r>
    <r>
      <rPr>
        <sz val="11"/>
        <rFont val="Calibri"/>
        <family val="2"/>
        <scheme val="minor"/>
      </rPr>
      <t>(2% of requested funding)</t>
    </r>
  </si>
  <si>
    <r>
      <t xml:space="preserve">Student Recruitment and Attendance   </t>
    </r>
    <r>
      <rPr>
        <sz val="11"/>
        <color theme="1"/>
        <rFont val="Calibri"/>
        <family val="2"/>
        <scheme val="minor"/>
      </rPr>
      <t>(2% of requested funding)</t>
    </r>
  </si>
  <si>
    <t>This page will reflect data that is entered on the School Funding and Budget tab. District K–3 Coordinators will copy (right click: Copy) and paste data from this page onto the District Summary (right click: Paste Special: Value and Number Formatting). Please copy and paste data for both the funding and budget lines.</t>
  </si>
  <si>
    <t>Please copy and paste school enrollment data onto the Enrollment tab of the District Summary document.</t>
  </si>
  <si>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</si>
  <si>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</si>
  <si>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</si>
  <si>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</si>
  <si>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</si>
  <si>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</si>
  <si>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</si>
  <si>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</si>
  <si>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</si>
  <si>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</si>
  <si>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</si>
  <si>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</si>
  <si>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</si>
  <si>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</si>
  <si>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</si>
  <si>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2017–18 School Year End Date:</t>
  </si>
  <si>
    <t>2018–19 School Year Start Date:</t>
  </si>
  <si>
    <t>Summer 2017 Actual Enrollment:</t>
  </si>
  <si>
    <t>Summer 2018 Projected Enrollment:</t>
  </si>
  <si>
    <t xml:space="preserve">June FY18 Funding </t>
  </si>
  <si>
    <t>June FY18 Subtotal</t>
  </si>
  <si>
    <t>June FY18 Total</t>
  </si>
  <si>
    <t>Student Generated Funding for June (FY18)</t>
  </si>
  <si>
    <t xml:space="preserve">June FY18 School Budget </t>
  </si>
  <si>
    <t xml:space="preserve">July–August FY19 Funding </t>
  </si>
  <si>
    <t>July–August FY19 Total</t>
  </si>
  <si>
    <t xml:space="preserve">July–August FY19 School Budget </t>
  </si>
  <si>
    <t xml:space="preserve">TOTAL JULY–AUGUST FY19 BUDGET   </t>
  </si>
  <si>
    <t xml:space="preserve">TOTAL JUNE FY18 BUDGET   </t>
  </si>
  <si>
    <r>
      <t xml:space="preserve">2% </t>
    </r>
    <r>
      <rPr>
        <sz val="11"/>
        <color theme="1"/>
        <rFont val="Calibri"/>
        <family val="2"/>
        <scheme val="minor"/>
      </rPr>
      <t>(this amount is included in Student Generated Funding for June FY18)</t>
    </r>
  </si>
  <si>
    <t>June FY18 Funding Total</t>
  </si>
  <si>
    <t>July/Aug FY19 Funding</t>
  </si>
  <si>
    <t>Student Generated Funding for July (FY19)</t>
  </si>
  <si>
    <r>
      <t xml:space="preserve">2% </t>
    </r>
    <r>
      <rPr>
        <sz val="11"/>
        <color theme="1"/>
        <rFont val="Calibri"/>
        <family val="2"/>
        <scheme val="minor"/>
      </rPr>
      <t>(this amount is included in Student Generated Funding for July FY19)</t>
    </r>
  </si>
  <si>
    <t>July/August FY19 Funding Total</t>
  </si>
  <si>
    <t>Total Summer 2018 Funding Total</t>
  </si>
  <si>
    <t>Total Summer 2018 Program Budget</t>
  </si>
  <si>
    <t>Total July/August FY19 Budget</t>
  </si>
  <si>
    <t>July/Aug FY19 Budget</t>
  </si>
  <si>
    <t>Total June FY18 Budget</t>
  </si>
  <si>
    <t>June FY18 Funding</t>
  </si>
  <si>
    <t>June FY18 Budget</t>
  </si>
  <si>
    <t>Actual 2017 
Enrollment</t>
  </si>
  <si>
    <t>Projected 2018 
Enrollment</t>
  </si>
  <si>
    <t>K–3 plus Planning/Prep Day:</t>
  </si>
  <si>
    <t>This campus is a NM PreK  site</t>
  </si>
  <si>
    <t>(Check one)</t>
  </si>
  <si>
    <t>Total days students not in session:</t>
  </si>
  <si>
    <r>
      <rPr>
        <sz val="14"/>
        <color theme="1"/>
        <rFont val="Arial Narrow"/>
        <family val="2"/>
      </rPr>
      <t>Student Generated Funding for June</t>
    </r>
    <r>
      <rPr>
        <sz val="11"/>
        <color theme="1"/>
        <rFont val="Arial Narrow"/>
        <family val="2"/>
      </rPr>
      <t xml:space="preserve"> (FY18)</t>
    </r>
  </si>
  <si>
    <r>
      <rPr>
        <sz val="14"/>
        <color theme="1"/>
        <rFont val="Arial Narrow"/>
        <family val="2"/>
      </rPr>
      <t xml:space="preserve">Two Percent  </t>
    </r>
    <r>
      <rPr>
        <sz val="11"/>
        <color theme="1"/>
        <rFont val="Arial Narrow"/>
        <family val="2"/>
      </rPr>
      <t>(This amount is included in the June FY18 Subtotal)</t>
    </r>
  </si>
  <si>
    <r>
      <rPr>
        <b/>
        <sz val="14"/>
        <color theme="1"/>
        <rFont val="Arial Narrow"/>
        <family val="2"/>
      </rPr>
      <t>Budget Balance</t>
    </r>
    <r>
      <rPr>
        <sz val="11"/>
        <color theme="1"/>
        <rFont val="Arial Narrow"/>
        <family val="2"/>
      </rPr>
      <t xml:space="preserve">
enter budget items to = 0</t>
    </r>
  </si>
  <si>
    <t>Classroom Teacher Continues with class (Yes/No)</t>
  </si>
  <si>
    <r>
      <rPr>
        <sz val="14"/>
        <color theme="1"/>
        <rFont val="Calibri"/>
        <family val="2"/>
        <scheme val="minor"/>
      </rPr>
      <t>Benefits</t>
    </r>
    <r>
      <rPr>
        <sz val="12"/>
        <color theme="1"/>
        <rFont val="Calibri"/>
        <family val="2"/>
        <scheme val="minor"/>
      </rPr>
      <t xml:space="preserve">  (excluding insurance)</t>
    </r>
  </si>
  <si>
    <r>
      <rPr>
        <sz val="14"/>
        <color theme="1"/>
        <rFont val="Calibri"/>
        <family val="2"/>
        <scheme val="minor"/>
      </rPr>
      <t>Contract Days</t>
    </r>
    <r>
      <rPr>
        <sz val="12"/>
        <color theme="1"/>
        <rFont val="Calibri"/>
        <family val="2"/>
        <scheme val="minor"/>
      </rPr>
      <t xml:space="preserve"> </t>
    </r>
    <r>
      <rPr>
        <sz val="12"/>
        <color indexed="8"/>
        <rFont val="Calibri"/>
        <family val="2"/>
        <scheme val="minor"/>
      </rPr>
      <t>(regular school year)</t>
    </r>
  </si>
  <si>
    <r>
      <rPr>
        <sz val="14"/>
        <color theme="1"/>
        <rFont val="Calibri"/>
        <family val="2"/>
        <scheme val="minor"/>
      </rPr>
      <t>Funded Daily Rate</t>
    </r>
    <r>
      <rPr>
        <b/>
        <sz val="12"/>
        <color theme="1"/>
        <rFont val="Calibri"/>
        <family val="2"/>
        <scheme val="minor"/>
      </rPr>
      <t xml:space="preserve"> </t>
    </r>
    <r>
      <rPr>
        <sz val="12"/>
        <color theme="1"/>
        <rFont val="Calibri"/>
        <family val="2"/>
        <scheme val="minor"/>
      </rPr>
      <t>(annual salary and benefits/ contract days)
Also used for Planning Day</t>
    </r>
  </si>
  <si>
    <r>
      <t xml:space="preserve"> </t>
    </r>
    <r>
      <rPr>
        <sz val="14"/>
        <color theme="1"/>
        <rFont val="Calibri"/>
        <family val="2"/>
        <scheme val="minor"/>
      </rPr>
      <t># of Student  Days</t>
    </r>
    <r>
      <rPr>
        <sz val="12"/>
        <color theme="1"/>
        <rFont val="Calibri"/>
        <family val="2"/>
        <scheme val="minor"/>
      </rPr>
      <t xml:space="preserve"> in June</t>
    </r>
  </si>
  <si>
    <t>Position/ Grade level</t>
  </si>
  <si>
    <r>
      <rPr>
        <sz val="14"/>
        <color theme="1"/>
        <rFont val="Calibri"/>
        <family val="2"/>
        <scheme val="minor"/>
      </rPr>
      <t>Daily Rate</t>
    </r>
    <r>
      <rPr>
        <sz val="12"/>
        <color theme="1"/>
        <rFont val="Calibri"/>
        <family val="2"/>
        <scheme val="minor"/>
      </rPr>
      <t xml:space="preserve"> without benefits                </t>
    </r>
    <r>
      <rPr>
        <i/>
        <sz val="12"/>
        <color theme="1"/>
        <rFont val="Calibri"/>
        <family val="2"/>
        <scheme val="minor"/>
      </rPr>
      <t xml:space="preserve">  (</t>
    </r>
    <r>
      <rPr>
        <sz val="12"/>
        <color theme="1"/>
        <rFont val="Calibri"/>
        <family val="2"/>
        <scheme val="minor"/>
      </rPr>
      <t>Annual Salary/ Contract Days</t>
    </r>
    <r>
      <rPr>
        <i/>
        <sz val="12"/>
        <color theme="1"/>
        <rFont val="Calibri"/>
        <family val="2"/>
        <scheme val="minor"/>
      </rPr>
      <t>)</t>
    </r>
  </si>
  <si>
    <r>
      <rPr>
        <b/>
        <sz val="16"/>
        <color theme="1"/>
        <rFont val="Calibri"/>
        <family val="2"/>
        <scheme val="minor"/>
      </rPr>
      <t xml:space="preserve">Total </t>
    </r>
    <r>
      <rPr>
        <sz val="12"/>
        <color theme="1"/>
        <rFont val="Calibri"/>
        <family val="2"/>
        <scheme val="minor"/>
      </rPr>
      <t>(funded daily rate x days in June)</t>
    </r>
  </si>
  <si>
    <t xml:space="preserve">Narrative and budget regarding two percent to be entered on district summary workbook by K–3 plus coordinator </t>
  </si>
  <si>
    <r>
      <rPr>
        <b/>
        <sz val="14"/>
        <color theme="1"/>
        <rFont val="Calibri"/>
        <family val="2"/>
        <scheme val="minor"/>
      </rPr>
      <t>OTHER COSTS</t>
    </r>
    <r>
      <rPr>
        <sz val="14"/>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</si>
  <si>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</si>
  <si>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To/From School (55112)</t>
  </si>
  <si>
    <t>Field Trips (55817)</t>
  </si>
  <si>
    <t xml:space="preserve">July–August FY19 School Funding and Budget </t>
  </si>
  <si>
    <r>
      <rPr>
        <sz val="14"/>
        <color theme="1"/>
        <rFont val="Arial Narrow"/>
        <family val="2"/>
      </rPr>
      <t>Projected Number</t>
    </r>
    <r>
      <rPr>
        <sz val="11"/>
        <color theme="1"/>
        <rFont val="Arial Narrow"/>
        <family val="2"/>
      </rPr>
      <t xml:space="preserve"> of Students</t>
    </r>
  </si>
  <si>
    <r>
      <rPr>
        <sz val="14"/>
        <color theme="1"/>
        <rFont val="Arial Narrow"/>
        <family val="2"/>
      </rPr>
      <t xml:space="preserve">July–August </t>
    </r>
    <r>
      <rPr>
        <sz val="11"/>
        <color theme="1"/>
        <rFont val="Arial Narrow"/>
        <family val="2"/>
      </rPr>
      <t>Program Days</t>
    </r>
  </si>
  <si>
    <r>
      <rPr>
        <sz val="14"/>
        <color theme="1"/>
        <rFont val="Arial Narrow"/>
        <family val="2"/>
      </rPr>
      <t>Student-Generated Funding</t>
    </r>
    <r>
      <rPr>
        <sz val="11"/>
        <color theme="1"/>
        <rFont val="Arial Narrow"/>
        <family val="2"/>
      </rPr>
      <t xml:space="preserve"> for July–August FY19</t>
    </r>
  </si>
  <si>
    <r>
      <rPr>
        <sz val="14"/>
        <color theme="1"/>
        <rFont val="Arial Narrow"/>
        <family val="2"/>
      </rPr>
      <t xml:space="preserve">Two Percent </t>
    </r>
    <r>
      <rPr>
        <sz val="11"/>
        <color theme="1"/>
        <rFont val="Arial Narrow"/>
        <family val="2"/>
      </rPr>
      <t>(This amount is included in the July–August FY19 Subtotal)</t>
    </r>
  </si>
  <si>
    <t>July/August  FY19 Subtotal</t>
  </si>
  <si>
    <t>STEP 13: Enter budget details below. The budget balance should reflect the July–August FY18 funding total. A zero budget balance indicates that the budget equals funding.</t>
  </si>
  <si>
    <t>Position/ Grade Level</t>
  </si>
  <si>
    <r>
      <rPr>
        <sz val="14"/>
        <color theme="1"/>
        <rFont val="Calibri"/>
        <family val="2"/>
        <scheme val="minor"/>
      </rPr>
      <t>Daily Rate</t>
    </r>
    <r>
      <rPr>
        <sz val="12"/>
        <color theme="1"/>
        <rFont val="Calibri"/>
        <family val="2"/>
        <scheme val="minor"/>
      </rPr>
      <t xml:space="preserve"> without benefits (annual salary/ contract days)</t>
    </r>
  </si>
  <si>
    <r>
      <rPr>
        <sz val="14"/>
        <color theme="1"/>
        <rFont val="Calibri"/>
        <family val="2"/>
        <scheme val="minor"/>
      </rPr>
      <t xml:space="preserve"> # of Student  Days</t>
    </r>
    <r>
      <rPr>
        <sz val="12"/>
        <color theme="1"/>
        <rFont val="Calibri"/>
        <family val="2"/>
        <scheme val="minor"/>
      </rPr>
      <t xml:space="preserve"> in July/Aug</t>
    </r>
  </si>
  <si>
    <r>
      <rPr>
        <b/>
        <sz val="16"/>
        <color theme="1"/>
        <rFont val="Calibri"/>
        <family val="2"/>
        <scheme val="minor"/>
      </rPr>
      <t xml:space="preserve">Total </t>
    </r>
    <r>
      <rPr>
        <sz val="12"/>
        <color theme="1"/>
        <rFont val="Calibri"/>
        <family val="2"/>
        <scheme val="minor"/>
      </rPr>
      <t>(funded daily rate X days in July/Aug)</t>
    </r>
  </si>
  <si>
    <r>
      <rPr>
        <b/>
        <sz val="14"/>
        <color theme="1"/>
        <rFont val="Calibri"/>
        <family val="2"/>
        <scheme val="minor"/>
      </rPr>
      <t>STUDENT RECRUITMENT AND ATTENDANCE</t>
    </r>
    <r>
      <rPr>
        <sz val="12"/>
        <color theme="1"/>
        <rFont val="Calibri"/>
        <family val="2"/>
        <scheme val="minor"/>
      </rPr>
      <t xml:space="preserve"> </t>
    </r>
    <r>
      <rPr>
        <sz val="12"/>
        <color indexed="8"/>
        <rFont val="Calibri"/>
        <family val="2"/>
        <scheme val="minor"/>
      </rPr>
      <t>(limited to no more than two percent of requested award)</t>
    </r>
  </si>
  <si>
    <t xml:space="preserve">Narrative and budget regarding two percent to be entered on district summary workbook by K–3 Plus coordinator  </t>
  </si>
  <si>
    <r>
      <rPr>
        <b/>
        <sz val="12"/>
        <color theme="1"/>
        <rFont val="Calibri"/>
        <family val="2"/>
        <scheme val="minor"/>
      </rPr>
      <t>OTHER COSTS</t>
    </r>
    <r>
      <rPr>
        <b/>
        <sz val="11"/>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</si>
  <si>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b/>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</si>
  <si>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Field Trips  (55817)</t>
  </si>
  <si>
    <t>To/From School  (55112)</t>
  </si>
  <si>
    <r>
      <rPr>
        <b/>
        <i/>
        <sz val="14"/>
        <color rgb="FF1D21B3"/>
        <rFont val="Calibri"/>
        <family val="2"/>
        <scheme val="minor"/>
      </rPr>
      <t xml:space="preserve">STEP 1: </t>
    </r>
    <r>
      <rPr>
        <b/>
        <i/>
        <u/>
        <sz val="12"/>
        <color rgb="FF1D21B3"/>
        <rFont val="Calibri"/>
        <family val="2"/>
        <scheme val="minor"/>
      </rPr>
      <t>Select</t>
    </r>
    <r>
      <rPr>
        <b/>
        <i/>
        <sz val="12"/>
        <color rgb="FF1D21B3"/>
        <rFont val="Calibri"/>
        <family val="2"/>
        <scheme val="minor"/>
      </rPr>
      <t xml:space="preserve"> your district below.</t>
    </r>
  </si>
  <si>
    <r>
      <rPr>
        <b/>
        <i/>
        <sz val="14"/>
        <color rgb="FF1D21B3"/>
        <rFont val="Calibri"/>
        <family val="2"/>
        <scheme val="minor"/>
      </rPr>
      <t>STEP 2:</t>
    </r>
    <r>
      <rPr>
        <b/>
        <i/>
        <sz val="12"/>
        <color rgb="FF1D21B3"/>
        <rFont val="Calibri"/>
        <family val="2"/>
        <scheme val="minor"/>
      </rPr>
      <t xml:space="preserve"> </t>
    </r>
    <r>
      <rPr>
        <b/>
        <i/>
        <u/>
        <sz val="12"/>
        <color rgb="FF1D21B3"/>
        <rFont val="Calibri"/>
        <family val="2"/>
        <scheme val="minor"/>
      </rPr>
      <t>Select</t>
    </r>
    <r>
      <rPr>
        <b/>
        <i/>
        <sz val="12"/>
        <color rgb="FF1D21B3"/>
        <rFont val="Calibri"/>
        <family val="2"/>
        <scheme val="minor"/>
      </rPr>
      <t xml:space="preserve"> your school below.</t>
    </r>
  </si>
  <si>
    <r>
      <rPr>
        <b/>
        <i/>
        <sz val="14"/>
        <color rgb="FF1D21B3"/>
        <rFont val="Calibri"/>
        <family val="2"/>
        <scheme val="minor"/>
      </rPr>
      <t xml:space="preserve">STEP 3: </t>
    </r>
    <r>
      <rPr>
        <b/>
        <i/>
        <sz val="12"/>
        <color rgb="FF1D21B3"/>
        <rFont val="Calibri"/>
        <family val="2"/>
        <scheme val="minor"/>
      </rPr>
      <t>Enter contact information:</t>
    </r>
  </si>
  <si>
    <r>
      <rPr>
        <b/>
        <i/>
        <sz val="14"/>
        <color rgb="FF1D21B3"/>
        <rFont val="Calibri"/>
        <family val="2"/>
        <scheme val="minor"/>
      </rPr>
      <t xml:space="preserve">STEP 4: </t>
    </r>
    <r>
      <rPr>
        <b/>
        <i/>
        <sz val="12"/>
        <color rgb="FF1D21B3"/>
        <rFont val="Calibri"/>
        <family val="2"/>
        <scheme val="minor"/>
      </rPr>
      <t>Enter your regular school year end/start dates:</t>
    </r>
  </si>
  <si>
    <r>
      <rPr>
        <b/>
        <i/>
        <sz val="14"/>
        <color rgb="FF1D21B3"/>
        <rFont val="Calibri"/>
        <family val="2"/>
        <scheme val="minor"/>
      </rPr>
      <t>STEP 5</t>
    </r>
    <r>
      <rPr>
        <b/>
        <i/>
        <sz val="12"/>
        <color rgb="FF1D21B3"/>
        <rFont val="Calibri"/>
        <family val="2"/>
        <scheme val="minor"/>
      </rPr>
      <t xml:space="preserve">: Enter your planning day information. 
The planning day </t>
    </r>
    <r>
      <rPr>
        <b/>
        <i/>
        <u/>
        <sz val="12"/>
        <color rgb="FF1D21B3"/>
        <rFont val="Calibri"/>
        <family val="2"/>
        <scheme val="minor"/>
      </rPr>
      <t xml:space="preserve">must </t>
    </r>
    <r>
      <rPr>
        <b/>
        <i/>
        <sz val="12"/>
        <color rgb="FF1D21B3"/>
        <rFont val="Calibri"/>
        <family val="2"/>
        <scheme val="minor"/>
      </rPr>
      <t xml:space="preserve">occur </t>
    </r>
    <r>
      <rPr>
        <b/>
        <i/>
        <u/>
        <sz val="12"/>
        <color rgb="FF1D21B3"/>
        <rFont val="Calibri"/>
        <family val="2"/>
        <scheme val="minor"/>
      </rPr>
      <t>before</t>
    </r>
    <r>
      <rPr>
        <b/>
        <i/>
        <sz val="12"/>
        <color rgb="FF1D21B3"/>
        <rFont val="Calibri"/>
        <family val="2"/>
        <scheme val="minor"/>
      </rPr>
      <t xml:space="preserve"> the program's instructional days begin. 
You may only enter </t>
    </r>
    <r>
      <rPr>
        <b/>
        <i/>
        <u/>
        <sz val="12"/>
        <color rgb="FF1D21B3"/>
        <rFont val="Calibri"/>
        <family val="2"/>
        <scheme val="minor"/>
      </rPr>
      <t>one</t>
    </r>
    <r>
      <rPr>
        <b/>
        <i/>
        <sz val="12"/>
        <color rgb="FF1D21B3"/>
        <rFont val="Calibri"/>
        <family val="2"/>
        <scheme val="minor"/>
      </rPr>
      <t xml:space="preserve"> planning day.</t>
    </r>
  </si>
  <si>
    <r>
      <rPr>
        <b/>
        <i/>
        <sz val="14"/>
        <color rgb="FF1D21B3"/>
        <rFont val="Calibri"/>
        <family val="2"/>
        <scheme val="minor"/>
      </rPr>
      <t>STEP 6:</t>
    </r>
    <r>
      <rPr>
        <b/>
        <i/>
        <sz val="12"/>
        <color rgb="FF1D21B3"/>
        <rFont val="Calibri"/>
        <family val="2"/>
        <scheme val="minor"/>
      </rPr>
      <t xml:space="preserve"> Enter the K–3 Plus Program start date (beginning up to two months before the start of the upcoming school year), end date, and 15th day date (12th day enrollment numbers for 20-day program). </t>
    </r>
  </si>
  <si>
    <r>
      <rPr>
        <b/>
        <i/>
        <sz val="14"/>
        <color rgb="FF1D21B3"/>
        <rFont val="Calibri"/>
        <family val="2"/>
        <scheme val="minor"/>
      </rPr>
      <t>STEP 7:</t>
    </r>
    <r>
      <rPr>
        <b/>
        <i/>
        <sz val="12"/>
        <color rgb="FF1D21B3"/>
        <rFont val="Calibri"/>
        <family val="2"/>
        <scheme val="minor"/>
      </rPr>
      <t xml:space="preserve"> Enter the dates the students are not in session. These include holidays or any weekday dates the students are not in session. Do not include weekends.</t>
    </r>
  </si>
  <si>
    <r>
      <rPr>
        <b/>
        <i/>
        <sz val="14"/>
        <color rgb="FF1D21B3"/>
        <rFont val="Calibri"/>
        <family val="2"/>
        <scheme val="minor"/>
      </rPr>
      <t>STEP 9:</t>
    </r>
    <r>
      <rPr>
        <b/>
        <i/>
        <sz val="12"/>
        <color rgb="FF1D21B3"/>
        <rFont val="Calibri"/>
        <family val="2"/>
        <scheme val="minor"/>
      </rPr>
      <t xml:space="preserve"> Enter number of classrooms to be served. </t>
    </r>
  </si>
  <si>
    <r>
      <rPr>
        <b/>
        <i/>
        <sz val="14"/>
        <color rgb="FF1D21B3"/>
        <rFont val="Calibri"/>
        <family val="2"/>
        <scheme val="minor"/>
      </rPr>
      <t>STEP 10:</t>
    </r>
    <r>
      <rPr>
        <b/>
        <i/>
        <sz val="10.5"/>
        <color rgb="FF1D21B3"/>
        <rFont val="Calibri"/>
        <family val="2"/>
        <scheme val="minor"/>
      </rPr>
      <t xml:space="preserve"> Enter the appropriate daily rate in the white cell below. If there is no June program, skip to STEP 12.</t>
    </r>
  </si>
  <si>
    <r>
      <rPr>
        <b/>
        <i/>
        <sz val="14"/>
        <color rgb="FF1D21B3"/>
        <rFont val="Calibri"/>
        <family val="2"/>
        <scheme val="minor"/>
      </rPr>
      <t>STEP 11:</t>
    </r>
    <r>
      <rPr>
        <b/>
        <i/>
        <sz val="12"/>
        <color rgb="FF1D21B3"/>
        <rFont val="Calibri"/>
        <family val="2"/>
        <scheme val="minor"/>
      </rPr>
      <t xml:space="preserve"> Enter budget details below. The budget balance should reflect the July–August FY18 funding total. A zero budget balance will indicate that the budget equals funding.</t>
    </r>
  </si>
  <si>
    <r>
      <rPr>
        <b/>
        <sz val="14"/>
        <color theme="1"/>
        <rFont val="Calibri"/>
        <family val="2"/>
        <scheme val="minor"/>
      </rPr>
      <t>STUDENT RECRUITMENT AND ATTENDANCE</t>
    </r>
    <r>
      <rPr>
        <sz val="11"/>
        <color theme="1"/>
        <rFont val="Calibri"/>
        <family val="2"/>
        <scheme val="minor"/>
      </rPr>
      <t xml:space="preserve"> </t>
    </r>
    <r>
      <rPr>
        <sz val="11"/>
        <color indexed="8"/>
        <rFont val="Calibri"/>
        <family val="2"/>
        <scheme val="minor"/>
      </rPr>
      <t>(limited to no more than two percent of requested award)</t>
    </r>
  </si>
  <si>
    <r>
      <rPr>
        <b/>
        <i/>
        <sz val="14"/>
        <color rgb="FF1D21B3"/>
        <rFont val="Calibri"/>
        <family val="2"/>
        <scheme val="minor"/>
      </rPr>
      <t>STEP 12:</t>
    </r>
    <r>
      <rPr>
        <b/>
        <i/>
        <sz val="12"/>
        <color rgb="FF1D21B3"/>
        <rFont val="Calibri"/>
        <family val="2"/>
        <scheme val="minor"/>
      </rPr>
      <t xml:space="preserve"> Enter the appropriate daily rate in the white cell below. </t>
    </r>
  </si>
  <si>
    <r>
      <rPr>
        <sz val="14"/>
        <color theme="1"/>
        <rFont val="Arial Narrow"/>
        <family val="2"/>
      </rPr>
      <t>July Prep and Planning Day</t>
    </r>
    <r>
      <rPr>
        <sz val="11"/>
        <color theme="1"/>
        <rFont val="Arial Narrow"/>
        <family val="2"/>
      </rPr>
      <t xml:space="preserve">      </t>
    </r>
    <r>
      <rPr>
        <sz val="10"/>
        <color theme="1"/>
        <rFont val="Arial Narrow"/>
        <family val="2"/>
      </rPr>
      <t xml:space="preserve"> (Only  </t>
    </r>
    <r>
      <rPr>
        <b/>
        <sz val="10"/>
        <color theme="1"/>
        <rFont val="Arial Narrow"/>
        <family val="2"/>
      </rPr>
      <t xml:space="preserve">one day </t>
    </r>
    <r>
      <rPr>
        <sz val="10"/>
        <color theme="1"/>
        <rFont val="Arial Narrow"/>
        <family val="2"/>
      </rPr>
      <t xml:space="preserve"> is funded for the Summer 2018 program.) </t>
    </r>
  </si>
  <si>
    <r>
      <rPr>
        <sz val="16"/>
        <color theme="1"/>
        <rFont val="Calibri"/>
        <family val="2"/>
        <scheme val="minor"/>
      </rPr>
      <t>All documentation will be submitted via e-mail to</t>
    </r>
    <r>
      <rPr>
        <sz val="11"/>
        <color theme="1"/>
        <rFont val="Calibri"/>
        <family val="2"/>
        <scheme val="minor"/>
      </rPr>
      <t xml:space="preserve">: </t>
    </r>
    <r>
      <rPr>
        <b/>
        <sz val="20"/>
        <color theme="1"/>
        <rFont val="Calibri"/>
        <family val="2"/>
        <scheme val="minor"/>
      </rPr>
      <t>KthreeP.Literacy@state.nm.us</t>
    </r>
  </si>
  <si>
    <r>
      <rPr>
        <b/>
        <i/>
        <sz val="14"/>
        <color rgb="FF1D21B3"/>
        <rFont val="Calibri"/>
        <family val="2"/>
        <scheme val="minor"/>
      </rPr>
      <t xml:space="preserve">STEP 8: </t>
    </r>
    <r>
      <rPr>
        <b/>
        <i/>
        <sz val="12"/>
        <color rgb="FF1D21B3"/>
        <rFont val="Calibri"/>
        <family val="2"/>
        <scheme val="minor"/>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2017 program's actual enrollment , please provide an explanation below.</t>
    </r>
  </si>
  <si>
    <r>
      <t xml:space="preserve">Please enter the data beginning at STEP 1. Note that the white cells are the only cells where data can be entered. The shaded cells are either auto-populated or contain formulas for calculated results. Please complete one application for each school and save the document with a name that identifies the school and the district.                                                      </t>
    </r>
    <r>
      <rPr>
        <i/>
        <sz val="14"/>
        <color rgb="FF1D21B3"/>
        <rFont val="Calibri"/>
        <family val="2"/>
        <scheme val="minor"/>
      </rPr>
      <t>(e.g. SunshineES.XYZdistrict)</t>
    </r>
  </si>
  <si>
    <r>
      <t xml:space="preserve">       SUMMER 2018  </t>
    </r>
    <r>
      <rPr>
        <b/>
        <sz val="28"/>
        <color rgb="FFFF0000"/>
        <rFont val="Calibri"/>
        <family val="2"/>
        <scheme val="minor"/>
      </rPr>
      <t>JULY/AUGUST PROGRAMS</t>
    </r>
  </si>
  <si>
    <r>
      <t>June FY18 School Funding and Budget</t>
    </r>
    <r>
      <rPr>
        <b/>
        <sz val="24"/>
        <color rgb="FFFF0000"/>
        <rFont val="Calibri"/>
        <family val="2"/>
        <scheme val="minor"/>
      </rPr>
      <t xml:space="preserve"> (Skip to Step 12 - FY 19 July/August Funding and Budget)</t>
    </r>
  </si>
  <si>
    <r>
      <rPr>
        <b/>
        <sz val="14"/>
        <color theme="1"/>
        <rFont val="Arial Narrow"/>
        <family val="2"/>
      </rPr>
      <t>Daily Rate</t>
    </r>
    <r>
      <rPr>
        <b/>
        <sz val="11"/>
        <color theme="1"/>
        <rFont val="Arial Narrow"/>
        <family val="2"/>
      </rPr>
      <t xml:space="preserve">
$49.01 for 25-day program &amp;  $61.26 for 20-day program</t>
    </r>
  </si>
  <si>
    <r>
      <t xml:space="preserve">Summer 2018 K–3 Plus School Funding and Budget Summary  </t>
    </r>
    <r>
      <rPr>
        <b/>
        <sz val="24"/>
        <color rgb="FFFF0000"/>
        <rFont val="Calibri"/>
        <family val="2"/>
        <scheme val="minor"/>
      </rPr>
      <t>(JULY/AUGUST programs)</t>
    </r>
  </si>
  <si>
    <r>
      <t>Classroom</t>
    </r>
    <r>
      <rPr>
        <sz val="11"/>
        <color theme="1"/>
        <rFont val="Calibri"/>
        <family val="2"/>
        <scheme val="minor"/>
      </rPr>
      <t xml:space="preserve"> Teacher Continues with class (Yes/No)</t>
    </r>
  </si>
  <si>
    <r>
      <rPr>
        <sz val="14"/>
        <color theme="1"/>
        <rFont val="Arial Narrow"/>
        <family val="2"/>
      </rPr>
      <t>June Prep and Planning Day</t>
    </r>
    <r>
      <rPr>
        <sz val="11"/>
        <color theme="1"/>
        <rFont val="Arial Narrow"/>
        <family val="2"/>
      </rPr>
      <t xml:space="preserve"> </t>
    </r>
    <r>
      <rPr>
        <sz val="8"/>
        <color theme="1"/>
        <rFont val="Arial Narrow"/>
        <family val="2"/>
      </rPr>
      <t xml:space="preserve">(Only </t>
    </r>
    <r>
      <rPr>
        <b/>
        <u/>
        <sz val="8"/>
        <color theme="1"/>
        <rFont val="Arial Narrow"/>
        <family val="2"/>
      </rPr>
      <t xml:space="preserve">one day </t>
    </r>
    <r>
      <rPr>
        <sz val="8"/>
        <color theme="1"/>
        <rFont val="Arial Narrow"/>
        <family val="2"/>
      </rPr>
      <t xml:space="preserve"> is funded for the Summer 2018 program.) </t>
    </r>
  </si>
  <si>
    <t>Daily Rate
$49.01 for 25-day program &amp;  $61.26 for 20-day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</si>
</sst>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0_);[Red]\(0.00\)"/>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trike/>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color theme="0" tint="-0.14999847407452621"/>
      <name val="Calibri"/>
      <family val="2"/>
      <scheme val="minor"/>
    </font>
    <font>
      <sz val="12"/>
      <color theme="1"/>
      <name val="Calibri"/>
      <family val="2"/>
      <scheme val="minor"/>
    </font>
    <font>
      <sz val="11"/>
      <color rgb="FF000000"/>
      <name val="Calibri"/>
      <family val="2"/>
    </font>
    <font>
      <sz val="11"/>
      <name val="Calibri"/>
      <family val="2"/>
      <scheme val="minor"/>
    </font>
    <font>
      <u/>
      <sz val="11"/>
      <color theme="10"/>
      <name val="Calibri"/>
      <family val="2"/>
      <scheme val="minor"/>
    </font>
    <font>
      <sz val="11"/>
      <color theme="1"/>
      <name val="Arial Narrow"/>
      <family val="2"/>
    </font>
    <font>
      <b/>
      <sz val="11"/>
      <color theme="1"/>
      <name val="Arial Narrow"/>
      <family val="2"/>
    </font>
    <font>
      <b/>
      <sz val="12"/>
      <color theme="1"/>
      <name val="Calibri"/>
      <family val="2"/>
      <scheme val="minor"/>
    </font>
    <font>
      <sz val="12"/>
      <color theme="1"/>
      <name val="Calibri"/>
      <family val="2"/>
    </font>
    <font>
      <b/>
      <sz val="14"/>
      <color theme="1"/>
      <name val="Arial Narrow"/>
      <family val="2"/>
    </font>
    <font>
      <b/>
      <sz val="18"/>
      <color theme="1"/>
      <name val="Calibri"/>
      <family val="2"/>
      <scheme val="minor"/>
    </font>
    <font>
      <sz val="11"/>
      <color rgb="FF000000"/>
      <name val="Verdana"/>
      <family val="2"/>
    </font>
    <font>
      <sz val="11"/>
      <color rgb="FF000000"/>
      <name val="Calibri"/>
      <family val="2"/>
      <scheme val="minor"/>
    </font>
    <font>
      <b/>
      <sz val="11"/>
      <name val="Calibri"/>
      <family val="2"/>
      <scheme val="minor"/>
    </font>
    <font>
      <b/>
      <sz val="24"/>
      <color theme="0"/>
      <name val="Calibri"/>
      <family val="2"/>
      <scheme val="minor"/>
    </font>
    <font>
      <b/>
      <sz val="36"/>
      <color theme="0"/>
      <name val="Calibri"/>
      <family val="2"/>
      <scheme val="minor"/>
    </font>
    <font>
      <b/>
      <i/>
      <sz val="14"/>
      <color rgb="FF7030A0"/>
      <name val="Calibri"/>
      <family val="2"/>
      <scheme val="minor"/>
    </font>
    <font>
      <b/>
      <i/>
      <sz val="11"/>
      <color theme="1"/>
      <name val="Calibri"/>
      <family val="2"/>
      <scheme val="minor"/>
    </font>
    <font>
      <sz val="12"/>
      <color indexed="8"/>
      <name val="Calibri"/>
      <family val="2"/>
      <scheme val="minor"/>
    </font>
    <font>
      <i/>
      <sz val="12"/>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b/>
      <sz val="24"/>
      <name val="Calibri"/>
      <family val="2"/>
      <scheme val="minor"/>
    </font>
    <font>
      <b/>
      <i/>
      <sz val="18"/>
      <color rgb="FF7030A0"/>
      <name val="Calibri"/>
      <family val="2"/>
      <scheme val="minor"/>
    </font>
    <font>
      <b/>
      <i/>
      <sz val="14"/>
      <color rgb="FF1D21B3"/>
      <name val="Calibri"/>
      <family val="2"/>
      <scheme val="minor"/>
    </font>
    <font>
      <b/>
      <i/>
      <sz val="12"/>
      <color rgb="FF1D21B3"/>
      <name val="Calibri"/>
      <family val="2"/>
      <scheme val="minor"/>
    </font>
    <font>
      <b/>
      <i/>
      <u/>
      <sz val="12"/>
      <color rgb="FF1D21B3"/>
      <name val="Calibri"/>
      <family val="2"/>
      <scheme val="minor"/>
    </font>
    <font>
      <i/>
      <sz val="12"/>
      <color rgb="FF1D21B3"/>
      <name val="Calibri"/>
      <family val="2"/>
      <scheme val="minor"/>
    </font>
    <font>
      <b/>
      <i/>
      <sz val="10"/>
      <color rgb="FF1D21B3"/>
      <name val="Calibri"/>
      <family val="2"/>
      <scheme val="minor"/>
    </font>
    <font>
      <b/>
      <sz val="18"/>
      <name val="Calibri"/>
      <family val="2"/>
      <scheme val="minor"/>
    </font>
    <font>
      <b/>
      <strike/>
      <sz val="11"/>
      <color theme="1"/>
      <name val="Calibri"/>
      <family val="2"/>
      <scheme val="minor"/>
    </font>
    <font>
      <b/>
      <i/>
      <sz val="14"/>
      <color rgb="FFFF0000"/>
      <name val="Calibri"/>
      <family val="2"/>
      <scheme val="minor"/>
    </font>
    <font>
      <sz val="8"/>
      <color rgb="FF000000"/>
      <name val="Tahoma"/>
      <family val="2"/>
    </font>
    <font>
      <sz val="14"/>
      <color theme="1"/>
      <name val="Arial Narrow"/>
      <family val="2"/>
    </font>
    <font>
      <sz val="11"/>
      <color indexed="8"/>
      <name val="Calibri"/>
      <family val="2"/>
      <scheme val="minor"/>
    </font>
    <font>
      <i/>
      <sz val="12"/>
      <color indexed="8"/>
      <name val="Calibri"/>
      <family val="2"/>
      <scheme val="minor"/>
    </font>
    <font>
      <sz val="10"/>
      <name val="Calibri"/>
      <family val="2"/>
      <scheme val="minor"/>
    </font>
    <font>
      <b/>
      <i/>
      <sz val="10.5"/>
      <color rgb="FF1D21B3"/>
      <name val="Calibri"/>
      <family val="2"/>
      <scheme val="minor"/>
    </font>
    <font>
      <sz val="14"/>
      <color rgb="FF1D21B3"/>
      <name val="Calibri"/>
      <family val="2"/>
      <scheme val="minor"/>
    </font>
    <font>
      <b/>
      <sz val="28"/>
      <color theme="0"/>
      <name val="Calibri"/>
      <family val="2"/>
      <scheme val="minor"/>
    </font>
    <font>
      <sz val="10"/>
      <color theme="1"/>
      <name val="Arial Narrow"/>
      <family val="2"/>
    </font>
    <font>
      <b/>
      <sz val="10"/>
      <color theme="1"/>
      <name val="Arial Narrow"/>
      <family val="2"/>
    </font>
    <font>
      <b/>
      <sz val="20"/>
      <color theme="1"/>
      <name val="Calibri"/>
      <family val="2"/>
      <scheme val="minor"/>
    </font>
    <font>
      <i/>
      <sz val="14"/>
      <color rgb="FF1D21B3"/>
      <name val="Calibri"/>
      <family val="2"/>
      <scheme val="minor"/>
    </font>
    <font>
      <b/>
      <sz val="28"/>
      <color rgb="FFFF0000"/>
      <name val="Calibri"/>
      <family val="2"/>
      <scheme val="minor"/>
    </font>
    <font>
      <b/>
      <sz val="24"/>
      <color rgb="FFFF0000"/>
      <name val="Calibri"/>
      <family val="2"/>
      <scheme val="minor"/>
    </font>
    <font>
      <sz val="11"/>
      <color rgb="FFFF0000"/>
      <name val="Calibri"/>
      <family val="2"/>
      <scheme val="minor"/>
    </font>
    <font>
      <sz val="8"/>
      <color theme="1"/>
      <name val="Arial Narrow"/>
      <family val="2"/>
    </font>
    <font>
      <b/>
      <u/>
      <sz val="8"/>
      <color theme="1"/>
      <name val="Arial Narrow"/>
      <family val="2"/>
    </font>
  </fonts>
  <fills count="2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FF"/>
        <bgColor indexed="64"/>
      </patternFill>
    </fill>
    <fill>
      <patternFill patternType="solid">
        <fgColor rgb="FFFF9966"/>
        <bgColor indexed="64"/>
      </patternFill>
    </fill>
    <fill>
      <patternFill patternType="solid">
        <fgColor theme="5" tint="0.59999389629810485"/>
        <bgColor indexed="64"/>
      </patternFill>
    </fill>
    <fill>
      <patternFill patternType="solid">
        <fgColor theme="0"/>
        <bgColor indexed="64"/>
      </patternFill>
    </fill>
    <fill>
      <patternFill patternType="solid">
        <fgColor rgb="FF99FFCC"/>
        <bgColor indexed="64"/>
      </patternFill>
    </fill>
    <fill>
      <patternFill patternType="solid">
        <fgColor rgb="FF66FF9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C66"/>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52">
    <xf numFmtId="0" fontId="0" fillId="0" borderId="0" xfId="0"/>
    <xf numFmtId="0" fontId="0" fillId="0" borderId="0" xfId="0" applyFill="1"/>
    <xf numFmtId="0" fontId="0" fillId="0" borderId="0" xfId="0" applyFill="1" applyBorder="1"/>
    <xf numFmtId="0" fontId="0" fillId="0" borderId="0" xfId="0" applyFill="1" applyBorder="1" applyAlignment="1"/>
    <xf numFmtId="0" fontId="0" fillId="0" borderId="0" xfId="0" applyFill="1" applyBorder="1" applyAlignment="1">
      <alignment textRotation="45" wrapText="1"/>
    </xf>
    <xf numFmtId="0" fontId="2" fillId="0" borderId="0" xfId="0" applyFont="1" applyFill="1" applyBorder="1" applyAlignment="1">
      <alignment textRotation="45" wrapText="1"/>
    </xf>
    <xf numFmtId="0" fontId="7" fillId="0" borderId="0" xfId="0" applyFont="1" applyBorder="1" applyAlignment="1"/>
    <xf numFmtId="0" fontId="0" fillId="5" borderId="0" xfId="0" applyFill="1"/>
    <xf numFmtId="0" fontId="0" fillId="5" borderId="0" xfId="0" applyFill="1" applyBorder="1" applyAlignment="1"/>
    <xf numFmtId="0" fontId="0" fillId="5" borderId="0" xfId="0" applyFill="1" applyBorder="1"/>
    <xf numFmtId="0" fontId="6" fillId="0" borderId="0" xfId="0" applyFont="1" applyFill="1" applyBorder="1" applyAlignment="1"/>
    <xf numFmtId="0" fontId="2" fillId="5" borderId="0" xfId="0" applyFont="1" applyFill="1" applyBorder="1" applyAlignment="1">
      <alignment horizontal="right"/>
    </xf>
    <xf numFmtId="44" fontId="2" fillId="5" borderId="0" xfId="0" applyNumberFormat="1" applyFont="1" applyFill="1" applyBorder="1"/>
    <xf numFmtId="0" fontId="0" fillId="6" borderId="0" xfId="0" applyFill="1"/>
    <xf numFmtId="0" fontId="11" fillId="0" borderId="4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ill="1" applyAlignment="1">
      <alignment vertical="top"/>
    </xf>
    <xf numFmtId="0" fontId="11" fillId="0" borderId="44" xfId="0" applyFont="1" applyFill="1" applyBorder="1" applyAlignment="1" applyProtection="1">
      <alignment vertical="top" wrapText="1"/>
    </xf>
    <xf numFmtId="0" fontId="0" fillId="0" borderId="0" xfId="0" applyAlignment="1">
      <alignment vertical="top"/>
    </xf>
    <xf numFmtId="49" fontId="11" fillId="0" borderId="44" xfId="0" applyNumberFormat="1" applyFont="1" applyFill="1" applyBorder="1" applyAlignment="1" applyProtection="1">
      <alignment vertical="center" wrapText="1"/>
    </xf>
    <xf numFmtId="49" fontId="0" fillId="0" borderId="0" xfId="0" applyNumberFormat="1"/>
    <xf numFmtId="0" fontId="11" fillId="0" borderId="45" xfId="0" applyFont="1" applyFill="1" applyBorder="1" applyAlignment="1" applyProtection="1">
      <alignment vertical="center" wrapText="1"/>
    </xf>
    <xf numFmtId="14" fontId="0" fillId="0" borderId="1" xfId="0" applyNumberFormat="1" applyBorder="1" applyProtection="1">
      <protection locked="0"/>
    </xf>
    <xf numFmtId="0" fontId="4" fillId="0" borderId="1" xfId="0" applyFont="1" applyBorder="1" applyAlignment="1" applyProtection="1">
      <alignment wrapText="1"/>
      <protection locked="0"/>
    </xf>
    <xf numFmtId="1" fontId="4" fillId="0" borderId="1" xfId="1" applyNumberFormat="1" applyFont="1" applyBorder="1" applyAlignment="1" applyProtection="1">
      <alignment horizontal="center" vertical="center" wrapText="1"/>
      <protection locked="0"/>
    </xf>
    <xf numFmtId="44" fontId="4" fillId="0" borderId="1" xfId="1" applyNumberFormat="1" applyFont="1" applyBorder="1" applyAlignment="1" applyProtection="1">
      <alignment wrapText="1"/>
      <protection locked="0"/>
    </xf>
    <xf numFmtId="44" fontId="4" fillId="0" borderId="1" xfId="0" applyNumberFormat="1" applyFont="1" applyBorder="1" applyAlignment="1" applyProtection="1">
      <alignment wrapText="1"/>
      <protection locked="0"/>
    </xf>
    <xf numFmtId="0" fontId="0" fillId="5" borderId="0" xfId="0" applyFill="1" applyBorder="1" applyAlignment="1">
      <alignment horizontal="right"/>
    </xf>
    <xf numFmtId="0" fontId="0" fillId="5" borderId="0" xfId="0" applyFill="1" applyBorder="1" applyAlignment="1" applyProtection="1">
      <alignment horizontal="center"/>
      <protection locked="0"/>
    </xf>
    <xf numFmtId="44" fontId="0" fillId="0" borderId="16" xfId="0" applyNumberFormat="1" applyFont="1" applyFill="1" applyBorder="1" applyAlignment="1" applyProtection="1">
      <protection locked="0"/>
    </xf>
    <xf numFmtId="0" fontId="0" fillId="0" borderId="1" xfId="0" applyBorder="1" applyAlignment="1" applyProtection="1">
      <alignment horizontal="center"/>
      <protection locked="0"/>
    </xf>
    <xf numFmtId="0" fontId="0" fillId="5" borderId="0" xfId="0" applyFill="1" applyBorder="1" applyAlignment="1">
      <alignment horizontal="center"/>
    </xf>
    <xf numFmtId="14" fontId="0" fillId="5" borderId="0" xfId="0" applyNumberFormat="1" applyFill="1" applyBorder="1" applyAlignment="1" applyProtection="1">
      <alignment horizontal="center"/>
      <protection locked="0"/>
    </xf>
    <xf numFmtId="0" fontId="10" fillId="5" borderId="0" xfId="0" applyFont="1" applyFill="1" applyBorder="1" applyAlignment="1">
      <alignment horizontal="right"/>
    </xf>
    <xf numFmtId="0" fontId="10" fillId="5" borderId="0" xfId="0" applyFont="1" applyFill="1" applyBorder="1"/>
    <xf numFmtId="0" fontId="0" fillId="5" borderId="38" xfId="0" applyFill="1" applyBorder="1"/>
    <xf numFmtId="0" fontId="0" fillId="5" borderId="0" xfId="0" applyFill="1" applyBorder="1" applyAlignment="1" applyProtection="1">
      <protection locked="0"/>
    </xf>
    <xf numFmtId="0" fontId="16" fillId="5" borderId="0" xfId="0" applyFont="1" applyFill="1" applyBorder="1" applyAlignment="1">
      <alignment horizontal="right"/>
    </xf>
    <xf numFmtId="14" fontId="0" fillId="5" borderId="0" xfId="0" applyNumberFormat="1" applyFill="1" applyBorder="1" applyAlignment="1" applyProtection="1">
      <protection locked="0"/>
    </xf>
    <xf numFmtId="0" fontId="0" fillId="5" borderId="33" xfId="0" applyFill="1" applyBorder="1"/>
    <xf numFmtId="14" fontId="0" fillId="5" borderId="38" xfId="0" applyNumberFormat="1" applyFill="1" applyBorder="1" applyAlignment="1" applyProtection="1">
      <protection locked="0"/>
    </xf>
    <xf numFmtId="0" fontId="0" fillId="5" borderId="39" xfId="0" applyFill="1" applyBorder="1"/>
    <xf numFmtId="0" fontId="0" fillId="5" borderId="27" xfId="0" applyFill="1" applyBorder="1"/>
    <xf numFmtId="0" fontId="16" fillId="5" borderId="27" xfId="0" applyFont="1" applyFill="1" applyBorder="1" applyAlignment="1">
      <alignment horizontal="right"/>
    </xf>
    <xf numFmtId="0" fontId="0" fillId="5" borderId="49" xfId="0" applyFill="1" applyBorder="1" applyAlignment="1" applyProtection="1">
      <protection locked="0"/>
    </xf>
    <xf numFmtId="0" fontId="10" fillId="5" borderId="39" xfId="0" applyFont="1" applyFill="1" applyBorder="1" applyAlignment="1">
      <alignment horizontal="right"/>
    </xf>
    <xf numFmtId="0" fontId="0" fillId="5" borderId="27" xfId="0" applyFill="1" applyBorder="1" applyAlignment="1" applyProtection="1">
      <alignment horizontal="center"/>
      <protection locked="0"/>
    </xf>
    <xf numFmtId="14" fontId="0" fillId="0" borderId="1" xfId="0" applyNumberFormat="1" applyBorder="1" applyAlignment="1" applyProtection="1">
      <protection locked="0"/>
    </xf>
    <xf numFmtId="0" fontId="0" fillId="5" borderId="38" xfId="0" applyFill="1" applyBorder="1" applyAlignment="1" applyProtection="1">
      <protection locked="0"/>
    </xf>
    <xf numFmtId="0" fontId="0" fillId="5" borderId="49" xfId="0" applyFill="1" applyBorder="1"/>
    <xf numFmtId="0" fontId="0" fillId="5" borderId="0" xfId="0" applyFill="1" applyBorder="1" applyProtection="1">
      <protection locked="0"/>
    </xf>
    <xf numFmtId="0" fontId="9" fillId="5" borderId="38" xfId="0" applyFont="1" applyFill="1" applyBorder="1"/>
    <xf numFmtId="0" fontId="0" fillId="0" borderId="20" xfId="0" applyBorder="1" applyProtection="1">
      <protection locked="0"/>
    </xf>
    <xf numFmtId="0" fontId="2" fillId="5" borderId="0" xfId="0" applyFont="1" applyFill="1" applyBorder="1"/>
    <xf numFmtId="0" fontId="16" fillId="5" borderId="0" xfId="0" applyFont="1" applyFill="1" applyBorder="1" applyAlignment="1" applyProtection="1">
      <alignment horizontal="right"/>
      <protection locked="0"/>
    </xf>
    <xf numFmtId="0" fontId="16" fillId="5" borderId="0" xfId="0" applyFont="1" applyFill="1" applyBorder="1" applyAlignment="1">
      <alignment horizontal="right" wrapText="1"/>
    </xf>
    <xf numFmtId="0" fontId="0" fillId="5" borderId="27" xfId="0" applyFill="1" applyBorder="1" applyAlignment="1" applyProtection="1">
      <alignment horizontal="center" vertical="top"/>
      <protection locked="0"/>
    </xf>
    <xf numFmtId="0" fontId="0" fillId="5" borderId="0" xfId="0" applyFill="1" applyBorder="1" applyAlignment="1" applyProtection="1">
      <alignment vertical="top"/>
      <protection locked="0"/>
    </xf>
    <xf numFmtId="0" fontId="16" fillId="5" borderId="50" xfId="0" applyFont="1" applyFill="1" applyBorder="1" applyAlignment="1">
      <alignment horizontal="left" vertical="center"/>
    </xf>
    <xf numFmtId="0" fontId="16" fillId="5" borderId="47" xfId="0" applyFont="1" applyFill="1" applyBorder="1" applyAlignment="1">
      <alignment horizontal="left" vertical="center"/>
    </xf>
    <xf numFmtId="0" fontId="16" fillId="5" borderId="33" xfId="0" applyFont="1" applyFill="1" applyBorder="1" applyAlignment="1">
      <alignment horizontal="right" wrapText="1"/>
    </xf>
    <xf numFmtId="0" fontId="20" fillId="0" borderId="0" xfId="0" applyFont="1"/>
    <xf numFmtId="0" fontId="9" fillId="5" borderId="56" xfId="0" applyFont="1" applyFill="1" applyBorder="1" applyAlignment="1">
      <alignment horizontal="center"/>
    </xf>
    <xf numFmtId="0" fontId="9" fillId="5" borderId="27" xfId="0" applyFont="1" applyFill="1" applyBorder="1" applyAlignment="1">
      <alignment horizontal="center"/>
    </xf>
    <xf numFmtId="0" fontId="9" fillId="5" borderId="49" xfId="0" applyFont="1" applyFill="1" applyBorder="1" applyAlignment="1">
      <alignment horizontal="center"/>
    </xf>
    <xf numFmtId="14" fontId="0" fillId="0" borderId="17" xfId="0" applyNumberFormat="1" applyBorder="1" applyProtection="1">
      <protection locked="0"/>
    </xf>
    <xf numFmtId="0" fontId="21" fillId="5" borderId="1" xfId="0" applyFont="1" applyFill="1" applyBorder="1" applyAlignment="1" applyProtection="1">
      <alignment horizontal="center"/>
    </xf>
    <xf numFmtId="0" fontId="12" fillId="5" borderId="21" xfId="0" applyFont="1" applyFill="1" applyBorder="1" applyAlignment="1" applyProtection="1">
      <alignment horizontal="center"/>
    </xf>
    <xf numFmtId="14" fontId="0" fillId="0" borderId="20" xfId="0" applyNumberFormat="1" applyBorder="1" applyAlignment="1" applyProtection="1">
      <protection locked="0"/>
    </xf>
    <xf numFmtId="14" fontId="0" fillId="0" borderId="16" xfId="0" applyNumberFormat="1" applyBorder="1" applyProtection="1">
      <protection locked="0"/>
    </xf>
    <xf numFmtId="0" fontId="0" fillId="0" borderId="1" xfId="0" applyFill="1" applyBorder="1" applyAlignment="1" applyProtection="1">
      <protection locked="0"/>
    </xf>
    <xf numFmtId="0" fontId="2" fillId="5" borderId="46" xfId="0" applyFont="1" applyFill="1" applyBorder="1" applyAlignment="1" applyProtection="1">
      <alignment horizontal="center" vertical="center"/>
      <protection locked="0"/>
    </xf>
    <xf numFmtId="44" fontId="4" fillId="5" borderId="17" xfId="0"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43" fontId="4" fillId="0" borderId="1" xfId="0" applyNumberFormat="1" applyFont="1" applyFill="1" applyBorder="1" applyAlignment="1" applyProtection="1">
      <alignment horizontal="right" wrapText="1"/>
      <protection locked="0"/>
    </xf>
    <xf numFmtId="43" fontId="4" fillId="0" borderId="3" xfId="0" applyNumberFormat="1" applyFont="1" applyFill="1" applyBorder="1" applyAlignment="1" applyProtection="1">
      <alignment horizontal="right" wrapText="1"/>
      <protection locked="0"/>
    </xf>
    <xf numFmtId="0" fontId="4" fillId="0" borderId="1" xfId="0" applyFont="1" applyFill="1" applyBorder="1" applyAlignment="1" applyProtection="1">
      <alignment horizontal="right" wrapText="1"/>
      <protection locked="0"/>
    </xf>
    <xf numFmtId="0" fontId="4" fillId="0" borderId="3" xfId="0" applyFont="1" applyFill="1" applyBorder="1" applyAlignment="1" applyProtection="1">
      <alignment horizontal="right" wrapText="1"/>
      <protection locked="0"/>
    </xf>
    <xf numFmtId="40" fontId="0" fillId="3" borderId="46" xfId="0" applyNumberFormat="1" applyFill="1" applyBorder="1" applyAlignment="1"/>
    <xf numFmtId="0" fontId="10" fillId="8" borderId="19" xfId="0" applyFont="1" applyFill="1" applyBorder="1"/>
    <xf numFmtId="44" fontId="10" fillId="4" borderId="58" xfId="0" applyNumberFormat="1" applyFont="1" applyFill="1" applyBorder="1"/>
    <xf numFmtId="44" fontId="10" fillId="4" borderId="20" xfId="0" applyNumberFormat="1" applyFont="1" applyFill="1" applyBorder="1"/>
    <xf numFmtId="44" fontId="10" fillId="4" borderId="55" xfId="0" applyNumberFormat="1" applyFont="1" applyFill="1" applyBorder="1"/>
    <xf numFmtId="0" fontId="10" fillId="10" borderId="19" xfId="0" applyFont="1" applyFill="1" applyBorder="1"/>
    <xf numFmtId="0" fontId="10" fillId="10" borderId="20" xfId="0" applyFont="1" applyFill="1" applyBorder="1"/>
    <xf numFmtId="0" fontId="10" fillId="10" borderId="21" xfId="0" applyFont="1" applyFill="1" applyBorder="1"/>
    <xf numFmtId="44" fontId="16" fillId="14" borderId="53" xfId="0" applyNumberFormat="1" applyFont="1" applyFill="1" applyBorder="1"/>
    <xf numFmtId="44" fontId="10" fillId="3" borderId="19" xfId="0" applyNumberFormat="1" applyFont="1" applyFill="1" applyBorder="1"/>
    <xf numFmtId="44" fontId="10" fillId="3" borderId="20" xfId="0" applyNumberFormat="1" applyFont="1" applyFill="1" applyBorder="1"/>
    <xf numFmtId="44" fontId="10" fillId="3" borderId="55" xfId="0" applyNumberFormat="1" applyFont="1" applyFill="1" applyBorder="1"/>
    <xf numFmtId="0" fontId="0" fillId="0" borderId="63" xfId="0" applyBorder="1" applyAlignment="1" applyProtection="1">
      <protection locked="0"/>
    </xf>
    <xf numFmtId="0" fontId="0" fillId="0" borderId="2" xfId="0" applyBorder="1" applyAlignment="1" applyProtection="1">
      <protection locked="0"/>
    </xf>
    <xf numFmtId="0" fontId="7" fillId="15" borderId="0" xfId="0" applyFont="1" applyFill="1" applyBorder="1" applyAlignment="1"/>
    <xf numFmtId="0" fontId="0" fillId="15" borderId="0" xfId="0" applyFill="1"/>
    <xf numFmtId="0" fontId="6" fillId="15" borderId="0" xfId="0" applyFont="1" applyFill="1" applyBorder="1" applyAlignment="1"/>
    <xf numFmtId="0" fontId="0" fillId="15" borderId="0" xfId="0" applyFill="1" applyBorder="1" applyAlignment="1">
      <alignment textRotation="45" wrapText="1"/>
    </xf>
    <xf numFmtId="0" fontId="0" fillId="15" borderId="0" xfId="0" applyFill="1" applyBorder="1"/>
    <xf numFmtId="44" fontId="16" fillId="12" borderId="55" xfId="0" applyNumberFormat="1" applyFont="1" applyFill="1" applyBorder="1"/>
    <xf numFmtId="0" fontId="3" fillId="14" borderId="64" xfId="0" applyFont="1" applyFill="1" applyBorder="1" applyAlignment="1"/>
    <xf numFmtId="44" fontId="0" fillId="15" borderId="16" xfId="0" applyNumberFormat="1" applyFont="1" applyFill="1" applyBorder="1" applyAlignment="1" applyProtection="1">
      <protection locked="0"/>
    </xf>
    <xf numFmtId="44" fontId="1" fillId="15" borderId="16" xfId="1" applyNumberFormat="1" applyFont="1" applyFill="1" applyBorder="1" applyAlignment="1" applyProtection="1">
      <alignment wrapText="1"/>
      <protection locked="0"/>
    </xf>
    <xf numFmtId="0" fontId="31" fillId="15" borderId="0" xfId="0" applyFont="1" applyFill="1"/>
    <xf numFmtId="0" fontId="31" fillId="15" borderId="0" xfId="0" applyFont="1" applyFill="1" applyBorder="1"/>
    <xf numFmtId="0" fontId="3" fillId="13" borderId="9" xfId="0" applyFont="1" applyFill="1" applyBorder="1"/>
    <xf numFmtId="0" fontId="3" fillId="13" borderId="11" xfId="0" applyFont="1" applyFill="1" applyBorder="1"/>
    <xf numFmtId="44" fontId="16" fillId="13" borderId="21" xfId="0" applyNumberFormat="1" applyFont="1" applyFill="1" applyBorder="1"/>
    <xf numFmtId="0" fontId="0" fillId="6" borderId="0" xfId="0" applyFill="1" applyAlignment="1">
      <alignment horizontal="center"/>
    </xf>
    <xf numFmtId="0" fontId="3" fillId="17" borderId="9" xfId="0" applyFont="1" applyFill="1" applyBorder="1"/>
    <xf numFmtId="0" fontId="3" fillId="17" borderId="11" xfId="0" applyFont="1" applyFill="1" applyBorder="1"/>
    <xf numFmtId="44" fontId="16" fillId="17" borderId="21" xfId="0" applyNumberFormat="1" applyFont="1" applyFill="1" applyBorder="1"/>
    <xf numFmtId="44" fontId="16" fillId="17" borderId="53" xfId="0" applyNumberFormat="1" applyFont="1" applyFill="1" applyBorder="1"/>
    <xf numFmtId="44" fontId="10" fillId="16" borderId="20" xfId="2" applyFont="1" applyFill="1" applyBorder="1"/>
    <xf numFmtId="44" fontId="10" fillId="16" borderId="20" xfId="0" applyNumberFormat="1" applyFont="1" applyFill="1" applyBorder="1"/>
    <xf numFmtId="0" fontId="33" fillId="15" borderId="33" xfId="0" applyFont="1" applyFill="1" applyBorder="1" applyAlignment="1"/>
    <xf numFmtId="0" fontId="33" fillId="15" borderId="0" xfId="0" applyFont="1" applyFill="1" applyAlignment="1"/>
    <xf numFmtId="0" fontId="0" fillId="15" borderId="0" xfId="0" applyFill="1" applyAlignment="1">
      <alignment horizont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0" fillId="18" borderId="0" xfId="0" applyFill="1"/>
    <xf numFmtId="0" fontId="0" fillId="15" borderId="0" xfId="0" applyFill="1" applyAlignment="1">
      <alignment vertical="center" wrapText="1"/>
    </xf>
    <xf numFmtId="0" fontId="0" fillId="0" borderId="0" xfId="0" applyAlignment="1">
      <alignment vertical="center" wrapText="1"/>
    </xf>
    <xf numFmtId="0" fontId="0" fillId="15" borderId="0" xfId="0" applyFill="1" applyAlignment="1">
      <alignment horizontal="center" vertical="center" wrapText="1"/>
    </xf>
    <xf numFmtId="0" fontId="0" fillId="0" borderId="0" xfId="0" applyAlignment="1">
      <alignment horizontal="center" vertical="center" wrapText="1"/>
    </xf>
    <xf numFmtId="0" fontId="6" fillId="11" borderId="12"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7" fillId="17" borderId="52"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0" fillId="6" borderId="0" xfId="0" applyFill="1" applyAlignment="1">
      <alignment horizontal="center" vertical="center" wrapText="1"/>
    </xf>
    <xf numFmtId="0" fontId="6" fillId="11" borderId="6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7" fillId="12" borderId="62" xfId="0" applyFont="1" applyFill="1" applyBorder="1" applyAlignment="1">
      <alignment horizontal="center" vertical="center" wrapText="1"/>
    </xf>
    <xf numFmtId="0" fontId="7" fillId="14" borderId="65"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6" borderId="0" xfId="0" applyFill="1" applyAlignment="1">
      <alignment vertical="center" wrapText="1"/>
    </xf>
    <xf numFmtId="8" fontId="16" fillId="14" borderId="53" xfId="0" applyNumberFormat="1" applyFont="1" applyFill="1" applyBorder="1"/>
    <xf numFmtId="0" fontId="0" fillId="10" borderId="4" xfId="0" applyFill="1" applyBorder="1" applyProtection="1"/>
    <xf numFmtId="44" fontId="0" fillId="11" borderId="5" xfId="0" applyNumberFormat="1" applyFill="1" applyBorder="1"/>
    <xf numFmtId="44" fontId="0" fillId="11" borderId="34" xfId="0" applyNumberFormat="1" applyFill="1" applyBorder="1"/>
    <xf numFmtId="0" fontId="0" fillId="21" borderId="5" xfId="0" applyFill="1" applyBorder="1" applyProtection="1"/>
    <xf numFmtId="44" fontId="0" fillId="4" borderId="6" xfId="2" applyFont="1" applyFill="1" applyBorder="1" applyProtection="1">
      <protection locked="0"/>
    </xf>
    <xf numFmtId="2" fontId="4" fillId="9" borderId="1" xfId="0" applyNumberFormat="1" applyFont="1" applyFill="1" applyBorder="1" applyAlignment="1" applyProtection="1">
      <alignment wrapText="1"/>
    </xf>
    <xf numFmtId="43" fontId="4" fillId="9" borderId="1" xfId="0" applyNumberFormat="1" applyFont="1" applyFill="1" applyBorder="1" applyAlignment="1" applyProtection="1">
      <alignment wrapText="1"/>
    </xf>
    <xf numFmtId="0" fontId="4" fillId="9" borderId="1" xfId="0" applyFont="1" applyFill="1" applyBorder="1" applyAlignment="1" applyProtection="1">
      <alignment wrapText="1"/>
      <protection locked="0"/>
    </xf>
    <xf numFmtId="44" fontId="4" fillId="8" borderId="16" xfId="0" applyNumberFormat="1" applyFont="1" applyFill="1" applyBorder="1" applyAlignment="1" applyProtection="1">
      <alignment wrapText="1"/>
    </xf>
    <xf numFmtId="44" fontId="4" fillId="9" borderId="1" xfId="0" applyNumberFormat="1" applyFont="1" applyFill="1" applyBorder="1" applyAlignment="1" applyProtection="1">
      <alignment wrapText="1"/>
    </xf>
    <xf numFmtId="0" fontId="4" fillId="9" borderId="2" xfId="0" applyFont="1" applyFill="1" applyBorder="1" applyAlignment="1" applyProtection="1">
      <alignment wrapText="1"/>
    </xf>
    <xf numFmtId="44" fontId="0" fillId="8" borderId="60" xfId="0" applyNumberFormat="1" applyFont="1" applyFill="1" applyBorder="1" applyAlignment="1">
      <alignment wrapText="1"/>
    </xf>
    <xf numFmtId="44" fontId="1" fillId="8" borderId="21" xfId="1" applyNumberFormat="1" applyFont="1" applyFill="1" applyBorder="1" applyAlignment="1">
      <alignment wrapText="1"/>
    </xf>
    <xf numFmtId="44" fontId="0" fillId="21" borderId="46" xfId="0" applyNumberFormat="1" applyFont="1" applyFill="1" applyBorder="1" applyAlignment="1">
      <alignment wrapText="1"/>
    </xf>
    <xf numFmtId="44" fontId="1" fillId="2" borderId="21" xfId="1" applyNumberFormat="1" applyFont="1" applyFill="1" applyBorder="1" applyAlignment="1">
      <alignment wrapText="1"/>
    </xf>
    <xf numFmtId="44" fontId="1" fillId="19" borderId="21" xfId="1" applyNumberFormat="1" applyFont="1" applyFill="1" applyBorder="1" applyAlignment="1">
      <alignment wrapText="1"/>
    </xf>
    <xf numFmtId="44" fontId="0" fillId="22" borderId="41" xfId="0" applyNumberFormat="1" applyFont="1" applyFill="1" applyBorder="1" applyAlignment="1">
      <alignment wrapText="1"/>
    </xf>
    <xf numFmtId="44" fontId="4" fillId="8" borderId="16" xfId="1" applyNumberFormat="1" applyFont="1" applyFill="1" applyBorder="1" applyAlignment="1">
      <alignment wrapText="1"/>
    </xf>
    <xf numFmtId="0" fontId="0" fillId="21" borderId="14" xfId="0" applyFont="1" applyFill="1" applyBorder="1" applyAlignment="1">
      <alignment wrapText="1"/>
    </xf>
    <xf numFmtId="44" fontId="0" fillId="2" borderId="5" xfId="0" applyNumberFormat="1" applyFill="1" applyBorder="1"/>
    <xf numFmtId="44" fontId="0" fillId="2" borderId="34" xfId="0" applyNumberFormat="1" applyFill="1" applyBorder="1"/>
    <xf numFmtId="44" fontId="2" fillId="25" borderId="6" xfId="0" applyNumberFormat="1" applyFont="1" applyFill="1" applyBorder="1"/>
    <xf numFmtId="44" fontId="2" fillId="25" borderId="34" xfId="0" applyNumberFormat="1" applyFont="1" applyFill="1" applyBorder="1"/>
    <xf numFmtId="40" fontId="0" fillId="3" borderId="46" xfId="0" applyNumberFormat="1" applyFill="1" applyBorder="1"/>
    <xf numFmtId="0" fontId="0" fillId="2" borderId="0" xfId="0" applyFill="1"/>
    <xf numFmtId="2" fontId="4" fillId="2" borderId="1" xfId="0" applyNumberFormat="1" applyFont="1" applyFill="1" applyBorder="1" applyAlignment="1">
      <alignment horizontal="right" wrapText="1"/>
    </xf>
    <xf numFmtId="43" fontId="4" fillId="2" borderId="1" xfId="0" applyNumberFormat="1" applyFont="1" applyFill="1" applyBorder="1" applyAlignment="1">
      <alignment horizontal="right" wrapText="1"/>
    </xf>
    <xf numFmtId="0" fontId="4" fillId="2" borderId="1" xfId="0" applyFont="1" applyFill="1" applyBorder="1" applyAlignment="1" applyProtection="1">
      <alignment horizontal="right" wrapText="1"/>
      <protection locked="0"/>
    </xf>
    <xf numFmtId="0" fontId="4" fillId="2" borderId="3" xfId="0" applyFont="1" applyFill="1" applyBorder="1" applyAlignment="1" applyProtection="1">
      <alignment horizontal="right" wrapText="1"/>
      <protection locked="0"/>
    </xf>
    <xf numFmtId="44" fontId="4" fillId="20" borderId="16" xfId="0" applyNumberFormat="1" applyFont="1" applyFill="1" applyBorder="1" applyAlignment="1">
      <alignment horizontal="right" wrapText="1"/>
    </xf>
    <xf numFmtId="44" fontId="4" fillId="2" borderId="3" xfId="0" applyNumberFormat="1" applyFont="1" applyFill="1" applyBorder="1" applyAlignment="1">
      <alignment wrapText="1"/>
    </xf>
    <xf numFmtId="0" fontId="4" fillId="2" borderId="2" xfId="0" applyFont="1" applyFill="1" applyBorder="1" applyAlignment="1">
      <alignment wrapText="1"/>
    </xf>
    <xf numFmtId="44" fontId="4" fillId="2" borderId="43" xfId="0" applyNumberFormat="1" applyFont="1" applyFill="1" applyBorder="1" applyAlignment="1">
      <alignment wrapText="1"/>
    </xf>
    <xf numFmtId="44" fontId="0" fillId="20" borderId="16" xfId="0" applyNumberFormat="1" applyFont="1" applyFill="1" applyBorder="1" applyAlignment="1">
      <alignment wrapText="1"/>
    </xf>
    <xf numFmtId="44" fontId="4" fillId="20" borderId="16" xfId="1" applyNumberFormat="1" applyFont="1" applyFill="1" applyBorder="1" applyAlignment="1">
      <alignment wrapText="1"/>
    </xf>
    <xf numFmtId="44" fontId="1" fillId="20" borderId="21" xfId="1" applyNumberFormat="1" applyFont="1" applyFill="1" applyBorder="1" applyAlignment="1">
      <alignment wrapText="1"/>
    </xf>
    <xf numFmtId="44" fontId="0" fillId="20" borderId="46" xfId="0" applyNumberFormat="1" applyFont="1" applyFill="1" applyBorder="1" applyAlignment="1">
      <alignment wrapText="1"/>
    </xf>
    <xf numFmtId="44" fontId="2" fillId="26" borderId="6" xfId="0" applyNumberFormat="1" applyFont="1" applyFill="1" applyBorder="1"/>
    <xf numFmtId="44" fontId="2" fillId="26" borderId="34" xfId="0" applyNumberFormat="1" applyFont="1" applyFill="1" applyBorder="1"/>
    <xf numFmtId="0" fontId="16" fillId="5" borderId="19" xfId="0" applyFont="1" applyFill="1" applyBorder="1" applyAlignment="1" applyProtection="1">
      <alignment horizontal="right"/>
    </xf>
    <xf numFmtId="0" fontId="16" fillId="5" borderId="15" xfId="0" applyFont="1" applyFill="1" applyBorder="1" applyAlignment="1" applyProtection="1">
      <alignment horizontal="right"/>
    </xf>
    <xf numFmtId="0" fontId="0" fillId="5" borderId="33" xfId="0" applyFill="1" applyBorder="1" applyProtection="1"/>
    <xf numFmtId="0" fontId="2" fillId="5" borderId="0" xfId="0" applyFont="1" applyFill="1" applyBorder="1" applyAlignment="1" applyProtection="1">
      <alignment horizontal="right"/>
    </xf>
    <xf numFmtId="0" fontId="0" fillId="5" borderId="27" xfId="0" applyFill="1" applyBorder="1" applyAlignment="1" applyProtection="1">
      <alignment horizontal="center"/>
    </xf>
    <xf numFmtId="0" fontId="41" fillId="5" borderId="0" xfId="0" applyFont="1" applyFill="1" applyProtection="1"/>
    <xf numFmtId="0" fontId="35" fillId="5" borderId="48" xfId="0" applyFont="1" applyFill="1" applyBorder="1" applyAlignment="1" applyProtection="1">
      <alignment horizontal="left" vertical="center"/>
    </xf>
    <xf numFmtId="0" fontId="16" fillId="5" borderId="22" xfId="0" applyFont="1" applyFill="1" applyBorder="1" applyAlignment="1" applyProtection="1">
      <alignment horizontal="center"/>
    </xf>
    <xf numFmtId="0" fontId="16" fillId="5" borderId="39" xfId="0" applyFont="1" applyFill="1" applyBorder="1" applyAlignment="1" applyProtection="1">
      <alignment horizontal="right"/>
    </xf>
    <xf numFmtId="0" fontId="16" fillId="5" borderId="27" xfId="0" applyFont="1" applyFill="1" applyBorder="1" applyProtection="1"/>
    <xf numFmtId="0" fontId="0" fillId="5" borderId="27" xfId="0" applyFill="1" applyBorder="1" applyProtection="1"/>
    <xf numFmtId="0" fontId="16" fillId="5" borderId="27" xfId="0" applyFont="1" applyFill="1" applyBorder="1" applyAlignment="1" applyProtection="1">
      <alignment horizontal="right"/>
    </xf>
    <xf numFmtId="0" fontId="16" fillId="9" borderId="1" xfId="0" applyFont="1" applyFill="1" applyBorder="1" applyAlignment="1" applyProtection="1">
      <alignment horizontal="right"/>
    </xf>
    <xf numFmtId="0" fontId="16" fillId="5" borderId="50" xfId="0" applyFont="1" applyFill="1" applyBorder="1" applyAlignment="1" applyProtection="1">
      <alignment horizontal="left" vertical="center"/>
    </xf>
    <xf numFmtId="0" fontId="16" fillId="5" borderId="50" xfId="0" applyFont="1" applyFill="1" applyBorder="1" applyAlignment="1" applyProtection="1">
      <alignment horizontal="right" vertical="center"/>
    </xf>
    <xf numFmtId="0" fontId="10" fillId="10" borderId="35" xfId="0" applyFont="1" applyFill="1" applyBorder="1" applyAlignment="1" applyProtection="1">
      <alignment horizontal="center"/>
    </xf>
    <xf numFmtId="0" fontId="6" fillId="21" borderId="36" xfId="0" applyFont="1" applyFill="1" applyBorder="1" applyAlignment="1" applyProtection="1">
      <alignment horizontal="center" textRotation="45" wrapText="1"/>
    </xf>
    <xf numFmtId="0" fontId="15" fillId="4" borderId="37" xfId="0" applyFont="1" applyFill="1" applyBorder="1" applyAlignment="1" applyProtection="1">
      <alignment horizontal="center" textRotation="45" wrapText="1"/>
    </xf>
    <xf numFmtId="0" fontId="43" fillId="11" borderId="35" xfId="0" applyFont="1" applyFill="1" applyBorder="1" applyAlignment="1" applyProtection="1">
      <alignment horizontal="center" textRotation="45" wrapText="1"/>
    </xf>
    <xf numFmtId="0" fontId="14" fillId="11" borderId="36" xfId="0" applyFont="1" applyFill="1" applyBorder="1" applyAlignment="1" applyProtection="1">
      <alignment horizontal="center" textRotation="45" wrapText="1"/>
    </xf>
    <xf numFmtId="0" fontId="14" fillId="11" borderId="28" xfId="0" applyFont="1" applyFill="1" applyBorder="1" applyAlignment="1" applyProtection="1">
      <alignment horizontal="center" textRotation="45" wrapText="1"/>
    </xf>
    <xf numFmtId="0" fontId="18" fillId="11" borderId="37" xfId="0" applyFont="1" applyFill="1" applyBorder="1" applyAlignment="1" applyProtection="1">
      <alignment horizontal="center" textRotation="45" wrapText="1"/>
    </xf>
    <xf numFmtId="0" fontId="18" fillId="11" borderId="28" xfId="0" applyFont="1" applyFill="1" applyBorder="1" applyAlignment="1" applyProtection="1">
      <alignment horizontal="center" textRotation="45" wrapText="1"/>
    </xf>
    <xf numFmtId="164" fontId="14" fillId="3" borderId="36" xfId="0" applyNumberFormat="1" applyFont="1" applyFill="1" applyBorder="1" applyAlignment="1" applyProtection="1">
      <alignment horizontal="left" textRotation="45" wrapText="1"/>
    </xf>
    <xf numFmtId="0" fontId="14" fillId="5" borderId="0" xfId="0" applyFont="1" applyFill="1" applyBorder="1" applyAlignment="1" applyProtection="1">
      <alignment textRotation="45" wrapText="1"/>
    </xf>
    <xf numFmtId="0" fontId="6" fillId="8" borderId="1" xfId="0" applyFont="1" applyFill="1" applyBorder="1" applyAlignment="1" applyProtection="1">
      <alignment vertical="center" wrapText="1"/>
    </xf>
    <xf numFmtId="0" fontId="10" fillId="8" borderId="1" xfId="0" applyFont="1" applyFill="1" applyBorder="1" applyAlignment="1" applyProtection="1">
      <alignment horizontal="left" vertical="center" wrapText="1"/>
    </xf>
    <xf numFmtId="0" fontId="6" fillId="8"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6" fillId="8" borderId="1" xfId="0" applyFont="1" applyFill="1" applyBorder="1" applyAlignment="1" applyProtection="1">
      <alignment horizontal="center" wrapText="1"/>
    </xf>
    <xf numFmtId="0" fontId="3" fillId="8" borderId="16" xfId="0" applyFont="1" applyFill="1" applyBorder="1" applyAlignment="1" applyProtection="1">
      <alignment horizontal="center" wrapText="1"/>
    </xf>
    <xf numFmtId="0" fontId="7" fillId="8" borderId="16" xfId="0" applyFont="1" applyFill="1" applyBorder="1" applyAlignment="1" applyProtection="1">
      <alignment horizontal="center" wrapText="1"/>
    </xf>
    <xf numFmtId="0" fontId="14" fillId="21" borderId="36" xfId="0" applyFont="1" applyFill="1" applyBorder="1" applyAlignment="1" applyProtection="1">
      <alignment horizontal="center" vertical="center" textRotation="45" wrapText="1"/>
    </xf>
    <xf numFmtId="0" fontId="15" fillId="4" borderId="37" xfId="0" applyFont="1" applyFill="1" applyBorder="1" applyAlignment="1" applyProtection="1">
      <alignment horizontal="center" vertical="center" textRotation="45" wrapText="1"/>
    </xf>
    <xf numFmtId="0" fontId="14" fillId="2" borderId="35" xfId="0" applyFont="1" applyFill="1" applyBorder="1" applyAlignment="1" applyProtection="1">
      <alignment horizontal="center" vertical="center" textRotation="45" wrapText="1"/>
    </xf>
    <xf numFmtId="0" fontId="14" fillId="2" borderId="36" xfId="0" applyFont="1" applyFill="1" applyBorder="1" applyAlignment="1" applyProtection="1">
      <alignment horizontal="center" vertical="center" textRotation="45" wrapText="1"/>
    </xf>
    <xf numFmtId="0" fontId="14" fillId="2" borderId="28" xfId="0" applyFont="1" applyFill="1" applyBorder="1" applyAlignment="1" applyProtection="1">
      <alignment horizontal="center" vertical="center" textRotation="45" wrapText="1"/>
    </xf>
    <xf numFmtId="0" fontId="18" fillId="25" borderId="37" xfId="0" applyFont="1" applyFill="1" applyBorder="1" applyAlignment="1" applyProtection="1">
      <alignment horizontal="center" vertical="center" textRotation="45" wrapText="1"/>
    </xf>
    <xf numFmtId="0" fontId="18" fillId="25" borderId="28" xfId="0" applyFont="1" applyFill="1" applyBorder="1" applyAlignment="1" applyProtection="1">
      <alignment horizontal="center" vertical="center" textRotation="45" wrapText="1"/>
    </xf>
    <xf numFmtId="0" fontId="14" fillId="3" borderId="36" xfId="0" applyFont="1" applyFill="1" applyBorder="1" applyAlignment="1" applyProtection="1">
      <alignment horizontal="center" vertical="center" textRotation="45" wrapText="1"/>
    </xf>
    <xf numFmtId="0" fontId="14" fillId="2" borderId="0" xfId="0" applyFont="1" applyFill="1" applyAlignment="1" applyProtection="1">
      <alignment horizontal="center" vertical="center" wrapText="1"/>
    </xf>
    <xf numFmtId="0" fontId="43" fillId="20" borderId="35"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10" fillId="2" borderId="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0" fillId="2" borderId="1" xfId="0" applyFont="1" applyFill="1" applyBorder="1" applyAlignment="1" applyProtection="1">
      <alignment horizontal="center" wrapText="1"/>
    </xf>
    <xf numFmtId="0" fontId="7" fillId="2" borderId="16" xfId="0" applyFont="1" applyFill="1" applyBorder="1" applyAlignment="1" applyProtection="1">
      <alignment horizontal="center" wrapText="1"/>
    </xf>
    <xf numFmtId="44" fontId="0" fillId="2" borderId="60" xfId="0" applyNumberFormat="1" applyFont="1" applyFill="1" applyBorder="1" applyAlignment="1" applyProtection="1">
      <alignment wrapText="1"/>
    </xf>
    <xf numFmtId="0" fontId="0" fillId="15" borderId="0" xfId="0" applyFill="1" applyProtection="1"/>
    <xf numFmtId="44" fontId="1" fillId="2" borderId="21" xfId="1" applyNumberFormat="1" applyFont="1" applyFill="1" applyBorder="1" applyAlignment="1" applyProtection="1">
      <alignment wrapText="1"/>
    </xf>
    <xf numFmtId="0" fontId="0" fillId="0" borderId="1"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55"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39" fillId="22" borderId="9" xfId="0" applyFont="1" applyFill="1" applyBorder="1" applyAlignment="1" applyProtection="1">
      <alignment horizontal="center" wrapText="1"/>
    </xf>
    <xf numFmtId="0" fontId="39" fillId="22" borderId="10" xfId="0" applyFont="1" applyFill="1" applyBorder="1" applyAlignment="1" applyProtection="1">
      <alignment horizontal="center" wrapText="1"/>
    </xf>
    <xf numFmtId="0" fontId="39" fillId="22" borderId="11" xfId="0" applyFont="1" applyFill="1" applyBorder="1" applyAlignment="1" applyProtection="1">
      <alignment horizontal="center" wrapText="1"/>
    </xf>
    <xf numFmtId="0" fontId="47" fillId="5" borderId="10" xfId="0" applyFont="1" applyFill="1" applyBorder="1" applyAlignment="1" applyProtection="1">
      <alignment horizontal="left"/>
    </xf>
    <xf numFmtId="0" fontId="38" fillId="5" borderId="10" xfId="0" applyFont="1" applyFill="1" applyBorder="1" applyAlignment="1" applyProtection="1">
      <alignment horizontal="left"/>
    </xf>
    <xf numFmtId="0" fontId="38" fillId="5" borderId="11" xfId="0" applyFont="1" applyFill="1" applyBorder="1" applyAlignment="1" applyProtection="1">
      <alignment horizontal="left"/>
    </xf>
    <xf numFmtId="0" fontId="4" fillId="0" borderId="1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5" fillId="5" borderId="0" xfId="0" applyFont="1" applyFill="1" applyBorder="1" applyAlignment="1" applyProtection="1">
      <alignment horizontal="left" indent="1"/>
    </xf>
    <xf numFmtId="0" fontId="2" fillId="5" borderId="56" xfId="0" applyFont="1" applyFill="1" applyBorder="1" applyAlignment="1" applyProtection="1">
      <alignment horizontal="left"/>
    </xf>
    <xf numFmtId="0" fontId="2" fillId="5" borderId="27" xfId="0" applyFont="1" applyFill="1" applyBorder="1" applyAlignment="1" applyProtection="1">
      <alignment horizontal="left"/>
    </xf>
    <xf numFmtId="0" fontId="2" fillId="5" borderId="49" xfId="0" applyFont="1" applyFill="1" applyBorder="1" applyAlignment="1" applyProtection="1">
      <alignment horizontal="left"/>
    </xf>
    <xf numFmtId="0" fontId="2" fillId="5" borderId="33" xfId="0" applyFont="1" applyFill="1" applyBorder="1" applyAlignment="1" applyProtection="1">
      <alignment horizontal="right"/>
    </xf>
    <xf numFmtId="0" fontId="2" fillId="5" borderId="0" xfId="0" applyFont="1" applyFill="1" applyBorder="1" applyAlignment="1" applyProtection="1">
      <alignment horizontal="right"/>
    </xf>
    <xf numFmtId="0" fontId="35" fillId="5" borderId="51" xfId="0" applyFont="1" applyFill="1" applyBorder="1" applyAlignment="1" applyProtection="1">
      <alignment horizontal="left" vertical="center" wrapText="1"/>
    </xf>
    <xf numFmtId="0" fontId="35" fillId="5" borderId="33" xfId="0" applyFont="1" applyFill="1" applyBorder="1" applyAlignment="1" applyProtection="1">
      <alignment horizontal="left" vertical="center" wrapText="1"/>
    </xf>
    <xf numFmtId="0" fontId="6" fillId="2" borderId="22"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35" fillId="5" borderId="10" xfId="0" applyFont="1" applyFill="1" applyBorder="1" applyAlignment="1" applyProtection="1">
      <alignment horizontal="left"/>
    </xf>
    <xf numFmtId="0" fontId="35" fillId="5" borderId="11" xfId="0" applyFont="1" applyFill="1" applyBorder="1" applyAlignment="1" applyProtection="1">
      <alignment horizontal="left"/>
    </xf>
    <xf numFmtId="0" fontId="35" fillId="2" borderId="0" xfId="0" applyFont="1" applyFill="1" applyBorder="1" applyAlignment="1" applyProtection="1">
      <alignment horizontal="left" indent="1"/>
    </xf>
    <xf numFmtId="0" fontId="48" fillId="0" borderId="51" xfId="0" applyFont="1" applyBorder="1" applyAlignment="1" applyProtection="1">
      <alignment horizontal="left" vertical="top" wrapText="1"/>
    </xf>
    <xf numFmtId="0" fontId="34" fillId="0" borderId="50" xfId="0" applyFont="1" applyBorder="1" applyAlignment="1" applyProtection="1">
      <alignment horizontal="left" vertical="top" wrapText="1"/>
    </xf>
    <xf numFmtId="0" fontId="34" fillId="0" borderId="47" xfId="0" applyFont="1" applyBorder="1" applyAlignment="1" applyProtection="1">
      <alignment horizontal="left" vertical="top" wrapText="1"/>
    </xf>
    <xf numFmtId="0" fontId="34" fillId="0" borderId="39" xfId="0" applyFont="1" applyBorder="1" applyAlignment="1" applyProtection="1">
      <alignment horizontal="left" vertical="top" wrapText="1"/>
    </xf>
    <xf numFmtId="0" fontId="34" fillId="0" borderId="27" xfId="0" applyFont="1" applyBorder="1" applyAlignment="1" applyProtection="1">
      <alignment horizontal="left" vertical="top" wrapText="1"/>
    </xf>
    <xf numFmtId="0" fontId="34" fillId="0" borderId="49" xfId="0" applyFont="1" applyBorder="1" applyAlignment="1" applyProtection="1">
      <alignment horizontal="left" vertical="top" wrapText="1"/>
    </xf>
    <xf numFmtId="0" fontId="35" fillId="5" borderId="30" xfId="0" applyFont="1" applyFill="1" applyBorder="1" applyAlignment="1" applyProtection="1">
      <alignment horizontal="center"/>
    </xf>
    <xf numFmtId="0" fontId="35" fillId="5" borderId="31" xfId="0" applyFont="1" applyFill="1" applyBorder="1" applyAlignment="1" applyProtection="1">
      <alignment horizontal="center"/>
    </xf>
    <xf numFmtId="0" fontId="49" fillId="3" borderId="9" xfId="0" applyFont="1" applyFill="1" applyBorder="1" applyAlignment="1" applyProtection="1">
      <alignment horizontal="center"/>
    </xf>
    <xf numFmtId="0" fontId="19" fillId="3" borderId="10" xfId="0" applyFont="1" applyFill="1" applyBorder="1" applyAlignment="1" applyProtection="1">
      <alignment horizontal="center"/>
    </xf>
    <xf numFmtId="0" fontId="19" fillId="3" borderId="11" xfId="0" applyFont="1" applyFill="1" applyBorder="1" applyAlignment="1" applyProtection="1">
      <alignment horizontal="center"/>
    </xf>
    <xf numFmtId="0" fontId="37" fillId="5" borderId="50" xfId="0" applyFont="1" applyFill="1" applyBorder="1" applyAlignment="1" applyProtection="1">
      <alignment horizontal="left" vertical="center" wrapText="1"/>
    </xf>
    <xf numFmtId="0" fontId="37" fillId="5" borderId="47" xfId="0" applyFont="1" applyFill="1" applyBorder="1" applyAlignment="1" applyProtection="1">
      <alignment horizontal="left" vertical="center" wrapText="1"/>
    </xf>
    <xf numFmtId="0" fontId="37" fillId="5" borderId="48" xfId="0" applyFont="1" applyFill="1" applyBorder="1" applyAlignment="1" applyProtection="1">
      <alignment horizontal="left" vertical="center" wrapText="1"/>
    </xf>
    <xf numFmtId="0" fontId="37" fillId="5" borderId="29" xfId="0" applyFont="1" applyFill="1" applyBorder="1" applyAlignment="1" applyProtection="1">
      <alignment horizontal="left" vertical="center" wrapText="1"/>
    </xf>
    <xf numFmtId="0" fontId="37" fillId="5" borderId="54" xfId="0" applyFont="1" applyFill="1" applyBorder="1" applyAlignment="1" applyProtection="1">
      <alignment horizontal="left" vertical="center" wrapText="1"/>
    </xf>
    <xf numFmtId="0" fontId="35" fillId="5" borderId="50" xfId="0" applyFont="1" applyFill="1" applyBorder="1" applyAlignment="1" applyProtection="1">
      <alignment horizontal="left" vertical="center" wrapText="1"/>
    </xf>
    <xf numFmtId="0" fontId="35" fillId="5" borderId="47" xfId="0" applyFont="1" applyFill="1" applyBorder="1" applyAlignment="1" applyProtection="1">
      <alignment horizontal="left" vertical="center" wrapText="1"/>
    </xf>
    <xf numFmtId="0" fontId="35" fillId="5" borderId="48" xfId="0" applyFont="1" applyFill="1" applyBorder="1" applyAlignment="1" applyProtection="1">
      <alignment horizontal="left" vertical="center" wrapText="1"/>
    </xf>
    <xf numFmtId="0" fontId="35" fillId="5" borderId="29" xfId="0" applyFont="1" applyFill="1" applyBorder="1" applyAlignment="1" applyProtection="1">
      <alignment horizontal="left" vertical="center" wrapText="1"/>
    </xf>
    <xf numFmtId="0" fontId="35" fillId="5" borderId="54" xfId="0" applyFont="1" applyFill="1" applyBorder="1" applyAlignment="1" applyProtection="1">
      <alignment horizontal="left" vertical="center" wrapText="1"/>
    </xf>
    <xf numFmtId="0" fontId="10" fillId="5" borderId="33" xfId="0" applyFont="1" applyFill="1" applyBorder="1" applyAlignment="1" applyProtection="1">
      <alignment horizontal="right"/>
    </xf>
    <xf numFmtId="0" fontId="10" fillId="5" borderId="0" xfId="0" applyFont="1" applyFill="1" applyBorder="1" applyAlignment="1" applyProtection="1">
      <alignment horizontal="right"/>
    </xf>
    <xf numFmtId="0" fontId="0" fillId="5" borderId="33" xfId="0" applyFill="1" applyBorder="1" applyAlignment="1" applyProtection="1">
      <alignment horizontal="right"/>
    </xf>
    <xf numFmtId="0" fontId="0" fillId="5" borderId="0" xfId="0" applyFill="1" applyBorder="1" applyAlignment="1" applyProtection="1">
      <alignment horizontal="right"/>
    </xf>
    <xf numFmtId="0" fontId="0" fillId="5" borderId="39" xfId="0" applyFill="1" applyBorder="1" applyAlignment="1" applyProtection="1">
      <alignment horizontal="right"/>
    </xf>
    <xf numFmtId="0" fontId="0" fillId="5" borderId="27" xfId="0" applyFill="1" applyBorder="1" applyAlignment="1" applyProtection="1">
      <alignment horizontal="right"/>
    </xf>
    <xf numFmtId="0" fontId="22" fillId="5" borderId="39" xfId="0" applyFont="1" applyFill="1" applyBorder="1" applyAlignment="1" applyProtection="1">
      <alignment horizontal="right"/>
    </xf>
    <xf numFmtId="0" fontId="22" fillId="5" borderId="57" xfId="0" applyFont="1" applyFill="1" applyBorder="1" applyAlignment="1" applyProtection="1">
      <alignment horizontal="right"/>
    </xf>
    <xf numFmtId="0" fontId="35" fillId="5" borderId="0" xfId="0" applyFont="1" applyFill="1" applyBorder="1" applyAlignment="1" applyProtection="1">
      <alignment horizontal="left" vertical="center" wrapText="1"/>
    </xf>
    <xf numFmtId="0" fontId="35" fillId="5" borderId="38" xfId="0" applyFont="1" applyFill="1" applyBorder="1" applyAlignment="1" applyProtection="1">
      <alignment horizontal="left" vertical="center" wrapText="1"/>
    </xf>
    <xf numFmtId="0" fontId="35" fillId="5" borderId="51" xfId="0" applyFont="1" applyFill="1" applyBorder="1" applyAlignment="1" applyProtection="1">
      <alignment horizontal="left" vertical="center"/>
    </xf>
    <xf numFmtId="0" fontId="35" fillId="5" borderId="50" xfId="0" applyFont="1" applyFill="1" applyBorder="1" applyAlignment="1" applyProtection="1">
      <alignment horizontal="left" vertical="center"/>
    </xf>
    <xf numFmtId="0" fontId="35" fillId="5" borderId="47" xfId="0" applyFont="1" applyFill="1" applyBorder="1" applyAlignment="1" applyProtection="1">
      <alignment horizontal="left" vertical="center"/>
    </xf>
    <xf numFmtId="0" fontId="35" fillId="5" borderId="33" xfId="0" applyFont="1" applyFill="1" applyBorder="1" applyAlignment="1" applyProtection="1">
      <alignment horizontal="left" vertical="center"/>
    </xf>
    <xf numFmtId="0" fontId="35" fillId="5" borderId="0" xfId="0" applyFont="1" applyFill="1" applyBorder="1" applyAlignment="1" applyProtection="1">
      <alignment horizontal="left" vertical="center"/>
    </xf>
    <xf numFmtId="0" fontId="35" fillId="5" borderId="38" xfId="0" applyFont="1" applyFill="1" applyBorder="1" applyAlignment="1" applyProtection="1">
      <alignment horizontal="left" vertical="center"/>
    </xf>
    <xf numFmtId="0" fontId="0" fillId="0" borderId="2" xfId="0" applyFill="1" applyBorder="1" applyAlignment="1" applyProtection="1">
      <alignment horizontal="center" wrapText="1"/>
      <protection locked="0"/>
    </xf>
    <xf numFmtId="0" fontId="0" fillId="0" borderId="43" xfId="0" applyFill="1" applyBorder="1" applyAlignment="1" applyProtection="1">
      <alignment horizontal="center" wrapText="1"/>
      <protection locked="0"/>
    </xf>
    <xf numFmtId="0" fontId="13" fillId="0" borderId="2" xfId="3" applyFill="1" applyBorder="1" applyAlignment="1" applyProtection="1">
      <alignment horizontal="center" wrapText="1"/>
      <protection locked="0"/>
    </xf>
    <xf numFmtId="0" fontId="13" fillId="0" borderId="43" xfId="3" applyFill="1" applyBorder="1" applyAlignment="1" applyProtection="1">
      <alignment horizontal="center" wrapText="1"/>
      <protection locked="0"/>
    </xf>
    <xf numFmtId="0" fontId="16" fillId="5" borderId="0" xfId="0" applyFont="1" applyFill="1" applyBorder="1" applyAlignment="1" applyProtection="1">
      <alignment horizontal="right"/>
    </xf>
    <xf numFmtId="0" fontId="16" fillId="5" borderId="67" xfId="0" applyFont="1" applyFill="1" applyBorder="1" applyAlignment="1" applyProtection="1">
      <alignment horizontal="right"/>
    </xf>
    <xf numFmtId="0" fontId="16" fillId="5" borderId="27" xfId="0" applyFont="1" applyFill="1" applyBorder="1" applyAlignment="1" applyProtection="1">
      <alignment horizontal="right"/>
    </xf>
    <xf numFmtId="0" fontId="16" fillId="5" borderId="57" xfId="0" applyFont="1" applyFill="1" applyBorder="1" applyAlignment="1" applyProtection="1">
      <alignment horizontal="right"/>
    </xf>
    <xf numFmtId="0" fontId="0" fillId="0" borderId="2"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10" fillId="0" borderId="15" xfId="0" applyFont="1" applyFill="1" applyBorder="1" applyAlignment="1" applyProtection="1">
      <alignment horizontal="center"/>
    </xf>
    <xf numFmtId="0" fontId="10" fillId="0" borderId="1" xfId="0" applyFont="1" applyFill="1" applyBorder="1" applyAlignment="1" applyProtection="1">
      <alignment horizontal="center"/>
    </xf>
    <xf numFmtId="0" fontId="0" fillId="0" borderId="1" xfId="0" applyFont="1" applyFill="1" applyBorder="1" applyAlignment="1" applyProtection="1">
      <alignment horizontal="center"/>
      <protection locked="0"/>
    </xf>
    <xf numFmtId="0" fontId="19" fillId="20" borderId="9" xfId="0" applyFont="1" applyFill="1" applyBorder="1" applyAlignment="1" applyProtection="1">
      <alignment horizontal="center" wrapText="1"/>
    </xf>
    <xf numFmtId="0" fontId="19" fillId="20" borderId="10" xfId="0" applyFont="1" applyFill="1" applyBorder="1" applyAlignment="1" applyProtection="1">
      <alignment horizontal="center" wrapText="1"/>
    </xf>
    <xf numFmtId="0" fontId="19" fillId="20" borderId="11" xfId="0" applyFont="1" applyFill="1" applyBorder="1" applyAlignment="1" applyProtection="1">
      <alignment horizontal="center" wrapText="1"/>
    </xf>
    <xf numFmtId="0" fontId="10" fillId="0" borderId="15"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4" fontId="0" fillId="0" borderId="55" xfId="0" applyNumberFormat="1" applyBorder="1" applyAlignment="1" applyProtection="1">
      <alignment horizontal="center"/>
      <protection locked="0"/>
    </xf>
    <xf numFmtId="14" fontId="0" fillId="0" borderId="68" xfId="0" applyNumberFormat="1" applyBorder="1" applyAlignment="1" applyProtection="1">
      <alignment horizontal="center"/>
      <protection locked="0"/>
    </xf>
    <xf numFmtId="14" fontId="0" fillId="0" borderId="58" xfId="0" applyNumberFormat="1" applyBorder="1" applyAlignment="1" applyProtection="1">
      <alignment horizontal="center"/>
      <protection locked="0"/>
    </xf>
    <xf numFmtId="0" fontId="10" fillId="9" borderId="22" xfId="0" applyFont="1" applyFill="1" applyBorder="1" applyAlignment="1" applyProtection="1">
      <alignment horizontal="right" wrapText="1"/>
    </xf>
    <xf numFmtId="0" fontId="4" fillId="9" borderId="18" xfId="0" applyFont="1" applyFill="1" applyBorder="1" applyAlignment="1" applyProtection="1">
      <alignment horizontal="right" wrapText="1"/>
    </xf>
    <xf numFmtId="0" fontId="4" fillId="9" borderId="17" xfId="0" applyFont="1" applyFill="1" applyBorder="1" applyAlignment="1" applyProtection="1">
      <alignment horizontal="right" wrapText="1"/>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4" fillId="0" borderId="22"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 xfId="0" applyFont="1" applyFill="1" applyBorder="1" applyAlignment="1" applyProtection="1">
      <alignment horizontal="center"/>
    </xf>
    <xf numFmtId="0" fontId="0" fillId="0" borderId="1" xfId="0" applyFont="1" applyBorder="1" applyAlignment="1" applyProtection="1">
      <alignment horizontal="left" wrapText="1"/>
      <protection locked="0"/>
    </xf>
    <xf numFmtId="0" fontId="10" fillId="2" borderId="19" xfId="0" applyFont="1" applyFill="1" applyBorder="1" applyAlignment="1" applyProtection="1">
      <alignment horizontal="right" wrapText="1"/>
    </xf>
    <xf numFmtId="0" fontId="0" fillId="2" borderId="20" xfId="0" applyFont="1" applyFill="1" applyBorder="1" applyAlignment="1" applyProtection="1">
      <alignment horizontal="right" wrapText="1"/>
    </xf>
    <xf numFmtId="0" fontId="0" fillId="2" borderId="12" xfId="0" applyFont="1" applyFill="1" applyBorder="1" applyAlignment="1" applyProtection="1">
      <alignment wrapText="1"/>
    </xf>
    <xf numFmtId="0" fontId="0" fillId="2" borderId="13" xfId="0" applyFont="1" applyFill="1" applyBorder="1" applyAlignment="1" applyProtection="1">
      <alignment wrapText="1"/>
    </xf>
    <xf numFmtId="0" fontId="0" fillId="2" borderId="14" xfId="0" applyFont="1" applyFill="1" applyBorder="1" applyAlignment="1" applyProtection="1">
      <alignment wrapText="1"/>
    </xf>
    <xf numFmtId="0" fontId="10" fillId="2" borderId="42" xfId="0" applyFont="1" applyFill="1" applyBorder="1" applyAlignment="1" applyProtection="1">
      <alignment horizontal="right" wrapText="1"/>
    </xf>
    <xf numFmtId="0" fontId="4" fillId="2" borderId="31" xfId="0" applyFont="1" applyFill="1" applyBorder="1" applyAlignment="1" applyProtection="1">
      <alignment horizontal="right" wrapText="1"/>
    </xf>
    <xf numFmtId="0" fontId="4" fillId="2" borderId="32" xfId="0" applyFont="1" applyFill="1" applyBorder="1" applyAlignment="1" applyProtection="1">
      <alignment horizontal="right" wrapText="1"/>
    </xf>
    <xf numFmtId="0" fontId="0" fillId="2" borderId="12" xfId="0" applyFont="1" applyFill="1" applyBorder="1" applyAlignment="1" applyProtection="1">
      <alignment horizontal="left" wrapText="1" indent="1"/>
    </xf>
    <xf numFmtId="0" fontId="0" fillId="2" borderId="13" xfId="0" applyFont="1" applyFill="1" applyBorder="1" applyAlignment="1" applyProtection="1">
      <alignment horizontal="left" wrapText="1" indent="1"/>
    </xf>
    <xf numFmtId="0" fontId="0" fillId="2" borderId="14" xfId="0" applyFont="1" applyFill="1" applyBorder="1" applyAlignment="1" applyProtection="1">
      <alignment horizontal="left" wrapText="1" indent="1"/>
    </xf>
    <xf numFmtId="0" fontId="10" fillId="2" borderId="59" xfId="0" applyFont="1" applyFill="1" applyBorder="1" applyAlignment="1" applyProtection="1">
      <alignment horizontal="right" wrapText="1"/>
    </xf>
    <xf numFmtId="0" fontId="0" fillId="2" borderId="3" xfId="0" applyFont="1" applyFill="1" applyBorder="1" applyAlignment="1" applyProtection="1">
      <alignment horizontal="right" wrapText="1"/>
    </xf>
    <xf numFmtId="0" fontId="6" fillId="2" borderId="1"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16" fillId="0" borderId="15"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0" fillId="0" borderId="2"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2" borderId="24" xfId="0" applyFont="1" applyFill="1" applyBorder="1" applyAlignment="1" applyProtection="1">
      <alignment horizontal="left" wrapText="1" indent="1"/>
    </xf>
    <xf numFmtId="0" fontId="0" fillId="2" borderId="7" xfId="0" applyFont="1" applyFill="1" applyBorder="1" applyAlignment="1" applyProtection="1">
      <alignment horizontal="left" wrapText="1" indent="1"/>
    </xf>
    <xf numFmtId="0" fontId="0" fillId="2" borderId="25" xfId="0" applyFont="1" applyFill="1" applyBorder="1" applyAlignment="1" applyProtection="1">
      <alignment horizontal="left" wrapText="1" indent="1"/>
    </xf>
    <xf numFmtId="0" fontId="10" fillId="2" borderId="15" xfId="0" applyFont="1" applyFill="1" applyBorder="1" applyAlignment="1" applyProtection="1">
      <alignment horizontal="right" wrapText="1"/>
    </xf>
    <xf numFmtId="0" fontId="5" fillId="2" borderId="1" xfId="0" applyFont="1" applyFill="1" applyBorder="1" applyAlignment="1" applyProtection="1">
      <alignment horizontal="right" wrapText="1"/>
    </xf>
    <xf numFmtId="0" fontId="32" fillId="7" borderId="9" xfId="0" applyFont="1" applyFill="1" applyBorder="1" applyAlignment="1" applyProtection="1">
      <alignment horizontal="center" vertical="center"/>
    </xf>
    <xf numFmtId="0" fontId="23" fillId="7" borderId="10" xfId="0" applyFont="1" applyFill="1" applyBorder="1" applyAlignment="1" applyProtection="1">
      <alignment horizontal="center" vertical="center"/>
    </xf>
    <xf numFmtId="0" fontId="23" fillId="7" borderId="11" xfId="0" applyFont="1" applyFill="1" applyBorder="1" applyAlignment="1" applyProtection="1">
      <alignment horizontal="center" vertical="center"/>
    </xf>
    <xf numFmtId="0" fontId="19" fillId="20" borderId="9" xfId="0" applyFont="1" applyFill="1" applyBorder="1" applyAlignment="1" applyProtection="1">
      <alignment horizontal="center"/>
    </xf>
    <xf numFmtId="0" fontId="19" fillId="20" borderId="10" xfId="0" applyFont="1" applyFill="1" applyBorder="1" applyAlignment="1" applyProtection="1">
      <alignment horizontal="center"/>
    </xf>
    <xf numFmtId="0" fontId="19" fillId="20" borderId="11" xfId="0" applyFont="1" applyFill="1" applyBorder="1" applyAlignment="1" applyProtection="1">
      <alignment horizontal="center"/>
    </xf>
    <xf numFmtId="0" fontId="7" fillId="2" borderId="24" xfId="0" applyFont="1" applyFill="1" applyBorder="1" applyAlignment="1" applyProtection="1">
      <alignment horizontal="left" wrapText="1" indent="1"/>
    </xf>
    <xf numFmtId="0" fontId="2" fillId="2" borderId="7" xfId="0" applyFont="1" applyFill="1" applyBorder="1" applyAlignment="1" applyProtection="1">
      <alignment horizontal="left" wrapText="1" indent="1"/>
    </xf>
    <xf numFmtId="0" fontId="2" fillId="2" borderId="25" xfId="0" applyFont="1" applyFill="1" applyBorder="1" applyAlignment="1" applyProtection="1">
      <alignment horizontal="left" wrapText="1" indent="1"/>
    </xf>
    <xf numFmtId="0" fontId="6"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0" fillId="0" borderId="1"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10" fillId="8" borderId="19" xfId="0" applyFont="1" applyFill="1" applyBorder="1" applyAlignment="1" applyProtection="1">
      <alignment horizontal="right" wrapText="1"/>
    </xf>
    <xf numFmtId="0" fontId="0" fillId="8" borderId="20" xfId="0" applyFont="1" applyFill="1" applyBorder="1" applyAlignment="1" applyProtection="1">
      <alignment horizontal="right" wrapText="1"/>
    </xf>
    <xf numFmtId="0" fontId="3" fillId="24" borderId="4" xfId="0" applyFont="1" applyFill="1" applyBorder="1" applyAlignment="1" applyProtection="1">
      <alignment horizontal="right" wrapText="1"/>
    </xf>
    <xf numFmtId="0" fontId="3" fillId="24" borderId="5" xfId="0" applyFont="1" applyFill="1" applyBorder="1" applyAlignment="1" applyProtection="1">
      <alignment horizontal="right" wrapText="1"/>
    </xf>
    <xf numFmtId="0" fontId="3" fillId="24" borderId="34" xfId="0" applyFont="1" applyFill="1" applyBorder="1" applyAlignment="1" applyProtection="1">
      <alignment horizontal="right" wrapText="1"/>
    </xf>
    <xf numFmtId="14" fontId="0" fillId="0" borderId="1" xfId="0" applyNumberFormat="1" applyBorder="1" applyAlignment="1" applyProtection="1">
      <alignment horizontal="center"/>
      <protection locked="0"/>
    </xf>
    <xf numFmtId="0" fontId="16" fillId="9" borderId="19" xfId="0" applyFont="1" applyFill="1" applyBorder="1" applyAlignment="1" applyProtection="1">
      <alignment horizontal="right" wrapText="1"/>
    </xf>
    <xf numFmtId="0" fontId="40" fillId="9" borderId="20" xfId="0" applyFont="1" applyFill="1" applyBorder="1" applyAlignment="1" applyProtection="1">
      <alignment horizontal="right" wrapText="1"/>
    </xf>
    <xf numFmtId="0" fontId="40" fillId="9" borderId="40" xfId="0" applyFont="1" applyFill="1" applyBorder="1" applyAlignment="1" applyProtection="1">
      <alignment horizontal="right" wrapText="1"/>
    </xf>
    <xf numFmtId="0" fontId="39" fillId="23" borderId="9" xfId="0" applyFont="1" applyFill="1" applyBorder="1" applyAlignment="1" applyProtection="1">
      <alignment horizontal="center"/>
    </xf>
    <xf numFmtId="0" fontId="39" fillId="23" borderId="10" xfId="0" applyFont="1" applyFill="1" applyBorder="1" applyAlignment="1" applyProtection="1">
      <alignment horizontal="center"/>
    </xf>
    <xf numFmtId="0" fontId="39" fillId="23" borderId="11" xfId="0" applyFont="1" applyFill="1" applyBorder="1" applyAlignment="1" applyProtection="1">
      <alignment horizontal="center"/>
    </xf>
    <xf numFmtId="0" fontId="32" fillId="7" borderId="10" xfId="0" applyFont="1" applyFill="1" applyBorder="1" applyAlignment="1" applyProtection="1">
      <alignment horizontal="center" vertical="center"/>
    </xf>
    <xf numFmtId="0" fontId="6" fillId="8" borderId="1" xfId="0" applyFont="1" applyFill="1" applyBorder="1" applyAlignment="1" applyProtection="1">
      <alignment horizontal="center" wrapText="1"/>
    </xf>
    <xf numFmtId="0" fontId="4" fillId="8" borderId="1" xfId="0" applyFont="1" applyFill="1" applyBorder="1" applyAlignment="1" applyProtection="1">
      <alignment horizontal="center" wrapText="1"/>
    </xf>
    <xf numFmtId="0" fontId="7" fillId="8" borderId="19" xfId="0" applyFont="1" applyFill="1" applyBorder="1" applyAlignment="1" applyProtection="1">
      <alignment horizontal="right" wrapText="1"/>
    </xf>
    <xf numFmtId="0" fontId="0" fillId="8" borderId="24" xfId="0" applyFont="1" applyFill="1" applyBorder="1" applyAlignment="1" applyProtection="1">
      <alignment horizontal="left" wrapText="1" indent="1"/>
    </xf>
    <xf numFmtId="0" fontId="0" fillId="8" borderId="7" xfId="0" applyFont="1" applyFill="1" applyBorder="1" applyAlignment="1" applyProtection="1">
      <alignment horizontal="left" wrapText="1" indent="1"/>
    </xf>
    <xf numFmtId="0" fontId="0" fillId="8" borderId="25" xfId="0" applyFont="1" applyFill="1" applyBorder="1" applyAlignment="1" applyProtection="1">
      <alignment horizontal="left" wrapText="1" indent="1"/>
    </xf>
    <xf numFmtId="0" fontId="6" fillId="8" borderId="22" xfId="0" applyFont="1" applyFill="1" applyBorder="1" applyAlignment="1" applyProtection="1">
      <alignment horizontal="center" wrapText="1"/>
    </xf>
    <xf numFmtId="0" fontId="4" fillId="8" borderId="18" xfId="0" applyFont="1" applyFill="1" applyBorder="1" applyAlignment="1" applyProtection="1">
      <alignment horizontal="center" wrapText="1"/>
    </xf>
    <xf numFmtId="0" fontId="4" fillId="8" borderId="17" xfId="0" applyFont="1" applyFill="1" applyBorder="1" applyAlignment="1" applyProtection="1">
      <alignment horizontal="center" wrapText="1"/>
    </xf>
    <xf numFmtId="0" fontId="7" fillId="3" borderId="4" xfId="0" applyFont="1" applyFill="1" applyBorder="1" applyAlignment="1" applyProtection="1">
      <alignment horizontal="right" wrapText="1"/>
    </xf>
    <xf numFmtId="0" fontId="2" fillId="3" borderId="5" xfId="0" applyFont="1" applyFill="1" applyBorder="1" applyAlignment="1" applyProtection="1">
      <alignment horizontal="right" wrapText="1"/>
    </xf>
    <xf numFmtId="0" fontId="2" fillId="3" borderId="34" xfId="0" applyFont="1" applyFill="1" applyBorder="1" applyAlignment="1" applyProtection="1">
      <alignment horizontal="right" wrapText="1"/>
    </xf>
    <xf numFmtId="0" fontId="7" fillId="2" borderId="22" xfId="0" applyFont="1" applyFill="1" applyBorder="1" applyAlignment="1" applyProtection="1">
      <alignment horizontal="left" wrapText="1" indent="1"/>
    </xf>
    <xf numFmtId="0" fontId="2" fillId="2" borderId="18" xfId="0" applyFont="1" applyFill="1" applyBorder="1" applyAlignment="1" applyProtection="1">
      <alignment horizontal="left" wrapText="1" indent="1"/>
    </xf>
    <xf numFmtId="0" fontId="2" fillId="2" borderId="43" xfId="0" applyFont="1" applyFill="1" applyBorder="1" applyAlignment="1" applyProtection="1">
      <alignment horizontal="left" wrapText="1" indent="1"/>
    </xf>
    <xf numFmtId="0" fontId="10" fillId="8" borderId="12" xfId="0" applyFont="1" applyFill="1" applyBorder="1" applyAlignment="1" applyProtection="1">
      <alignment horizontal="left" wrapText="1" indent="1"/>
    </xf>
    <xf numFmtId="0" fontId="0" fillId="8" borderId="13" xfId="0" applyFont="1" applyFill="1" applyBorder="1" applyAlignment="1" applyProtection="1">
      <alignment horizontal="left" wrapText="1" indent="1"/>
    </xf>
    <xf numFmtId="0" fontId="0" fillId="8" borderId="14" xfId="0" applyFont="1" applyFill="1" applyBorder="1" applyAlignment="1" applyProtection="1">
      <alignment horizontal="left" wrapText="1" indent="1"/>
    </xf>
    <xf numFmtId="0" fontId="6" fillId="8" borderId="15"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0" fillId="8" borderId="12" xfId="0" applyFont="1" applyFill="1" applyBorder="1" applyAlignment="1" applyProtection="1">
      <alignment horizontal="left" wrapText="1" indent="1"/>
    </xf>
    <xf numFmtId="0" fontId="7" fillId="8" borderId="12" xfId="0" applyFont="1" applyFill="1" applyBorder="1" applyAlignment="1" applyProtection="1">
      <alignment horizontal="left" wrapText="1" indent="1"/>
    </xf>
    <xf numFmtId="0" fontId="16" fillId="8" borderId="59" xfId="0" applyFont="1" applyFill="1" applyBorder="1" applyAlignment="1" applyProtection="1">
      <alignment horizontal="right" wrapText="1"/>
    </xf>
    <xf numFmtId="0" fontId="2" fillId="8" borderId="3" xfId="0" applyFont="1" applyFill="1" applyBorder="1" applyAlignment="1" applyProtection="1">
      <alignment horizontal="right" wrapText="1"/>
    </xf>
    <xf numFmtId="0" fontId="3" fillId="17" borderId="9" xfId="0" applyFont="1" applyFill="1" applyBorder="1" applyAlignment="1">
      <alignment horizontal="center" wrapText="1"/>
    </xf>
    <xf numFmtId="0" fontId="3" fillId="17" borderId="10" xfId="0" applyFont="1" applyFill="1" applyBorder="1" applyAlignment="1">
      <alignment horizontal="center" wrapText="1"/>
    </xf>
    <xf numFmtId="0" fontId="32" fillId="7" borderId="2" xfId="0" applyFont="1" applyFill="1" applyBorder="1" applyAlignment="1" applyProtection="1">
      <alignment horizontal="center" vertical="center"/>
      <protection locked="0"/>
    </xf>
    <xf numFmtId="0" fontId="24" fillId="7" borderId="18"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30" fillId="6" borderId="36" xfId="0" applyFont="1" applyFill="1" applyBorder="1" applyAlignment="1">
      <alignment horizontal="center"/>
    </xf>
    <xf numFmtId="0" fontId="3" fillId="13" borderId="51" xfId="0" applyFont="1" applyFill="1" applyBorder="1" applyAlignment="1">
      <alignment horizontal="center"/>
    </xf>
    <xf numFmtId="0" fontId="3" fillId="13" borderId="50" xfId="0" applyFont="1" applyFill="1" applyBorder="1" applyAlignment="1">
      <alignment horizontal="center"/>
    </xf>
    <xf numFmtId="0" fontId="3" fillId="13" borderId="47" xfId="0" applyFont="1" applyFill="1" applyBorder="1" applyAlignment="1">
      <alignment horizontal="center"/>
    </xf>
    <xf numFmtId="0" fontId="3" fillId="17" borderId="34" xfId="0" applyFont="1" applyFill="1" applyBorder="1" applyAlignment="1">
      <alignment horizontal="center"/>
    </xf>
    <xf numFmtId="0" fontId="3" fillId="17" borderId="11" xfId="0" applyFont="1" applyFill="1" applyBorder="1" applyAlignment="1">
      <alignment horizontal="center"/>
    </xf>
    <xf numFmtId="0" fontId="3" fillId="17" borderId="11" xfId="0" applyFont="1" applyFill="1" applyBorder="1" applyAlignment="1">
      <alignment horizontal="center" wrapText="1"/>
    </xf>
    <xf numFmtId="0" fontId="3" fillId="6" borderId="55" xfId="0" applyFont="1" applyFill="1" applyBorder="1" applyAlignment="1">
      <alignment horizontal="center"/>
    </xf>
    <xf numFmtId="0" fontId="3" fillId="6" borderId="58" xfId="0" applyFont="1" applyFill="1" applyBorder="1" applyAlignment="1">
      <alignment horizontal="center"/>
    </xf>
    <xf numFmtId="0" fontId="3" fillId="12" borderId="9" xfId="0" applyFont="1" applyFill="1" applyBorder="1" applyAlignment="1">
      <alignment horizontal="center"/>
    </xf>
    <xf numFmtId="0" fontId="3" fillId="12" borderId="10" xfId="0" applyFont="1" applyFill="1" applyBorder="1" applyAlignment="1">
      <alignment horizontal="center"/>
    </xf>
    <xf numFmtId="0" fontId="25" fillId="15" borderId="30" xfId="0" applyFont="1" applyFill="1" applyBorder="1" applyAlignment="1">
      <alignment horizontal="left" wrapText="1"/>
    </xf>
    <xf numFmtId="0" fontId="25" fillId="15" borderId="31" xfId="0" applyFont="1" applyFill="1" applyBorder="1" applyAlignment="1">
      <alignment horizontal="left" wrapText="1"/>
    </xf>
    <xf numFmtId="0" fontId="0" fillId="2" borderId="1"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0" fillId="21" borderId="5" xfId="0" applyFill="1" applyBorder="1" applyProtection="1">
      <protection locked="0"/>
    </xf>
    <xf numFmtId="44" fontId="0" fillId="4" borderId="6" xfId="2" applyFont="1" applyFill="1" applyBorder="1" applyProtection="1"/>
    <xf numFmtId="0" fontId="0" fillId="11" borderId="4" xfId="0" applyFill="1" applyBorder="1" applyProtection="1"/>
    <xf numFmtId="44" fontId="0" fillId="11" borderId="5" xfId="0" applyNumberFormat="1" applyFill="1" applyBorder="1" applyProtection="1"/>
    <xf numFmtId="0" fontId="0" fillId="15" borderId="1" xfId="0" applyFill="1" applyBorder="1" applyProtection="1">
      <protection locked="0"/>
    </xf>
    <xf numFmtId="0" fontId="2" fillId="15" borderId="20" xfId="0" applyFont="1" applyFill="1" applyBorder="1" applyProtection="1">
      <protection locked="0"/>
    </xf>
    <xf numFmtId="0" fontId="0" fillId="20" borderId="4" xfId="0" applyFill="1" applyBorder="1" applyProtection="1">
      <protection locked="0"/>
    </xf>
    <xf numFmtId="0" fontId="0" fillId="2" borderId="4" xfId="0" applyFill="1" applyBorder="1" applyProtection="1">
      <protection locked="0"/>
    </xf>
    <xf numFmtId="0" fontId="56" fillId="5" borderId="0" xfId="0" applyFont="1" applyFill="1" applyBorder="1"/>
    <xf numFmtId="0" fontId="10" fillId="16" borderId="20" xfId="0" applyFont="1" applyFill="1" applyBorder="1" applyProtection="1"/>
    <xf numFmtId="0" fontId="10" fillId="11" borderId="20" xfId="0" applyFont="1" applyFill="1" applyBorder="1" applyProtection="1"/>
    <xf numFmtId="0" fontId="10" fillId="11" borderId="58" xfId="0" applyFont="1" applyFill="1" applyBorder="1" applyProtection="1"/>
    <xf numFmtId="0" fontId="10" fillId="11" borderId="19" xfId="0" applyFont="1" applyFill="1" applyBorder="1" applyProtection="1"/>
    <xf numFmtId="0" fontId="10" fillId="16" borderId="58" xfId="0" applyFont="1" applyFill="1" applyBorder="1" applyProtection="1"/>
  </cellXfs>
  <cellStyles count="4">
    <cellStyle name="Comma" xfId="1" builtinId="3"/>
    <cellStyle name="Currency" xfId="2" builtinId="4"/>
    <cellStyle name="Hyperlink" xfId="3" builtinId="8"/>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1D21B3"/>
      <color rgb="FFFFCC66"/>
      <color rgb="FFFFCCFF"/>
      <color rgb="FFFF99FF"/>
      <color rgb="FF99FFCC"/>
      <color rgb="FF66FF99"/>
      <color rgb="FF9900CC"/>
      <color rgb="FFFF9966"/>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152400</xdr:colOff>
      <xdr:row>0</xdr:row>
      <xdr:rowOff>1727200</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210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0</xdr:row>
      <xdr:rowOff>12700</xdr:rowOff>
    </xdr:from>
    <xdr:to>
      <xdr:col>10</xdr:col>
      <xdr:colOff>1485900</xdr:colOff>
      <xdr:row>1</xdr:row>
      <xdr:rowOff>6350</xdr:rowOff>
    </xdr:to>
    <xdr:pic>
      <xdr:nvPicPr>
        <xdr:cNvPr id="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12700"/>
          <a:ext cx="23558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9</xdr:row>
          <xdr:rowOff>0</xdr:rowOff>
        </xdr:from>
        <xdr:to>
          <xdr:col>0</xdr:col>
          <xdr:colOff>771525</xdr:colOff>
          <xdr:row>10</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266700</xdr:rowOff>
        </xdr:from>
        <xdr:to>
          <xdr:col>0</xdr:col>
          <xdr:colOff>781050</xdr:colOff>
          <xdr:row>10</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10</xdr:row>
          <xdr:rowOff>28575</xdr:rowOff>
        </xdr:from>
        <xdr:to>
          <xdr:col>7</xdr:col>
          <xdr:colOff>1143000</xdr:colOff>
          <xdr:row>10</xdr:row>
          <xdr:rowOff>285750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11</xdr:row>
          <xdr:rowOff>19050</xdr:rowOff>
        </xdr:from>
        <xdr:to>
          <xdr:col>7</xdr:col>
          <xdr:colOff>1143000</xdr:colOff>
          <xdr:row>11</xdr:row>
          <xdr:rowOff>266700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9"/>
  <sheetViews>
    <sheetView view="pageLayout" topLeftCell="A47" zoomScale="70" zoomScaleNormal="80" zoomScaleSheetLayoutView="100" zoomScalePageLayoutView="70" workbookViewId="0">
      <selection activeCell="A7" sqref="A7"/>
    </sheetView>
  </sheetViews>
  <sheetFormatPr defaultRowHeight="15" x14ac:dyDescent="0.25"/>
  <cols>
    <col min="1" max="1" width="34.42578125" customWidth="1"/>
    <col min="2" max="2" width="11" customWidth="1"/>
    <col min="3" max="3" width="17.140625" customWidth="1"/>
    <col min="4" max="4" width="10.5703125" customWidth="1"/>
    <col min="5" max="5" width="15.42578125" customWidth="1"/>
    <col min="6" max="6" width="13" customWidth="1"/>
    <col min="7" max="7" width="18.28515625" customWidth="1"/>
    <col min="8" max="8" width="16.42578125" customWidth="1"/>
    <col min="9" max="9" width="18.7109375" customWidth="1"/>
    <col min="10" max="10" width="14.140625" customWidth="1"/>
    <col min="11" max="11" width="21.42578125" customWidth="1"/>
    <col min="12" max="12" width="5.85546875" style="94" customWidth="1"/>
    <col min="13" max="13" width="12.85546875" customWidth="1"/>
    <col min="14" max="14" width="13" customWidth="1"/>
    <col min="15" max="15" width="17.42578125" customWidth="1"/>
    <col min="17" max="17" width="9.85546875" customWidth="1"/>
    <col min="18" max="18" width="9.140625" hidden="1" customWidth="1"/>
  </cols>
  <sheetData>
    <row r="1" spans="1:15" ht="136.5" customHeight="1" thickBot="1" x14ac:dyDescent="0.75">
      <c r="A1" s="273" t="s">
        <v>840</v>
      </c>
      <c r="B1" s="274"/>
      <c r="C1" s="274"/>
      <c r="D1" s="274"/>
      <c r="E1" s="274"/>
      <c r="F1" s="274"/>
      <c r="G1" s="274"/>
      <c r="H1" s="274"/>
      <c r="I1" s="274"/>
      <c r="J1" s="274"/>
      <c r="K1" s="275"/>
      <c r="L1" s="93"/>
      <c r="M1" s="6"/>
      <c r="N1" s="6"/>
      <c r="O1" s="6"/>
    </row>
    <row r="2" spans="1:15" ht="39" customHeight="1" x14ac:dyDescent="0.25">
      <c r="A2" s="265" t="s">
        <v>839</v>
      </c>
      <c r="B2" s="266"/>
      <c r="C2" s="266"/>
      <c r="D2" s="266"/>
      <c r="E2" s="266"/>
      <c r="F2" s="266"/>
      <c r="G2" s="266"/>
      <c r="H2" s="266"/>
      <c r="I2" s="266"/>
      <c r="J2" s="266"/>
      <c r="K2" s="267"/>
      <c r="N2" s="3"/>
      <c r="O2" s="3"/>
    </row>
    <row r="3" spans="1:15" ht="23.25" customHeight="1" thickBot="1" x14ac:dyDescent="0.3">
      <c r="A3" s="268"/>
      <c r="B3" s="269"/>
      <c r="C3" s="269"/>
      <c r="D3" s="269"/>
      <c r="E3" s="269"/>
      <c r="F3" s="269"/>
      <c r="G3" s="269"/>
      <c r="H3" s="269"/>
      <c r="I3" s="269"/>
      <c r="J3" s="269"/>
      <c r="K3" s="270"/>
      <c r="M3" s="3"/>
      <c r="N3" s="3"/>
      <c r="O3" s="3"/>
    </row>
    <row r="4" spans="1:15" ht="24.95" customHeight="1" x14ac:dyDescent="0.25">
      <c r="A4" s="194" t="s">
        <v>824</v>
      </c>
      <c r="B4" s="257" t="s">
        <v>826</v>
      </c>
      <c r="C4" s="281"/>
      <c r="D4" s="281"/>
      <c r="E4" s="282"/>
      <c r="F4" s="299" t="s">
        <v>827</v>
      </c>
      <c r="G4" s="300"/>
      <c r="H4" s="300"/>
      <c r="I4" s="300"/>
      <c r="J4" s="301"/>
      <c r="K4" s="7"/>
      <c r="M4" s="3"/>
      <c r="N4" s="3"/>
      <c r="O4" s="3"/>
    </row>
    <row r="5" spans="1:15" ht="24.95" customHeight="1" thickBot="1" x14ac:dyDescent="0.3">
      <c r="A5" s="91"/>
      <c r="B5" s="286" t="s">
        <v>8</v>
      </c>
      <c r="C5" s="287"/>
      <c r="D5" s="302"/>
      <c r="E5" s="303"/>
      <c r="F5" s="39"/>
      <c r="G5" s="306" t="s">
        <v>758</v>
      </c>
      <c r="H5" s="307"/>
      <c r="I5" s="47"/>
      <c r="J5" s="40"/>
      <c r="K5" s="38"/>
      <c r="M5" s="3"/>
      <c r="N5" s="3"/>
      <c r="O5" s="3"/>
    </row>
    <row r="6" spans="1:15" ht="24.95" customHeight="1" thickBot="1" x14ac:dyDescent="0.3">
      <c r="A6" s="194" t="s">
        <v>825</v>
      </c>
      <c r="B6" s="286" t="s">
        <v>734</v>
      </c>
      <c r="C6" s="287"/>
      <c r="D6" s="302"/>
      <c r="E6" s="303"/>
      <c r="F6" s="41"/>
      <c r="G6" s="308" t="s">
        <v>759</v>
      </c>
      <c r="H6" s="309"/>
      <c r="I6" s="68"/>
      <c r="J6" s="44"/>
      <c r="K6" s="36"/>
      <c r="M6" s="3"/>
      <c r="N6" s="3"/>
      <c r="O6" s="61"/>
    </row>
    <row r="7" spans="1:15" ht="24.95" customHeight="1" thickBot="1" x14ac:dyDescent="0.35">
      <c r="A7" s="92"/>
      <c r="B7" s="286" t="s">
        <v>735</v>
      </c>
      <c r="C7" s="287"/>
      <c r="D7" s="239"/>
      <c r="E7" s="240"/>
      <c r="F7" s="7"/>
      <c r="G7" s="7"/>
      <c r="H7" s="7"/>
      <c r="I7" s="7"/>
      <c r="J7" s="7"/>
      <c r="K7" s="9"/>
      <c r="M7" s="3"/>
      <c r="N7" s="3"/>
      <c r="O7" s="3"/>
    </row>
    <row r="8" spans="1:15" ht="24.95" customHeight="1" x14ac:dyDescent="0.25">
      <c r="A8" s="36"/>
      <c r="B8" s="286" t="s">
        <v>736</v>
      </c>
      <c r="C8" s="287"/>
      <c r="D8" s="304"/>
      <c r="E8" s="305"/>
      <c r="F8" s="257" t="s">
        <v>828</v>
      </c>
      <c r="G8" s="281"/>
      <c r="H8" s="281"/>
      <c r="I8" s="281"/>
      <c r="J8" s="281"/>
      <c r="K8" s="282"/>
      <c r="M8" s="3"/>
      <c r="N8" s="3"/>
      <c r="O8" s="3"/>
    </row>
    <row r="9" spans="1:15" ht="24.95" customHeight="1" x14ac:dyDescent="0.3">
      <c r="A9" s="193" t="s">
        <v>788</v>
      </c>
      <c r="B9" s="286" t="s">
        <v>714</v>
      </c>
      <c r="C9" s="287"/>
      <c r="D9" s="302"/>
      <c r="E9" s="303"/>
      <c r="F9" s="258"/>
      <c r="G9" s="294"/>
      <c r="H9" s="294"/>
      <c r="I9" s="294"/>
      <c r="J9" s="294"/>
      <c r="K9" s="295"/>
      <c r="M9" s="3"/>
      <c r="N9" s="3"/>
      <c r="O9" s="3"/>
    </row>
    <row r="10" spans="1:15" ht="24.95" customHeight="1" x14ac:dyDescent="0.25">
      <c r="A10" s="8"/>
      <c r="B10" s="286" t="s">
        <v>734</v>
      </c>
      <c r="C10" s="287"/>
      <c r="D10" s="302"/>
      <c r="E10" s="303"/>
      <c r="F10" s="190"/>
      <c r="G10" s="191" t="s">
        <v>787</v>
      </c>
      <c r="H10" s="47"/>
      <c r="I10" s="38"/>
      <c r="J10" s="36"/>
      <c r="K10" s="48"/>
      <c r="M10" s="3"/>
      <c r="N10" s="3"/>
      <c r="O10" s="3"/>
    </row>
    <row r="11" spans="1:15" ht="24.95" customHeight="1" x14ac:dyDescent="0.3">
      <c r="A11" s="8"/>
      <c r="B11" s="288" t="s">
        <v>737</v>
      </c>
      <c r="C11" s="289"/>
      <c r="D11" s="239"/>
      <c r="E11" s="240"/>
      <c r="F11" s="255" t="s">
        <v>726</v>
      </c>
      <c r="G11" s="256"/>
      <c r="H11" s="66"/>
      <c r="I11" s="9"/>
      <c r="J11" s="9"/>
      <c r="K11" s="35"/>
      <c r="M11" s="3"/>
      <c r="N11" s="3"/>
      <c r="O11" s="3"/>
    </row>
    <row r="12" spans="1:15" ht="24.95" customHeight="1" thickBot="1" x14ac:dyDescent="0.3">
      <c r="A12" s="8"/>
      <c r="B12" s="290" t="s">
        <v>736</v>
      </c>
      <c r="C12" s="291"/>
      <c r="D12" s="241"/>
      <c r="E12" s="242"/>
      <c r="F12" s="292" t="s">
        <v>727</v>
      </c>
      <c r="G12" s="293"/>
      <c r="H12" s="67"/>
      <c r="I12" s="192" t="s">
        <v>789</v>
      </c>
      <c r="J12" s="46"/>
      <c r="K12" s="44"/>
      <c r="M12" s="3"/>
      <c r="N12" s="3"/>
      <c r="O12" s="3"/>
    </row>
    <row r="13" spans="1:15" ht="14.25" customHeight="1" thickBot="1" x14ac:dyDescent="0.35">
      <c r="A13" s="8"/>
      <c r="B13" s="27"/>
      <c r="C13" s="27"/>
      <c r="D13" s="31"/>
      <c r="E13" s="31"/>
      <c r="F13" s="33"/>
      <c r="G13" s="32"/>
      <c r="H13" s="28"/>
      <c r="I13" s="28"/>
      <c r="J13" s="28"/>
      <c r="K13" s="36"/>
      <c r="M13" s="3"/>
      <c r="N13" s="3"/>
      <c r="O13" s="3"/>
    </row>
    <row r="14" spans="1:15" ht="24.95" customHeight="1" x14ac:dyDescent="0.25">
      <c r="A14" s="296" t="s">
        <v>829</v>
      </c>
      <c r="B14" s="297"/>
      <c r="C14" s="297"/>
      <c r="D14" s="297"/>
      <c r="E14" s="297"/>
      <c r="F14" s="297"/>
      <c r="G14" s="297"/>
      <c r="H14" s="297"/>
      <c r="I14" s="297"/>
      <c r="J14" s="297"/>
      <c r="K14" s="298"/>
      <c r="M14" s="3"/>
      <c r="N14" s="3"/>
      <c r="O14" s="3"/>
    </row>
    <row r="15" spans="1:15" ht="24.95" customHeight="1" x14ac:dyDescent="0.25">
      <c r="A15" s="189" t="s">
        <v>720</v>
      </c>
      <c r="B15" s="386"/>
      <c r="C15" s="386"/>
      <c r="D15" s="386"/>
      <c r="E15" s="386"/>
      <c r="F15" s="9"/>
      <c r="G15" s="9"/>
      <c r="H15" s="9"/>
      <c r="I15" s="9"/>
      <c r="J15" s="9"/>
      <c r="K15" s="35"/>
      <c r="M15" s="3"/>
      <c r="N15" s="3"/>
      <c r="O15" s="3"/>
    </row>
    <row r="16" spans="1:15" ht="24.95" customHeight="1" x14ac:dyDescent="0.25">
      <c r="A16" s="189" t="s">
        <v>721</v>
      </c>
      <c r="B16" s="386"/>
      <c r="C16" s="386"/>
      <c r="D16" s="386"/>
      <c r="E16" s="386"/>
      <c r="F16" s="9"/>
      <c r="G16" s="9"/>
      <c r="H16" s="9"/>
      <c r="I16" s="9"/>
      <c r="J16" s="9"/>
      <c r="K16" s="35"/>
      <c r="M16" s="3"/>
      <c r="N16" s="3"/>
      <c r="O16" s="3"/>
    </row>
    <row r="17" spans="1:15" ht="24.95" customHeight="1" thickBot="1" x14ac:dyDescent="0.3">
      <c r="A17" s="188" t="s">
        <v>722</v>
      </c>
      <c r="B17" s="323"/>
      <c r="C17" s="324"/>
      <c r="D17" s="324"/>
      <c r="E17" s="325"/>
      <c r="F17" s="252" t="s">
        <v>738</v>
      </c>
      <c r="G17" s="253"/>
      <c r="H17" s="253"/>
      <c r="I17" s="253"/>
      <c r="J17" s="253"/>
      <c r="K17" s="254"/>
      <c r="M17" s="3"/>
      <c r="N17" s="3"/>
      <c r="O17" s="3"/>
    </row>
    <row r="18" spans="1:15" ht="15" customHeight="1" thickBot="1" x14ac:dyDescent="0.3">
      <c r="A18" s="37"/>
      <c r="B18" s="32"/>
      <c r="C18" s="32"/>
      <c r="D18" s="32"/>
      <c r="E18" s="32"/>
      <c r="F18" s="27"/>
      <c r="G18" s="27"/>
      <c r="H18" s="28"/>
      <c r="I18" s="28"/>
      <c r="J18" s="28"/>
      <c r="K18" s="9"/>
      <c r="M18" s="3"/>
      <c r="N18" s="3"/>
      <c r="O18" s="3"/>
    </row>
    <row r="19" spans="1:15" ht="15" customHeight="1" x14ac:dyDescent="0.25">
      <c r="A19" s="257" t="s">
        <v>830</v>
      </c>
      <c r="B19" s="276"/>
      <c r="C19" s="276"/>
      <c r="D19" s="276"/>
      <c r="E19" s="276"/>
      <c r="F19" s="276"/>
      <c r="G19" s="276"/>
      <c r="H19" s="276"/>
      <c r="I19" s="276"/>
      <c r="J19" s="276"/>
      <c r="K19" s="277"/>
      <c r="M19" s="3"/>
      <c r="N19" s="3"/>
      <c r="O19" s="3"/>
    </row>
    <row r="20" spans="1:15" ht="24.95" customHeight="1" x14ac:dyDescent="0.25">
      <c r="A20" s="278"/>
      <c r="B20" s="279"/>
      <c r="C20" s="279"/>
      <c r="D20" s="279"/>
      <c r="E20" s="279"/>
      <c r="F20" s="279"/>
      <c r="G20" s="279"/>
      <c r="H20" s="279"/>
      <c r="I20" s="279"/>
      <c r="J20" s="279"/>
      <c r="K20" s="280"/>
      <c r="L20" s="102">
        <f>NETWORKDAYS(B15,B16)</f>
        <v>0</v>
      </c>
      <c r="M20" s="3"/>
      <c r="N20" s="3"/>
      <c r="O20" s="3"/>
    </row>
    <row r="21" spans="1:15" ht="24.95" customHeight="1" x14ac:dyDescent="0.25">
      <c r="A21" s="189" t="s">
        <v>728</v>
      </c>
      <c r="B21" s="22"/>
      <c r="C21" s="65"/>
      <c r="D21" s="65"/>
      <c r="E21" s="65"/>
      <c r="F21" s="65"/>
      <c r="G21" s="22"/>
      <c r="H21" s="22"/>
      <c r="I21" s="22"/>
      <c r="J21" s="22"/>
      <c r="K21" s="69"/>
      <c r="L21" s="103">
        <f>NETWORKDAYS(B15,B16,B21:K21)</f>
        <v>0</v>
      </c>
      <c r="M21" s="3"/>
      <c r="O21" s="3"/>
    </row>
    <row r="22" spans="1:15" ht="24.95" customHeight="1" x14ac:dyDescent="0.25">
      <c r="A22" s="195" t="s">
        <v>790</v>
      </c>
      <c r="B22" s="442"/>
      <c r="C22" s="271" t="s">
        <v>732</v>
      </c>
      <c r="D22" s="272"/>
      <c r="E22" s="272"/>
      <c r="F22" s="272"/>
      <c r="G22" s="272"/>
      <c r="H22" s="272"/>
      <c r="I22" s="272"/>
      <c r="J22" s="272"/>
      <c r="K22" s="51"/>
      <c r="M22" s="3"/>
      <c r="O22" s="3"/>
    </row>
    <row r="23" spans="1:15" ht="24.95" customHeight="1" thickBot="1" x14ac:dyDescent="0.3">
      <c r="A23" s="196" t="s">
        <v>729</v>
      </c>
      <c r="B23" s="443"/>
      <c r="C23" s="197"/>
      <c r="D23" s="43" t="s">
        <v>730</v>
      </c>
      <c r="E23" s="52"/>
      <c r="F23" s="198"/>
      <c r="G23" s="199" t="s">
        <v>731</v>
      </c>
      <c r="H23" s="52"/>
      <c r="I23" s="62"/>
      <c r="J23" s="63"/>
      <c r="K23" s="64"/>
      <c r="M23" s="3"/>
      <c r="N23" s="3"/>
      <c r="O23" s="3"/>
    </row>
    <row r="24" spans="1:15" ht="16.5" customHeight="1" thickBot="1" x14ac:dyDescent="0.3">
      <c r="A24" s="37"/>
      <c r="B24" s="53"/>
      <c r="C24" s="34"/>
      <c r="D24" s="11"/>
      <c r="E24" s="50"/>
      <c r="F24" s="50"/>
      <c r="G24" s="54"/>
      <c r="H24" s="50"/>
      <c r="I24" s="9"/>
      <c r="J24" s="9"/>
      <c r="K24" s="9"/>
      <c r="M24" s="3"/>
      <c r="N24" s="3"/>
      <c r="O24" s="3"/>
    </row>
    <row r="25" spans="1:15" ht="24.95" customHeight="1" x14ac:dyDescent="0.25">
      <c r="A25" s="257" t="s">
        <v>838</v>
      </c>
      <c r="B25" s="281"/>
      <c r="C25" s="281"/>
      <c r="D25" s="281"/>
      <c r="E25" s="281"/>
      <c r="F25" s="281"/>
      <c r="G25" s="281"/>
      <c r="H25" s="281"/>
      <c r="I25" s="281"/>
      <c r="J25" s="281"/>
      <c r="K25" s="282"/>
      <c r="M25" s="3"/>
      <c r="N25" s="3"/>
      <c r="O25" s="3"/>
    </row>
    <row r="26" spans="1:15" ht="24.95" customHeight="1" x14ac:dyDescent="0.25">
      <c r="A26" s="283"/>
      <c r="B26" s="284"/>
      <c r="C26" s="284"/>
      <c r="D26" s="284"/>
      <c r="E26" s="284"/>
      <c r="F26" s="284"/>
      <c r="G26" s="284"/>
      <c r="H26" s="284"/>
      <c r="I26" s="284"/>
      <c r="J26" s="284"/>
      <c r="K26" s="285"/>
      <c r="M26" s="3"/>
      <c r="N26" s="3"/>
      <c r="O26" s="3"/>
    </row>
    <row r="27" spans="1:15" ht="31.5" customHeight="1" x14ac:dyDescent="0.25">
      <c r="A27" s="200" t="s">
        <v>760</v>
      </c>
      <c r="B27" s="30"/>
      <c r="C27" s="329"/>
      <c r="D27" s="330"/>
      <c r="E27" s="330"/>
      <c r="F27" s="330"/>
      <c r="G27" s="330"/>
      <c r="H27" s="330"/>
      <c r="I27" s="331"/>
      <c r="J27" s="9"/>
      <c r="K27" s="35"/>
    </row>
    <row r="28" spans="1:15" ht="32.25" customHeight="1" x14ac:dyDescent="0.25">
      <c r="A28" s="200" t="s">
        <v>761</v>
      </c>
      <c r="B28" s="30"/>
      <c r="C28" s="332"/>
      <c r="D28" s="333"/>
      <c r="E28" s="333"/>
      <c r="F28" s="333"/>
      <c r="G28" s="333"/>
      <c r="H28" s="333"/>
      <c r="I28" s="334"/>
      <c r="J28" s="9"/>
      <c r="K28" s="35"/>
    </row>
    <row r="29" spans="1:15" ht="9.75" customHeight="1" thickBot="1" x14ac:dyDescent="0.3">
      <c r="A29" s="45"/>
      <c r="B29" s="46"/>
      <c r="C29" s="56"/>
      <c r="D29" s="56"/>
      <c r="E29" s="56"/>
      <c r="F29" s="56"/>
      <c r="G29" s="56"/>
      <c r="H29" s="56"/>
      <c r="I29" s="56"/>
      <c r="J29" s="42"/>
      <c r="K29" s="49"/>
    </row>
    <row r="30" spans="1:15" ht="24.95" customHeight="1" thickBot="1" x14ac:dyDescent="0.3">
      <c r="A30" s="257" t="s">
        <v>831</v>
      </c>
      <c r="B30" s="201"/>
      <c r="C30" s="202" t="s">
        <v>715</v>
      </c>
      <c r="D30" s="58"/>
      <c r="E30" s="58"/>
      <c r="F30" s="201"/>
      <c r="G30" s="202" t="s">
        <v>719</v>
      </c>
      <c r="H30" s="58"/>
      <c r="I30" s="58"/>
      <c r="J30" s="58"/>
      <c r="K30" s="59"/>
    </row>
    <row r="31" spans="1:15" ht="24.95" customHeight="1" thickBot="1" x14ac:dyDescent="0.3">
      <c r="A31" s="258"/>
      <c r="B31" s="11" t="s">
        <v>716</v>
      </c>
      <c r="C31" s="70"/>
      <c r="D31" s="55">
        <v>1</v>
      </c>
      <c r="E31" s="70"/>
      <c r="F31" s="57"/>
      <c r="G31" s="71">
        <f>SUM(C31,C32,E31,E32)</f>
        <v>0</v>
      </c>
      <c r="H31" s="57"/>
      <c r="I31" s="57"/>
      <c r="J31" s="9"/>
      <c r="K31" s="35"/>
    </row>
    <row r="32" spans="1:15" ht="24.95" customHeight="1" x14ac:dyDescent="0.25">
      <c r="A32" s="60"/>
      <c r="B32" s="55">
        <v>2</v>
      </c>
      <c r="C32" s="70"/>
      <c r="D32" s="55">
        <v>3</v>
      </c>
      <c r="E32" s="70"/>
      <c r="F32" s="57"/>
      <c r="G32" s="57"/>
      <c r="H32" s="57"/>
      <c r="I32" s="57"/>
      <c r="J32" s="9"/>
      <c r="K32" s="35"/>
    </row>
    <row r="33" spans="1:17" ht="15.75" thickBot="1" x14ac:dyDescent="0.3">
      <c r="A33" s="41"/>
      <c r="B33" s="42"/>
      <c r="C33" s="42"/>
      <c r="D33" s="42"/>
      <c r="E33" s="42"/>
      <c r="F33" s="42"/>
      <c r="G33" s="42"/>
      <c r="H33" s="42"/>
      <c r="I33" s="42"/>
      <c r="J33" s="42"/>
      <c r="K33" s="49"/>
    </row>
    <row r="34" spans="1:17" ht="45.75" customHeight="1" thickBot="1" x14ac:dyDescent="0.3">
      <c r="A34" s="393" t="s">
        <v>841</v>
      </c>
      <c r="B34" s="393"/>
      <c r="C34" s="393"/>
      <c r="D34" s="393"/>
      <c r="E34" s="393"/>
      <c r="F34" s="393"/>
      <c r="G34" s="393"/>
      <c r="H34" s="393"/>
      <c r="I34" s="393"/>
      <c r="J34" s="393"/>
      <c r="K34" s="393"/>
    </row>
    <row r="35" spans="1:17" ht="21.75" customHeight="1" thickBot="1" x14ac:dyDescent="0.4">
      <c r="A35" s="246" t="s">
        <v>832</v>
      </c>
      <c r="B35" s="247"/>
      <c r="C35" s="247"/>
      <c r="D35" s="247"/>
      <c r="E35" s="248"/>
      <c r="F35" s="243" t="s">
        <v>762</v>
      </c>
      <c r="G35" s="244"/>
      <c r="H35" s="244"/>
      <c r="I35" s="244"/>
      <c r="J35" s="244"/>
      <c r="K35" s="245"/>
      <c r="L35" s="95"/>
      <c r="M35" s="10"/>
      <c r="N35" s="10"/>
      <c r="O35" s="10"/>
      <c r="P35" s="10"/>
      <c r="Q35" s="10"/>
    </row>
    <row r="36" spans="1:17" ht="100.5" customHeight="1" thickBot="1" x14ac:dyDescent="0.3">
      <c r="A36" s="203" t="s">
        <v>2</v>
      </c>
      <c r="B36" s="204" t="s">
        <v>3</v>
      </c>
      <c r="C36" s="205" t="s">
        <v>842</v>
      </c>
      <c r="D36" s="206" t="s">
        <v>7</v>
      </c>
      <c r="E36" s="207" t="s">
        <v>791</v>
      </c>
      <c r="F36" s="208" t="s">
        <v>792</v>
      </c>
      <c r="G36" s="209" t="s">
        <v>763</v>
      </c>
      <c r="H36" s="207" t="s">
        <v>845</v>
      </c>
      <c r="I36" s="210" t="s">
        <v>764</v>
      </c>
      <c r="J36" s="211" t="s">
        <v>793</v>
      </c>
      <c r="K36" s="212"/>
      <c r="L36" s="96"/>
      <c r="M36" s="4"/>
      <c r="O36" s="5"/>
      <c r="P36" s="2"/>
      <c r="Q36" s="2"/>
    </row>
    <row r="37" spans="1:17" ht="15.75" thickBot="1" x14ac:dyDescent="0.3">
      <c r="A37" s="149">
        <f>A7</f>
        <v>0</v>
      </c>
      <c r="B37" s="152"/>
      <c r="C37" s="439"/>
      <c r="D37" s="440"/>
      <c r="E37" s="441">
        <f>B37*C37*D37</f>
        <v>0</v>
      </c>
      <c r="F37" s="151">
        <f>E37*0.02</f>
        <v>0</v>
      </c>
      <c r="G37" s="186">
        <f>E37</f>
        <v>0</v>
      </c>
      <c r="H37" s="150">
        <f>I67</f>
        <v>0</v>
      </c>
      <c r="I37" s="187">
        <f>G37+H37</f>
        <v>0</v>
      </c>
      <c r="J37" s="79">
        <f>I37-K99</f>
        <v>0</v>
      </c>
      <c r="K37" s="8"/>
      <c r="L37" s="97"/>
      <c r="M37" s="2"/>
      <c r="O37" s="2"/>
      <c r="P37" s="2"/>
      <c r="Q37" s="2"/>
    </row>
    <row r="38" spans="1:17" s="1" customFormat="1" x14ac:dyDescent="0.25">
      <c r="A38" s="446"/>
      <c r="B38" s="446"/>
      <c r="C38" s="446"/>
      <c r="D38" s="446"/>
      <c r="E38" s="446"/>
      <c r="F38" s="446"/>
      <c r="G38" s="446"/>
      <c r="H38" s="12"/>
      <c r="I38" s="7"/>
      <c r="J38" s="9"/>
      <c r="K38" s="9"/>
      <c r="L38" s="97"/>
      <c r="M38" s="2"/>
      <c r="N38" s="2"/>
      <c r="O38" s="2"/>
      <c r="P38" s="2"/>
      <c r="Q38" s="2"/>
    </row>
    <row r="39" spans="1:17" s="1" customFormat="1" ht="19.5" thickBot="1" x14ac:dyDescent="0.35">
      <c r="A39" s="251" t="s">
        <v>833</v>
      </c>
      <c r="B39" s="251"/>
      <c r="C39" s="251"/>
      <c r="D39" s="251"/>
      <c r="E39" s="251"/>
      <c r="F39" s="251"/>
      <c r="G39" s="251"/>
      <c r="H39" s="251"/>
      <c r="I39" s="251"/>
      <c r="J39" s="251"/>
      <c r="K39" s="251"/>
      <c r="L39" s="97"/>
      <c r="M39" s="2"/>
      <c r="N39" s="2"/>
      <c r="O39" s="2"/>
      <c r="P39" s="2"/>
      <c r="Q39" s="2"/>
    </row>
    <row r="40" spans="1:17" ht="24" thickBot="1" x14ac:dyDescent="0.4">
      <c r="A40" s="390" t="s">
        <v>766</v>
      </c>
      <c r="B40" s="391"/>
      <c r="C40" s="391"/>
      <c r="D40" s="391"/>
      <c r="E40" s="391"/>
      <c r="F40" s="391"/>
      <c r="G40" s="391"/>
      <c r="H40" s="391"/>
      <c r="I40" s="391"/>
      <c r="J40" s="391"/>
      <c r="K40" s="392"/>
    </row>
    <row r="41" spans="1:17" x14ac:dyDescent="0.25">
      <c r="A41" s="409" t="s">
        <v>9</v>
      </c>
      <c r="B41" s="410"/>
      <c r="C41" s="410"/>
      <c r="D41" s="410"/>
      <c r="E41" s="410"/>
      <c r="F41" s="410"/>
      <c r="G41" s="410"/>
      <c r="H41" s="410"/>
      <c r="I41" s="410"/>
      <c r="J41" s="410"/>
      <c r="K41" s="411"/>
    </row>
    <row r="42" spans="1:17" s="121" customFormat="1" ht="116.25" x14ac:dyDescent="0.25">
      <c r="A42" s="412" t="s">
        <v>15</v>
      </c>
      <c r="B42" s="413"/>
      <c r="C42" s="213" t="s">
        <v>799</v>
      </c>
      <c r="D42" s="214" t="s">
        <v>794</v>
      </c>
      <c r="E42" s="215" t="s">
        <v>17</v>
      </c>
      <c r="F42" s="216" t="s">
        <v>795</v>
      </c>
      <c r="G42" s="216" t="s">
        <v>796</v>
      </c>
      <c r="H42" s="216" t="s">
        <v>800</v>
      </c>
      <c r="I42" s="216" t="s">
        <v>797</v>
      </c>
      <c r="J42" s="216" t="s">
        <v>798</v>
      </c>
      <c r="K42" s="217" t="s">
        <v>801</v>
      </c>
      <c r="L42" s="120"/>
    </row>
    <row r="43" spans="1:17" ht="15" customHeight="1" x14ac:dyDescent="0.25">
      <c r="A43" s="249"/>
      <c r="B43" s="250"/>
      <c r="C43" s="73"/>
      <c r="D43" s="73"/>
      <c r="E43" s="75"/>
      <c r="F43" s="75"/>
      <c r="G43" s="77"/>
      <c r="H43" s="154" t="str">
        <f t="shared" ref="H43" si="0">IF(E43=0, "0", E43/G43)</f>
        <v>0</v>
      </c>
      <c r="I43" s="155" t="str">
        <f>IF(E43=0, "0", SUM((E43+F43)/G43))</f>
        <v>0</v>
      </c>
      <c r="J43" s="156">
        <f>E23</f>
        <v>0</v>
      </c>
      <c r="K43" s="157">
        <f>IF(H43=0,"0", (I43*J43))</f>
        <v>0</v>
      </c>
    </row>
    <row r="44" spans="1:17" ht="15" customHeight="1" x14ac:dyDescent="0.25">
      <c r="A44" s="249"/>
      <c r="B44" s="250"/>
      <c r="C44" s="118"/>
      <c r="D44" s="73"/>
      <c r="E44" s="75"/>
      <c r="F44" s="75"/>
      <c r="G44" s="77"/>
      <c r="H44" s="154" t="str">
        <f>IF(E44=0, "0", E44/G44)</f>
        <v>0</v>
      </c>
      <c r="I44" s="155" t="str">
        <f>IF(E44=0, "0", SUM((E44+F44)/G44))</f>
        <v>0</v>
      </c>
      <c r="J44" s="156">
        <f>E23</f>
        <v>0</v>
      </c>
      <c r="K44" s="157">
        <f>IF(H44=0,"0", (I44*J44))</f>
        <v>0</v>
      </c>
    </row>
    <row r="45" spans="1:17" ht="15" customHeight="1" x14ac:dyDescent="0.25">
      <c r="A45" s="249"/>
      <c r="B45" s="250"/>
      <c r="C45" s="118"/>
      <c r="D45" s="73"/>
      <c r="E45" s="75"/>
      <c r="F45" s="75"/>
      <c r="G45" s="77"/>
      <c r="H45" s="154" t="str">
        <f t="shared" ref="H45:H53" si="1">IF(E45=0, "0", E45/G45)</f>
        <v>0</v>
      </c>
      <c r="I45" s="155" t="str">
        <f t="shared" ref="I45:I53" si="2">IF(E45=0, "0", SUM((E45+F45)/G45))</f>
        <v>0</v>
      </c>
      <c r="J45" s="156">
        <f>E23</f>
        <v>0</v>
      </c>
      <c r="K45" s="157">
        <f t="shared" ref="K45:K66" si="3">IF(H45=0,"0", (I45*J45))</f>
        <v>0</v>
      </c>
    </row>
    <row r="46" spans="1:17" ht="15" customHeight="1" x14ac:dyDescent="0.25">
      <c r="A46" s="249"/>
      <c r="B46" s="250"/>
      <c r="C46" s="118"/>
      <c r="D46" s="73"/>
      <c r="E46" s="75"/>
      <c r="F46" s="75"/>
      <c r="G46" s="77"/>
      <c r="H46" s="154" t="str">
        <f t="shared" si="1"/>
        <v>0</v>
      </c>
      <c r="I46" s="155" t="str">
        <f t="shared" si="2"/>
        <v>0</v>
      </c>
      <c r="J46" s="156">
        <f>E23</f>
        <v>0</v>
      </c>
      <c r="K46" s="157">
        <f t="shared" si="3"/>
        <v>0</v>
      </c>
    </row>
    <row r="47" spans="1:17" ht="15" customHeight="1" x14ac:dyDescent="0.25">
      <c r="A47" s="249"/>
      <c r="B47" s="250"/>
      <c r="C47" s="118"/>
      <c r="D47" s="73"/>
      <c r="E47" s="75"/>
      <c r="F47" s="75"/>
      <c r="G47" s="77"/>
      <c r="H47" s="154" t="str">
        <f t="shared" si="1"/>
        <v>0</v>
      </c>
      <c r="I47" s="155" t="str">
        <f t="shared" si="2"/>
        <v>0</v>
      </c>
      <c r="J47" s="156">
        <f>E23</f>
        <v>0</v>
      </c>
      <c r="K47" s="157">
        <f t="shared" si="3"/>
        <v>0</v>
      </c>
    </row>
    <row r="48" spans="1:17" ht="15" customHeight="1" x14ac:dyDescent="0.25">
      <c r="A48" s="249"/>
      <c r="B48" s="250"/>
      <c r="C48" s="118"/>
      <c r="D48" s="73"/>
      <c r="E48" s="75"/>
      <c r="F48" s="75"/>
      <c r="G48" s="77"/>
      <c r="H48" s="154" t="str">
        <f t="shared" si="1"/>
        <v>0</v>
      </c>
      <c r="I48" s="155" t="str">
        <f t="shared" si="2"/>
        <v>0</v>
      </c>
      <c r="J48" s="156">
        <f>E23</f>
        <v>0</v>
      </c>
      <c r="K48" s="157">
        <f t="shared" si="3"/>
        <v>0</v>
      </c>
    </row>
    <row r="49" spans="1:11" ht="15" customHeight="1" x14ac:dyDescent="0.25">
      <c r="A49" s="249"/>
      <c r="B49" s="250"/>
      <c r="C49" s="118"/>
      <c r="D49" s="117"/>
      <c r="E49" s="75"/>
      <c r="F49" s="75"/>
      <c r="G49" s="77"/>
      <c r="H49" s="154" t="str">
        <f t="shared" ref="H49" si="4">IF(E49=0, "0", E49/G49)</f>
        <v>0</v>
      </c>
      <c r="I49" s="155" t="str">
        <f t="shared" ref="I49" si="5">IF(E49=0, "0", SUM((E49+F49)/G49))</f>
        <v>0</v>
      </c>
      <c r="J49" s="156">
        <f>E23</f>
        <v>0</v>
      </c>
      <c r="K49" s="157">
        <f t="shared" ref="K49" si="6">IF(H49=0,"0", (I49*J49))</f>
        <v>0</v>
      </c>
    </row>
    <row r="50" spans="1:11" ht="15" customHeight="1" x14ac:dyDescent="0.25">
      <c r="A50" s="249"/>
      <c r="B50" s="250"/>
      <c r="C50" s="118"/>
      <c r="D50" s="73"/>
      <c r="E50" s="75"/>
      <c r="F50" s="75"/>
      <c r="G50" s="77"/>
      <c r="H50" s="154" t="str">
        <f t="shared" si="1"/>
        <v>0</v>
      </c>
      <c r="I50" s="155" t="str">
        <f t="shared" si="2"/>
        <v>0</v>
      </c>
      <c r="J50" s="156">
        <f>E23</f>
        <v>0</v>
      </c>
      <c r="K50" s="157">
        <f t="shared" si="3"/>
        <v>0</v>
      </c>
    </row>
    <row r="51" spans="1:11" ht="15" customHeight="1" x14ac:dyDescent="0.25">
      <c r="A51" s="249"/>
      <c r="B51" s="250"/>
      <c r="C51" s="118"/>
      <c r="D51" s="73"/>
      <c r="E51" s="75"/>
      <c r="F51" s="75"/>
      <c r="G51" s="77"/>
      <c r="H51" s="154" t="str">
        <f t="shared" si="1"/>
        <v>0</v>
      </c>
      <c r="I51" s="155" t="str">
        <f t="shared" si="2"/>
        <v>0</v>
      </c>
      <c r="J51" s="156">
        <f>E23</f>
        <v>0</v>
      </c>
      <c r="K51" s="157">
        <f t="shared" si="3"/>
        <v>0</v>
      </c>
    </row>
    <row r="52" spans="1:11" ht="15" customHeight="1" x14ac:dyDescent="0.25">
      <c r="A52" s="249"/>
      <c r="B52" s="250"/>
      <c r="C52" s="118"/>
      <c r="D52" s="73"/>
      <c r="E52" s="75"/>
      <c r="F52" s="75"/>
      <c r="G52" s="77"/>
      <c r="H52" s="154" t="str">
        <f t="shared" si="1"/>
        <v>0</v>
      </c>
      <c r="I52" s="155" t="str">
        <f t="shared" si="2"/>
        <v>0</v>
      </c>
      <c r="J52" s="156">
        <f>E23</f>
        <v>0</v>
      </c>
      <c r="K52" s="157">
        <f t="shared" si="3"/>
        <v>0</v>
      </c>
    </row>
    <row r="53" spans="1:11" ht="15" customHeight="1" x14ac:dyDescent="0.25">
      <c r="A53" s="249"/>
      <c r="B53" s="250"/>
      <c r="C53" s="118"/>
      <c r="D53" s="73"/>
      <c r="E53" s="75"/>
      <c r="F53" s="75"/>
      <c r="G53" s="77"/>
      <c r="H53" s="154" t="str">
        <f t="shared" si="1"/>
        <v>0</v>
      </c>
      <c r="I53" s="155" t="str">
        <f t="shared" si="2"/>
        <v>0</v>
      </c>
      <c r="J53" s="156">
        <f>E23</f>
        <v>0</v>
      </c>
      <c r="K53" s="157">
        <f t="shared" si="3"/>
        <v>0</v>
      </c>
    </row>
    <row r="54" spans="1:11" x14ac:dyDescent="0.25">
      <c r="A54" s="249"/>
      <c r="B54" s="250"/>
      <c r="C54" s="118"/>
      <c r="D54" s="73"/>
      <c r="E54" s="75"/>
      <c r="F54" s="75"/>
      <c r="G54" s="77"/>
      <c r="H54" s="154" t="str">
        <f>IF(E54=0, "0", E54/G54)</f>
        <v>0</v>
      </c>
      <c r="I54" s="155" t="str">
        <f>IF(E54=0, "0", SUM((E54+F54)/G54))</f>
        <v>0</v>
      </c>
      <c r="J54" s="156">
        <f>E23</f>
        <v>0</v>
      </c>
      <c r="K54" s="157">
        <f t="shared" si="3"/>
        <v>0</v>
      </c>
    </row>
    <row r="55" spans="1:11" x14ac:dyDescent="0.25">
      <c r="A55" s="249"/>
      <c r="B55" s="250"/>
      <c r="C55" s="118"/>
      <c r="D55" s="73"/>
      <c r="E55" s="75"/>
      <c r="F55" s="75"/>
      <c r="G55" s="77"/>
      <c r="H55" s="154" t="str">
        <f t="shared" ref="H55:H66" si="7">IF(E55=0, "0", E55/G55)</f>
        <v>0</v>
      </c>
      <c r="I55" s="155" t="str">
        <f t="shared" ref="I55:I66" si="8">IF(E55=0, "0", SUM((E55+F55)/G55))</f>
        <v>0</v>
      </c>
      <c r="J55" s="156">
        <f>E23</f>
        <v>0</v>
      </c>
      <c r="K55" s="157">
        <f t="shared" si="3"/>
        <v>0</v>
      </c>
    </row>
    <row r="56" spans="1:11" x14ac:dyDescent="0.25">
      <c r="A56" s="249"/>
      <c r="B56" s="250"/>
      <c r="C56" s="118"/>
      <c r="D56" s="73"/>
      <c r="E56" s="75"/>
      <c r="F56" s="75"/>
      <c r="G56" s="77"/>
      <c r="H56" s="154" t="str">
        <f t="shared" si="7"/>
        <v>0</v>
      </c>
      <c r="I56" s="155" t="str">
        <f t="shared" si="8"/>
        <v>0</v>
      </c>
      <c r="J56" s="156">
        <f>E23</f>
        <v>0</v>
      </c>
      <c r="K56" s="157">
        <f t="shared" si="3"/>
        <v>0</v>
      </c>
    </row>
    <row r="57" spans="1:11" x14ac:dyDescent="0.25">
      <c r="A57" s="249"/>
      <c r="B57" s="250"/>
      <c r="C57" s="118"/>
      <c r="D57" s="73"/>
      <c r="E57" s="75"/>
      <c r="F57" s="75"/>
      <c r="G57" s="77"/>
      <c r="H57" s="154" t="str">
        <f t="shared" si="7"/>
        <v>0</v>
      </c>
      <c r="I57" s="155" t="str">
        <f t="shared" si="8"/>
        <v>0</v>
      </c>
      <c r="J57" s="156">
        <f>E23</f>
        <v>0</v>
      </c>
      <c r="K57" s="157">
        <f t="shared" si="3"/>
        <v>0</v>
      </c>
    </row>
    <row r="58" spans="1:11" x14ac:dyDescent="0.25">
      <c r="A58" s="249"/>
      <c r="B58" s="250"/>
      <c r="C58" s="118"/>
      <c r="D58" s="73"/>
      <c r="E58" s="75"/>
      <c r="F58" s="75"/>
      <c r="G58" s="77"/>
      <c r="H58" s="154" t="str">
        <f t="shared" si="7"/>
        <v>0</v>
      </c>
      <c r="I58" s="155" t="str">
        <f t="shared" si="8"/>
        <v>0</v>
      </c>
      <c r="J58" s="156">
        <f>E23</f>
        <v>0</v>
      </c>
      <c r="K58" s="157">
        <f t="shared" si="3"/>
        <v>0</v>
      </c>
    </row>
    <row r="59" spans="1:11" x14ac:dyDescent="0.25">
      <c r="A59" s="249"/>
      <c r="B59" s="250"/>
      <c r="C59" s="118"/>
      <c r="D59" s="73"/>
      <c r="E59" s="75"/>
      <c r="F59" s="75"/>
      <c r="G59" s="77"/>
      <c r="H59" s="154" t="str">
        <f t="shared" si="7"/>
        <v>0</v>
      </c>
      <c r="I59" s="155" t="str">
        <f t="shared" si="8"/>
        <v>0</v>
      </c>
      <c r="J59" s="156">
        <f>E23</f>
        <v>0</v>
      </c>
      <c r="K59" s="157">
        <f t="shared" si="3"/>
        <v>0</v>
      </c>
    </row>
    <row r="60" spans="1:11" x14ac:dyDescent="0.25">
      <c r="A60" s="249"/>
      <c r="B60" s="250"/>
      <c r="C60" s="118"/>
      <c r="D60" s="73"/>
      <c r="E60" s="75"/>
      <c r="F60" s="75"/>
      <c r="G60" s="77"/>
      <c r="H60" s="154" t="str">
        <f t="shared" si="7"/>
        <v>0</v>
      </c>
      <c r="I60" s="155" t="str">
        <f t="shared" si="8"/>
        <v>0</v>
      </c>
      <c r="J60" s="156">
        <f>E23</f>
        <v>0</v>
      </c>
      <c r="K60" s="157">
        <f t="shared" si="3"/>
        <v>0</v>
      </c>
    </row>
    <row r="61" spans="1:11" x14ac:dyDescent="0.25">
      <c r="A61" s="249"/>
      <c r="B61" s="250"/>
      <c r="C61" s="118"/>
      <c r="D61" s="73"/>
      <c r="E61" s="75"/>
      <c r="F61" s="75"/>
      <c r="G61" s="77"/>
      <c r="H61" s="154" t="str">
        <f t="shared" si="7"/>
        <v>0</v>
      </c>
      <c r="I61" s="155" t="str">
        <f t="shared" si="8"/>
        <v>0</v>
      </c>
      <c r="J61" s="156">
        <f>E23</f>
        <v>0</v>
      </c>
      <c r="K61" s="157">
        <f t="shared" si="3"/>
        <v>0</v>
      </c>
    </row>
    <row r="62" spans="1:11" x14ac:dyDescent="0.25">
      <c r="A62" s="249"/>
      <c r="B62" s="250"/>
      <c r="C62" s="118"/>
      <c r="D62" s="73"/>
      <c r="E62" s="75"/>
      <c r="F62" s="75"/>
      <c r="G62" s="77"/>
      <c r="H62" s="154" t="str">
        <f t="shared" si="7"/>
        <v>0</v>
      </c>
      <c r="I62" s="155" t="str">
        <f t="shared" si="8"/>
        <v>0</v>
      </c>
      <c r="J62" s="156">
        <f>E23</f>
        <v>0</v>
      </c>
      <c r="K62" s="157">
        <f t="shared" si="3"/>
        <v>0</v>
      </c>
    </row>
    <row r="63" spans="1:11" x14ac:dyDescent="0.25">
      <c r="A63" s="249"/>
      <c r="B63" s="250"/>
      <c r="C63" s="118"/>
      <c r="D63" s="73"/>
      <c r="E63" s="75"/>
      <c r="F63" s="75"/>
      <c r="G63" s="77"/>
      <c r="H63" s="154" t="str">
        <f t="shared" si="7"/>
        <v>0</v>
      </c>
      <c r="I63" s="155" t="str">
        <f t="shared" si="8"/>
        <v>0</v>
      </c>
      <c r="J63" s="156">
        <f>E23</f>
        <v>0</v>
      </c>
      <c r="K63" s="157">
        <f t="shared" si="3"/>
        <v>0</v>
      </c>
    </row>
    <row r="64" spans="1:11" x14ac:dyDescent="0.25">
      <c r="A64" s="249"/>
      <c r="B64" s="250"/>
      <c r="C64" s="118"/>
      <c r="D64" s="73"/>
      <c r="E64" s="75"/>
      <c r="F64" s="75"/>
      <c r="G64" s="77"/>
      <c r="H64" s="154" t="str">
        <f t="shared" si="7"/>
        <v>0</v>
      </c>
      <c r="I64" s="155" t="str">
        <f t="shared" si="8"/>
        <v>0</v>
      </c>
      <c r="J64" s="156">
        <f>E23</f>
        <v>0</v>
      </c>
      <c r="K64" s="157">
        <f t="shared" si="3"/>
        <v>0</v>
      </c>
    </row>
    <row r="65" spans="1:11" x14ac:dyDescent="0.25">
      <c r="A65" s="249"/>
      <c r="B65" s="250"/>
      <c r="C65" s="118"/>
      <c r="D65" s="74"/>
      <c r="E65" s="75"/>
      <c r="F65" s="75"/>
      <c r="G65" s="77"/>
      <c r="H65" s="154" t="str">
        <f t="shared" si="7"/>
        <v>0</v>
      </c>
      <c r="I65" s="155" t="str">
        <f t="shared" si="8"/>
        <v>0</v>
      </c>
      <c r="J65" s="156">
        <f>E23</f>
        <v>0</v>
      </c>
      <c r="K65" s="157">
        <f t="shared" si="3"/>
        <v>0</v>
      </c>
    </row>
    <row r="66" spans="1:11" x14ac:dyDescent="0.25">
      <c r="A66" s="249"/>
      <c r="B66" s="250"/>
      <c r="C66" s="118"/>
      <c r="D66" s="74"/>
      <c r="E66" s="75"/>
      <c r="F66" s="75"/>
      <c r="G66" s="77"/>
      <c r="H66" s="154" t="str">
        <f t="shared" si="7"/>
        <v>0</v>
      </c>
      <c r="I66" s="155" t="str">
        <f t="shared" si="8"/>
        <v>0</v>
      </c>
      <c r="J66" s="156">
        <f>E23</f>
        <v>0</v>
      </c>
      <c r="K66" s="157">
        <f t="shared" si="3"/>
        <v>0</v>
      </c>
    </row>
    <row r="67" spans="1:11" x14ac:dyDescent="0.25">
      <c r="A67" s="326" t="s">
        <v>718</v>
      </c>
      <c r="B67" s="327"/>
      <c r="C67" s="327"/>
      <c r="D67" s="327"/>
      <c r="E67" s="327"/>
      <c r="F67" s="327"/>
      <c r="G67" s="327"/>
      <c r="H67" s="328"/>
      <c r="I67" s="158"/>
      <c r="J67" s="159"/>
      <c r="K67" s="72"/>
    </row>
    <row r="68" spans="1:11" ht="15.75" thickBot="1" x14ac:dyDescent="0.3">
      <c r="A68" s="387" t="s">
        <v>23</v>
      </c>
      <c r="B68" s="388"/>
      <c r="C68" s="388"/>
      <c r="D68" s="388"/>
      <c r="E68" s="388"/>
      <c r="F68" s="388"/>
      <c r="G68" s="388"/>
      <c r="H68" s="388"/>
      <c r="I68" s="388"/>
      <c r="J68" s="389"/>
      <c r="K68" s="165">
        <f>SUM(K43:K66)</f>
        <v>0</v>
      </c>
    </row>
    <row r="69" spans="1:11" ht="15.75" x14ac:dyDescent="0.3">
      <c r="A69" s="415" t="s">
        <v>11</v>
      </c>
      <c r="B69" s="410"/>
      <c r="C69" s="410"/>
      <c r="D69" s="410"/>
      <c r="E69" s="410"/>
      <c r="F69" s="410"/>
      <c r="G69" s="410"/>
      <c r="H69" s="410"/>
      <c r="I69" s="410"/>
      <c r="J69" s="410"/>
      <c r="K69" s="167"/>
    </row>
    <row r="70" spans="1:11" ht="21" x14ac:dyDescent="0.35">
      <c r="A70" s="400" t="s">
        <v>19</v>
      </c>
      <c r="B70" s="401"/>
      <c r="C70" s="401"/>
      <c r="D70" s="401"/>
      <c r="E70" s="401"/>
      <c r="F70" s="401"/>
      <c r="G70" s="401"/>
      <c r="H70" s="402"/>
      <c r="I70" s="218" t="s">
        <v>12</v>
      </c>
      <c r="J70" s="218" t="s">
        <v>13</v>
      </c>
      <c r="K70" s="219" t="s">
        <v>10</v>
      </c>
    </row>
    <row r="71" spans="1:11" x14ac:dyDescent="0.25">
      <c r="A71" s="335"/>
      <c r="B71" s="336"/>
      <c r="C71" s="336"/>
      <c r="D71" s="336"/>
      <c r="E71" s="336"/>
      <c r="F71" s="336"/>
      <c r="G71" s="336"/>
      <c r="H71" s="337"/>
      <c r="I71" s="24"/>
      <c r="J71" s="25"/>
      <c r="K71" s="166">
        <f>I71*J71</f>
        <v>0</v>
      </c>
    </row>
    <row r="72" spans="1:11" x14ac:dyDescent="0.25">
      <c r="A72" s="335"/>
      <c r="B72" s="336"/>
      <c r="C72" s="336"/>
      <c r="D72" s="336"/>
      <c r="E72" s="336"/>
      <c r="F72" s="336"/>
      <c r="G72" s="336"/>
      <c r="H72" s="337"/>
      <c r="I72" s="24"/>
      <c r="J72" s="25"/>
      <c r="K72" s="166">
        <f>I72*J72</f>
        <v>0</v>
      </c>
    </row>
    <row r="73" spans="1:11" x14ac:dyDescent="0.25">
      <c r="A73" s="335"/>
      <c r="B73" s="336"/>
      <c r="C73" s="336"/>
      <c r="D73" s="336"/>
      <c r="E73" s="336"/>
      <c r="F73" s="336"/>
      <c r="G73" s="336"/>
      <c r="H73" s="337"/>
      <c r="I73" s="24"/>
      <c r="J73" s="25"/>
      <c r="K73" s="166">
        <f>I73*J73</f>
        <v>0</v>
      </c>
    </row>
    <row r="74" spans="1:11" x14ac:dyDescent="0.25">
      <c r="A74" s="335"/>
      <c r="B74" s="336"/>
      <c r="C74" s="336"/>
      <c r="D74" s="336"/>
      <c r="E74" s="336"/>
      <c r="F74" s="336"/>
      <c r="G74" s="336"/>
      <c r="H74" s="337"/>
      <c r="I74" s="24"/>
      <c r="J74" s="25"/>
      <c r="K74" s="166">
        <f>I74*J74</f>
        <v>0</v>
      </c>
    </row>
    <row r="75" spans="1:11" x14ac:dyDescent="0.25">
      <c r="A75" s="335"/>
      <c r="B75" s="336"/>
      <c r="C75" s="336"/>
      <c r="D75" s="336"/>
      <c r="E75" s="336"/>
      <c r="F75" s="336"/>
      <c r="G75" s="336"/>
      <c r="H75" s="337"/>
      <c r="I75" s="24"/>
      <c r="J75" s="25"/>
      <c r="K75" s="166">
        <f t="shared" ref="K75:K80" si="9">I75*J75</f>
        <v>0</v>
      </c>
    </row>
    <row r="76" spans="1:11" x14ac:dyDescent="0.25">
      <c r="A76" s="335"/>
      <c r="B76" s="336"/>
      <c r="C76" s="336"/>
      <c r="D76" s="336"/>
      <c r="E76" s="336"/>
      <c r="F76" s="336"/>
      <c r="G76" s="336"/>
      <c r="H76" s="337"/>
      <c r="I76" s="24"/>
      <c r="J76" s="25"/>
      <c r="K76" s="166">
        <f t="shared" si="9"/>
        <v>0</v>
      </c>
    </row>
    <row r="77" spans="1:11" x14ac:dyDescent="0.25">
      <c r="A77" s="335"/>
      <c r="B77" s="336"/>
      <c r="C77" s="336"/>
      <c r="D77" s="336"/>
      <c r="E77" s="336"/>
      <c r="F77" s="336"/>
      <c r="G77" s="336"/>
      <c r="H77" s="337"/>
      <c r="I77" s="24"/>
      <c r="J77" s="25"/>
      <c r="K77" s="166">
        <f t="shared" si="9"/>
        <v>0</v>
      </c>
    </row>
    <row r="78" spans="1:11" x14ac:dyDescent="0.25">
      <c r="A78" s="335"/>
      <c r="B78" s="336"/>
      <c r="C78" s="336"/>
      <c r="D78" s="336"/>
      <c r="E78" s="336"/>
      <c r="F78" s="336"/>
      <c r="G78" s="336"/>
      <c r="H78" s="337"/>
      <c r="I78" s="24"/>
      <c r="J78" s="25"/>
      <c r="K78" s="166">
        <f t="shared" si="9"/>
        <v>0</v>
      </c>
    </row>
    <row r="79" spans="1:11" x14ac:dyDescent="0.25">
      <c r="A79" s="335"/>
      <c r="B79" s="336"/>
      <c r="C79" s="336"/>
      <c r="D79" s="336"/>
      <c r="E79" s="336"/>
      <c r="F79" s="336"/>
      <c r="G79" s="336"/>
      <c r="H79" s="337"/>
      <c r="I79" s="24"/>
      <c r="J79" s="25"/>
      <c r="K79" s="166">
        <f t="shared" si="9"/>
        <v>0</v>
      </c>
    </row>
    <row r="80" spans="1:11" x14ac:dyDescent="0.25">
      <c r="A80" s="335"/>
      <c r="B80" s="336"/>
      <c r="C80" s="336"/>
      <c r="D80" s="336"/>
      <c r="E80" s="336"/>
      <c r="F80" s="336"/>
      <c r="G80" s="336"/>
      <c r="H80" s="337"/>
      <c r="I80" s="24"/>
      <c r="J80" s="25"/>
      <c r="K80" s="166">
        <f t="shared" si="9"/>
        <v>0</v>
      </c>
    </row>
    <row r="81" spans="1:11" ht="15.75" thickBot="1" x14ac:dyDescent="0.3">
      <c r="A81" s="416" t="s">
        <v>11</v>
      </c>
      <c r="B81" s="417"/>
      <c r="C81" s="417"/>
      <c r="D81" s="417"/>
      <c r="E81" s="417"/>
      <c r="F81" s="417"/>
      <c r="G81" s="417"/>
      <c r="H81" s="417"/>
      <c r="I81" s="417"/>
      <c r="J81" s="417"/>
      <c r="K81" s="160">
        <f>SUM(K71:K80)</f>
        <v>0</v>
      </c>
    </row>
    <row r="82" spans="1:11" x14ac:dyDescent="0.25">
      <c r="A82" s="414" t="s">
        <v>834</v>
      </c>
      <c r="B82" s="410"/>
      <c r="C82" s="410"/>
      <c r="D82" s="410"/>
      <c r="E82" s="410"/>
      <c r="F82" s="410"/>
      <c r="G82" s="410"/>
      <c r="H82" s="410"/>
      <c r="I82" s="410"/>
      <c r="J82" s="410"/>
      <c r="K82" s="411"/>
    </row>
    <row r="83" spans="1:11" ht="15" customHeight="1" x14ac:dyDescent="0.25">
      <c r="A83" s="320" t="s">
        <v>802</v>
      </c>
      <c r="B83" s="321"/>
      <c r="C83" s="321"/>
      <c r="D83" s="321"/>
      <c r="E83" s="321"/>
      <c r="F83" s="321"/>
      <c r="G83" s="321"/>
      <c r="H83" s="321"/>
      <c r="I83" s="321"/>
      <c r="J83" s="321"/>
      <c r="K83" s="322"/>
    </row>
    <row r="84" spans="1:11" ht="16.5" thickBot="1" x14ac:dyDescent="0.35">
      <c r="A84" s="396" t="s">
        <v>18</v>
      </c>
      <c r="B84" s="382"/>
      <c r="C84" s="382"/>
      <c r="D84" s="382"/>
      <c r="E84" s="382"/>
      <c r="F84" s="382"/>
      <c r="G84" s="382"/>
      <c r="H84" s="382"/>
      <c r="I84" s="382"/>
      <c r="J84" s="382"/>
      <c r="K84" s="161">
        <f>E37*0.02</f>
        <v>0</v>
      </c>
    </row>
    <row r="85" spans="1:11" x14ac:dyDescent="0.25">
      <c r="A85" s="397" t="s">
        <v>803</v>
      </c>
      <c r="B85" s="398"/>
      <c r="C85" s="398"/>
      <c r="D85" s="398"/>
      <c r="E85" s="398"/>
      <c r="F85" s="398"/>
      <c r="G85" s="398"/>
      <c r="H85" s="398"/>
      <c r="I85" s="398"/>
      <c r="J85" s="398"/>
      <c r="K85" s="399"/>
    </row>
    <row r="86" spans="1:11" ht="18.75" x14ac:dyDescent="0.3">
      <c r="A86" s="400" t="s">
        <v>14</v>
      </c>
      <c r="B86" s="401"/>
      <c r="C86" s="401"/>
      <c r="D86" s="402"/>
      <c r="E86" s="394" t="s">
        <v>20</v>
      </c>
      <c r="F86" s="395"/>
      <c r="G86" s="395"/>
      <c r="H86" s="395"/>
      <c r="I86" s="395"/>
      <c r="J86" s="395"/>
      <c r="K86" s="220" t="s">
        <v>10</v>
      </c>
    </row>
    <row r="87" spans="1:11" x14ac:dyDescent="0.25">
      <c r="A87" s="313"/>
      <c r="B87" s="311"/>
      <c r="C87" s="311"/>
      <c r="D87" s="312"/>
      <c r="E87" s="339"/>
      <c r="F87" s="339"/>
      <c r="G87" s="339"/>
      <c r="H87" s="339"/>
      <c r="I87" s="339"/>
      <c r="J87" s="339"/>
      <c r="K87" s="101"/>
    </row>
    <row r="88" spans="1:11" x14ac:dyDescent="0.25">
      <c r="A88" s="313"/>
      <c r="B88" s="311"/>
      <c r="C88" s="311"/>
      <c r="D88" s="312"/>
      <c r="E88" s="310"/>
      <c r="F88" s="311"/>
      <c r="G88" s="311"/>
      <c r="H88" s="311"/>
      <c r="I88" s="311"/>
      <c r="J88" s="312"/>
      <c r="K88" s="101"/>
    </row>
    <row r="89" spans="1:11" x14ac:dyDescent="0.25">
      <c r="A89" s="313"/>
      <c r="B89" s="311"/>
      <c r="C89" s="311"/>
      <c r="D89" s="312"/>
      <c r="E89" s="310"/>
      <c r="F89" s="311"/>
      <c r="G89" s="311"/>
      <c r="H89" s="311"/>
      <c r="I89" s="311"/>
      <c r="J89" s="312"/>
      <c r="K89" s="101"/>
    </row>
    <row r="90" spans="1:11" x14ac:dyDescent="0.25">
      <c r="A90" s="313"/>
      <c r="B90" s="311"/>
      <c r="C90" s="311"/>
      <c r="D90" s="312"/>
      <c r="E90" s="310"/>
      <c r="F90" s="311"/>
      <c r="G90" s="311"/>
      <c r="H90" s="311"/>
      <c r="I90" s="311"/>
      <c r="J90" s="312"/>
      <c r="K90" s="101"/>
    </row>
    <row r="91" spans="1:11" x14ac:dyDescent="0.25">
      <c r="A91" s="313"/>
      <c r="B91" s="311"/>
      <c r="C91" s="311"/>
      <c r="D91" s="312"/>
      <c r="E91" s="310"/>
      <c r="F91" s="311"/>
      <c r="G91" s="311"/>
      <c r="H91" s="311"/>
      <c r="I91" s="311"/>
      <c r="J91" s="312"/>
      <c r="K91" s="101"/>
    </row>
    <row r="92" spans="1:11" x14ac:dyDescent="0.25">
      <c r="A92" s="313"/>
      <c r="B92" s="311"/>
      <c r="C92" s="311"/>
      <c r="D92" s="312"/>
      <c r="E92" s="339"/>
      <c r="F92" s="339"/>
      <c r="G92" s="339"/>
      <c r="H92" s="339"/>
      <c r="I92" s="339"/>
      <c r="J92" s="339"/>
      <c r="K92" s="101"/>
    </row>
    <row r="93" spans="1:11" x14ac:dyDescent="0.25">
      <c r="A93" s="313"/>
      <c r="B93" s="311"/>
      <c r="C93" s="311"/>
      <c r="D93" s="312"/>
      <c r="E93" s="339"/>
      <c r="F93" s="339"/>
      <c r="G93" s="339"/>
      <c r="H93" s="339"/>
      <c r="I93" s="339"/>
      <c r="J93" s="339"/>
      <c r="K93" s="101"/>
    </row>
    <row r="94" spans="1:11" ht="15.75" thickBot="1" x14ac:dyDescent="0.3">
      <c r="A94" s="381" t="s">
        <v>16</v>
      </c>
      <c r="B94" s="382"/>
      <c r="C94" s="382"/>
      <c r="D94" s="382"/>
      <c r="E94" s="382"/>
      <c r="F94" s="382"/>
      <c r="G94" s="382"/>
      <c r="H94" s="382"/>
      <c r="I94" s="382"/>
      <c r="J94" s="382"/>
      <c r="K94" s="161">
        <f>SUM(K87:K93)</f>
        <v>0</v>
      </c>
    </row>
    <row r="95" spans="1:11" x14ac:dyDescent="0.25">
      <c r="A95" s="414" t="s">
        <v>804</v>
      </c>
      <c r="B95" s="410"/>
      <c r="C95" s="410"/>
      <c r="D95" s="410"/>
      <c r="E95" s="410"/>
      <c r="F95" s="410"/>
      <c r="G95" s="410"/>
      <c r="H95" s="410"/>
      <c r="I95" s="410"/>
      <c r="J95" s="410"/>
      <c r="K95" s="411"/>
    </row>
    <row r="96" spans="1:11" ht="15.75" x14ac:dyDescent="0.25">
      <c r="A96" s="314" t="s">
        <v>805</v>
      </c>
      <c r="B96" s="338"/>
      <c r="C96" s="378"/>
      <c r="D96" s="379"/>
      <c r="E96" s="379"/>
      <c r="F96" s="379"/>
      <c r="G96" s="379"/>
      <c r="H96" s="379"/>
      <c r="I96" s="379"/>
      <c r="J96" s="380"/>
      <c r="K96" s="29"/>
    </row>
    <row r="97" spans="1:12" ht="15.75" x14ac:dyDescent="0.25">
      <c r="A97" s="314" t="s">
        <v>806</v>
      </c>
      <c r="B97" s="338"/>
      <c r="C97" s="377"/>
      <c r="D97" s="377"/>
      <c r="E97" s="377"/>
      <c r="F97" s="377"/>
      <c r="G97" s="377"/>
      <c r="H97" s="377"/>
      <c r="I97" s="377"/>
      <c r="J97" s="377"/>
      <c r="K97" s="29"/>
    </row>
    <row r="98" spans="1:12" ht="15.75" thickBot="1" x14ac:dyDescent="0.3">
      <c r="A98" s="381" t="s">
        <v>24</v>
      </c>
      <c r="B98" s="382"/>
      <c r="C98" s="382"/>
      <c r="D98" s="382"/>
      <c r="E98" s="382"/>
      <c r="F98" s="382"/>
      <c r="G98" s="382"/>
      <c r="H98" s="382"/>
      <c r="I98" s="382"/>
      <c r="J98" s="382"/>
      <c r="K98" s="164">
        <f>SUM(K96:K97)</f>
        <v>0</v>
      </c>
    </row>
    <row r="99" spans="1:12" ht="27" customHeight="1" thickBot="1" x14ac:dyDescent="0.4">
      <c r="A99" s="383" t="s">
        <v>771</v>
      </c>
      <c r="B99" s="384"/>
      <c r="C99" s="384"/>
      <c r="D99" s="384"/>
      <c r="E99" s="384"/>
      <c r="F99" s="384"/>
      <c r="G99" s="384"/>
      <c r="H99" s="384"/>
      <c r="I99" s="384"/>
      <c r="J99" s="385"/>
      <c r="K99" s="162">
        <f>SUM(I67,K68,K81,K84,K94,K98)</f>
        <v>0</v>
      </c>
    </row>
    <row r="100" spans="1:12" ht="45" customHeight="1" thickBot="1" x14ac:dyDescent="0.3">
      <c r="A100" s="366" t="s">
        <v>807</v>
      </c>
      <c r="B100" s="367"/>
      <c r="C100" s="367"/>
      <c r="D100" s="367"/>
      <c r="E100" s="367"/>
      <c r="F100" s="367"/>
      <c r="G100" s="367"/>
      <c r="H100" s="367"/>
      <c r="I100" s="367"/>
      <c r="J100" s="367"/>
      <c r="K100" s="368"/>
    </row>
    <row r="101" spans="1:12" ht="21" customHeight="1" thickBot="1" x14ac:dyDescent="0.4">
      <c r="A101" s="262" t="s">
        <v>835</v>
      </c>
      <c r="B101" s="262"/>
      <c r="C101" s="263"/>
      <c r="D101" s="317" t="s">
        <v>767</v>
      </c>
      <c r="E101" s="318"/>
      <c r="F101" s="318"/>
      <c r="G101" s="318"/>
      <c r="H101" s="318"/>
      <c r="I101" s="318"/>
      <c r="J101" s="318"/>
      <c r="K101" s="319"/>
    </row>
    <row r="102" spans="1:12" s="123" customFormat="1" ht="100.5" customHeight="1" thickBot="1" x14ac:dyDescent="0.3">
      <c r="A102" s="230" t="s">
        <v>2</v>
      </c>
      <c r="B102" s="221" t="s">
        <v>808</v>
      </c>
      <c r="C102" s="222" t="s">
        <v>842</v>
      </c>
      <c r="D102" s="223" t="s">
        <v>809</v>
      </c>
      <c r="E102" s="224" t="s">
        <v>810</v>
      </c>
      <c r="F102" s="225" t="s">
        <v>811</v>
      </c>
      <c r="G102" s="226" t="s">
        <v>812</v>
      </c>
      <c r="H102" s="224" t="s">
        <v>836</v>
      </c>
      <c r="I102" s="227" t="s">
        <v>768</v>
      </c>
      <c r="J102" s="228" t="s">
        <v>793</v>
      </c>
      <c r="K102" s="229"/>
      <c r="L102" s="122"/>
    </row>
    <row r="103" spans="1:12" ht="15.75" thickBot="1" x14ac:dyDescent="0.3">
      <c r="A103" s="444">
        <f>A7</f>
        <v>0</v>
      </c>
      <c r="B103" s="438">
        <f>B28</f>
        <v>0</v>
      </c>
      <c r="C103" s="153"/>
      <c r="D103" s="445">
        <f>H23</f>
        <v>0</v>
      </c>
      <c r="E103" s="168">
        <f>B103*C103*D103</f>
        <v>0</v>
      </c>
      <c r="F103" s="169">
        <f>E103*0.02</f>
        <v>0</v>
      </c>
      <c r="G103" s="170">
        <f>E103</f>
        <v>0</v>
      </c>
      <c r="H103" s="168">
        <f>I134</f>
        <v>0</v>
      </c>
      <c r="I103" s="171">
        <f>G103+H103</f>
        <v>0</v>
      </c>
      <c r="J103" s="172">
        <f>I103-K166</f>
        <v>0</v>
      </c>
      <c r="K103" s="173"/>
    </row>
    <row r="104" spans="1:12" s="94" customFormat="1" x14ac:dyDescent="0.25">
      <c r="A104" s="173"/>
      <c r="B104" s="173"/>
      <c r="C104" s="173"/>
      <c r="D104" s="173"/>
      <c r="E104" s="173"/>
      <c r="F104" s="173"/>
      <c r="G104" s="173"/>
      <c r="H104" s="173"/>
      <c r="I104" s="173"/>
      <c r="J104" s="173"/>
      <c r="K104" s="173"/>
    </row>
    <row r="105" spans="1:12" ht="16.5" thickBot="1" x14ac:dyDescent="0.3">
      <c r="A105" s="264" t="s">
        <v>813</v>
      </c>
      <c r="B105" s="264"/>
      <c r="C105" s="264"/>
      <c r="D105" s="264"/>
      <c r="E105" s="264"/>
      <c r="F105" s="264"/>
      <c r="G105" s="264"/>
      <c r="H105" s="264"/>
      <c r="I105" s="264"/>
      <c r="J105" s="264"/>
      <c r="K105" s="264"/>
    </row>
    <row r="106" spans="1:12" ht="24" thickBot="1" x14ac:dyDescent="0.4">
      <c r="A106" s="369" t="s">
        <v>769</v>
      </c>
      <c r="B106" s="370"/>
      <c r="C106" s="370"/>
      <c r="D106" s="370"/>
      <c r="E106" s="370"/>
      <c r="F106" s="370"/>
      <c r="G106" s="370"/>
      <c r="H106" s="370"/>
      <c r="I106" s="370"/>
      <c r="J106" s="370"/>
      <c r="K106" s="371"/>
    </row>
    <row r="107" spans="1:12" ht="15.75" x14ac:dyDescent="0.3">
      <c r="A107" s="372" t="s">
        <v>9</v>
      </c>
      <c r="B107" s="373"/>
      <c r="C107" s="373"/>
      <c r="D107" s="373"/>
      <c r="E107" s="373"/>
      <c r="F107" s="373"/>
      <c r="G107" s="373"/>
      <c r="H107" s="373"/>
      <c r="I107" s="373"/>
      <c r="J107" s="373"/>
      <c r="K107" s="374"/>
    </row>
    <row r="108" spans="1:12" s="121" customFormat="1" ht="116.25" x14ac:dyDescent="0.25">
      <c r="A108" s="375" t="s">
        <v>15</v>
      </c>
      <c r="B108" s="376"/>
      <c r="C108" s="231" t="s">
        <v>814</v>
      </c>
      <c r="D108" s="436" t="s">
        <v>844</v>
      </c>
      <c r="E108" s="437" t="s">
        <v>17</v>
      </c>
      <c r="F108" s="232" t="s">
        <v>795</v>
      </c>
      <c r="G108" s="232" t="s">
        <v>796</v>
      </c>
      <c r="H108" s="232" t="s">
        <v>815</v>
      </c>
      <c r="I108" s="232" t="s">
        <v>797</v>
      </c>
      <c r="J108" s="232" t="s">
        <v>816</v>
      </c>
      <c r="K108" s="233" t="s">
        <v>817</v>
      </c>
      <c r="L108" s="120"/>
    </row>
    <row r="109" spans="1:12" x14ac:dyDescent="0.25">
      <c r="A109" s="249"/>
      <c r="B109" s="250"/>
      <c r="C109" s="73"/>
      <c r="D109" s="73"/>
      <c r="E109" s="75"/>
      <c r="F109" s="75"/>
      <c r="G109" s="77"/>
      <c r="H109" s="174" t="str">
        <f>IF(E109=0, "0", E109/G109)</f>
        <v>0</v>
      </c>
      <c r="I109" s="175" t="str">
        <f>IF(E109=0, "0", SUM((E109+F109)/G109))</f>
        <v>0</v>
      </c>
      <c r="J109" s="176">
        <f>H23</f>
        <v>0</v>
      </c>
      <c r="K109" s="178">
        <f>IF(H109=0,"0", (I109*J109))</f>
        <v>0</v>
      </c>
    </row>
    <row r="110" spans="1:12" x14ac:dyDescent="0.25">
      <c r="A110" s="249"/>
      <c r="B110" s="250"/>
      <c r="C110" s="73"/>
      <c r="D110" s="73"/>
      <c r="E110" s="75"/>
      <c r="F110" s="75"/>
      <c r="G110" s="77"/>
      <c r="H110" s="174" t="str">
        <f t="shared" ref="H110:H133" si="10">IF(E110=0, "0", E110/G110)</f>
        <v>0</v>
      </c>
      <c r="I110" s="175" t="str">
        <f t="shared" ref="I110:I133" si="11">IF(E110=0, "0", SUM((E110+F110)/G110))</f>
        <v>0</v>
      </c>
      <c r="J110" s="176">
        <f>H23</f>
        <v>0</v>
      </c>
      <c r="K110" s="178">
        <f>IF(H110=0,"0", (I110*J110))</f>
        <v>0</v>
      </c>
    </row>
    <row r="111" spans="1:12" x14ac:dyDescent="0.25">
      <c r="A111" s="249"/>
      <c r="B111" s="250"/>
      <c r="C111" s="118"/>
      <c r="D111" s="73"/>
      <c r="E111" s="75"/>
      <c r="F111" s="75"/>
      <c r="G111" s="77"/>
      <c r="H111" s="174" t="str">
        <f t="shared" si="10"/>
        <v>0</v>
      </c>
      <c r="I111" s="175" t="str">
        <f t="shared" si="11"/>
        <v>0</v>
      </c>
      <c r="J111" s="176">
        <f>H23</f>
        <v>0</v>
      </c>
      <c r="K111" s="178">
        <f t="shared" ref="K111:K133" si="12">IF(H111=0,"0", (I111*J111))</f>
        <v>0</v>
      </c>
    </row>
    <row r="112" spans="1:12" x14ac:dyDescent="0.25">
      <c r="A112" s="249"/>
      <c r="B112" s="250"/>
      <c r="C112" s="118"/>
      <c r="D112" s="73"/>
      <c r="E112" s="75"/>
      <c r="F112" s="75"/>
      <c r="G112" s="77"/>
      <c r="H112" s="174" t="str">
        <f t="shared" si="10"/>
        <v>0</v>
      </c>
      <c r="I112" s="175" t="str">
        <f t="shared" si="11"/>
        <v>0</v>
      </c>
      <c r="J112" s="176">
        <f>H23</f>
        <v>0</v>
      </c>
      <c r="K112" s="178">
        <f t="shared" si="12"/>
        <v>0</v>
      </c>
    </row>
    <row r="113" spans="1:11" x14ac:dyDescent="0.25">
      <c r="A113" s="249"/>
      <c r="B113" s="250"/>
      <c r="C113" s="118"/>
      <c r="D113" s="117"/>
      <c r="E113" s="75"/>
      <c r="F113" s="75"/>
      <c r="G113" s="77"/>
      <c r="H113" s="174" t="str">
        <f t="shared" ref="H113:H114" si="13">IF(E113=0, "0", E113/G113)</f>
        <v>0</v>
      </c>
      <c r="I113" s="175" t="str">
        <f t="shared" ref="I113:I114" si="14">IF(E113=0, "0", SUM((E113+F113)/G113))</f>
        <v>0</v>
      </c>
      <c r="J113" s="176">
        <f>H23</f>
        <v>0</v>
      </c>
      <c r="K113" s="178">
        <f t="shared" ref="K113:K114" si="15">IF(H113=0,"0", (I113*J113))</f>
        <v>0</v>
      </c>
    </row>
    <row r="114" spans="1:11" x14ac:dyDescent="0.25">
      <c r="A114" s="249"/>
      <c r="B114" s="250"/>
      <c r="C114" s="118"/>
      <c r="D114" s="117"/>
      <c r="E114" s="75"/>
      <c r="F114" s="75"/>
      <c r="G114" s="77"/>
      <c r="H114" s="174" t="str">
        <f t="shared" si="13"/>
        <v>0</v>
      </c>
      <c r="I114" s="175" t="str">
        <f t="shared" si="14"/>
        <v>0</v>
      </c>
      <c r="J114" s="176">
        <f>H23</f>
        <v>0</v>
      </c>
      <c r="K114" s="178">
        <f t="shared" si="15"/>
        <v>0</v>
      </c>
    </row>
    <row r="115" spans="1:11" x14ac:dyDescent="0.25">
      <c r="A115" s="249"/>
      <c r="B115" s="250"/>
      <c r="C115" s="118"/>
      <c r="D115" s="73"/>
      <c r="E115" s="75"/>
      <c r="F115" s="75"/>
      <c r="G115" s="77"/>
      <c r="H115" s="174" t="str">
        <f t="shared" si="10"/>
        <v>0</v>
      </c>
      <c r="I115" s="175" t="str">
        <f t="shared" si="11"/>
        <v>0</v>
      </c>
      <c r="J115" s="176">
        <f>H23</f>
        <v>0</v>
      </c>
      <c r="K115" s="178">
        <f t="shared" si="12"/>
        <v>0</v>
      </c>
    </row>
    <row r="116" spans="1:11" x14ac:dyDescent="0.25">
      <c r="A116" s="249"/>
      <c r="B116" s="250"/>
      <c r="C116" s="118"/>
      <c r="D116" s="73"/>
      <c r="E116" s="75"/>
      <c r="F116" s="75"/>
      <c r="G116" s="77"/>
      <c r="H116" s="174" t="str">
        <f t="shared" si="10"/>
        <v>0</v>
      </c>
      <c r="I116" s="175" t="str">
        <f t="shared" si="11"/>
        <v>0</v>
      </c>
      <c r="J116" s="176">
        <f>H23</f>
        <v>0</v>
      </c>
      <c r="K116" s="178">
        <f t="shared" si="12"/>
        <v>0</v>
      </c>
    </row>
    <row r="117" spans="1:11" x14ac:dyDescent="0.25">
      <c r="A117" s="249"/>
      <c r="B117" s="250"/>
      <c r="C117" s="118"/>
      <c r="D117" s="73"/>
      <c r="E117" s="75"/>
      <c r="F117" s="75"/>
      <c r="G117" s="77"/>
      <c r="H117" s="174" t="str">
        <f t="shared" si="10"/>
        <v>0</v>
      </c>
      <c r="I117" s="175" t="str">
        <f t="shared" si="11"/>
        <v>0</v>
      </c>
      <c r="J117" s="176">
        <f>H23</f>
        <v>0</v>
      </c>
      <c r="K117" s="178">
        <f t="shared" si="12"/>
        <v>0</v>
      </c>
    </row>
    <row r="118" spans="1:11" x14ac:dyDescent="0.25">
      <c r="A118" s="249"/>
      <c r="B118" s="250"/>
      <c r="C118" s="118"/>
      <c r="D118" s="73"/>
      <c r="E118" s="75"/>
      <c r="F118" s="75"/>
      <c r="G118" s="77"/>
      <c r="H118" s="174" t="str">
        <f t="shared" si="10"/>
        <v>0</v>
      </c>
      <c r="I118" s="175" t="str">
        <f t="shared" si="11"/>
        <v>0</v>
      </c>
      <c r="J118" s="176">
        <f>H23</f>
        <v>0</v>
      </c>
      <c r="K118" s="178">
        <f t="shared" si="12"/>
        <v>0</v>
      </c>
    </row>
    <row r="119" spans="1:11" x14ac:dyDescent="0.25">
      <c r="A119" s="249"/>
      <c r="B119" s="250"/>
      <c r="C119" s="118"/>
      <c r="D119" s="73"/>
      <c r="E119" s="75"/>
      <c r="F119" s="75"/>
      <c r="G119" s="77"/>
      <c r="H119" s="174" t="str">
        <f t="shared" si="10"/>
        <v>0</v>
      </c>
      <c r="I119" s="175" t="str">
        <f t="shared" si="11"/>
        <v>0</v>
      </c>
      <c r="J119" s="176">
        <f>H23</f>
        <v>0</v>
      </c>
      <c r="K119" s="178">
        <f t="shared" si="12"/>
        <v>0</v>
      </c>
    </row>
    <row r="120" spans="1:11" x14ac:dyDescent="0.25">
      <c r="A120" s="249"/>
      <c r="B120" s="250"/>
      <c r="C120" s="118"/>
      <c r="D120" s="73"/>
      <c r="E120" s="75"/>
      <c r="F120" s="75"/>
      <c r="G120" s="77"/>
      <c r="H120" s="174" t="str">
        <f>IF(E120=0, "0", E120/G120)</f>
        <v>0</v>
      </c>
      <c r="I120" s="175" t="str">
        <f>IF(E120=0, "0", SUM((E120+F120)/G120))</f>
        <v>0</v>
      </c>
      <c r="J120" s="176">
        <f>H23</f>
        <v>0</v>
      </c>
      <c r="K120" s="178">
        <f t="shared" si="12"/>
        <v>0</v>
      </c>
    </row>
    <row r="121" spans="1:11" x14ac:dyDescent="0.25">
      <c r="A121" s="249"/>
      <c r="B121" s="250"/>
      <c r="C121" s="118"/>
      <c r="D121" s="73"/>
      <c r="E121" s="75"/>
      <c r="F121" s="75"/>
      <c r="G121" s="77"/>
      <c r="H121" s="174" t="str">
        <f t="shared" ref="H121:H129" si="16">IF(E121=0, "0", E121/G121)</f>
        <v>0</v>
      </c>
      <c r="I121" s="175" t="str">
        <f t="shared" ref="I121:I129" si="17">IF(E121=0, "0", SUM((E121+F121)/G121))</f>
        <v>0</v>
      </c>
      <c r="J121" s="176">
        <f>H23</f>
        <v>0</v>
      </c>
      <c r="K121" s="178">
        <f t="shared" si="12"/>
        <v>0</v>
      </c>
    </row>
    <row r="122" spans="1:11" x14ac:dyDescent="0.25">
      <c r="A122" s="249"/>
      <c r="B122" s="250"/>
      <c r="C122" s="118"/>
      <c r="D122" s="73"/>
      <c r="E122" s="75"/>
      <c r="F122" s="75"/>
      <c r="G122" s="77"/>
      <c r="H122" s="174" t="str">
        <f t="shared" si="16"/>
        <v>0</v>
      </c>
      <c r="I122" s="175" t="str">
        <f t="shared" si="17"/>
        <v>0</v>
      </c>
      <c r="J122" s="176">
        <f>H23</f>
        <v>0</v>
      </c>
      <c r="K122" s="178">
        <f t="shared" si="12"/>
        <v>0</v>
      </c>
    </row>
    <row r="123" spans="1:11" x14ac:dyDescent="0.25">
      <c r="A123" s="249"/>
      <c r="B123" s="250"/>
      <c r="C123" s="118"/>
      <c r="D123" s="73"/>
      <c r="E123" s="75"/>
      <c r="F123" s="75"/>
      <c r="G123" s="77"/>
      <c r="H123" s="174" t="str">
        <f t="shared" si="16"/>
        <v>0</v>
      </c>
      <c r="I123" s="175" t="str">
        <f t="shared" si="17"/>
        <v>0</v>
      </c>
      <c r="J123" s="176">
        <f>H23</f>
        <v>0</v>
      </c>
      <c r="K123" s="178">
        <f t="shared" si="12"/>
        <v>0</v>
      </c>
    </row>
    <row r="124" spans="1:11" x14ac:dyDescent="0.25">
      <c r="A124" s="249"/>
      <c r="B124" s="250"/>
      <c r="C124" s="118"/>
      <c r="D124" s="73"/>
      <c r="E124" s="75"/>
      <c r="F124" s="75"/>
      <c r="G124" s="77"/>
      <c r="H124" s="174" t="str">
        <f t="shared" si="16"/>
        <v>0</v>
      </c>
      <c r="I124" s="175" t="str">
        <f t="shared" si="17"/>
        <v>0</v>
      </c>
      <c r="J124" s="176">
        <f>H23</f>
        <v>0</v>
      </c>
      <c r="K124" s="178">
        <f t="shared" si="12"/>
        <v>0</v>
      </c>
    </row>
    <row r="125" spans="1:11" x14ac:dyDescent="0.25">
      <c r="A125" s="249"/>
      <c r="B125" s="250"/>
      <c r="C125" s="118"/>
      <c r="D125" s="73"/>
      <c r="E125" s="75"/>
      <c r="F125" s="75"/>
      <c r="G125" s="77"/>
      <c r="H125" s="174" t="str">
        <f t="shared" si="16"/>
        <v>0</v>
      </c>
      <c r="I125" s="175" t="str">
        <f t="shared" si="17"/>
        <v>0</v>
      </c>
      <c r="J125" s="176">
        <f>H23</f>
        <v>0</v>
      </c>
      <c r="K125" s="178">
        <f t="shared" si="12"/>
        <v>0</v>
      </c>
    </row>
    <row r="126" spans="1:11" x14ac:dyDescent="0.25">
      <c r="A126" s="249"/>
      <c r="B126" s="250"/>
      <c r="C126" s="118"/>
      <c r="D126" s="73"/>
      <c r="E126" s="75"/>
      <c r="F126" s="75"/>
      <c r="G126" s="77"/>
      <c r="H126" s="174" t="str">
        <f t="shared" si="16"/>
        <v>0</v>
      </c>
      <c r="I126" s="175" t="str">
        <f t="shared" si="17"/>
        <v>0</v>
      </c>
      <c r="J126" s="176">
        <f>H23</f>
        <v>0</v>
      </c>
      <c r="K126" s="178">
        <f t="shared" si="12"/>
        <v>0</v>
      </c>
    </row>
    <row r="127" spans="1:11" x14ac:dyDescent="0.25">
      <c r="A127" s="249"/>
      <c r="B127" s="250"/>
      <c r="C127" s="118"/>
      <c r="D127" s="73"/>
      <c r="E127" s="75"/>
      <c r="F127" s="75"/>
      <c r="G127" s="77"/>
      <c r="H127" s="174" t="str">
        <f t="shared" si="16"/>
        <v>0</v>
      </c>
      <c r="I127" s="175" t="str">
        <f t="shared" si="17"/>
        <v>0</v>
      </c>
      <c r="J127" s="176">
        <f>H23</f>
        <v>0</v>
      </c>
      <c r="K127" s="178">
        <f t="shared" si="12"/>
        <v>0</v>
      </c>
    </row>
    <row r="128" spans="1:11" x14ac:dyDescent="0.25">
      <c r="A128" s="249"/>
      <c r="B128" s="250"/>
      <c r="C128" s="118"/>
      <c r="D128" s="73"/>
      <c r="E128" s="75"/>
      <c r="F128" s="75"/>
      <c r="G128" s="77"/>
      <c r="H128" s="174" t="str">
        <f t="shared" si="16"/>
        <v>0</v>
      </c>
      <c r="I128" s="175" t="str">
        <f t="shared" si="17"/>
        <v>0</v>
      </c>
      <c r="J128" s="176">
        <f>H23</f>
        <v>0</v>
      </c>
      <c r="K128" s="178">
        <f t="shared" si="12"/>
        <v>0</v>
      </c>
    </row>
    <row r="129" spans="1:11" x14ac:dyDescent="0.25">
      <c r="A129" s="249"/>
      <c r="B129" s="250"/>
      <c r="C129" s="118"/>
      <c r="D129" s="73"/>
      <c r="E129" s="75"/>
      <c r="F129" s="75"/>
      <c r="G129" s="77"/>
      <c r="H129" s="174" t="str">
        <f t="shared" si="16"/>
        <v>0</v>
      </c>
      <c r="I129" s="175" t="str">
        <f t="shared" si="17"/>
        <v>0</v>
      </c>
      <c r="J129" s="176">
        <f>H23</f>
        <v>0</v>
      </c>
      <c r="K129" s="178">
        <f t="shared" si="12"/>
        <v>0</v>
      </c>
    </row>
    <row r="130" spans="1:11" x14ac:dyDescent="0.25">
      <c r="A130" s="249"/>
      <c r="B130" s="250"/>
      <c r="C130" s="118"/>
      <c r="D130" s="73"/>
      <c r="E130" s="75"/>
      <c r="F130" s="75"/>
      <c r="G130" s="77"/>
      <c r="H130" s="174" t="str">
        <f t="shared" si="10"/>
        <v>0</v>
      </c>
      <c r="I130" s="175" t="str">
        <f t="shared" si="11"/>
        <v>0</v>
      </c>
      <c r="J130" s="176">
        <f>H23</f>
        <v>0</v>
      </c>
      <c r="K130" s="178">
        <f t="shared" si="12"/>
        <v>0</v>
      </c>
    </row>
    <row r="131" spans="1:11" x14ac:dyDescent="0.25">
      <c r="A131" s="249"/>
      <c r="B131" s="250"/>
      <c r="C131" s="118"/>
      <c r="D131" s="73"/>
      <c r="E131" s="75"/>
      <c r="F131" s="75"/>
      <c r="G131" s="77"/>
      <c r="H131" s="174" t="str">
        <f t="shared" si="10"/>
        <v>0</v>
      </c>
      <c r="I131" s="175" t="str">
        <f t="shared" si="11"/>
        <v>0</v>
      </c>
      <c r="J131" s="176">
        <f>H23</f>
        <v>0</v>
      </c>
      <c r="K131" s="178">
        <f t="shared" si="12"/>
        <v>0</v>
      </c>
    </row>
    <row r="132" spans="1:11" x14ac:dyDescent="0.25">
      <c r="A132" s="249"/>
      <c r="B132" s="250"/>
      <c r="C132" s="118"/>
      <c r="D132" s="74"/>
      <c r="E132" s="76"/>
      <c r="F132" s="76"/>
      <c r="G132" s="78"/>
      <c r="H132" s="174" t="str">
        <f t="shared" si="10"/>
        <v>0</v>
      </c>
      <c r="I132" s="175" t="str">
        <f t="shared" si="11"/>
        <v>0</v>
      </c>
      <c r="J132" s="177">
        <f>H23</f>
        <v>0</v>
      </c>
      <c r="K132" s="178">
        <f t="shared" si="12"/>
        <v>0</v>
      </c>
    </row>
    <row r="133" spans="1:11" ht="15" customHeight="1" x14ac:dyDescent="0.25">
      <c r="A133" s="249"/>
      <c r="B133" s="250"/>
      <c r="C133" s="118"/>
      <c r="D133" s="74"/>
      <c r="E133" s="76"/>
      <c r="F133" s="76"/>
      <c r="G133" s="78"/>
      <c r="H133" s="174" t="str">
        <f t="shared" si="10"/>
        <v>0</v>
      </c>
      <c r="I133" s="175" t="str">
        <f t="shared" si="11"/>
        <v>0</v>
      </c>
      <c r="J133" s="177">
        <f>H23</f>
        <v>0</v>
      </c>
      <c r="K133" s="178">
        <f t="shared" si="12"/>
        <v>0</v>
      </c>
    </row>
    <row r="134" spans="1:11" x14ac:dyDescent="0.25">
      <c r="A134" s="345" t="s">
        <v>718</v>
      </c>
      <c r="B134" s="346"/>
      <c r="C134" s="346"/>
      <c r="D134" s="346"/>
      <c r="E134" s="346"/>
      <c r="F134" s="346"/>
      <c r="G134" s="346"/>
      <c r="H134" s="347"/>
      <c r="I134" s="179">
        <f>SUM(I109:I133)</f>
        <v>0</v>
      </c>
      <c r="J134" s="180"/>
      <c r="K134" s="181"/>
    </row>
    <row r="135" spans="1:11" x14ac:dyDescent="0.25">
      <c r="A135" s="364" t="s">
        <v>23</v>
      </c>
      <c r="B135" s="365"/>
      <c r="C135" s="365"/>
      <c r="D135" s="365"/>
      <c r="E135" s="365"/>
      <c r="F135" s="365"/>
      <c r="G135" s="365"/>
      <c r="H135" s="365"/>
      <c r="I135" s="365"/>
      <c r="J135" s="365"/>
      <c r="K135" s="182">
        <f>SUM(K109:K133)</f>
        <v>0</v>
      </c>
    </row>
    <row r="136" spans="1:11" ht="15" customHeight="1" x14ac:dyDescent="0.3">
      <c r="A136" s="406" t="s">
        <v>11</v>
      </c>
      <c r="B136" s="407"/>
      <c r="C136" s="407"/>
      <c r="D136" s="407"/>
      <c r="E136" s="407"/>
      <c r="F136" s="407"/>
      <c r="G136" s="407"/>
      <c r="H136" s="407"/>
      <c r="I136" s="407"/>
      <c r="J136" s="407"/>
      <c r="K136" s="408"/>
    </row>
    <row r="137" spans="1:11" ht="18.75" x14ac:dyDescent="0.3">
      <c r="A137" s="259" t="s">
        <v>19</v>
      </c>
      <c r="B137" s="260"/>
      <c r="C137" s="260"/>
      <c r="D137" s="260"/>
      <c r="E137" s="260"/>
      <c r="F137" s="260"/>
      <c r="G137" s="260"/>
      <c r="H137" s="261"/>
      <c r="I137" s="234" t="s">
        <v>12</v>
      </c>
      <c r="J137" s="234" t="s">
        <v>13</v>
      </c>
      <c r="K137" s="235" t="s">
        <v>10</v>
      </c>
    </row>
    <row r="138" spans="1:11" x14ac:dyDescent="0.25">
      <c r="A138" s="335"/>
      <c r="B138" s="336"/>
      <c r="C138" s="336"/>
      <c r="D138" s="336"/>
      <c r="E138" s="336"/>
      <c r="F138" s="336"/>
      <c r="G138" s="336"/>
      <c r="H138" s="337"/>
      <c r="I138" s="24"/>
      <c r="J138" s="25"/>
      <c r="K138" s="183">
        <f>I138*J138</f>
        <v>0</v>
      </c>
    </row>
    <row r="139" spans="1:11" x14ac:dyDescent="0.25">
      <c r="A139" s="335"/>
      <c r="B139" s="336"/>
      <c r="C139" s="336"/>
      <c r="D139" s="336"/>
      <c r="E139" s="336"/>
      <c r="F139" s="336"/>
      <c r="G139" s="336"/>
      <c r="H139" s="337"/>
      <c r="I139" s="24"/>
      <c r="J139" s="25"/>
      <c r="K139" s="183">
        <f>I139*J139</f>
        <v>0</v>
      </c>
    </row>
    <row r="140" spans="1:11" ht="15.75" customHeight="1" x14ac:dyDescent="0.25">
      <c r="A140" s="335"/>
      <c r="B140" s="336"/>
      <c r="C140" s="336"/>
      <c r="D140" s="336"/>
      <c r="E140" s="336"/>
      <c r="F140" s="336"/>
      <c r="G140" s="336"/>
      <c r="H140" s="337"/>
      <c r="I140" s="24"/>
      <c r="J140" s="25"/>
      <c r="K140" s="183">
        <f>I140*J140</f>
        <v>0</v>
      </c>
    </row>
    <row r="141" spans="1:11" ht="15" customHeight="1" x14ac:dyDescent="0.25">
      <c r="A141" s="335"/>
      <c r="B141" s="336"/>
      <c r="C141" s="336"/>
      <c r="D141" s="336"/>
      <c r="E141" s="336"/>
      <c r="F141" s="336"/>
      <c r="G141" s="336"/>
      <c r="H141" s="337"/>
      <c r="I141" s="24"/>
      <c r="J141" s="25"/>
      <c r="K141" s="183">
        <f>I141*J141</f>
        <v>0</v>
      </c>
    </row>
    <row r="142" spans="1:11" ht="15" customHeight="1" x14ac:dyDescent="0.25">
      <c r="A142" s="335"/>
      <c r="B142" s="336"/>
      <c r="C142" s="336"/>
      <c r="D142" s="336"/>
      <c r="E142" s="336"/>
      <c r="F142" s="336"/>
      <c r="G142" s="336"/>
      <c r="H142" s="337"/>
      <c r="I142" s="24"/>
      <c r="J142" s="25"/>
      <c r="K142" s="183">
        <f t="shared" ref="K142:K146" si="18">I142*J142</f>
        <v>0</v>
      </c>
    </row>
    <row r="143" spans="1:11" ht="15" customHeight="1" x14ac:dyDescent="0.25">
      <c r="A143" s="335"/>
      <c r="B143" s="336"/>
      <c r="C143" s="336"/>
      <c r="D143" s="336"/>
      <c r="E143" s="336"/>
      <c r="F143" s="336"/>
      <c r="G143" s="336"/>
      <c r="H143" s="337"/>
      <c r="I143" s="24"/>
      <c r="J143" s="25"/>
      <c r="K143" s="183">
        <f t="shared" si="18"/>
        <v>0</v>
      </c>
    </row>
    <row r="144" spans="1:11" ht="15" customHeight="1" x14ac:dyDescent="0.25">
      <c r="A144" s="335"/>
      <c r="B144" s="336"/>
      <c r="C144" s="336"/>
      <c r="D144" s="336"/>
      <c r="E144" s="336"/>
      <c r="F144" s="336"/>
      <c r="G144" s="336"/>
      <c r="H144" s="337"/>
      <c r="I144" s="24"/>
      <c r="J144" s="25"/>
      <c r="K144" s="183">
        <f t="shared" si="18"/>
        <v>0</v>
      </c>
    </row>
    <row r="145" spans="1:12" ht="15" customHeight="1" x14ac:dyDescent="0.25">
      <c r="A145" s="335"/>
      <c r="B145" s="336"/>
      <c r="C145" s="336"/>
      <c r="D145" s="336"/>
      <c r="E145" s="336"/>
      <c r="F145" s="336"/>
      <c r="G145" s="336"/>
      <c r="H145" s="337"/>
      <c r="I145" s="24"/>
      <c r="J145" s="25"/>
      <c r="K145" s="183">
        <f t="shared" si="18"/>
        <v>0</v>
      </c>
    </row>
    <row r="146" spans="1:12" ht="15" customHeight="1" x14ac:dyDescent="0.25">
      <c r="A146" s="335"/>
      <c r="B146" s="336"/>
      <c r="C146" s="336"/>
      <c r="D146" s="336"/>
      <c r="E146" s="336"/>
      <c r="F146" s="336"/>
      <c r="G146" s="336"/>
      <c r="H146" s="337"/>
      <c r="I146" s="24"/>
      <c r="J146" s="25"/>
      <c r="K146" s="183">
        <f t="shared" si="18"/>
        <v>0</v>
      </c>
    </row>
    <row r="147" spans="1:12" ht="15" customHeight="1" x14ac:dyDescent="0.25">
      <c r="A147" s="335"/>
      <c r="B147" s="336"/>
      <c r="C147" s="336"/>
      <c r="D147" s="336"/>
      <c r="E147" s="336"/>
      <c r="F147" s="336"/>
      <c r="G147" s="336"/>
      <c r="H147" s="337"/>
      <c r="I147" s="23"/>
      <c r="J147" s="26"/>
      <c r="K147" s="183">
        <f>I147*J147</f>
        <v>0</v>
      </c>
    </row>
    <row r="148" spans="1:12" ht="15.75" customHeight="1" thickBot="1" x14ac:dyDescent="0.3">
      <c r="A148" s="351" t="s">
        <v>11</v>
      </c>
      <c r="B148" s="352"/>
      <c r="C148" s="352"/>
      <c r="D148" s="352"/>
      <c r="E148" s="352"/>
      <c r="F148" s="352"/>
      <c r="G148" s="352"/>
      <c r="H148" s="352"/>
      <c r="I148" s="352"/>
      <c r="J148" s="352"/>
      <c r="K148" s="236">
        <f>SUM(K138:K147)</f>
        <v>0</v>
      </c>
    </row>
    <row r="149" spans="1:12" ht="15" customHeight="1" x14ac:dyDescent="0.25">
      <c r="A149" s="348" t="s">
        <v>818</v>
      </c>
      <c r="B149" s="349"/>
      <c r="C149" s="349"/>
      <c r="D149" s="349"/>
      <c r="E149" s="349"/>
      <c r="F149" s="349"/>
      <c r="G149" s="349"/>
      <c r="H149" s="349"/>
      <c r="I149" s="349"/>
      <c r="J149" s="349"/>
      <c r="K149" s="350"/>
    </row>
    <row r="150" spans="1:12" ht="15.75" x14ac:dyDescent="0.25">
      <c r="A150" s="355" t="s">
        <v>819</v>
      </c>
      <c r="B150" s="356"/>
      <c r="C150" s="356"/>
      <c r="D150" s="356"/>
      <c r="E150" s="356"/>
      <c r="F150" s="356"/>
      <c r="G150" s="356"/>
      <c r="H150" s="356"/>
      <c r="I150" s="356"/>
      <c r="J150" s="356"/>
      <c r="K150" s="357"/>
    </row>
    <row r="151" spans="1:12" ht="15.75" thickBot="1" x14ac:dyDescent="0.3">
      <c r="A151" s="340" t="s">
        <v>18</v>
      </c>
      <c r="B151" s="341"/>
      <c r="C151" s="341"/>
      <c r="D151" s="341"/>
      <c r="E151" s="341"/>
      <c r="F151" s="341"/>
      <c r="G151" s="341"/>
      <c r="H151" s="341"/>
      <c r="I151" s="341"/>
      <c r="J151" s="341"/>
      <c r="K151" s="163">
        <f>F103</f>
        <v>0</v>
      </c>
    </row>
    <row r="152" spans="1:12" x14ac:dyDescent="0.25">
      <c r="A152" s="361" t="s">
        <v>820</v>
      </c>
      <c r="B152" s="362"/>
      <c r="C152" s="362"/>
      <c r="D152" s="362"/>
      <c r="E152" s="362"/>
      <c r="F152" s="362"/>
      <c r="G152" s="362"/>
      <c r="H152" s="362"/>
      <c r="I152" s="362"/>
      <c r="J152" s="362"/>
      <c r="K152" s="363"/>
    </row>
    <row r="153" spans="1:12" ht="18.75" x14ac:dyDescent="0.3">
      <c r="A153" s="259" t="s">
        <v>14</v>
      </c>
      <c r="B153" s="260"/>
      <c r="C153" s="260"/>
      <c r="D153" s="261"/>
      <c r="E153" s="353" t="s">
        <v>20</v>
      </c>
      <c r="F153" s="354"/>
      <c r="G153" s="354"/>
      <c r="H153" s="354"/>
      <c r="I153" s="354"/>
      <c r="J153" s="354"/>
      <c r="K153" s="235" t="s">
        <v>10</v>
      </c>
      <c r="L153" s="237"/>
    </row>
    <row r="154" spans="1:12" x14ac:dyDescent="0.25">
      <c r="A154" s="313"/>
      <c r="B154" s="311"/>
      <c r="C154" s="311"/>
      <c r="D154" s="312"/>
      <c r="E154" s="339"/>
      <c r="F154" s="339"/>
      <c r="G154" s="339"/>
      <c r="H154" s="339"/>
      <c r="I154" s="339"/>
      <c r="J154" s="339"/>
      <c r="K154" s="101"/>
    </row>
    <row r="155" spans="1:12" x14ac:dyDescent="0.25">
      <c r="A155" s="313"/>
      <c r="B155" s="311"/>
      <c r="C155" s="311"/>
      <c r="D155" s="312"/>
      <c r="E155" s="310"/>
      <c r="F155" s="311"/>
      <c r="G155" s="311"/>
      <c r="H155" s="311"/>
      <c r="I155" s="311"/>
      <c r="J155" s="312"/>
      <c r="K155" s="101"/>
    </row>
    <row r="156" spans="1:12" x14ac:dyDescent="0.25">
      <c r="A156" s="313"/>
      <c r="B156" s="311"/>
      <c r="C156" s="311"/>
      <c r="D156" s="312"/>
      <c r="E156" s="310"/>
      <c r="F156" s="311"/>
      <c r="G156" s="311"/>
      <c r="H156" s="311"/>
      <c r="I156" s="311"/>
      <c r="J156" s="312"/>
      <c r="K156" s="101"/>
    </row>
    <row r="157" spans="1:12" x14ac:dyDescent="0.25">
      <c r="A157" s="313"/>
      <c r="B157" s="311"/>
      <c r="C157" s="311"/>
      <c r="D157" s="312"/>
      <c r="E157" s="310"/>
      <c r="F157" s="311"/>
      <c r="G157" s="311"/>
      <c r="H157" s="311"/>
      <c r="I157" s="311"/>
      <c r="J157" s="312"/>
      <c r="K157" s="101"/>
    </row>
    <row r="158" spans="1:12" x14ac:dyDescent="0.25">
      <c r="A158" s="313"/>
      <c r="B158" s="311"/>
      <c r="C158" s="311"/>
      <c r="D158" s="312"/>
      <c r="E158" s="310"/>
      <c r="F158" s="311"/>
      <c r="G158" s="311"/>
      <c r="H158" s="311"/>
      <c r="I158" s="311"/>
      <c r="J158" s="312"/>
      <c r="K158" s="101"/>
    </row>
    <row r="159" spans="1:12" ht="15" customHeight="1" x14ac:dyDescent="0.25">
      <c r="A159" s="313"/>
      <c r="B159" s="311"/>
      <c r="C159" s="311"/>
      <c r="D159" s="312"/>
      <c r="E159" s="339"/>
      <c r="F159" s="339"/>
      <c r="G159" s="339"/>
      <c r="H159" s="339"/>
      <c r="I159" s="339"/>
      <c r="J159" s="339"/>
      <c r="K159" s="101"/>
    </row>
    <row r="160" spans="1:12" x14ac:dyDescent="0.25">
      <c r="A160" s="313"/>
      <c r="B160" s="311"/>
      <c r="C160" s="311"/>
      <c r="D160" s="312"/>
      <c r="E160" s="339"/>
      <c r="F160" s="339"/>
      <c r="G160" s="339"/>
      <c r="H160" s="339"/>
      <c r="I160" s="339"/>
      <c r="J160" s="339"/>
      <c r="K160" s="101"/>
    </row>
    <row r="161" spans="1:11" ht="15.75" thickBot="1" x14ac:dyDescent="0.3">
      <c r="A161" s="340" t="s">
        <v>16</v>
      </c>
      <c r="B161" s="341"/>
      <c r="C161" s="341"/>
      <c r="D161" s="341"/>
      <c r="E161" s="341"/>
      <c r="F161" s="341"/>
      <c r="G161" s="341"/>
      <c r="H161" s="341"/>
      <c r="I161" s="341"/>
      <c r="J161" s="341"/>
      <c r="K161" s="238">
        <f>SUM(K154:K160)</f>
        <v>0</v>
      </c>
    </row>
    <row r="162" spans="1:11" x14ac:dyDescent="0.25">
      <c r="A162" s="342" t="s">
        <v>821</v>
      </c>
      <c r="B162" s="343"/>
      <c r="C162" s="343"/>
      <c r="D162" s="343"/>
      <c r="E162" s="343"/>
      <c r="F162" s="343"/>
      <c r="G162" s="343"/>
      <c r="H162" s="343"/>
      <c r="I162" s="343"/>
      <c r="J162" s="343"/>
      <c r="K162" s="344"/>
    </row>
    <row r="163" spans="1:11" ht="15.75" x14ac:dyDescent="0.25">
      <c r="A163" s="314" t="s">
        <v>823</v>
      </c>
      <c r="B163" s="338"/>
      <c r="C163" s="358"/>
      <c r="D163" s="359"/>
      <c r="E163" s="359"/>
      <c r="F163" s="359"/>
      <c r="G163" s="359"/>
      <c r="H163" s="359"/>
      <c r="I163" s="359"/>
      <c r="J163" s="360"/>
      <c r="K163" s="100"/>
    </row>
    <row r="164" spans="1:11" ht="15.75" x14ac:dyDescent="0.25">
      <c r="A164" s="314" t="s">
        <v>822</v>
      </c>
      <c r="B164" s="315"/>
      <c r="C164" s="316"/>
      <c r="D164" s="316"/>
      <c r="E164" s="316"/>
      <c r="F164" s="316"/>
      <c r="G164" s="316"/>
      <c r="H164" s="316"/>
      <c r="I164" s="316"/>
      <c r="J164" s="316"/>
      <c r="K164" s="100"/>
    </row>
    <row r="165" spans="1:11" ht="15.75" thickBot="1" x14ac:dyDescent="0.3">
      <c r="A165" s="340" t="s">
        <v>24</v>
      </c>
      <c r="B165" s="341"/>
      <c r="C165" s="341"/>
      <c r="D165" s="341"/>
      <c r="E165" s="341"/>
      <c r="F165" s="341"/>
      <c r="G165" s="341"/>
      <c r="H165" s="341"/>
      <c r="I165" s="341"/>
      <c r="J165" s="341"/>
      <c r="K165" s="184">
        <f>SUM(K163:K164)</f>
        <v>0</v>
      </c>
    </row>
    <row r="166" spans="1:11" ht="31.5" customHeight="1" thickBot="1" x14ac:dyDescent="0.35">
      <c r="A166" s="403" t="s">
        <v>770</v>
      </c>
      <c r="B166" s="404"/>
      <c r="C166" s="404"/>
      <c r="D166" s="404"/>
      <c r="E166" s="404"/>
      <c r="F166" s="404"/>
      <c r="G166" s="404"/>
      <c r="H166" s="404"/>
      <c r="I166" s="404"/>
      <c r="J166" s="405"/>
      <c r="K166" s="185">
        <f>SUM(I134,K135,K148,K151,K161,K165)</f>
        <v>0</v>
      </c>
    </row>
    <row r="167" spans="1:11" x14ac:dyDescent="0.25">
      <c r="A167" s="94"/>
      <c r="B167" s="94"/>
      <c r="C167" s="94"/>
      <c r="D167" s="94"/>
      <c r="E167" s="94"/>
      <c r="F167" s="94"/>
      <c r="G167" s="94"/>
      <c r="H167" s="94"/>
      <c r="I167" s="94"/>
      <c r="J167" s="94"/>
      <c r="K167" s="94"/>
    </row>
    <row r="169" spans="1:11" ht="1.5" customHeight="1" x14ac:dyDescent="0.25"/>
  </sheetData>
  <sheetProtection password="D9F6" sheet="1" objects="1" scenarios="1"/>
  <mergeCells count="184">
    <mergeCell ref="A166:J166"/>
    <mergeCell ref="A136:K136"/>
    <mergeCell ref="A43:B43"/>
    <mergeCell ref="A54:B54"/>
    <mergeCell ref="A55:B55"/>
    <mergeCell ref="A56:B56"/>
    <mergeCell ref="A57:B57"/>
    <mergeCell ref="A58:B58"/>
    <mergeCell ref="A41:K41"/>
    <mergeCell ref="A42:B42"/>
    <mergeCell ref="A82:K82"/>
    <mergeCell ref="A69:J69"/>
    <mergeCell ref="A70:H70"/>
    <mergeCell ref="A71:H71"/>
    <mergeCell ref="A81:J81"/>
    <mergeCell ref="A94:J94"/>
    <mergeCell ref="A95:K95"/>
    <mergeCell ref="A96:B96"/>
    <mergeCell ref="A74:H74"/>
    <mergeCell ref="A80:H80"/>
    <mergeCell ref="E91:J91"/>
    <mergeCell ref="A165:J165"/>
    <mergeCell ref="A93:D93"/>
    <mergeCell ref="A88:D88"/>
    <mergeCell ref="E88:J88"/>
    <mergeCell ref="A89:D89"/>
    <mergeCell ref="E87:J87"/>
    <mergeCell ref="B15:E15"/>
    <mergeCell ref="A68:J68"/>
    <mergeCell ref="A59:B59"/>
    <mergeCell ref="A60:B60"/>
    <mergeCell ref="A61:B61"/>
    <mergeCell ref="A62:B62"/>
    <mergeCell ref="A63:B63"/>
    <mergeCell ref="A64:B64"/>
    <mergeCell ref="B16:E16"/>
    <mergeCell ref="A40:K40"/>
    <mergeCell ref="A72:H72"/>
    <mergeCell ref="A73:H73"/>
    <mergeCell ref="A34:K34"/>
    <mergeCell ref="A79:H79"/>
    <mergeCell ref="E86:J86"/>
    <mergeCell ref="A87:D87"/>
    <mergeCell ref="A84:J84"/>
    <mergeCell ref="A85:K85"/>
    <mergeCell ref="A86:D86"/>
    <mergeCell ref="A100:K100"/>
    <mergeCell ref="A91:D91"/>
    <mergeCell ref="E89:J89"/>
    <mergeCell ref="A111:B111"/>
    <mergeCell ref="A112:B112"/>
    <mergeCell ref="A115:B115"/>
    <mergeCell ref="A116:B116"/>
    <mergeCell ref="A117:B117"/>
    <mergeCell ref="A92:D92"/>
    <mergeCell ref="E92:J92"/>
    <mergeCell ref="A106:K106"/>
    <mergeCell ref="A107:K107"/>
    <mergeCell ref="A108:B108"/>
    <mergeCell ref="A109:B109"/>
    <mergeCell ref="A110:B110"/>
    <mergeCell ref="A97:B97"/>
    <mergeCell ref="C97:J97"/>
    <mergeCell ref="A113:B113"/>
    <mergeCell ref="A114:B114"/>
    <mergeCell ref="C96:J96"/>
    <mergeCell ref="A98:J98"/>
    <mergeCell ref="A99:J99"/>
    <mergeCell ref="E93:J93"/>
    <mergeCell ref="A90:D90"/>
    <mergeCell ref="A132:B132"/>
    <mergeCell ref="A120:B120"/>
    <mergeCell ref="A121:B121"/>
    <mergeCell ref="A122:B122"/>
    <mergeCell ref="A123:B123"/>
    <mergeCell ref="A124:B124"/>
    <mergeCell ref="A125:B125"/>
    <mergeCell ref="A126:B126"/>
    <mergeCell ref="A127:B127"/>
    <mergeCell ref="A128:B128"/>
    <mergeCell ref="A129:B129"/>
    <mergeCell ref="A131:B131"/>
    <mergeCell ref="A151:J151"/>
    <mergeCell ref="A152:K152"/>
    <mergeCell ref="A133:B133"/>
    <mergeCell ref="A135:J135"/>
    <mergeCell ref="A140:H140"/>
    <mergeCell ref="A141:H141"/>
    <mergeCell ref="A147:H147"/>
    <mergeCell ref="A143:H143"/>
    <mergeCell ref="A144:H144"/>
    <mergeCell ref="A145:H145"/>
    <mergeCell ref="A146:H146"/>
    <mergeCell ref="A142:H142"/>
    <mergeCell ref="A163:B163"/>
    <mergeCell ref="A159:D159"/>
    <mergeCell ref="E159:J159"/>
    <mergeCell ref="A160:D160"/>
    <mergeCell ref="E160:J160"/>
    <mergeCell ref="A161:J161"/>
    <mergeCell ref="A162:K162"/>
    <mergeCell ref="A134:H134"/>
    <mergeCell ref="A149:K149"/>
    <mergeCell ref="A138:H138"/>
    <mergeCell ref="A139:H139"/>
    <mergeCell ref="A137:H137"/>
    <mergeCell ref="A148:J148"/>
    <mergeCell ref="A156:D156"/>
    <mergeCell ref="E156:J156"/>
    <mergeCell ref="A157:D157"/>
    <mergeCell ref="E157:J157"/>
    <mergeCell ref="E153:J153"/>
    <mergeCell ref="A154:D154"/>
    <mergeCell ref="E154:J154"/>
    <mergeCell ref="A155:D155"/>
    <mergeCell ref="E155:J155"/>
    <mergeCell ref="A150:K150"/>
    <mergeCell ref="C163:J163"/>
    <mergeCell ref="D9:E9"/>
    <mergeCell ref="D10:E10"/>
    <mergeCell ref="A158:D158"/>
    <mergeCell ref="E158:J158"/>
    <mergeCell ref="B5:C5"/>
    <mergeCell ref="B6:C6"/>
    <mergeCell ref="B7:C7"/>
    <mergeCell ref="B8:C8"/>
    <mergeCell ref="A164:B164"/>
    <mergeCell ref="C164:J164"/>
    <mergeCell ref="D101:K101"/>
    <mergeCell ref="A83:K83"/>
    <mergeCell ref="B17:E17"/>
    <mergeCell ref="A65:B65"/>
    <mergeCell ref="A66:B66"/>
    <mergeCell ref="A67:H67"/>
    <mergeCell ref="C27:I28"/>
    <mergeCell ref="A118:B118"/>
    <mergeCell ref="A119:B119"/>
    <mergeCell ref="A130:B130"/>
    <mergeCell ref="A75:H75"/>
    <mergeCell ref="A76:H76"/>
    <mergeCell ref="A77:H77"/>
    <mergeCell ref="A78:H78"/>
    <mergeCell ref="A153:D153"/>
    <mergeCell ref="A101:C101"/>
    <mergeCell ref="A105:K105"/>
    <mergeCell ref="A2:K3"/>
    <mergeCell ref="C22:J22"/>
    <mergeCell ref="A1:K1"/>
    <mergeCell ref="A19:K20"/>
    <mergeCell ref="A25:K26"/>
    <mergeCell ref="B9:C9"/>
    <mergeCell ref="B10:C10"/>
    <mergeCell ref="B11:C11"/>
    <mergeCell ref="B12:C12"/>
    <mergeCell ref="F12:G12"/>
    <mergeCell ref="F8:K9"/>
    <mergeCell ref="A14:K14"/>
    <mergeCell ref="F4:J4"/>
    <mergeCell ref="B4:E4"/>
    <mergeCell ref="D5:E5"/>
    <mergeCell ref="D6:E6"/>
    <mergeCell ref="D7:E7"/>
    <mergeCell ref="D8:E8"/>
    <mergeCell ref="G5:H5"/>
    <mergeCell ref="G6:H6"/>
    <mergeCell ref="E90:J90"/>
    <mergeCell ref="D11:E11"/>
    <mergeCell ref="D12:E12"/>
    <mergeCell ref="F35:K35"/>
    <mergeCell ref="A35:E35"/>
    <mergeCell ref="A53:B53"/>
    <mergeCell ref="A44:B44"/>
    <mergeCell ref="A45:B45"/>
    <mergeCell ref="A46:B46"/>
    <mergeCell ref="A47:B47"/>
    <mergeCell ref="A48:B48"/>
    <mergeCell ref="A50:B50"/>
    <mergeCell ref="A51:B51"/>
    <mergeCell ref="A52:B52"/>
    <mergeCell ref="A39:K39"/>
    <mergeCell ref="F17:K17"/>
    <mergeCell ref="A49:B49"/>
    <mergeCell ref="F11:G11"/>
    <mergeCell ref="A30:A31"/>
  </mergeCells>
  <conditionalFormatting sqref="C22:J22">
    <cfRule type="expression" dxfId="1" priority="1">
      <formula>$B$23&lt;&gt;$I$23</formula>
    </cfRule>
  </conditionalFormatting>
  <dataValidations count="2">
    <dataValidation type="list" allowBlank="1" showInputMessage="1" showErrorMessage="1" sqref="A5">
      <formula1>Districts</formula1>
    </dataValidation>
    <dataValidation type="list" allowBlank="1" showInputMessage="1" showErrorMessage="1" sqref="A7">
      <formula1>INDIRECT(A5)</formula1>
    </dataValidation>
  </dataValidations>
  <pageMargins left="0.45" right="0.05" top="0.75" bottom="0.75" header="0.3" footer="0.3"/>
  <pageSetup scale="51" fitToHeight="0" orientation="portrait" r:id="rId1"/>
  <headerFooter>
    <oddFooter xml:space="preserve">&amp;L&amp;18All documentation will be submitted via e-mail to:&amp;C&amp;"-,Bold"&amp;22KthreeP.Literacy@state.nm.us&amp;18&amp;K00+000jjj&amp;K01+000                         </oddFooter>
  </headerFooter>
  <rowBreaks count="2" manualBreakCount="2">
    <brk id="33" max="10"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180975</xdr:colOff>
                    <xdr:row>9</xdr:row>
                    <xdr:rowOff>0</xdr:rowOff>
                  </from>
                  <to>
                    <xdr:col>0</xdr:col>
                    <xdr:colOff>771525</xdr:colOff>
                    <xdr:row>10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190500</xdr:colOff>
                    <xdr:row>9</xdr:row>
                    <xdr:rowOff>266700</xdr:rowOff>
                  </from>
                  <to>
                    <xdr:col>0</xdr:col>
                    <xdr:colOff>781050</xdr:colOff>
                    <xdr:row>10</xdr:row>
                    <xdr:rowOff>276225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7</xdr:col>
                    <xdr:colOff>333375</xdr:colOff>
                    <xdr:row>10</xdr:row>
                    <xdr:rowOff>28575</xdr:rowOff>
                  </from>
                  <to>
                    <xdr:col>7</xdr:col>
                    <xdr:colOff>1143000</xdr:colOff>
                    <xdr:row>10</xdr:row>
                    <xdr:rowOff>285750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333375</xdr:colOff>
                    <xdr:row>11</xdr:row>
                    <xdr:rowOff>19050</xdr:rowOff>
                  </from>
                  <to>
                    <xdr:col>7</xdr:col>
                    <xdr:colOff>1143000</xdr:colOff>
                    <xdr:row>11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zoomScale="80" zoomScaleNormal="80" zoomScaleSheetLayoutView="80" workbookViewId="0">
      <selection activeCell="F12" sqref="F12"/>
    </sheetView>
  </sheetViews>
  <sheetFormatPr defaultRowHeight="15" x14ac:dyDescent="0.25"/>
  <cols>
    <col min="1" max="1" width="39.42578125" customWidth="1"/>
    <col min="2" max="2" width="12.5703125" customWidth="1"/>
    <col min="3" max="17" width="17.5703125" customWidth="1"/>
  </cols>
  <sheetData>
    <row r="1" spans="1:17" ht="46.5" customHeight="1" x14ac:dyDescent="0.25">
      <c r="A1" s="420" t="s">
        <v>843</v>
      </c>
      <c r="B1" s="421"/>
      <c r="C1" s="421"/>
      <c r="D1" s="421"/>
      <c r="E1" s="421"/>
      <c r="F1" s="421"/>
      <c r="G1" s="421"/>
      <c r="H1" s="421"/>
      <c r="I1" s="421"/>
      <c r="J1" s="421"/>
      <c r="K1" s="421"/>
      <c r="L1" s="421"/>
      <c r="M1" s="421"/>
      <c r="N1" s="421"/>
      <c r="O1" s="421"/>
      <c r="P1" s="421"/>
      <c r="Q1" s="422"/>
    </row>
    <row r="2" spans="1:17" ht="46.5" customHeight="1" thickBot="1" x14ac:dyDescent="0.4">
      <c r="A2" s="430" t="s">
        <v>25</v>
      </c>
      <c r="B2" s="431"/>
      <c r="C2" s="423"/>
      <c r="D2" s="423"/>
      <c r="E2" s="434" t="s">
        <v>741</v>
      </c>
      <c r="F2" s="435"/>
      <c r="G2" s="435"/>
      <c r="H2" s="435"/>
      <c r="I2" s="435"/>
      <c r="J2" s="435"/>
      <c r="K2" s="435"/>
      <c r="L2" s="435"/>
      <c r="M2" s="435"/>
      <c r="N2" s="435"/>
      <c r="O2" s="435"/>
      <c r="P2" s="435"/>
      <c r="Q2" s="435"/>
    </row>
    <row r="3" spans="1:17" ht="21.75" customHeight="1" thickBot="1" x14ac:dyDescent="0.45">
      <c r="A3" s="108" t="s">
        <v>0</v>
      </c>
      <c r="B3" s="109"/>
      <c r="C3" s="418" t="s">
        <v>783</v>
      </c>
      <c r="D3" s="419"/>
      <c r="E3" s="419"/>
      <c r="F3" s="419"/>
      <c r="G3" s="419"/>
      <c r="H3" s="419"/>
      <c r="I3" s="429"/>
      <c r="J3" s="418" t="s">
        <v>774</v>
      </c>
      <c r="K3" s="419"/>
      <c r="L3" s="419"/>
      <c r="M3" s="419"/>
      <c r="N3" s="419"/>
      <c r="O3" s="427" t="s">
        <v>733</v>
      </c>
      <c r="P3" s="428"/>
      <c r="Q3" s="13"/>
    </row>
    <row r="4" spans="1:17" s="123" customFormat="1" ht="112.5" x14ac:dyDescent="0.25">
      <c r="A4" s="124" t="s">
        <v>2</v>
      </c>
      <c r="B4" s="125" t="s">
        <v>717</v>
      </c>
      <c r="C4" s="126" t="s">
        <v>3</v>
      </c>
      <c r="D4" s="127" t="s">
        <v>846</v>
      </c>
      <c r="E4" s="127" t="s">
        <v>7</v>
      </c>
      <c r="F4" s="127" t="s">
        <v>765</v>
      </c>
      <c r="G4" s="127" t="s">
        <v>772</v>
      </c>
      <c r="H4" s="127" t="s">
        <v>723</v>
      </c>
      <c r="I4" s="128" t="s">
        <v>773</v>
      </c>
      <c r="J4" s="129" t="s">
        <v>725</v>
      </c>
      <c r="K4" s="127" t="s">
        <v>775</v>
      </c>
      <c r="L4" s="127" t="s">
        <v>776</v>
      </c>
      <c r="M4" s="127" t="s">
        <v>724</v>
      </c>
      <c r="N4" s="128" t="s">
        <v>777</v>
      </c>
      <c r="O4" s="130" t="s">
        <v>778</v>
      </c>
      <c r="P4" s="131" t="s">
        <v>779</v>
      </c>
      <c r="Q4" s="132"/>
    </row>
    <row r="5" spans="1:17" ht="16.5" customHeight="1" thickBot="1" x14ac:dyDescent="0.35">
      <c r="A5" s="450">
        <f>'School Funding &amp; Budget'!A7</f>
        <v>0</v>
      </c>
      <c r="B5" s="449" t="str">
        <f>RIGHT(A5,3)</f>
        <v>0</v>
      </c>
      <c r="C5" s="448">
        <f>'School Funding &amp; Budget'!B37</f>
        <v>0</v>
      </c>
      <c r="D5" s="112">
        <f>'School Funding &amp; Budget'!C37</f>
        <v>0</v>
      </c>
      <c r="E5" s="447">
        <f>'School Funding &amp; Budget'!D37</f>
        <v>0</v>
      </c>
      <c r="F5" s="113">
        <f>C5*D5*E5</f>
        <v>0</v>
      </c>
      <c r="G5" s="113">
        <f>F5*0.02</f>
        <v>0</v>
      </c>
      <c r="H5" s="113">
        <f>'School Funding &amp; Budget'!H37</f>
        <v>0</v>
      </c>
      <c r="I5" s="110">
        <f>SUM(F5+H5)</f>
        <v>0</v>
      </c>
      <c r="J5" s="451">
        <f>'School Funding &amp; Budget'!D103</f>
        <v>0</v>
      </c>
      <c r="K5" s="113">
        <f>'School Funding &amp; Budget'!E103</f>
        <v>0</v>
      </c>
      <c r="L5" s="113">
        <f>'School Funding &amp; Budget'!F103</f>
        <v>0</v>
      </c>
      <c r="M5" s="113">
        <f>'School Funding &amp; Budget'!I134</f>
        <v>0</v>
      </c>
      <c r="N5" s="110">
        <f>SUM(K5+M5)</f>
        <v>0</v>
      </c>
      <c r="O5" s="111">
        <f>I5+N5</f>
        <v>0</v>
      </c>
      <c r="P5" s="148">
        <f>SUM(O5-Q9)</f>
        <v>0</v>
      </c>
      <c r="Q5" s="13"/>
    </row>
    <row r="6" spans="1:17" thickBot="1" x14ac:dyDescent="0.35">
      <c r="A6" s="13"/>
      <c r="B6" s="13"/>
      <c r="C6" s="13"/>
      <c r="D6" s="13"/>
      <c r="E6" s="13"/>
      <c r="F6" s="13"/>
      <c r="G6" s="13"/>
      <c r="H6" s="13"/>
      <c r="I6" s="13"/>
      <c r="J6" s="13"/>
      <c r="K6" s="13"/>
      <c r="L6" s="13"/>
      <c r="M6" s="13"/>
      <c r="N6" s="13"/>
      <c r="O6" s="13"/>
      <c r="P6" s="13"/>
      <c r="Q6" s="13"/>
    </row>
    <row r="7" spans="1:17" ht="21.6" thickBot="1" x14ac:dyDescent="0.45">
      <c r="A7" s="104" t="s">
        <v>1</v>
      </c>
      <c r="B7" s="105"/>
      <c r="C7" s="424" t="s">
        <v>784</v>
      </c>
      <c r="D7" s="425"/>
      <c r="E7" s="425"/>
      <c r="F7" s="425"/>
      <c r="G7" s="425"/>
      <c r="H7" s="425"/>
      <c r="I7" s="426"/>
      <c r="J7" s="432" t="s">
        <v>781</v>
      </c>
      <c r="K7" s="433"/>
      <c r="L7" s="433"/>
      <c r="M7" s="433"/>
      <c r="N7" s="433"/>
      <c r="O7" s="433"/>
      <c r="P7" s="433"/>
      <c r="Q7" s="99"/>
    </row>
    <row r="8" spans="1:17" s="123" customFormat="1" ht="100.9" x14ac:dyDescent="0.3">
      <c r="A8" s="124" t="s">
        <v>2</v>
      </c>
      <c r="B8" s="133" t="s">
        <v>717</v>
      </c>
      <c r="C8" s="134" t="s">
        <v>6</v>
      </c>
      <c r="D8" s="135" t="s">
        <v>22</v>
      </c>
      <c r="E8" s="136" t="s">
        <v>4</v>
      </c>
      <c r="F8" s="135" t="s">
        <v>739</v>
      </c>
      <c r="G8" s="135" t="s">
        <v>5</v>
      </c>
      <c r="H8" s="136" t="s">
        <v>21</v>
      </c>
      <c r="I8" s="137" t="s">
        <v>782</v>
      </c>
      <c r="J8" s="138" t="s">
        <v>6</v>
      </c>
      <c r="K8" s="139" t="s">
        <v>22</v>
      </c>
      <c r="L8" s="139" t="s">
        <v>4</v>
      </c>
      <c r="M8" s="140" t="s">
        <v>740</v>
      </c>
      <c r="N8" s="139" t="s">
        <v>5</v>
      </c>
      <c r="O8" s="141" t="s">
        <v>21</v>
      </c>
      <c r="P8" s="142" t="s">
        <v>780</v>
      </c>
      <c r="Q8" s="143" t="s">
        <v>779</v>
      </c>
    </row>
    <row r="9" spans="1:17" ht="16.149999999999999" thickBot="1" x14ac:dyDescent="0.35">
      <c r="A9" s="80">
        <f>'School Funding &amp; Budget'!A7</f>
        <v>0</v>
      </c>
      <c r="B9" s="80" t="str">
        <f>RIGHT(A9,3)</f>
        <v>0</v>
      </c>
      <c r="C9" s="88">
        <f>'School Funding &amp; Budget'!K68</f>
        <v>0</v>
      </c>
      <c r="D9" s="89">
        <f>'School Funding &amp; Budget'!I67</f>
        <v>0</v>
      </c>
      <c r="E9" s="89">
        <f>'School Funding &amp; Budget'!K81</f>
        <v>0</v>
      </c>
      <c r="F9" s="90">
        <f>'School Funding &amp; Budget'!K84</f>
        <v>0</v>
      </c>
      <c r="G9" s="90">
        <f>'School Funding &amp; Budget'!K98</f>
        <v>0</v>
      </c>
      <c r="H9" s="89">
        <f>'School Funding &amp; Budget'!K94</f>
        <v>0</v>
      </c>
      <c r="I9" s="106">
        <f>SUM(C9:H9)</f>
        <v>0</v>
      </c>
      <c r="J9" s="81">
        <f>'School Funding &amp; Budget'!K135</f>
        <v>0</v>
      </c>
      <c r="K9" s="82">
        <f>'School Funding &amp; Budget'!I134</f>
        <v>0</v>
      </c>
      <c r="L9" s="82">
        <f>'School Funding &amp; Budget'!K148</f>
        <v>0</v>
      </c>
      <c r="M9" s="82">
        <f>'School Funding &amp; Budget'!K151</f>
        <v>0</v>
      </c>
      <c r="N9" s="82">
        <f>'School Funding &amp; Budget'!K165</f>
        <v>0</v>
      </c>
      <c r="O9" s="83">
        <f>'School Funding &amp; Budget'!K161</f>
        <v>0</v>
      </c>
      <c r="P9" s="98">
        <f>SUM(J9:O9)</f>
        <v>0</v>
      </c>
      <c r="Q9" s="87">
        <f>I9+P9</f>
        <v>0</v>
      </c>
    </row>
    <row r="10" spans="1:17" thickBot="1" x14ac:dyDescent="0.35">
      <c r="A10" s="13"/>
      <c r="B10" s="13"/>
      <c r="C10" s="13"/>
      <c r="D10" s="13"/>
      <c r="E10" s="13"/>
      <c r="F10" s="13"/>
      <c r="G10" s="13"/>
      <c r="H10" s="13"/>
      <c r="I10" s="13"/>
      <c r="J10" s="13"/>
      <c r="K10" s="13"/>
      <c r="L10" s="13"/>
      <c r="M10" s="13"/>
      <c r="N10" s="13"/>
      <c r="O10" s="13"/>
      <c r="P10" s="13"/>
      <c r="Q10" s="13"/>
    </row>
    <row r="11" spans="1:17" s="121" customFormat="1" ht="36" x14ac:dyDescent="0.3">
      <c r="A11" s="144" t="s">
        <v>2</v>
      </c>
      <c r="B11" s="145" t="s">
        <v>717</v>
      </c>
      <c r="C11" s="145" t="s">
        <v>785</v>
      </c>
      <c r="D11" s="146" t="s">
        <v>786</v>
      </c>
      <c r="E11" s="147"/>
      <c r="F11" s="147"/>
      <c r="G11" s="147"/>
      <c r="H11" s="147"/>
      <c r="I11" s="147"/>
      <c r="J11" s="147"/>
      <c r="K11" s="147"/>
      <c r="L11" s="147"/>
      <c r="M11" s="147"/>
      <c r="N11" s="147"/>
      <c r="O11" s="147"/>
      <c r="P11" s="147"/>
      <c r="Q11" s="147"/>
    </row>
    <row r="12" spans="1:17" ht="27" customHeight="1" thickBot="1" x14ac:dyDescent="0.5">
      <c r="A12" s="84">
        <f>'School Funding &amp; Budget'!A7</f>
        <v>0</v>
      </c>
      <c r="B12" s="84" t="str">
        <f>RIGHT(A12,3)</f>
        <v>0</v>
      </c>
      <c r="C12" s="85">
        <f>'School Funding &amp; Budget'!B27</f>
        <v>0</v>
      </c>
      <c r="D12" s="86">
        <f>'School Funding &amp; Budget'!B28</f>
        <v>0</v>
      </c>
      <c r="E12" s="114" t="s">
        <v>742</v>
      </c>
      <c r="F12" s="115"/>
      <c r="G12" s="115"/>
      <c r="H12" s="115"/>
      <c r="I12" s="115"/>
      <c r="J12" s="115"/>
      <c r="K12" s="115"/>
      <c r="L12" s="115"/>
      <c r="M12" s="116"/>
      <c r="N12" s="107"/>
      <c r="O12" s="107"/>
      <c r="P12" s="13"/>
      <c r="Q12" s="13"/>
    </row>
    <row r="13" spans="1:17" ht="24.75" customHeight="1" x14ac:dyDescent="0.5">
      <c r="A13" s="13" t="s">
        <v>837</v>
      </c>
      <c r="B13" s="13"/>
      <c r="C13" s="13"/>
      <c r="D13" s="13"/>
      <c r="E13" s="13"/>
      <c r="F13" s="13"/>
      <c r="G13" s="13"/>
      <c r="H13" s="13"/>
      <c r="I13" s="13"/>
      <c r="J13" s="13"/>
      <c r="K13" s="13"/>
      <c r="L13" s="13"/>
      <c r="M13" s="13"/>
      <c r="N13" s="13"/>
      <c r="O13" s="13"/>
      <c r="P13" s="13"/>
      <c r="Q13" s="13"/>
    </row>
  </sheetData>
  <sheetProtection password="D9F6" sheet="1" objects="1" scenarios="1"/>
  <mergeCells count="9">
    <mergeCell ref="J3:N3"/>
    <mergeCell ref="A1:Q1"/>
    <mergeCell ref="C2:D2"/>
    <mergeCell ref="C7:I7"/>
    <mergeCell ref="O3:P3"/>
    <mergeCell ref="C3:I3"/>
    <mergeCell ref="A2:B2"/>
    <mergeCell ref="J7:P7"/>
    <mergeCell ref="E2:Q2"/>
  </mergeCells>
  <printOptions horizontalCentered="1"/>
  <pageMargins left="0.25" right="0.25" top="0.5" bottom="0.5" header="0.25" footer="0.25"/>
  <pageSetup paperSize="5" scale="54" fitToHeight="0" orientation="landscape"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14"/>
  <sheetViews>
    <sheetView topLeftCell="L1" workbookViewId="0">
      <selection activeCell="M1" sqref="M1"/>
    </sheetView>
  </sheetViews>
  <sheetFormatPr defaultRowHeight="15" x14ac:dyDescent="0.25"/>
  <cols>
    <col min="1" max="1" width="13.140625" customWidth="1"/>
    <col min="2" max="2" width="33.85546875" customWidth="1"/>
    <col min="3" max="3" width="35.42578125" customWidth="1"/>
    <col min="4" max="6" width="38.42578125" customWidth="1"/>
    <col min="7" max="27" width="37.5703125" customWidth="1"/>
    <col min="34" max="113" width="36.85546875" customWidth="1"/>
  </cols>
  <sheetData>
    <row r="1" spans="1:135" s="18" customFormat="1" ht="35.25" customHeight="1" x14ac:dyDescent="0.3">
      <c r="A1" s="16" t="s">
        <v>26</v>
      </c>
      <c r="B1" s="16" t="s">
        <v>27</v>
      </c>
      <c r="C1" s="14" t="s">
        <v>671</v>
      </c>
      <c r="D1" s="14" t="s">
        <v>141</v>
      </c>
      <c r="E1" s="14" t="s">
        <v>29</v>
      </c>
      <c r="F1" s="14" t="s">
        <v>117</v>
      </c>
      <c r="G1" s="14" t="s">
        <v>105</v>
      </c>
      <c r="H1" s="14" t="s">
        <v>160</v>
      </c>
      <c r="I1" s="14" t="s">
        <v>181</v>
      </c>
      <c r="J1" s="14" t="s">
        <v>157</v>
      </c>
      <c r="K1" s="14" t="s">
        <v>162</v>
      </c>
      <c r="L1" s="14" t="s">
        <v>134</v>
      </c>
      <c r="M1" t="s">
        <v>757</v>
      </c>
      <c r="N1" s="14" t="s">
        <v>99</v>
      </c>
      <c r="O1" s="14" t="s">
        <v>129</v>
      </c>
      <c r="P1" s="14" t="s">
        <v>699</v>
      </c>
      <c r="Q1" s="14" t="s">
        <v>148</v>
      </c>
      <c r="R1" s="14" t="s">
        <v>704</v>
      </c>
      <c r="S1" s="14" t="s">
        <v>53</v>
      </c>
      <c r="T1" s="14" t="s">
        <v>180</v>
      </c>
      <c r="U1" s="14" t="s">
        <v>143</v>
      </c>
      <c r="V1" s="14" t="s">
        <v>66</v>
      </c>
      <c r="W1" s="14" t="s">
        <v>663</v>
      </c>
      <c r="X1" s="14" t="s">
        <v>675</v>
      </c>
      <c r="Y1" s="14" t="s">
        <v>130</v>
      </c>
      <c r="Z1" s="14" t="s">
        <v>158</v>
      </c>
      <c r="AA1" s="14" t="s">
        <v>135</v>
      </c>
      <c r="AB1" s="14" t="s">
        <v>673</v>
      </c>
      <c r="AC1" s="14" t="s">
        <v>48</v>
      </c>
      <c r="AD1" s="14" t="s">
        <v>156</v>
      </c>
      <c r="AE1" s="14" t="s">
        <v>676</v>
      </c>
      <c r="AF1" s="14" t="s">
        <v>149</v>
      </c>
      <c r="AG1" s="14" t="s">
        <v>153</v>
      </c>
      <c r="AH1" s="14" t="s">
        <v>150</v>
      </c>
      <c r="AI1" s="14" t="s">
        <v>175</v>
      </c>
      <c r="AJ1" s="14" t="s">
        <v>121</v>
      </c>
      <c r="AK1" s="14" t="s">
        <v>161</v>
      </c>
      <c r="AL1" s="14" t="s">
        <v>154</v>
      </c>
      <c r="AM1" s="14" t="s">
        <v>661</v>
      </c>
      <c r="AN1" s="14" t="s">
        <v>93</v>
      </c>
      <c r="AO1" s="14" t="s">
        <v>136</v>
      </c>
      <c r="AP1" s="14" t="s">
        <v>78</v>
      </c>
      <c r="AQ1" s="14" t="s">
        <v>183</v>
      </c>
      <c r="AR1" s="14" t="s">
        <v>45</v>
      </c>
      <c r="AS1" s="14" t="s">
        <v>90</v>
      </c>
      <c r="AT1" s="14" t="s">
        <v>122</v>
      </c>
      <c r="AU1" s="14" t="s">
        <v>133</v>
      </c>
      <c r="AV1" s="14" t="s">
        <v>677</v>
      </c>
      <c r="AW1" s="14" t="s">
        <v>146</v>
      </c>
      <c r="AX1" s="14" t="s">
        <v>678</v>
      </c>
      <c r="AY1" s="14" t="s">
        <v>679</v>
      </c>
      <c r="AZ1" s="14" t="s">
        <v>125</v>
      </c>
      <c r="BA1" s="14" t="s">
        <v>669</v>
      </c>
      <c r="BB1" s="14" t="s">
        <v>682</v>
      </c>
      <c r="BC1" s="14" t="s">
        <v>680</v>
      </c>
      <c r="BD1" s="14" t="s">
        <v>681</v>
      </c>
      <c r="BE1" s="14" t="s">
        <v>700</v>
      </c>
      <c r="BF1" s="14" t="s">
        <v>660</v>
      </c>
      <c r="BG1" s="14" t="s">
        <v>662</v>
      </c>
      <c r="BH1" s="14" t="s">
        <v>683</v>
      </c>
      <c r="BI1" s="14" t="s">
        <v>147</v>
      </c>
      <c r="BJ1" s="14" t="s">
        <v>116</v>
      </c>
      <c r="BK1" s="14" t="s">
        <v>701</v>
      </c>
      <c r="BL1" s="14" t="s">
        <v>672</v>
      </c>
      <c r="BM1" s="14" t="s">
        <v>102</v>
      </c>
      <c r="BN1" s="14" t="s">
        <v>119</v>
      </c>
      <c r="BO1" s="14" t="s">
        <v>171</v>
      </c>
      <c r="BP1" s="14" t="s">
        <v>64</v>
      </c>
      <c r="BQ1" s="14" t="s">
        <v>76</v>
      </c>
      <c r="BR1" s="14" t="s">
        <v>684</v>
      </c>
      <c r="BS1" s="14" t="s">
        <v>685</v>
      </c>
      <c r="BT1" s="14" t="s">
        <v>140</v>
      </c>
      <c r="BU1" s="14" t="s">
        <v>686</v>
      </c>
      <c r="BV1" s="14" t="s">
        <v>114</v>
      </c>
      <c r="BW1" s="14" t="s">
        <v>178</v>
      </c>
      <c r="BX1" s="14" t="s">
        <v>687</v>
      </c>
      <c r="BY1" s="14" t="s">
        <v>688</v>
      </c>
      <c r="BZ1" s="14" t="s">
        <v>166</v>
      </c>
      <c r="CA1" s="14" t="s">
        <v>173</v>
      </c>
      <c r="CB1" s="14" t="s">
        <v>168</v>
      </c>
      <c r="CC1" s="14" t="s">
        <v>152</v>
      </c>
      <c r="CD1" s="14" t="s">
        <v>35</v>
      </c>
      <c r="CE1" s="14" t="s">
        <v>174</v>
      </c>
      <c r="CF1" s="14" t="s">
        <v>57</v>
      </c>
      <c r="CG1" s="14" t="s">
        <v>689</v>
      </c>
      <c r="CH1" s="14" t="s">
        <v>32</v>
      </c>
      <c r="CI1" s="14" t="s">
        <v>690</v>
      </c>
      <c r="CJ1" s="14" t="s">
        <v>38</v>
      </c>
      <c r="CK1" s="14" t="s">
        <v>113</v>
      </c>
      <c r="CL1" s="14" t="s">
        <v>128</v>
      </c>
      <c r="CM1" s="14" t="s">
        <v>691</v>
      </c>
      <c r="CN1" s="14" t="s">
        <v>668</v>
      </c>
      <c r="CO1" s="14" t="s">
        <v>692</v>
      </c>
      <c r="CP1" s="14" t="s">
        <v>665</v>
      </c>
      <c r="CQ1" s="14" t="s">
        <v>664</v>
      </c>
      <c r="CR1" s="14" t="s">
        <v>170</v>
      </c>
      <c r="CS1" s="14" t="s">
        <v>693</v>
      </c>
      <c r="CT1" s="14" t="s">
        <v>60</v>
      </c>
      <c r="CU1" s="14" t="s">
        <v>172</v>
      </c>
      <c r="CV1" s="17" t="s">
        <v>698</v>
      </c>
      <c r="CW1" s="14" t="s">
        <v>697</v>
      </c>
      <c r="CX1" s="14" t="s">
        <v>127</v>
      </c>
      <c r="CY1" s="14" t="s">
        <v>74</v>
      </c>
      <c r="CZ1" s="14" t="s">
        <v>696</v>
      </c>
      <c r="DA1" s="14" t="s">
        <v>145</v>
      </c>
      <c r="DB1" s="14" t="s">
        <v>142</v>
      </c>
      <c r="DC1" s="14" t="s">
        <v>744</v>
      </c>
      <c r="DD1" s="14" t="s">
        <v>695</v>
      </c>
      <c r="DE1" s="14" t="s">
        <v>111</v>
      </c>
      <c r="DF1" s="14" t="s">
        <v>667</v>
      </c>
      <c r="DG1" s="14" t="s">
        <v>674</v>
      </c>
      <c r="DH1" s="14" t="s">
        <v>694</v>
      </c>
      <c r="DI1" s="14" t="s">
        <v>185</v>
      </c>
      <c r="DJ1" s="21" t="s">
        <v>706</v>
      </c>
      <c r="DK1" s="21" t="s">
        <v>709</v>
      </c>
      <c r="DL1" s="21" t="s">
        <v>710</v>
      </c>
      <c r="DM1"/>
      <c r="DN1"/>
      <c r="DO1"/>
      <c r="DP1"/>
      <c r="DQ1"/>
      <c r="DR1"/>
      <c r="DS1"/>
      <c r="DT1"/>
      <c r="DU1"/>
      <c r="DV1"/>
      <c r="DW1"/>
      <c r="DX1"/>
      <c r="DY1"/>
      <c r="DZ1"/>
      <c r="EA1"/>
      <c r="EB1"/>
      <c r="EC1"/>
      <c r="ED1"/>
      <c r="EE1"/>
    </row>
    <row r="2" spans="1:135" ht="14.45" x14ac:dyDescent="0.3">
      <c r="A2" s="14" t="s">
        <v>190</v>
      </c>
      <c r="B2" s="14"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743</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745</v>
      </c>
      <c r="DD2" t="s">
        <v>656</v>
      </c>
      <c r="DE2" t="s">
        <v>405</v>
      </c>
      <c r="DF2" t="s">
        <v>465</v>
      </c>
      <c r="DG2" t="s">
        <v>542</v>
      </c>
      <c r="DH2" t="s">
        <v>654</v>
      </c>
      <c r="DI2" t="s">
        <v>638</v>
      </c>
      <c r="DJ2" t="s">
        <v>707</v>
      </c>
      <c r="DK2">
        <v>0</v>
      </c>
      <c r="DL2" t="s">
        <v>711</v>
      </c>
    </row>
    <row r="3" spans="1:135" ht="14.45" x14ac:dyDescent="0.3">
      <c r="A3" s="14" t="s">
        <v>123</v>
      </c>
      <c r="B3" s="14" t="s">
        <v>141</v>
      </c>
      <c r="C3" s="15"/>
      <c r="D3" t="s">
        <v>467</v>
      </c>
      <c r="E3" t="s">
        <v>207</v>
      </c>
      <c r="G3" t="s">
        <v>388</v>
      </c>
      <c r="H3" t="s">
        <v>518</v>
      </c>
      <c r="I3" t="s">
        <v>624</v>
      </c>
      <c r="J3" t="s">
        <v>509</v>
      </c>
      <c r="K3" t="s">
        <v>532</v>
      </c>
      <c r="N3" t="s">
        <v>378</v>
      </c>
      <c r="P3" s="20"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35" ht="14.45" x14ac:dyDescent="0.3">
      <c r="A4" s="14" t="s">
        <v>28</v>
      </c>
      <c r="B4" s="14" t="s">
        <v>29</v>
      </c>
      <c r="C4" s="15"/>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756</v>
      </c>
      <c r="DK4">
        <v>2</v>
      </c>
      <c r="DL4" t="s">
        <v>713</v>
      </c>
    </row>
    <row r="5" spans="1:135" ht="14.45" x14ac:dyDescent="0.3">
      <c r="A5" s="14" t="s">
        <v>95</v>
      </c>
      <c r="B5" s="14" t="s">
        <v>117</v>
      </c>
      <c r="C5" s="15"/>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35" ht="14.45" x14ac:dyDescent="0.3">
      <c r="A6" s="14" t="s">
        <v>104</v>
      </c>
      <c r="B6" s="14"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35" ht="14.45" x14ac:dyDescent="0.3">
      <c r="A7" s="14" t="s">
        <v>126</v>
      </c>
      <c r="B7" s="14"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35" ht="14.45" x14ac:dyDescent="0.3">
      <c r="A8" s="14" t="s">
        <v>151</v>
      </c>
      <c r="B8" s="14"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35" ht="14.45" x14ac:dyDescent="0.3">
      <c r="A9" s="14" t="s">
        <v>87</v>
      </c>
      <c r="B9" s="14"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20" t="s">
        <v>702</v>
      </c>
      <c r="DK9">
        <v>7</v>
      </c>
    </row>
    <row r="10" spans="1:135" ht="14.45" x14ac:dyDescent="0.3">
      <c r="A10" s="14" t="s">
        <v>70</v>
      </c>
      <c r="B10" s="14" t="s">
        <v>162</v>
      </c>
      <c r="D10" t="s">
        <v>474</v>
      </c>
      <c r="E10" t="s">
        <v>214</v>
      </c>
      <c r="N10" t="s">
        <v>385</v>
      </c>
      <c r="P10" s="20"/>
      <c r="V10" t="s">
        <v>334</v>
      </c>
      <c r="AH10" t="s">
        <v>494</v>
      </c>
      <c r="AK10" t="s">
        <v>529</v>
      </c>
      <c r="AN10" t="s">
        <v>370</v>
      </c>
      <c r="AO10" t="s">
        <v>453</v>
      </c>
      <c r="AT10" t="s">
        <v>424</v>
      </c>
      <c r="BG10" t="s">
        <v>350</v>
      </c>
      <c r="BL10" t="s">
        <v>621</v>
      </c>
      <c r="CI10" t="s">
        <v>608</v>
      </c>
      <c r="CJ10" t="s">
        <v>313</v>
      </c>
      <c r="CO10" t="s">
        <v>561</v>
      </c>
      <c r="DK10">
        <v>8</v>
      </c>
    </row>
    <row r="11" spans="1:135" ht="14.45" x14ac:dyDescent="0.3">
      <c r="A11" s="14" t="s">
        <v>68</v>
      </c>
      <c r="B11" s="14" t="s">
        <v>134</v>
      </c>
      <c r="D11" t="s">
        <v>475</v>
      </c>
      <c r="E11" t="s">
        <v>215</v>
      </c>
      <c r="N11" t="s">
        <v>754</v>
      </c>
      <c r="V11" t="s">
        <v>335</v>
      </c>
      <c r="AH11" t="s">
        <v>495</v>
      </c>
      <c r="AK11" t="s">
        <v>530</v>
      </c>
      <c r="AN11" t="s">
        <v>371</v>
      </c>
      <c r="AO11" t="s">
        <v>454</v>
      </c>
      <c r="AT11" t="s">
        <v>425</v>
      </c>
      <c r="BG11" t="s">
        <v>351</v>
      </c>
      <c r="BL11" t="s">
        <v>622</v>
      </c>
      <c r="CI11" t="s">
        <v>609</v>
      </c>
      <c r="CJ11" t="s">
        <v>314</v>
      </c>
      <c r="CO11" t="s">
        <v>562</v>
      </c>
      <c r="DK11">
        <v>9</v>
      </c>
    </row>
    <row r="12" spans="1:135" ht="14.45" x14ac:dyDescent="0.3">
      <c r="A12" s="14" t="s">
        <v>94</v>
      </c>
      <c r="B12" s="14" t="s">
        <v>99</v>
      </c>
      <c r="E12" t="s">
        <v>216</v>
      </c>
      <c r="N12" t="s">
        <v>755</v>
      </c>
      <c r="V12" t="s">
        <v>336</v>
      </c>
      <c r="AH12" t="s">
        <v>496</v>
      </c>
      <c r="AN12" t="s">
        <v>372</v>
      </c>
      <c r="AO12" t="s">
        <v>455</v>
      </c>
      <c r="AT12" t="s">
        <v>426</v>
      </c>
      <c r="BG12" t="s">
        <v>352</v>
      </c>
      <c r="BL12" t="s">
        <v>623</v>
      </c>
      <c r="CJ12" t="s">
        <v>315</v>
      </c>
      <c r="CO12" t="s">
        <v>563</v>
      </c>
    </row>
    <row r="13" spans="1:135" ht="14.45" x14ac:dyDescent="0.3">
      <c r="A13" s="14" t="s">
        <v>108</v>
      </c>
      <c r="B13" s="14" t="s">
        <v>129</v>
      </c>
      <c r="E13" t="s">
        <v>217</v>
      </c>
      <c r="V13" t="s">
        <v>337</v>
      </c>
      <c r="AH13" t="s">
        <v>497</v>
      </c>
      <c r="AN13" t="s">
        <v>373</v>
      </c>
      <c r="AO13" t="s">
        <v>456</v>
      </c>
      <c r="AT13" t="s">
        <v>427</v>
      </c>
      <c r="BG13" t="s">
        <v>353</v>
      </c>
      <c r="CJ13" t="s">
        <v>316</v>
      </c>
      <c r="CO13" t="s">
        <v>564</v>
      </c>
    </row>
    <row r="14" spans="1:135" ht="14.45" x14ac:dyDescent="0.3">
      <c r="A14" s="14" t="s">
        <v>163</v>
      </c>
      <c r="B14" s="14" t="s">
        <v>699</v>
      </c>
      <c r="E14" t="s">
        <v>218</v>
      </c>
      <c r="AN14" t="s">
        <v>374</v>
      </c>
      <c r="AO14" t="s">
        <v>457</v>
      </c>
      <c r="BG14" t="s">
        <v>354</v>
      </c>
      <c r="CO14" s="20" t="s">
        <v>703</v>
      </c>
    </row>
    <row r="15" spans="1:135" ht="14.45" x14ac:dyDescent="0.3">
      <c r="A15" s="14" t="s">
        <v>86</v>
      </c>
      <c r="B15" s="14" t="s">
        <v>148</v>
      </c>
      <c r="E15" t="s">
        <v>219</v>
      </c>
      <c r="AN15" t="s">
        <v>375</v>
      </c>
      <c r="AO15" t="s">
        <v>458</v>
      </c>
      <c r="BG15" t="s">
        <v>355</v>
      </c>
      <c r="CO15" t="s">
        <v>565</v>
      </c>
    </row>
    <row r="16" spans="1:135" ht="14.45" x14ac:dyDescent="0.3">
      <c r="A16" s="14" t="s">
        <v>188</v>
      </c>
      <c r="B16" s="14" t="s">
        <v>704</v>
      </c>
      <c r="E16" t="s">
        <v>220</v>
      </c>
      <c r="AN16" t="s">
        <v>376</v>
      </c>
      <c r="AO16" t="s">
        <v>459</v>
      </c>
      <c r="BG16" t="s">
        <v>356</v>
      </c>
      <c r="CO16" t="s">
        <v>566</v>
      </c>
    </row>
    <row r="17" spans="1:93" ht="14.45" x14ac:dyDescent="0.3">
      <c r="A17" s="14" t="s">
        <v>52</v>
      </c>
      <c r="B17" s="14" t="s">
        <v>53</v>
      </c>
      <c r="E17" t="s">
        <v>221</v>
      </c>
      <c r="AO17" t="s">
        <v>460</v>
      </c>
      <c r="BG17" t="s">
        <v>357</v>
      </c>
      <c r="CO17" t="s">
        <v>567</v>
      </c>
    </row>
    <row r="18" spans="1:93" ht="14.45" x14ac:dyDescent="0.3">
      <c r="A18" s="14" t="s">
        <v>72</v>
      </c>
      <c r="B18" s="14" t="s">
        <v>180</v>
      </c>
      <c r="C18" s="15"/>
      <c r="E18" t="s">
        <v>222</v>
      </c>
      <c r="AO18" t="s">
        <v>461</v>
      </c>
      <c r="BG18" t="s">
        <v>358</v>
      </c>
      <c r="CO18" t="s">
        <v>568</v>
      </c>
    </row>
    <row r="19" spans="1:93" ht="14.45" x14ac:dyDescent="0.3">
      <c r="A19" s="14" t="s">
        <v>84</v>
      </c>
      <c r="B19" s="14" t="s">
        <v>143</v>
      </c>
      <c r="C19" s="15"/>
      <c r="E19" t="s">
        <v>223</v>
      </c>
      <c r="AO19" t="s">
        <v>462</v>
      </c>
      <c r="BG19" t="s">
        <v>359</v>
      </c>
      <c r="CO19" t="s">
        <v>569</v>
      </c>
    </row>
    <row r="20" spans="1:93" ht="14.45" x14ac:dyDescent="0.3">
      <c r="A20" s="14" t="s">
        <v>65</v>
      </c>
      <c r="B20" s="14" t="s">
        <v>66</v>
      </c>
      <c r="C20" s="15"/>
      <c r="E20" t="s">
        <v>224</v>
      </c>
      <c r="F20" s="15"/>
      <c r="BG20" t="s">
        <v>748</v>
      </c>
      <c r="CO20" t="s">
        <v>570</v>
      </c>
    </row>
    <row r="21" spans="1:93" ht="14.45" x14ac:dyDescent="0.3">
      <c r="A21" s="14" t="s">
        <v>39</v>
      </c>
      <c r="B21" s="14" t="s">
        <v>663</v>
      </c>
      <c r="C21" s="15"/>
      <c r="E21" t="s">
        <v>225</v>
      </c>
      <c r="F21" s="15"/>
      <c r="BG21" t="s">
        <v>749</v>
      </c>
    </row>
    <row r="22" spans="1:93" ht="14.45" x14ac:dyDescent="0.3">
      <c r="A22" s="14" t="s">
        <v>197</v>
      </c>
      <c r="B22" s="14" t="s">
        <v>675</v>
      </c>
      <c r="C22" s="15"/>
      <c r="E22" t="s">
        <v>226</v>
      </c>
      <c r="F22" s="15"/>
      <c r="BG22" t="s">
        <v>750</v>
      </c>
    </row>
    <row r="23" spans="1:93" ht="14.45" x14ac:dyDescent="0.3">
      <c r="A23" s="14" t="s">
        <v>100</v>
      </c>
      <c r="B23" s="14" t="s">
        <v>130</v>
      </c>
      <c r="C23" s="15"/>
      <c r="E23" t="s">
        <v>227</v>
      </c>
      <c r="F23" s="15"/>
      <c r="BG23" t="s">
        <v>751</v>
      </c>
    </row>
    <row r="24" spans="1:93" ht="14.45" x14ac:dyDescent="0.3">
      <c r="A24" s="14" t="s">
        <v>137</v>
      </c>
      <c r="B24" s="14" t="s">
        <v>158</v>
      </c>
      <c r="C24" s="15"/>
      <c r="E24" t="s">
        <v>228</v>
      </c>
      <c r="F24" s="15"/>
      <c r="BG24" t="s">
        <v>752</v>
      </c>
    </row>
    <row r="25" spans="1:93" ht="14.45" x14ac:dyDescent="0.3">
      <c r="A25" s="14" t="s">
        <v>67</v>
      </c>
      <c r="B25" s="14" t="s">
        <v>135</v>
      </c>
      <c r="C25" s="15"/>
      <c r="E25" t="s">
        <v>229</v>
      </c>
      <c r="F25" s="15"/>
      <c r="BG25" t="s">
        <v>753</v>
      </c>
    </row>
    <row r="26" spans="1:93" ht="14.45" x14ac:dyDescent="0.3">
      <c r="A26" s="14" t="s">
        <v>103</v>
      </c>
      <c r="B26" s="14" t="s">
        <v>673</v>
      </c>
      <c r="C26" s="15"/>
      <c r="E26" t="s">
        <v>230</v>
      </c>
      <c r="F26" s="15"/>
    </row>
    <row r="27" spans="1:93" ht="14.45" x14ac:dyDescent="0.3">
      <c r="A27" s="14" t="s">
        <v>47</v>
      </c>
      <c r="B27" s="14" t="s">
        <v>48</v>
      </c>
      <c r="C27" s="15"/>
      <c r="E27" t="s">
        <v>231</v>
      </c>
      <c r="F27" s="15"/>
    </row>
    <row r="28" spans="1:93" ht="14.45" x14ac:dyDescent="0.3">
      <c r="A28" s="14" t="s">
        <v>155</v>
      </c>
      <c r="B28" s="14" t="s">
        <v>156</v>
      </c>
      <c r="C28" s="15"/>
      <c r="E28" t="s">
        <v>232</v>
      </c>
      <c r="F28" s="15"/>
    </row>
    <row r="29" spans="1:93" ht="14.45" x14ac:dyDescent="0.3">
      <c r="A29" s="14" t="s">
        <v>205</v>
      </c>
      <c r="B29" s="14" t="s">
        <v>676</v>
      </c>
      <c r="C29" s="15"/>
      <c r="E29" t="s">
        <v>233</v>
      </c>
      <c r="F29" s="15"/>
    </row>
    <row r="30" spans="1:93" ht="14.45" x14ac:dyDescent="0.3">
      <c r="A30" s="14" t="s">
        <v>46</v>
      </c>
      <c r="B30" s="14" t="s">
        <v>149</v>
      </c>
      <c r="C30" s="15"/>
      <c r="E30" t="s">
        <v>234</v>
      </c>
      <c r="F30" s="15"/>
    </row>
    <row r="31" spans="1:93" ht="14.45" x14ac:dyDescent="0.3">
      <c r="A31" s="14" t="s">
        <v>62</v>
      </c>
      <c r="B31" s="14" t="s">
        <v>153</v>
      </c>
      <c r="C31" s="15"/>
      <c r="E31" t="s">
        <v>235</v>
      </c>
      <c r="F31" s="15"/>
    </row>
    <row r="32" spans="1:93" ht="14.45" x14ac:dyDescent="0.3">
      <c r="A32" s="14" t="s">
        <v>33</v>
      </c>
      <c r="B32" s="14" t="s">
        <v>150</v>
      </c>
      <c r="C32" s="15"/>
      <c r="E32" t="s">
        <v>236</v>
      </c>
      <c r="F32" s="15"/>
    </row>
    <row r="33" spans="1:6" ht="14.45" x14ac:dyDescent="0.3">
      <c r="A33" s="14" t="s">
        <v>58</v>
      </c>
      <c r="B33" s="14" t="s">
        <v>175</v>
      </c>
      <c r="C33" s="15"/>
      <c r="E33" t="s">
        <v>237</v>
      </c>
      <c r="F33" s="15"/>
    </row>
    <row r="34" spans="1:6" x14ac:dyDescent="0.25">
      <c r="A34" s="14" t="s">
        <v>106</v>
      </c>
      <c r="B34" s="14" t="s">
        <v>121</v>
      </c>
      <c r="C34" s="15"/>
      <c r="E34" t="s">
        <v>238</v>
      </c>
      <c r="F34" s="15"/>
    </row>
    <row r="35" spans="1:6" x14ac:dyDescent="0.25">
      <c r="A35" s="14" t="s">
        <v>88</v>
      </c>
      <c r="B35" s="14" t="s">
        <v>161</v>
      </c>
      <c r="C35" s="15"/>
      <c r="E35" t="s">
        <v>239</v>
      </c>
      <c r="F35" s="15"/>
    </row>
    <row r="36" spans="1:6" x14ac:dyDescent="0.25">
      <c r="A36" s="14" t="s">
        <v>85</v>
      </c>
      <c r="B36" s="14" t="s">
        <v>154</v>
      </c>
      <c r="C36" s="15"/>
      <c r="E36" t="s">
        <v>670</v>
      </c>
      <c r="F36" s="15"/>
    </row>
    <row r="37" spans="1:6" x14ac:dyDescent="0.25">
      <c r="A37" s="14" t="s">
        <v>79</v>
      </c>
      <c r="B37" s="14" t="s">
        <v>661</v>
      </c>
      <c r="C37" s="15"/>
      <c r="E37" t="s">
        <v>240</v>
      </c>
      <c r="F37" s="15"/>
    </row>
    <row r="38" spans="1:6" x14ac:dyDescent="0.25">
      <c r="A38" s="14" t="s">
        <v>92</v>
      </c>
      <c r="B38" s="14" t="s">
        <v>93</v>
      </c>
      <c r="C38" s="15"/>
      <c r="E38" t="s">
        <v>241</v>
      </c>
      <c r="F38" s="15"/>
    </row>
    <row r="39" spans="1:6" x14ac:dyDescent="0.25">
      <c r="A39" s="14" t="s">
        <v>49</v>
      </c>
      <c r="B39" s="14" t="s">
        <v>136</v>
      </c>
      <c r="C39" s="15"/>
      <c r="E39" t="s">
        <v>242</v>
      </c>
      <c r="F39" s="15"/>
    </row>
    <row r="40" spans="1:6" x14ac:dyDescent="0.25">
      <c r="A40" s="14" t="s">
        <v>77</v>
      </c>
      <c r="B40" s="14" t="s">
        <v>78</v>
      </c>
      <c r="C40" s="15"/>
      <c r="E40" t="s">
        <v>243</v>
      </c>
      <c r="F40" s="15"/>
    </row>
    <row r="41" spans="1:6" x14ac:dyDescent="0.25">
      <c r="A41" s="14" t="s">
        <v>182</v>
      </c>
      <c r="B41" s="14" t="s">
        <v>183</v>
      </c>
      <c r="C41" s="15"/>
      <c r="E41" t="s">
        <v>244</v>
      </c>
      <c r="F41" s="15"/>
    </row>
    <row r="42" spans="1:6" x14ac:dyDescent="0.25">
      <c r="A42" s="14" t="s">
        <v>44</v>
      </c>
      <c r="B42" s="14" t="s">
        <v>45</v>
      </c>
      <c r="C42" s="15"/>
      <c r="E42" t="s">
        <v>245</v>
      </c>
      <c r="F42" s="15"/>
    </row>
    <row r="43" spans="1:6" x14ac:dyDescent="0.25">
      <c r="A43" s="14" t="s">
        <v>89</v>
      </c>
      <c r="B43" s="14" t="s">
        <v>90</v>
      </c>
      <c r="C43" s="15"/>
      <c r="E43" t="s">
        <v>246</v>
      </c>
      <c r="F43" s="15"/>
    </row>
    <row r="44" spans="1:6" x14ac:dyDescent="0.25">
      <c r="A44" s="14" t="s">
        <v>54</v>
      </c>
      <c r="B44" s="14" t="s">
        <v>122</v>
      </c>
      <c r="C44" s="15"/>
      <c r="E44" t="s">
        <v>247</v>
      </c>
      <c r="F44" s="15"/>
    </row>
    <row r="45" spans="1:6" x14ac:dyDescent="0.25">
      <c r="A45" s="14" t="s">
        <v>132</v>
      </c>
      <c r="B45" s="14" t="s">
        <v>133</v>
      </c>
      <c r="C45" s="15"/>
      <c r="E45" t="s">
        <v>248</v>
      </c>
      <c r="F45" s="15"/>
    </row>
    <row r="46" spans="1:6" x14ac:dyDescent="0.25">
      <c r="A46" s="14" t="s">
        <v>186</v>
      </c>
      <c r="B46" s="14" t="s">
        <v>677</v>
      </c>
      <c r="C46" s="15"/>
      <c r="E46" t="s">
        <v>249</v>
      </c>
      <c r="F46" s="15"/>
    </row>
    <row r="47" spans="1:6" x14ac:dyDescent="0.25">
      <c r="A47" s="14" t="s">
        <v>42</v>
      </c>
      <c r="B47" s="14" t="s">
        <v>146</v>
      </c>
      <c r="C47" s="15"/>
      <c r="E47" t="s">
        <v>250</v>
      </c>
      <c r="F47" s="15"/>
    </row>
    <row r="48" spans="1:6" ht="30" x14ac:dyDescent="0.25">
      <c r="A48" s="14" t="s">
        <v>189</v>
      </c>
      <c r="B48" s="14" t="s">
        <v>678</v>
      </c>
      <c r="C48" s="15"/>
      <c r="E48" t="s">
        <v>251</v>
      </c>
      <c r="F48" s="15"/>
    </row>
    <row r="49" spans="1:6" x14ac:dyDescent="0.25">
      <c r="A49" s="14" t="s">
        <v>195</v>
      </c>
      <c r="B49" s="14" t="s">
        <v>679</v>
      </c>
      <c r="C49" s="15"/>
      <c r="E49" t="s">
        <v>252</v>
      </c>
      <c r="F49" s="15"/>
    </row>
    <row r="50" spans="1:6" x14ac:dyDescent="0.25">
      <c r="A50" s="14" t="s">
        <v>82</v>
      </c>
      <c r="B50" s="14" t="s">
        <v>125</v>
      </c>
      <c r="C50" s="15"/>
      <c r="E50" t="s">
        <v>253</v>
      </c>
      <c r="F50" s="15"/>
    </row>
    <row r="51" spans="1:6" x14ac:dyDescent="0.25">
      <c r="A51" s="14" t="s">
        <v>61</v>
      </c>
      <c r="B51" s="14" t="s">
        <v>669</v>
      </c>
      <c r="C51" s="15"/>
      <c r="E51" t="s">
        <v>254</v>
      </c>
      <c r="F51" s="15"/>
    </row>
    <row r="52" spans="1:6" x14ac:dyDescent="0.25">
      <c r="A52" s="14" t="s">
        <v>159</v>
      </c>
      <c r="B52" s="14" t="s">
        <v>682</v>
      </c>
      <c r="C52" s="15"/>
      <c r="E52" t="s">
        <v>255</v>
      </c>
      <c r="F52" s="15"/>
    </row>
    <row r="53" spans="1:6" x14ac:dyDescent="0.25">
      <c r="A53" s="14" t="s">
        <v>203</v>
      </c>
      <c r="B53" s="14" t="s">
        <v>680</v>
      </c>
      <c r="C53" s="15"/>
      <c r="E53" t="s">
        <v>256</v>
      </c>
      <c r="F53" s="15"/>
    </row>
    <row r="54" spans="1:6" x14ac:dyDescent="0.25">
      <c r="A54" s="14" t="s">
        <v>191</v>
      </c>
      <c r="B54" s="14" t="s">
        <v>681</v>
      </c>
      <c r="C54" s="15"/>
      <c r="E54" t="s">
        <v>257</v>
      </c>
      <c r="F54" s="15"/>
    </row>
    <row r="55" spans="1:6" x14ac:dyDescent="0.25">
      <c r="A55" s="14" t="s">
        <v>200</v>
      </c>
      <c r="B55" s="14" t="s">
        <v>201</v>
      </c>
      <c r="C55" s="15"/>
      <c r="E55" t="s">
        <v>258</v>
      </c>
      <c r="F55" s="15"/>
    </row>
    <row r="56" spans="1:6" x14ac:dyDescent="0.25">
      <c r="A56" s="14" t="s">
        <v>50</v>
      </c>
      <c r="B56" s="14" t="s">
        <v>660</v>
      </c>
      <c r="C56" s="15"/>
      <c r="E56" t="s">
        <v>259</v>
      </c>
      <c r="F56" s="15"/>
    </row>
    <row r="57" spans="1:6" x14ac:dyDescent="0.25">
      <c r="A57" s="14" t="s">
        <v>81</v>
      </c>
      <c r="B57" s="14" t="s">
        <v>662</v>
      </c>
      <c r="C57" s="15"/>
      <c r="E57" t="s">
        <v>260</v>
      </c>
      <c r="F57" s="15"/>
    </row>
    <row r="58" spans="1:6" x14ac:dyDescent="0.25">
      <c r="A58" s="14" t="s">
        <v>164</v>
      </c>
      <c r="B58" s="14" t="s">
        <v>683</v>
      </c>
      <c r="C58" s="15"/>
      <c r="E58" t="s">
        <v>261</v>
      </c>
      <c r="F58" s="15"/>
    </row>
    <row r="59" spans="1:6" x14ac:dyDescent="0.25">
      <c r="A59" s="14" t="s">
        <v>80</v>
      </c>
      <c r="B59" s="14" t="s">
        <v>147</v>
      </c>
      <c r="C59" s="15"/>
      <c r="E59" t="s">
        <v>262</v>
      </c>
      <c r="F59" s="15"/>
    </row>
    <row r="60" spans="1:6" x14ac:dyDescent="0.25">
      <c r="A60" s="14" t="s">
        <v>115</v>
      </c>
      <c r="B60" s="14" t="s">
        <v>116</v>
      </c>
      <c r="C60" s="15"/>
      <c r="E60" t="s">
        <v>263</v>
      </c>
      <c r="F60" s="15"/>
    </row>
    <row r="61" spans="1:6" x14ac:dyDescent="0.25">
      <c r="A61" s="14" t="s">
        <v>40</v>
      </c>
      <c r="B61" s="14" t="s">
        <v>701</v>
      </c>
      <c r="C61" s="15"/>
      <c r="E61" t="s">
        <v>264</v>
      </c>
      <c r="F61" s="15"/>
    </row>
    <row r="62" spans="1:6" x14ac:dyDescent="0.25">
      <c r="A62" s="14" t="s">
        <v>98</v>
      </c>
      <c r="B62" s="14" t="s">
        <v>672</v>
      </c>
      <c r="C62" s="15"/>
      <c r="E62" t="s">
        <v>265</v>
      </c>
      <c r="F62" s="15"/>
    </row>
    <row r="63" spans="1:6" x14ac:dyDescent="0.25">
      <c r="A63" s="14" t="s">
        <v>101</v>
      </c>
      <c r="B63" s="14" t="s">
        <v>102</v>
      </c>
      <c r="C63" s="15"/>
      <c r="E63" t="s">
        <v>266</v>
      </c>
      <c r="F63" s="15"/>
    </row>
    <row r="64" spans="1:6" x14ac:dyDescent="0.25">
      <c r="A64" s="14" t="s">
        <v>118</v>
      </c>
      <c r="B64" s="14" t="s">
        <v>119</v>
      </c>
      <c r="C64" s="15"/>
      <c r="E64" t="s">
        <v>267</v>
      </c>
      <c r="F64" s="15"/>
    </row>
    <row r="65" spans="1:6" x14ac:dyDescent="0.25">
      <c r="A65" s="14" t="s">
        <v>124</v>
      </c>
      <c r="B65" s="14" t="s">
        <v>171</v>
      </c>
      <c r="C65" s="15"/>
      <c r="E65" t="s">
        <v>268</v>
      </c>
      <c r="F65" s="15"/>
    </row>
    <row r="66" spans="1:6" x14ac:dyDescent="0.25">
      <c r="A66" s="14" t="s">
        <v>63</v>
      </c>
      <c r="B66" s="14" t="s">
        <v>64</v>
      </c>
      <c r="C66" s="15"/>
      <c r="E66" t="s">
        <v>269</v>
      </c>
      <c r="F66" s="15"/>
    </row>
    <row r="67" spans="1:6" x14ac:dyDescent="0.25">
      <c r="A67" s="14" t="s">
        <v>75</v>
      </c>
      <c r="B67" s="14" t="s">
        <v>76</v>
      </c>
      <c r="C67" s="15"/>
      <c r="E67" t="s">
        <v>270</v>
      </c>
      <c r="F67" s="15"/>
    </row>
    <row r="68" spans="1:6" x14ac:dyDescent="0.25">
      <c r="A68" s="14" t="s">
        <v>120</v>
      </c>
      <c r="B68" s="14" t="s">
        <v>684</v>
      </c>
      <c r="C68" s="15"/>
      <c r="E68" t="s">
        <v>271</v>
      </c>
      <c r="F68" s="15"/>
    </row>
    <row r="69" spans="1:6" ht="30" x14ac:dyDescent="0.25">
      <c r="A69" s="14" t="s">
        <v>192</v>
      </c>
      <c r="B69" s="14" t="s">
        <v>685</v>
      </c>
      <c r="C69" s="15"/>
      <c r="E69" t="s">
        <v>272</v>
      </c>
      <c r="F69" s="15"/>
    </row>
    <row r="70" spans="1:6" x14ac:dyDescent="0.25">
      <c r="A70" s="14" t="s">
        <v>41</v>
      </c>
      <c r="B70" s="14" t="s">
        <v>140</v>
      </c>
      <c r="C70" s="15"/>
      <c r="E70" t="s">
        <v>273</v>
      </c>
      <c r="F70" s="15"/>
    </row>
    <row r="71" spans="1:6" x14ac:dyDescent="0.25">
      <c r="A71" s="14" t="s">
        <v>176</v>
      </c>
      <c r="B71" s="14" t="s">
        <v>686</v>
      </c>
      <c r="C71" s="15"/>
      <c r="E71" t="s">
        <v>274</v>
      </c>
      <c r="F71" s="15"/>
    </row>
    <row r="72" spans="1:6" x14ac:dyDescent="0.25">
      <c r="A72" s="14" t="s">
        <v>30</v>
      </c>
      <c r="B72" s="14" t="s">
        <v>114</v>
      </c>
      <c r="C72" s="15"/>
      <c r="E72" t="s">
        <v>746</v>
      </c>
      <c r="F72" s="15"/>
    </row>
    <row r="73" spans="1:6" x14ac:dyDescent="0.25">
      <c r="A73" s="14" t="s">
        <v>177</v>
      </c>
      <c r="B73" s="14" t="s">
        <v>178</v>
      </c>
      <c r="C73" s="15"/>
      <c r="E73" s="119" t="s">
        <v>275</v>
      </c>
      <c r="F73" s="15"/>
    </row>
    <row r="74" spans="1:6" ht="30" x14ac:dyDescent="0.25">
      <c r="A74" s="14" t="s">
        <v>194</v>
      </c>
      <c r="B74" s="14" t="s">
        <v>687</v>
      </c>
      <c r="C74" s="15"/>
      <c r="E74" t="s">
        <v>276</v>
      </c>
      <c r="F74" s="15"/>
    </row>
    <row r="75" spans="1:6" x14ac:dyDescent="0.25">
      <c r="A75" s="14" t="s">
        <v>187</v>
      </c>
      <c r="B75" s="14" t="s">
        <v>688</v>
      </c>
      <c r="C75" s="15"/>
      <c r="E75" t="s">
        <v>277</v>
      </c>
      <c r="F75" s="15"/>
    </row>
    <row r="76" spans="1:6" x14ac:dyDescent="0.25">
      <c r="A76" s="14" t="s">
        <v>165</v>
      </c>
      <c r="B76" s="14" t="s">
        <v>166</v>
      </c>
      <c r="C76" s="15"/>
      <c r="E76" t="s">
        <v>278</v>
      </c>
      <c r="F76" s="15"/>
    </row>
    <row r="77" spans="1:6" x14ac:dyDescent="0.25">
      <c r="A77" s="14" t="s">
        <v>138</v>
      </c>
      <c r="B77" s="14" t="s">
        <v>173</v>
      </c>
      <c r="C77" s="15"/>
      <c r="E77" t="s">
        <v>279</v>
      </c>
      <c r="F77" s="15"/>
    </row>
    <row r="78" spans="1:6" x14ac:dyDescent="0.25">
      <c r="A78" s="14" t="s">
        <v>71</v>
      </c>
      <c r="B78" s="14" t="s">
        <v>168</v>
      </c>
      <c r="C78" s="15"/>
      <c r="E78" t="s">
        <v>280</v>
      </c>
      <c r="F78" s="15"/>
    </row>
    <row r="79" spans="1:6" x14ac:dyDescent="0.25">
      <c r="A79" s="14" t="s">
        <v>91</v>
      </c>
      <c r="B79" s="14" t="s">
        <v>152</v>
      </c>
      <c r="C79" s="15"/>
      <c r="E79" t="s">
        <v>281</v>
      </c>
      <c r="F79" s="15"/>
    </row>
    <row r="80" spans="1:6" x14ac:dyDescent="0.25">
      <c r="A80" s="14" t="s">
        <v>34</v>
      </c>
      <c r="B80" s="14" t="s">
        <v>35</v>
      </c>
      <c r="C80" s="15"/>
      <c r="E80" t="s">
        <v>282</v>
      </c>
      <c r="F80" s="15"/>
    </row>
    <row r="81" spans="1:6" x14ac:dyDescent="0.25">
      <c r="A81" s="14" t="s">
        <v>139</v>
      </c>
      <c r="B81" s="14" t="s">
        <v>174</v>
      </c>
      <c r="C81" s="15"/>
      <c r="E81" t="s">
        <v>283</v>
      </c>
      <c r="F81" s="15"/>
    </row>
    <row r="82" spans="1:6" x14ac:dyDescent="0.25">
      <c r="A82" s="14" t="s">
        <v>56</v>
      </c>
      <c r="B82" s="14" t="s">
        <v>57</v>
      </c>
      <c r="C82" s="15"/>
      <c r="E82" t="s">
        <v>284</v>
      </c>
      <c r="F82" s="15"/>
    </row>
    <row r="83" spans="1:6" ht="30" x14ac:dyDescent="0.25">
      <c r="A83" s="14" t="s">
        <v>196</v>
      </c>
      <c r="B83" s="14" t="s">
        <v>689</v>
      </c>
      <c r="C83" s="15"/>
      <c r="E83" t="s">
        <v>285</v>
      </c>
      <c r="F83" s="15"/>
    </row>
    <row r="84" spans="1:6" x14ac:dyDescent="0.25">
      <c r="A84" s="14" t="s">
        <v>31</v>
      </c>
      <c r="B84" s="14" t="s">
        <v>32</v>
      </c>
      <c r="C84" s="15"/>
      <c r="E84" t="s">
        <v>286</v>
      </c>
      <c r="F84" s="15"/>
    </row>
    <row r="85" spans="1:6" x14ac:dyDescent="0.25">
      <c r="A85" s="14" t="s">
        <v>179</v>
      </c>
      <c r="B85" s="14" t="s">
        <v>690</v>
      </c>
      <c r="C85" s="15"/>
      <c r="E85" t="s">
        <v>287</v>
      </c>
      <c r="F85" s="15"/>
    </row>
    <row r="86" spans="1:6" x14ac:dyDescent="0.25">
      <c r="A86" s="14" t="s">
        <v>37</v>
      </c>
      <c r="B86" s="14" t="s">
        <v>38</v>
      </c>
      <c r="C86" s="15"/>
      <c r="E86" t="s">
        <v>288</v>
      </c>
      <c r="F86" s="15"/>
    </row>
    <row r="87" spans="1:6" x14ac:dyDescent="0.25">
      <c r="A87" s="14" t="s">
        <v>37</v>
      </c>
      <c r="B87" s="14" t="s">
        <v>38</v>
      </c>
      <c r="C87" s="15"/>
      <c r="E87" t="s">
        <v>289</v>
      </c>
      <c r="F87" s="15"/>
    </row>
    <row r="88" spans="1:6" x14ac:dyDescent="0.25">
      <c r="A88" s="14" t="s">
        <v>112</v>
      </c>
      <c r="B88" s="14" t="s">
        <v>113</v>
      </c>
      <c r="C88" s="15"/>
      <c r="E88" t="s">
        <v>290</v>
      </c>
      <c r="F88" s="15"/>
    </row>
    <row r="89" spans="1:6" x14ac:dyDescent="0.25">
      <c r="A89" s="14" t="s">
        <v>83</v>
      </c>
      <c r="B89" s="14" t="s">
        <v>128</v>
      </c>
      <c r="C89" s="15"/>
      <c r="E89" t="s">
        <v>291</v>
      </c>
      <c r="F89" s="15"/>
    </row>
    <row r="90" spans="1:6" ht="30" x14ac:dyDescent="0.25">
      <c r="A90" s="14" t="s">
        <v>198</v>
      </c>
      <c r="B90" s="14" t="s">
        <v>691</v>
      </c>
      <c r="C90" s="15"/>
      <c r="E90" t="s">
        <v>292</v>
      </c>
      <c r="F90" s="15"/>
    </row>
    <row r="91" spans="1:6" x14ac:dyDescent="0.25">
      <c r="A91" s="14" t="s">
        <v>43</v>
      </c>
      <c r="B91" s="14" t="s">
        <v>668</v>
      </c>
      <c r="C91" s="15"/>
      <c r="E91" t="s">
        <v>293</v>
      </c>
      <c r="F91" s="15"/>
    </row>
    <row r="92" spans="1:6" x14ac:dyDescent="0.25">
      <c r="A92" s="14" t="s">
        <v>167</v>
      </c>
      <c r="B92" s="14" t="s">
        <v>692</v>
      </c>
      <c r="C92" s="15"/>
      <c r="E92" t="s">
        <v>294</v>
      </c>
      <c r="F92" s="15"/>
    </row>
    <row r="93" spans="1:6" x14ac:dyDescent="0.25">
      <c r="A93" s="14" t="s">
        <v>109</v>
      </c>
      <c r="B93" s="14" t="s">
        <v>665</v>
      </c>
      <c r="C93" s="15"/>
      <c r="E93" t="s">
        <v>295</v>
      </c>
      <c r="F93" s="15"/>
    </row>
    <row r="94" spans="1:6" x14ac:dyDescent="0.25">
      <c r="A94" s="14" t="s">
        <v>107</v>
      </c>
      <c r="B94" s="14" t="s">
        <v>664</v>
      </c>
      <c r="C94" s="15"/>
      <c r="E94" t="s">
        <v>296</v>
      </c>
      <c r="F94" s="15"/>
    </row>
    <row r="95" spans="1:6" x14ac:dyDescent="0.25">
      <c r="A95" s="14" t="s">
        <v>169</v>
      </c>
      <c r="B95" s="14" t="s">
        <v>170</v>
      </c>
      <c r="C95" s="15"/>
      <c r="E95" t="s">
        <v>297</v>
      </c>
      <c r="F95" s="15"/>
    </row>
    <row r="96" spans="1:6" ht="30" x14ac:dyDescent="0.25">
      <c r="A96" s="14" t="s">
        <v>193</v>
      </c>
      <c r="B96" s="14" t="s">
        <v>693</v>
      </c>
      <c r="C96" s="15"/>
      <c r="E96" t="s">
        <v>298</v>
      </c>
      <c r="F96" s="15"/>
    </row>
    <row r="97" spans="1:6" x14ac:dyDescent="0.25">
      <c r="A97" s="14" t="s">
        <v>59</v>
      </c>
      <c r="B97" s="14" t="s">
        <v>60</v>
      </c>
      <c r="C97" s="15"/>
      <c r="E97" t="s">
        <v>299</v>
      </c>
      <c r="F97" s="15"/>
    </row>
    <row r="98" spans="1:6" x14ac:dyDescent="0.25">
      <c r="A98" s="14" t="s">
        <v>97</v>
      </c>
      <c r="B98" s="14" t="s">
        <v>172</v>
      </c>
      <c r="C98" s="15"/>
      <c r="E98" t="s">
        <v>300</v>
      </c>
      <c r="F98" s="15"/>
    </row>
    <row r="99" spans="1:6" ht="30" x14ac:dyDescent="0.25">
      <c r="A99" s="19">
        <v>521</v>
      </c>
      <c r="B99" s="17" t="s">
        <v>698</v>
      </c>
      <c r="E99" t="s">
        <v>747</v>
      </c>
      <c r="F99" s="15"/>
    </row>
    <row r="100" spans="1:6" x14ac:dyDescent="0.25">
      <c r="A100" s="14" t="s">
        <v>204</v>
      </c>
      <c r="B100" s="14" t="s">
        <v>697</v>
      </c>
      <c r="C100" s="15"/>
      <c r="F100" s="15"/>
    </row>
    <row r="101" spans="1:6" x14ac:dyDescent="0.25">
      <c r="A101" s="14" t="s">
        <v>96</v>
      </c>
      <c r="B101" s="14" t="s">
        <v>127</v>
      </c>
      <c r="C101" s="15"/>
      <c r="F101" s="15"/>
    </row>
    <row r="102" spans="1:6" x14ac:dyDescent="0.25">
      <c r="A102" s="14" t="s">
        <v>73</v>
      </c>
      <c r="B102" s="14" t="s">
        <v>74</v>
      </c>
      <c r="C102" s="15"/>
      <c r="F102" s="15"/>
    </row>
    <row r="103" spans="1:6" x14ac:dyDescent="0.25">
      <c r="A103" s="14" t="s">
        <v>51</v>
      </c>
      <c r="B103" s="14" t="s">
        <v>696</v>
      </c>
      <c r="C103" s="15"/>
      <c r="F103" s="15"/>
    </row>
    <row r="104" spans="1:6" x14ac:dyDescent="0.25">
      <c r="A104" s="14" t="s">
        <v>144</v>
      </c>
      <c r="B104" s="14" t="s">
        <v>145</v>
      </c>
      <c r="C104" s="15"/>
      <c r="F104" s="15"/>
    </row>
    <row r="105" spans="1:6" x14ac:dyDescent="0.25">
      <c r="A105" s="14" t="s">
        <v>55</v>
      </c>
      <c r="B105" s="14" t="s">
        <v>142</v>
      </c>
      <c r="C105" s="15"/>
      <c r="F105" s="15"/>
    </row>
    <row r="106" spans="1:6" x14ac:dyDescent="0.25">
      <c r="A106" s="14">
        <v>566</v>
      </c>
      <c r="B106" s="15" t="s">
        <v>744</v>
      </c>
      <c r="C106" s="15"/>
      <c r="F106" s="15"/>
    </row>
    <row r="107" spans="1:6" x14ac:dyDescent="0.25">
      <c r="A107" s="14" t="s">
        <v>202</v>
      </c>
      <c r="B107" s="14" t="s">
        <v>695</v>
      </c>
      <c r="C107" s="15"/>
      <c r="F107" s="15"/>
    </row>
    <row r="108" spans="1:6" x14ac:dyDescent="0.25">
      <c r="A108" s="14" t="s">
        <v>110</v>
      </c>
      <c r="B108" s="14" t="s">
        <v>111</v>
      </c>
      <c r="C108" s="15"/>
      <c r="F108" s="15"/>
    </row>
    <row r="109" spans="1:6" x14ac:dyDescent="0.25">
      <c r="A109" s="14" t="s">
        <v>36</v>
      </c>
      <c r="B109" s="14" t="s">
        <v>667</v>
      </c>
      <c r="C109" s="15"/>
      <c r="F109" s="15"/>
    </row>
    <row r="110" spans="1:6" x14ac:dyDescent="0.25">
      <c r="A110" s="14" t="s">
        <v>69</v>
      </c>
      <c r="B110" s="14" t="s">
        <v>674</v>
      </c>
      <c r="C110" s="15"/>
      <c r="F110" s="15"/>
    </row>
    <row r="111" spans="1:6" ht="30" x14ac:dyDescent="0.25">
      <c r="A111" s="14" t="s">
        <v>199</v>
      </c>
      <c r="B111" s="14" t="s">
        <v>694</v>
      </c>
      <c r="C111" s="15"/>
      <c r="F111" s="15"/>
    </row>
    <row r="112" spans="1:6" x14ac:dyDescent="0.25">
      <c r="A112" s="14" t="s">
        <v>184</v>
      </c>
      <c r="B112" s="14" t="s">
        <v>185</v>
      </c>
      <c r="C112" s="15"/>
      <c r="F112" s="15"/>
    </row>
    <row r="113" spans="3:6" x14ac:dyDescent="0.25">
      <c r="C113" s="15"/>
      <c r="F113" s="15"/>
    </row>
    <row r="114" spans="3:6" x14ac:dyDescent="0.25">
      <c r="C114" s="15"/>
      <c r="F114" s="15"/>
    </row>
  </sheetData>
  <sheetProtection password="CF7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119</vt:i4>
      </vt:variant>
    </vt:vector>
  </HeadingPairs>
  <TitlesOfParts>
    <vt:vector size="122" baseType="lpstr">
      <vt:lpstr>School Funding &amp; Budget</vt:lpstr>
      <vt:lpstr>School Funding &amp; Budget Summary</vt:lpstr>
      <vt:lpstr>lists</vt:lpstr>
      <vt:lpstr>ABQ_SIGN_LANGUAGE_ACADEMY</vt:lpstr>
      <vt:lpstr>Alamogordo</vt:lpstr>
      <vt:lpstr>ALBUQUERQUE</vt:lpstr>
      <vt:lpstr>Albuquerque1</vt:lpstr>
      <vt:lpstr>Animas</vt:lpstr>
      <vt:lpstr>Artesia</vt:lpstr>
      <vt:lpstr>Aztec</vt:lpstr>
      <vt:lpstr>Belen</vt:lpstr>
      <vt:lpstr>BERNALILLO</vt:lpstr>
      <vt:lpstr>BLOOMFIELD</vt:lpstr>
      <vt:lpstr>CAPITAN</vt:lpstr>
      <vt:lpstr>CARINOS_DE_LOS_NINOS</vt:lpstr>
      <vt:lpstr>CARLSBAD</vt:lpstr>
      <vt:lpstr>CARRIZOZO</vt:lpstr>
      <vt:lpstr>CENTRAL</vt:lpstr>
      <vt:lpstr>CHAMA</vt:lpstr>
      <vt:lpstr>CIEN_AGUAS</vt:lpstr>
      <vt:lpstr>CIMARRON</vt:lpstr>
      <vt:lpstr>CLAYTON</vt:lpstr>
      <vt:lpstr>CLOUDCROFT</vt:lpstr>
      <vt:lpstr>CLOVIS</vt:lpstr>
      <vt:lpstr>COBRE</vt:lpstr>
      <vt:lpstr>CORAL_COMMUNITY_CHARTER</vt:lpstr>
      <vt:lpstr>CORONA</vt:lpstr>
      <vt:lpstr>CUBA</vt:lpstr>
      <vt:lpstr>DEMING</vt:lpstr>
      <vt:lpstr>DES_MOINES</vt:lpstr>
      <vt:lpstr>DEXTER</vt:lpstr>
      <vt:lpstr>Districts</vt:lpstr>
      <vt:lpstr>DORA</vt:lpstr>
      <vt:lpstr>DREAM_DINE</vt:lpstr>
      <vt:lpstr>DULCE</vt:lpstr>
      <vt:lpstr>ELIDA</vt:lpstr>
      <vt:lpstr>ESPANOLA</vt:lpstr>
      <vt:lpstr>ESTANCIA</vt:lpstr>
      <vt:lpstr>EUNICE</vt:lpstr>
      <vt:lpstr>FARMINGTON</vt:lpstr>
      <vt:lpstr>FLOYD</vt:lpstr>
      <vt:lpstr>FT_SUMNER</vt:lpstr>
      <vt:lpstr>GADSDEN</vt:lpstr>
      <vt:lpstr>GALLUP</vt:lpstr>
      <vt:lpstr>GALLUP\</vt:lpstr>
      <vt:lpstr>GRADY</vt:lpstr>
      <vt:lpstr>GRANTS</vt:lpstr>
      <vt:lpstr>HAGERMAN</vt:lpstr>
      <vt:lpstr>HATCH</vt:lpstr>
      <vt:lpstr>HOBBS</vt:lpstr>
      <vt:lpstr>HONDO</vt:lpstr>
      <vt:lpstr>HORIZON_ACADEMY_WEST</vt:lpstr>
      <vt:lpstr>HOUSE</vt:lpstr>
      <vt:lpstr>INTERNATIONAL_SCHOOL_AT_MESA_DEL_SOL</vt:lpstr>
      <vt:lpstr>J_PAUL_TAYLOR_ACADEMY</vt:lpstr>
      <vt:lpstr>JAL</vt:lpstr>
      <vt:lpstr>JEMEZ_MOUNTAIN</vt:lpstr>
      <vt:lpstr>JEMEZ_VALLEY</vt:lpstr>
      <vt:lpstr>LA_JICARITA_COMMUNITY_SCHOOL</vt:lpstr>
      <vt:lpstr>LA_PROMESA_EARLY_LEARNING</vt:lpstr>
      <vt:lpstr>LA_TIERRA_MONTESSORI_SCHOOL</vt:lpstr>
      <vt:lpstr>LAKE_ARTHUR</vt:lpstr>
      <vt:lpstr>LAS_CRUCES</vt:lpstr>
      <vt:lpstr>LAS_VEGAS_CITY</vt:lpstr>
      <vt:lpstr>LOGAN</vt:lpstr>
      <vt:lpstr>LORDSBURG</vt:lpstr>
      <vt:lpstr>LOS_ALAMOS</vt:lpstr>
      <vt:lpstr>LOS_LUNAS</vt:lpstr>
      <vt:lpstr>LOVING</vt:lpstr>
      <vt:lpstr>LOVINGTON</vt:lpstr>
      <vt:lpstr>MAGDALENA</vt:lpstr>
      <vt:lpstr>MAXWELL</vt:lpstr>
      <vt:lpstr>MELROSE</vt:lpstr>
      <vt:lpstr>MESA_VISTA</vt:lpstr>
      <vt:lpstr>MONTESSORI_ELEMENTARY_SCHOOL</vt:lpstr>
      <vt:lpstr>MORA</vt:lpstr>
      <vt:lpstr>MORIARTY_EDGEWOOD</vt:lpstr>
      <vt:lpstr>MOSQUERO</vt:lpstr>
      <vt:lpstr>MOUNTAINAIR</vt:lpstr>
      <vt:lpstr>NEW_MEXICO_INTERNATIONAL_SCHOOL</vt:lpstr>
      <vt:lpstr>NORTH_VALLEY_CHARTER</vt:lpstr>
      <vt:lpstr>NumYrs</vt:lpstr>
      <vt:lpstr>PECOS</vt:lpstr>
      <vt:lpstr>PENASCO</vt:lpstr>
      <vt:lpstr>POJOAQUE</vt:lpstr>
      <vt:lpstr>PORTALES</vt:lpstr>
      <vt:lpstr>'School Funding &amp; Budget'!Print_Area</vt:lpstr>
      <vt:lpstr>'School Funding &amp; Budget Summary'!Print_Area</vt:lpstr>
      <vt:lpstr>QUEMADO</vt:lpstr>
      <vt:lpstr>QUESTA</vt:lpstr>
      <vt:lpstr>RATON</vt:lpstr>
      <vt:lpstr>RED_RIVER_VALLEY_CHARTER_SCHOOL</vt:lpstr>
      <vt:lpstr>RESERVE</vt:lpstr>
      <vt:lpstr>RIO_RANCHO</vt:lpstr>
      <vt:lpstr>ROSWELL</vt:lpstr>
      <vt:lpstr>ROY</vt:lpstr>
      <vt:lpstr>RUIDOSO</vt:lpstr>
      <vt:lpstr>SAGE_MONTESSORI_CHARTER_SCHOOL</vt:lpstr>
      <vt:lpstr>SAN_JON</vt:lpstr>
      <vt:lpstr>SANTA_FE</vt:lpstr>
      <vt:lpstr>SANTA_ROSA</vt:lpstr>
      <vt:lpstr>SILVER_CITY</vt:lpstr>
      <vt:lpstr>SOCORRO</vt:lpstr>
      <vt:lpstr>SOUTHWEST_PRIMARY_LEARNING_CENTER</vt:lpstr>
      <vt:lpstr>SPRINGER</vt:lpstr>
      <vt:lpstr>TAOS</vt:lpstr>
      <vt:lpstr>TAOS_INTEGRATED_SCHOOL_OF_THE_ARTS</vt:lpstr>
      <vt:lpstr>TAOS_INTERNATIONAL_SCHOOL</vt:lpstr>
      <vt:lpstr>TATUM</vt:lpstr>
      <vt:lpstr>TEXICO</vt:lpstr>
      <vt:lpstr>Tier</vt:lpstr>
      <vt:lpstr>TRUTH_OR_CONSEQUENCES</vt:lpstr>
      <vt:lpstr>TUCUMCARI</vt:lpstr>
      <vt:lpstr>TULAROSA</vt:lpstr>
      <vt:lpstr>TURQUOISE_TRAIL_CHARTER</vt:lpstr>
      <vt:lpstr>UPLIFT_COMMUNITY_SCHOOL</vt:lpstr>
      <vt:lpstr>VAUGHN</vt:lpstr>
      <vt:lpstr>WAGON_MOUND</vt:lpstr>
      <vt:lpstr>WEST_LAS_VEGAS</vt:lpstr>
      <vt:lpstr>WILLIAM_W_JOSEPHINE_DORN_CHARTER</vt:lpstr>
      <vt:lpstr>YesNo</vt:lpstr>
      <vt:lpstr>ZUNI</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Davidge</dc:creator>
  <cp:lastModifiedBy>Birgit Maurer</cp:lastModifiedBy>
  <cp:lastPrinted>2018-02-01T22:50:04Z</cp:lastPrinted>
  <dcterms:created xsi:type="dcterms:W3CDTF">2015-12-14T18:00:19Z</dcterms:created>
  <dcterms:modified xsi:type="dcterms:W3CDTF">2018-02-12T03:50:14Z</dcterms:modified>
</cp:coreProperties>
</file>