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3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6" l="1"/>
  <c r="B26" i="37" l="1"/>
  <c r="H8" i="32" s="1"/>
  <c r="B19" i="37"/>
  <c r="B27" i="37" l="1"/>
  <c r="B30" i="37" s="1"/>
  <c r="B31" i="37" s="1"/>
  <c r="H10" i="32" s="1"/>
  <c r="H7" i="32"/>
  <c r="H9" i="32" s="1"/>
  <c r="H11" i="32" l="1"/>
  <c r="B33" i="37"/>
  <c r="I10" i="32"/>
  <c r="B25" i="36"/>
  <c r="F8" i="32" s="1"/>
  <c r="F7" i="32"/>
  <c r="B27" i="35"/>
  <c r="D8" i="32" s="1"/>
  <c r="B20" i="35"/>
  <c r="B25" i="33"/>
  <c r="B10" i="32" s="1"/>
  <c r="B20" i="33"/>
  <c r="B8" i="32" s="1"/>
  <c r="B13" i="33"/>
  <c r="B7" i="32" s="1"/>
  <c r="B28" i="35" l="1"/>
  <c r="D7" i="32"/>
  <c r="D9" i="32" s="1"/>
  <c r="B21" i="33"/>
  <c r="B27" i="33" s="1"/>
  <c r="B9" i="32"/>
  <c r="B11" i="32" s="1"/>
  <c r="C7" i="32" s="1"/>
  <c r="B26" i="36"/>
  <c r="F9" i="32"/>
  <c r="B29" i="36" l="1"/>
  <c r="B30" i="36" s="1"/>
  <c r="F10" i="32" s="1"/>
  <c r="F11" i="32" s="1"/>
  <c r="B31" i="35"/>
  <c r="B32" i="35" s="1"/>
  <c r="D10" i="32" s="1"/>
  <c r="D11" i="32" s="1"/>
  <c r="C8" i="32"/>
  <c r="C9" i="32" s="1"/>
  <c r="C10" i="32"/>
  <c r="G7" i="32" l="1"/>
  <c r="I7" i="32"/>
  <c r="I8" i="32"/>
  <c r="G8" i="32"/>
  <c r="B32" i="36"/>
  <c r="G10" i="32"/>
  <c r="E7" i="32"/>
  <c r="E8" i="32"/>
  <c r="B34" i="35"/>
  <c r="E10" i="32"/>
  <c r="I9" i="32" l="1"/>
  <c r="G9" i="32"/>
  <c r="E9" i="32"/>
</calcChain>
</file>

<file path=xl/sharedStrings.xml><?xml version="1.0" encoding="utf-8"?>
<sst xmlns="http://schemas.openxmlformats.org/spreadsheetml/2006/main" count="99" uniqueCount="43">
  <si>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</si>
  <si>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</si>
  <si>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</si>
  <si>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</si>
  <si>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</si>
  <si>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</si>
  <si>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</si>
  <si>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</si>
  <si>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</si>
  <si>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</si>
  <si>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</si>
  <si>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</si>
  <si>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</si>
  <si>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</si>
  <si>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</si>
  <si>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</si>
  <si>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</si>
  <si>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</si>
  <si>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</si>
  <si>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</si>
  <si>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</si>
  <si>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</si>
  <si>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</si>
  <si>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</si>
  <si>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</si>
  <si>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</si>
  <si>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</si>
  <si>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</si>
  <si>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</si>
  <si>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</si>
  <si>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</si>
  <si>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</si>
  <si>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Professional Development (4 sessions @ $1,500 each)</t>
  </si>
  <si>
    <t>Formative Assessment: iReady Instructional &amp; Diagnostic  ELA &amp; Math Site License for K-8 School with 351-500 Students (1 year @$16,900)</t>
  </si>
  <si>
    <t>Formative Assessment: iReady ELA &amp; Math K-8 Teacher Toolbox Site License (1 year @ $6,067)</t>
  </si>
  <si>
    <t>Data Wise: Stipend for 3 Teachers to Lead Data Wise Process for Each Grade (3 teachers x $22.00 per hour x 150 hours x 25% benefits)</t>
  </si>
  <si>
    <t>Project Based Learning: Professional Development on Buck Institute of Education Model (6 days x $3,000 per day)</t>
  </si>
  <si>
    <t>Project Based Learning: Stipends for Teachers to Attend Professional Development (27 teachers x $22.00 per hour x 6 days x 6.5 hours per day x 25% benefits)</t>
  </si>
  <si>
    <t>Summer Learning: Bridge to Middle School for Incoming 6th Grade Students Transportation (16 days x $200.00 per day)</t>
  </si>
  <si>
    <t>Summer Learning: Bridge to Middle School for Incoming 7th Grade Students Supplies (75 students x $25 per student)</t>
  </si>
  <si>
    <t>Data Wise: Supplies for Implementing the Data Wise Process (binders, copy paper, ink, books) (27 teachers x $75 per teacher)</t>
  </si>
  <si>
    <t>Summer Learning: Bridge to Middle School for Incoming 6th Grade Students (4 teachers x $22.00 per hour x 4 hours a day x 4 days a week x 4 weeks x 25% benefits)</t>
  </si>
  <si>
    <t>Formative Assessment: Substitutes for Teachers Receiving iReady Professional Development (27 teachers x 3 days x $112 per teacher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</si>
</sst>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Normal="10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2" t="s">
        <v>21</v>
      </c>
      <c r="B4" s="32"/>
      <c r="C4" s="32"/>
      <c r="D4" s="32"/>
      <c r="E4" s="32"/>
      <c r="F4" s="32"/>
      <c r="G4" s="32"/>
      <c r="H4" s="32"/>
      <c r="I4" s="32"/>
    </row>
    <row r="5" spans="1:9" ht="39" customHeight="1" x14ac:dyDescent="0.2">
      <c r="A5" s="33" t="s">
        <v>5</v>
      </c>
      <c r="B5" s="31" t="s">
        <v>17</v>
      </c>
      <c r="C5" s="31"/>
      <c r="D5" s="31" t="s">
        <v>18</v>
      </c>
      <c r="E5" s="31"/>
      <c r="F5" s="31" t="s">
        <v>19</v>
      </c>
      <c r="G5" s="31"/>
      <c r="H5" s="31" t="s">
        <v>20</v>
      </c>
      <c r="I5" s="31"/>
    </row>
    <row r="6" spans="1:9" ht="15" customHeight="1" x14ac:dyDescent="0.2">
      <c r="A6" s="34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Implementation'!B20</f>
        <v>107612</v>
      </c>
      <c r="E7" s="14">
        <f>D7/$D$11</f>
        <v>0.93792028916574433</v>
      </c>
      <c r="F7" s="10">
        <f>'Year Two Implementation'!B18</f>
        <v>107612</v>
      </c>
      <c r="G7" s="14">
        <f>F7/$F$11</f>
        <v>0.93792028916574433</v>
      </c>
      <c r="H7" s="10">
        <f>'Year Three Implementation'!B19</f>
        <v>107612</v>
      </c>
      <c r="I7" s="14">
        <f>H7/$F$11</f>
        <v>0.93792028916574433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Implementation'!B27</f>
        <v>3900</v>
      </c>
      <c r="E8" s="14">
        <f t="shared" ref="E8" si="1">D8/$D$11</f>
        <v>3.3991461247318167E-2</v>
      </c>
      <c r="F8" s="10">
        <f>'Year Two Implementation'!B25</f>
        <v>3900</v>
      </c>
      <c r="G8" s="14">
        <f t="shared" ref="G8" si="2">F8/$F$11</f>
        <v>3.3991461247318167E-2</v>
      </c>
      <c r="H8" s="10">
        <f>'Year Three Implementation'!B26</f>
        <v>3900</v>
      </c>
      <c r="I8" s="14">
        <f t="shared" ref="I8" si="3">H8/$F$11</f>
        <v>3.3991461247318167E-2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111512</v>
      </c>
      <c r="E9" s="25">
        <f t="shared" si="4"/>
        <v>0.97191175041306255</v>
      </c>
      <c r="F9" s="24">
        <f t="shared" si="4"/>
        <v>111512</v>
      </c>
      <c r="G9" s="25">
        <f t="shared" si="4"/>
        <v>0.97191175041306255</v>
      </c>
      <c r="H9" s="24">
        <f t="shared" ref="H9:I9" si="5">SUM(H7:H8)</f>
        <v>111512</v>
      </c>
      <c r="I9" s="25">
        <f t="shared" si="5"/>
        <v>0.97191175041306255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Implementation'!B32</f>
        <v>3222.6967999999997</v>
      </c>
      <c r="E10" s="15">
        <f>D10/D9</f>
        <v>2.8899999999999999E-2</v>
      </c>
      <c r="F10" s="13">
        <f>'Year Two Implementation'!B30</f>
        <v>3222.6967999999997</v>
      </c>
      <c r="G10" s="15">
        <f>F10/F9</f>
        <v>2.8899999999999999E-2</v>
      </c>
      <c r="H10" s="13">
        <f>'Year Three Implementation'!B31</f>
        <v>3222.6967999999997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114734.69680000001</v>
      </c>
      <c r="E11" s="18"/>
      <c r="F11" s="17">
        <f>F9+F10</f>
        <v>114734.69680000001</v>
      </c>
      <c r="G11" s="18"/>
      <c r="H11" s="17">
        <f>H9+H10</f>
        <v>114734.69680000001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8" t="s">
        <v>16</v>
      </c>
      <c r="B4" s="39"/>
    </row>
    <row r="5" spans="1:2" ht="11.45" customHeight="1" x14ac:dyDescent="0.2">
      <c r="A5" s="31" t="s">
        <v>2</v>
      </c>
      <c r="B5" s="40" t="s">
        <v>0</v>
      </c>
    </row>
    <row r="6" spans="1:2" ht="11.45" customHeight="1" x14ac:dyDescent="0.2">
      <c r="A6" s="31"/>
      <c r="B6" s="41"/>
    </row>
    <row r="7" spans="1:2" ht="11.45" customHeight="1" x14ac:dyDescent="0.2">
      <c r="A7" s="35" t="s">
        <v>1</v>
      </c>
      <c r="B7" s="35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6" t="s">
        <v>4</v>
      </c>
      <c r="B14" s="37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5" t="s">
        <v>9</v>
      </c>
      <c r="B23" s="35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view="pageLayout" topLeftCell="A4" zoomScale="125" zoomScaleNormal="100" zoomScalePageLayoutView="125" workbookViewId="0">
      <selection activeCell="A11" sqref="A11:B11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8" t="s">
        <v>22</v>
      </c>
      <c r="B4" s="39"/>
    </row>
    <row r="5" spans="1:2" ht="11.45" customHeight="1" x14ac:dyDescent="0.2">
      <c r="A5" s="31" t="s">
        <v>2</v>
      </c>
      <c r="B5" s="40" t="s">
        <v>0</v>
      </c>
    </row>
    <row r="6" spans="1:2" ht="11.45" customHeight="1" x14ac:dyDescent="0.2">
      <c r="A6" s="31"/>
      <c r="B6" s="41"/>
    </row>
    <row r="7" spans="1:2" ht="11.45" customHeight="1" x14ac:dyDescent="0.2">
      <c r="A7" s="35" t="s">
        <v>1</v>
      </c>
      <c r="B7" s="35"/>
    </row>
    <row r="8" spans="1:2" ht="11.45" customHeight="1" x14ac:dyDescent="0.2">
      <c r="A8" s="3" t="s">
        <v>32</v>
      </c>
      <c r="B8" s="5">
        <v>6000</v>
      </c>
    </row>
    <row r="9" spans="1:2" ht="11.45" customHeight="1" x14ac:dyDescent="0.2">
      <c r="A9" s="3" t="s">
        <v>33</v>
      </c>
      <c r="B9" s="5">
        <v>16900</v>
      </c>
    </row>
    <row r="10" spans="1:2" ht="11.45" customHeight="1" x14ac:dyDescent="0.2">
      <c r="A10" s="3" t="s">
        <v>34</v>
      </c>
      <c r="B10" s="5">
        <v>6067</v>
      </c>
    </row>
    <row r="11" spans="1:2" ht="11.45" customHeight="1" x14ac:dyDescent="0.2">
      <c r="A11" s="28" t="s">
        <v>42</v>
      </c>
      <c r="B11" s="29">
        <v>9072</v>
      </c>
    </row>
    <row r="12" spans="1:2" ht="11.45" customHeight="1" x14ac:dyDescent="0.2">
      <c r="A12" s="28" t="s">
        <v>35</v>
      </c>
      <c r="B12" s="29">
        <v>12375</v>
      </c>
    </row>
    <row r="13" spans="1:2" ht="11.45" customHeight="1" x14ac:dyDescent="0.2">
      <c r="A13" s="28" t="s">
        <v>36</v>
      </c>
      <c r="B13" s="29">
        <v>18000</v>
      </c>
    </row>
    <row r="14" spans="1:2" ht="11.45" customHeight="1" x14ac:dyDescent="0.2">
      <c r="A14" s="28" t="s">
        <v>37</v>
      </c>
      <c r="B14" s="29">
        <v>28958</v>
      </c>
    </row>
    <row r="15" spans="1:2" ht="11.45" customHeight="1" x14ac:dyDescent="0.2">
      <c r="A15" s="28" t="s">
        <v>41</v>
      </c>
      <c r="B15" s="29">
        <v>7040</v>
      </c>
    </row>
    <row r="16" spans="1:2" ht="11.45" customHeight="1" x14ac:dyDescent="0.2">
      <c r="A16" s="28" t="s">
        <v>38</v>
      </c>
      <c r="B16" s="29">
        <v>3200</v>
      </c>
    </row>
    <row r="17" spans="1:2" ht="11.45" customHeight="1" x14ac:dyDescent="0.2">
      <c r="A17" s="28"/>
      <c r="B17" s="29"/>
    </row>
    <row r="18" spans="1:2" ht="11.45" customHeight="1" x14ac:dyDescent="0.2">
      <c r="A18" s="28"/>
      <c r="B18" s="29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10</v>
      </c>
      <c r="B20" s="8">
        <f>SUM(B8:B19)</f>
        <v>107612</v>
      </c>
    </row>
    <row r="21" spans="1:2" ht="11.45" customHeight="1" x14ac:dyDescent="0.2">
      <c r="A21" s="36" t="s">
        <v>4</v>
      </c>
      <c r="B21" s="37"/>
    </row>
    <row r="22" spans="1:2" ht="11.45" customHeight="1" x14ac:dyDescent="0.2">
      <c r="A22" s="3" t="s">
        <v>40</v>
      </c>
      <c r="B22" s="5">
        <v>2025</v>
      </c>
    </row>
    <row r="23" spans="1:2" ht="11.45" customHeight="1" x14ac:dyDescent="0.2">
      <c r="A23" s="3" t="s">
        <v>39</v>
      </c>
      <c r="B23" s="5">
        <v>1875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thickBot="1" x14ac:dyDescent="0.25">
      <c r="A26" s="4"/>
      <c r="B26" s="6"/>
    </row>
    <row r="27" spans="1:2" ht="11.45" customHeight="1" x14ac:dyDescent="0.2">
      <c r="A27" s="7" t="s">
        <v>11</v>
      </c>
      <c r="B27" s="8">
        <f>SUM(B22:B26)</f>
        <v>3900</v>
      </c>
    </row>
    <row r="28" spans="1:2" ht="11.45" customHeight="1" x14ac:dyDescent="0.2">
      <c r="A28" s="19" t="s">
        <v>30</v>
      </c>
      <c r="B28" s="20">
        <f>B20+B27</f>
        <v>111512</v>
      </c>
    </row>
    <row r="29" spans="1:2" ht="11.45" customHeight="1" x14ac:dyDescent="0.2">
      <c r="A29" s="30"/>
      <c r="B29" s="5"/>
    </row>
    <row r="30" spans="1:2" ht="11.45" customHeight="1" x14ac:dyDescent="0.2">
      <c r="A30" s="35" t="s">
        <v>9</v>
      </c>
      <c r="B30" s="35"/>
    </row>
    <row r="31" spans="1:2" x14ac:dyDescent="0.2">
      <c r="A31" s="9" t="s">
        <v>31</v>
      </c>
      <c r="B31" s="5">
        <f>SUM(B28*0.0289)</f>
        <v>3222.6967999999997</v>
      </c>
    </row>
    <row r="32" spans="1:2" x14ac:dyDescent="0.2">
      <c r="A32" s="7" t="s">
        <v>12</v>
      </c>
      <c r="B32" s="8">
        <f>B31</f>
        <v>3222.6967999999997</v>
      </c>
    </row>
    <row r="33" spans="1:2" x14ac:dyDescent="0.2">
      <c r="A33" s="9"/>
      <c r="B33" s="9"/>
    </row>
    <row r="34" spans="1:2" x14ac:dyDescent="0.2">
      <c r="A34" s="21" t="s">
        <v>13</v>
      </c>
      <c r="B34" s="22">
        <f>B28+B32</f>
        <v>114734.69680000001</v>
      </c>
    </row>
  </sheetData>
  <mergeCells count="6">
    <mergeCell ref="A30:B30"/>
    <mergeCell ref="A4:B4"/>
    <mergeCell ref="A5:A6"/>
    <mergeCell ref="B5:B6"/>
    <mergeCell ref="A7:B7"/>
    <mergeCell ref="A21:B21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tabSelected="1" view="pageLayout" zoomScaleNormal="100" workbookViewId="0">
      <selection activeCell="A12" sqref="A12"/>
    </sheetView>
  </sheetViews>
  <sheetFormatPr defaultColWidth="12" defaultRowHeight="11.25" x14ac:dyDescent="0.2"/>
  <cols>
    <col min="1" max="1" width="108.285156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8" t="s">
        <v>23</v>
      </c>
      <c r="B4" s="39"/>
    </row>
    <row r="5" spans="1:2" ht="11.45" customHeight="1" x14ac:dyDescent="0.2">
      <c r="A5" s="31" t="s">
        <v>2</v>
      </c>
      <c r="B5" s="40" t="s">
        <v>0</v>
      </c>
    </row>
    <row r="6" spans="1:2" ht="11.45" customHeight="1" x14ac:dyDescent="0.2">
      <c r="A6" s="31"/>
      <c r="B6" s="41"/>
    </row>
    <row r="7" spans="1:2" ht="11.45" customHeight="1" x14ac:dyDescent="0.2">
      <c r="A7" s="35" t="s">
        <v>1</v>
      </c>
      <c r="B7" s="35"/>
    </row>
    <row r="8" spans="1:2" ht="11.45" customHeight="1" x14ac:dyDescent="0.2">
      <c r="A8" s="3" t="s">
        <v>32</v>
      </c>
      <c r="B8" s="5">
        <v>6000</v>
      </c>
    </row>
    <row r="9" spans="1:2" ht="11.45" customHeight="1" x14ac:dyDescent="0.2">
      <c r="A9" s="3" t="s">
        <v>33</v>
      </c>
      <c r="B9" s="5">
        <v>16900</v>
      </c>
    </row>
    <row r="10" spans="1:2" ht="11.45" customHeight="1" x14ac:dyDescent="0.2">
      <c r="A10" s="3" t="s">
        <v>34</v>
      </c>
      <c r="B10" s="5">
        <v>6067</v>
      </c>
    </row>
    <row r="11" spans="1:2" ht="11.45" customHeight="1" x14ac:dyDescent="0.2">
      <c r="A11" s="28" t="s">
        <v>42</v>
      </c>
      <c r="B11" s="29">
        <v>9072</v>
      </c>
    </row>
    <row r="12" spans="1:2" ht="11.45" customHeight="1" x14ac:dyDescent="0.2">
      <c r="A12" s="28" t="s">
        <v>35</v>
      </c>
      <c r="B12" s="29">
        <v>12375</v>
      </c>
    </row>
    <row r="13" spans="1:2" ht="11.45" customHeight="1" x14ac:dyDescent="0.2">
      <c r="A13" s="28" t="s">
        <v>36</v>
      </c>
      <c r="B13" s="29">
        <v>18000</v>
      </c>
    </row>
    <row r="14" spans="1:2" ht="11.45" customHeight="1" x14ac:dyDescent="0.2">
      <c r="A14" s="28" t="s">
        <v>37</v>
      </c>
      <c r="B14" s="29">
        <v>28958</v>
      </c>
    </row>
    <row r="15" spans="1:2" ht="11.45" customHeight="1" x14ac:dyDescent="0.2">
      <c r="A15" s="28" t="s">
        <v>41</v>
      </c>
      <c r="B15" s="29">
        <v>7040</v>
      </c>
    </row>
    <row r="16" spans="1:2" ht="11.45" customHeight="1" x14ac:dyDescent="0.2">
      <c r="A16" s="28" t="s">
        <v>38</v>
      </c>
      <c r="B16" s="29">
        <v>3200</v>
      </c>
    </row>
    <row r="17" spans="1:2" ht="11.45" customHeight="1" thickBot="1" x14ac:dyDescent="0.25">
      <c r="A17" s="4"/>
      <c r="B17" s="6"/>
    </row>
    <row r="18" spans="1:2" ht="11.45" customHeight="1" x14ac:dyDescent="0.2">
      <c r="A18" s="7" t="s">
        <v>10</v>
      </c>
      <c r="B18" s="8">
        <f>SUM(B8:B17)</f>
        <v>107612</v>
      </c>
    </row>
    <row r="19" spans="1:2" ht="11.45" customHeight="1" x14ac:dyDescent="0.2">
      <c r="A19" s="36" t="s">
        <v>4</v>
      </c>
      <c r="B19" s="37"/>
    </row>
    <row r="20" spans="1:2" ht="11.45" customHeight="1" x14ac:dyDescent="0.2">
      <c r="A20" s="3" t="s">
        <v>40</v>
      </c>
      <c r="B20" s="5">
        <v>2025</v>
      </c>
    </row>
    <row r="21" spans="1:2" ht="11.45" customHeight="1" x14ac:dyDescent="0.2">
      <c r="A21" s="3" t="s">
        <v>39</v>
      </c>
      <c r="B21" s="5">
        <v>1875</v>
      </c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2" thickBot="1" x14ac:dyDescent="0.25">
      <c r="A24" s="4"/>
      <c r="B24" s="6"/>
    </row>
    <row r="25" spans="1:2" x14ac:dyDescent="0.2">
      <c r="A25" s="7" t="s">
        <v>11</v>
      </c>
      <c r="B25" s="8">
        <f>SUM(B20:B24)</f>
        <v>3900</v>
      </c>
    </row>
    <row r="26" spans="1:2" x14ac:dyDescent="0.2">
      <c r="A26" s="19" t="s">
        <v>28</v>
      </c>
      <c r="B26" s="20">
        <f>B18+B25</f>
        <v>111512</v>
      </c>
    </row>
    <row r="27" spans="1:2" x14ac:dyDescent="0.2">
      <c r="A27" s="30"/>
      <c r="B27" s="5"/>
    </row>
    <row r="28" spans="1:2" x14ac:dyDescent="0.2">
      <c r="A28" s="35" t="s">
        <v>9</v>
      </c>
      <c r="B28" s="35"/>
    </row>
    <row r="29" spans="1:2" x14ac:dyDescent="0.2">
      <c r="A29" s="9" t="s">
        <v>31</v>
      </c>
      <c r="B29" s="5">
        <f>SUM(B26*0.0289)</f>
        <v>3222.6967999999997</v>
      </c>
    </row>
    <row r="30" spans="1:2" x14ac:dyDescent="0.2">
      <c r="A30" s="7" t="s">
        <v>12</v>
      </c>
      <c r="B30" s="8">
        <f>B29</f>
        <v>3222.6967999999997</v>
      </c>
    </row>
    <row r="31" spans="1:2" x14ac:dyDescent="0.2">
      <c r="A31" s="9"/>
      <c r="B31" s="9"/>
    </row>
    <row r="32" spans="1:2" x14ac:dyDescent="0.2">
      <c r="A32" s="21" t="s">
        <v>14</v>
      </c>
      <c r="B32" s="22">
        <f>B26+B30</f>
        <v>114734.69680000001</v>
      </c>
    </row>
  </sheetData>
  <mergeCells count="6">
    <mergeCell ref="A28:B28"/>
    <mergeCell ref="A4:B4"/>
    <mergeCell ref="A5:A6"/>
    <mergeCell ref="B5:B6"/>
    <mergeCell ref="A7:B7"/>
    <mergeCell ref="A19:B19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view="pageLayout" zoomScale="85" zoomScaleNormal="125" zoomScalePageLayoutView="85" workbookViewId="0">
      <selection activeCell="A12" sqref="A12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8" t="s">
        <v>24</v>
      </c>
      <c r="B4" s="39"/>
    </row>
    <row r="5" spans="1:2" ht="11.45" customHeight="1" x14ac:dyDescent="0.2">
      <c r="A5" s="31" t="s">
        <v>2</v>
      </c>
      <c r="B5" s="40" t="s">
        <v>0</v>
      </c>
    </row>
    <row r="6" spans="1:2" ht="11.45" customHeight="1" x14ac:dyDescent="0.2">
      <c r="A6" s="31"/>
      <c r="B6" s="41"/>
    </row>
    <row r="7" spans="1:2" ht="11.45" customHeight="1" x14ac:dyDescent="0.2">
      <c r="A7" s="35" t="s">
        <v>1</v>
      </c>
      <c r="B7" s="35"/>
    </row>
    <row r="8" spans="1:2" ht="11.45" customHeight="1" x14ac:dyDescent="0.2">
      <c r="A8" s="3" t="s">
        <v>32</v>
      </c>
      <c r="B8" s="5">
        <v>6000</v>
      </c>
    </row>
    <row r="9" spans="1:2" ht="11.45" customHeight="1" x14ac:dyDescent="0.2">
      <c r="A9" s="3" t="s">
        <v>33</v>
      </c>
      <c r="B9" s="5">
        <v>16900</v>
      </c>
    </row>
    <row r="10" spans="1:2" ht="11.45" customHeight="1" x14ac:dyDescent="0.2">
      <c r="A10" s="3" t="s">
        <v>34</v>
      </c>
      <c r="B10" s="5">
        <v>6067</v>
      </c>
    </row>
    <row r="11" spans="1:2" ht="11.45" customHeight="1" x14ac:dyDescent="0.2">
      <c r="A11" s="28" t="s">
        <v>42</v>
      </c>
      <c r="B11" s="29">
        <v>9072</v>
      </c>
    </row>
    <row r="12" spans="1:2" ht="11.45" customHeight="1" x14ac:dyDescent="0.2">
      <c r="A12" s="28" t="s">
        <v>35</v>
      </c>
      <c r="B12" s="29">
        <v>12375</v>
      </c>
    </row>
    <row r="13" spans="1:2" ht="11.45" customHeight="1" x14ac:dyDescent="0.2">
      <c r="A13" s="28" t="s">
        <v>36</v>
      </c>
      <c r="B13" s="29">
        <v>18000</v>
      </c>
    </row>
    <row r="14" spans="1:2" ht="11.45" customHeight="1" x14ac:dyDescent="0.2">
      <c r="A14" s="28" t="s">
        <v>37</v>
      </c>
      <c r="B14" s="29">
        <v>28958</v>
      </c>
    </row>
    <row r="15" spans="1:2" ht="11.45" customHeight="1" x14ac:dyDescent="0.2">
      <c r="A15" s="28" t="s">
        <v>41</v>
      </c>
      <c r="B15" s="29">
        <v>7040</v>
      </c>
    </row>
    <row r="16" spans="1:2" ht="11.45" customHeight="1" x14ac:dyDescent="0.2">
      <c r="A16" s="28" t="s">
        <v>38</v>
      </c>
      <c r="B16" s="29">
        <v>3200</v>
      </c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10</v>
      </c>
      <c r="B19" s="8">
        <f>SUM(B8:B18)</f>
        <v>107612</v>
      </c>
    </row>
    <row r="20" spans="1:2" ht="11.45" customHeight="1" x14ac:dyDescent="0.2">
      <c r="A20" s="36" t="s">
        <v>4</v>
      </c>
      <c r="B20" s="37"/>
    </row>
    <row r="21" spans="1:2" ht="11.45" customHeight="1" x14ac:dyDescent="0.2">
      <c r="A21" s="3" t="s">
        <v>40</v>
      </c>
      <c r="B21" s="5">
        <v>2025</v>
      </c>
    </row>
    <row r="22" spans="1:2" ht="11.45" customHeight="1" x14ac:dyDescent="0.2">
      <c r="A22" s="3" t="s">
        <v>39</v>
      </c>
      <c r="B22" s="5">
        <v>1875</v>
      </c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thickBot="1" x14ac:dyDescent="0.25">
      <c r="A25" s="4"/>
      <c r="B25" s="6"/>
    </row>
    <row r="26" spans="1:2" ht="11.45" customHeight="1" x14ac:dyDescent="0.2">
      <c r="A26" s="7" t="s">
        <v>11</v>
      </c>
      <c r="B26" s="8">
        <f>SUM(B21:B25)</f>
        <v>3900</v>
      </c>
    </row>
    <row r="27" spans="1:2" ht="11.45" customHeight="1" x14ac:dyDescent="0.2">
      <c r="A27" s="19" t="s">
        <v>29</v>
      </c>
      <c r="B27" s="20">
        <f>B19+B26</f>
        <v>111512</v>
      </c>
    </row>
    <row r="28" spans="1:2" ht="11.45" customHeight="1" x14ac:dyDescent="0.2">
      <c r="A28" s="30"/>
      <c r="B28" s="5"/>
    </row>
    <row r="29" spans="1:2" ht="11.45" customHeight="1" x14ac:dyDescent="0.2">
      <c r="A29" s="35" t="s">
        <v>9</v>
      </c>
      <c r="B29" s="35"/>
    </row>
    <row r="30" spans="1:2" x14ac:dyDescent="0.2">
      <c r="A30" s="9" t="s">
        <v>31</v>
      </c>
      <c r="B30" s="5">
        <f>SUM(B27*0.0289)</f>
        <v>3222.6967999999997</v>
      </c>
    </row>
    <row r="31" spans="1:2" x14ac:dyDescent="0.2">
      <c r="A31" s="7" t="s">
        <v>12</v>
      </c>
      <c r="B31" s="8">
        <f>B30</f>
        <v>3222.6967999999997</v>
      </c>
    </row>
    <row r="32" spans="1:2" x14ac:dyDescent="0.2">
      <c r="A32" s="9"/>
      <c r="B32" s="9"/>
    </row>
    <row r="33" spans="1:2" x14ac:dyDescent="0.2">
      <c r="A33" s="21" t="s">
        <v>15</v>
      </c>
      <c r="B33" s="22">
        <f>B27+B31</f>
        <v>114734.69680000001</v>
      </c>
    </row>
  </sheetData>
  <mergeCells count="6">
    <mergeCell ref="A29:B29"/>
    <mergeCell ref="A4:B4"/>
    <mergeCell ref="A5:A6"/>
    <mergeCell ref="B5:B6"/>
    <mergeCell ref="A7:B7"/>
    <mergeCell ref="A20:B20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2018-02-18T05:38:52Z</dcterms:modified>
</cp:coreProperties>
</file>