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Lori Webster\00 ONGOING\000\Grant-PED CSI MRI DSS\CSI Budgets\"/>
    </mc:Choice>
  </mc:AlternateContent>
  <bookViews>
    <workbookView xWindow="0" yWindow="465" windowWidth="27315" windowHeight="12300" tabRatio="870" activeTab="3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36" l="1"/>
  <c r="B22" i="36" l="1"/>
  <c r="B23" i="37"/>
  <c r="B30" i="37"/>
  <c r="B31" i="37"/>
  <c r="B34" i="37"/>
  <c r="B30" i="36"/>
  <c r="B33" i="36" s="1"/>
  <c r="B34" i="36" s="1"/>
  <c r="F10" i="32" s="1"/>
  <c r="B22" i="35"/>
  <c r="B29" i="35"/>
  <c r="B30" i="35"/>
  <c r="B33" i="35"/>
  <c r="B35" i="37"/>
  <c r="H10" i="32"/>
  <c r="H8" i="32"/>
  <c r="B37" i="37"/>
  <c r="H7" i="32"/>
  <c r="H9" i="32"/>
  <c r="H11" i="32"/>
  <c r="I10" i="32"/>
  <c r="F8" i="32"/>
  <c r="F7" i="32"/>
  <c r="B34" i="35"/>
  <c r="D10" i="32"/>
  <c r="D8" i="32"/>
  <c r="B25" i="33"/>
  <c r="B10" i="32"/>
  <c r="B20" i="33"/>
  <c r="B8" i="32"/>
  <c r="B13" i="33"/>
  <c r="B7" i="32"/>
  <c r="B36" i="35"/>
  <c r="D7" i="32"/>
  <c r="D9" i="32"/>
  <c r="D11" i="32"/>
  <c r="E7" i="32"/>
  <c r="B21" i="33"/>
  <c r="B27" i="33"/>
  <c r="B9" i="32"/>
  <c r="B11" i="32"/>
  <c r="C7" i="32"/>
  <c r="C8" i="32"/>
  <c r="C9" i="32"/>
  <c r="E10" i="32"/>
  <c r="C10" i="32"/>
  <c r="E8" i="32"/>
  <c r="E9" i="32"/>
  <c r="F9" i="32" l="1"/>
  <c r="F11" i="32" s="1"/>
  <c r="B36" i="36"/>
  <c r="G7" i="32" l="1"/>
  <c r="I7" i="32"/>
  <c r="I9" i="32" s="1"/>
  <c r="I8" i="32"/>
  <c r="G10" i="32"/>
  <c r="G8" i="32"/>
  <c r="G9" i="32" l="1"/>
</calcChain>
</file>

<file path=xl/sharedStrings.xml><?xml version="1.0" encoding="utf-8"?>
<sst xmlns="http://schemas.openxmlformats.org/spreadsheetml/2006/main" count="110" uniqueCount="48">
  <si>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</si>
  <si>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</si>
  <si>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</si>
  <si>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</si>
  <si>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</si>
  <si>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</si>
  <si>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</si>
  <si>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</si>
  <si>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</si>
  <si>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</si>
  <si>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</si>
  <si>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</si>
  <si>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</si>
  <si>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</si>
  <si>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</si>
  <si>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</si>
  <si>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</si>
  <si>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</si>
  <si>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</si>
  <si>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</si>
  <si>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</si>
  <si>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</si>
  <si>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</si>
  <si>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</si>
  <si>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</si>
  <si>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</si>
  <si>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</si>
  <si>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</si>
  <si>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</si>
  <si>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</si>
  <si>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</si>
  <si>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Albuquerque Public Schools 2.89% PED Approved Indirect Cost Rate</t>
  </si>
  <si>
    <t>Kagan Cooperative Learning: Professional Development (2 whole staff training days x $6,200 per day)</t>
  </si>
  <si>
    <t>Kagan Cooperative Learning: Professional Development (3 follow-up on-site coaching days x $3,000 per day)</t>
  </si>
  <si>
    <t>AVID: AVID Path Training ($500 per day x 15 participants x 2 days)</t>
  </si>
  <si>
    <t>Formative Assessment: iReady Professional Development (4 sessions @ $1,500 each)</t>
  </si>
  <si>
    <t>Formative Assessment: iReady Instructional ELA &amp; Math Site License for a K-8 School 501-800 Students (1 year @$16,990)</t>
  </si>
  <si>
    <t>Formative Assessment: iReady ELA &amp; Math K-8 Teacher Toolbox Site License (1 year @ $6,067)</t>
  </si>
  <si>
    <t>Project GLAD: Sheltered Instruction Professional Development Training (8 teachers x $950 per participant)</t>
  </si>
  <si>
    <t>Project GLAD: Substitutes for Teachers Receiving  Training: (8 teachers x $112 per day per teacher x 6 days)</t>
  </si>
  <si>
    <t>Data Wise: Substitutes for Grade Level Collaboration Days Led by School Leadership Team (5 days x 35 teachers x $112 per day per teacher)</t>
  </si>
  <si>
    <t>Kagan Cooperative Learning: Substitutes for Professional Development (35 teachers x 2 days x $112 per day)</t>
  </si>
  <si>
    <t>Formative Assessment: Substitutes for Teachers Receiving iReady Professional Development (35 teachers x 1 day x $112 per teacher per day)</t>
  </si>
  <si>
    <t>Data Wise Supplies (35 teachers x $100.00 per teacher)</t>
  </si>
  <si>
    <t>Formative Assessment: Substitutes for Teachers Receiving iReady Professional Development (10 teachers x 1 day x $112 per teacher per day)</t>
  </si>
  <si>
    <t>Phonics Instruction: Estrellita Curriculum ($900 per kit x 6 kits)</t>
  </si>
  <si>
    <t>Phonics Instruction: Estrellita Spanish Language Arts Professional Development ( 3 days x $4,000 per day)</t>
  </si>
  <si>
    <t>Phonics Instruction: Substitutes for Estrellita Spanish Language Arts Professional Development ( 3 days x 6 teachers x $112 per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</si>
</sst>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44" fontId="9" fillId="0" borderId="0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44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vertical="center" wrapText="1"/>
      <protection locked="0"/>
    </xf>
    <xf numFmtId="44" fontId="9" fillId="5" borderId="1" xfId="0" applyNumberFormat="1" applyFont="1" applyFill="1" applyBorder="1" applyAlignment="1" applyProtection="1">
      <alignment horizontal="right" vertical="center" wrapText="1"/>
    </xf>
    <xf numFmtId="44" fontId="5" fillId="0" borderId="0" xfId="0" applyNumberFormat="1" applyFont="1" applyProtection="1"/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</cellXfs>
  <cellStyles count="34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view="pageLayout" zoomScale="70" zoomScalePageLayoutView="70" workbookViewId="0">
      <selection activeCell="G32" sqref="G32"/>
    </sheetView>
  </sheetViews>
  <sheetFormatPr defaultColWidth="12" defaultRowHeight="11.25" x14ac:dyDescent="0.2"/>
  <cols>
    <col min="1" max="1" width="30.7109375" style="1" customWidth="1"/>
    <col min="2" max="9" width="10.85546875" style="1" customWidth="1"/>
    <col min="10" max="16384" width="12" style="1"/>
  </cols>
  <sheetData>
    <row r="4" spans="1:9" x14ac:dyDescent="0.2">
      <c r="A4" s="35" t="s">
        <v>21</v>
      </c>
      <c r="B4" s="35"/>
      <c r="C4" s="35"/>
      <c r="D4" s="35"/>
      <c r="E4" s="35"/>
      <c r="F4" s="35"/>
      <c r="G4" s="35"/>
      <c r="H4" s="35"/>
      <c r="I4" s="35"/>
    </row>
    <row r="5" spans="1:9" ht="39" customHeight="1" x14ac:dyDescent="0.2">
      <c r="A5" s="36" t="s">
        <v>5</v>
      </c>
      <c r="B5" s="34" t="s">
        <v>17</v>
      </c>
      <c r="C5" s="34"/>
      <c r="D5" s="34" t="s">
        <v>18</v>
      </c>
      <c r="E5" s="34"/>
      <c r="F5" s="34" t="s">
        <v>19</v>
      </c>
      <c r="G5" s="34"/>
      <c r="H5" s="34" t="s">
        <v>20</v>
      </c>
      <c r="I5" s="34"/>
    </row>
    <row r="6" spans="1:9" ht="15" customHeight="1" x14ac:dyDescent="0.2">
      <c r="A6" s="37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0</v>
      </c>
      <c r="C7" s="14" t="e">
        <f>B7/$B$11</f>
        <v>#DIV/0!</v>
      </c>
      <c r="D7" s="10">
        <f>'Year One Implementation'!B22</f>
        <v>126719</v>
      </c>
      <c r="E7" s="14">
        <f>D7/$D$11</f>
        <v>0.9081300193969345</v>
      </c>
      <c r="F7" s="10">
        <f>'Year Two Implementation'!B22</f>
        <v>123919</v>
      </c>
      <c r="G7" s="14">
        <f>F7/$F$11</f>
        <v>0.90678541623891384</v>
      </c>
      <c r="H7" s="10">
        <f>'Year Three Implementation'!B23</f>
        <v>123919</v>
      </c>
      <c r="I7" s="14">
        <f>H7/$F$11</f>
        <v>0.90678541623891384</v>
      </c>
    </row>
    <row r="8" spans="1:9" x14ac:dyDescent="0.2">
      <c r="A8" s="9" t="s">
        <v>4</v>
      </c>
      <c r="B8" s="10">
        <f>'Planning Period'!B20</f>
        <v>0</v>
      </c>
      <c r="C8" s="14" t="e">
        <f t="shared" ref="C8" si="0">B8/$B$11</f>
        <v>#DIV/0!</v>
      </c>
      <c r="D8" s="10">
        <f>'Year One Implementation'!B29</f>
        <v>8900</v>
      </c>
      <c r="E8" s="14">
        <f t="shared" ref="E8" si="1">D8/$D$11</f>
        <v>6.3781731016127954E-2</v>
      </c>
      <c r="F8" s="10">
        <f>'Year Two Implementation'!B29</f>
        <v>8900</v>
      </c>
      <c r="G8" s="14">
        <f t="shared" ref="G8" si="2">F8/$F$11</f>
        <v>6.5126334174148703E-2</v>
      </c>
      <c r="H8" s="10">
        <f>'Year Three Implementation'!B30</f>
        <v>8900</v>
      </c>
      <c r="I8" s="14">
        <f t="shared" ref="I8" si="3">H8/$F$11</f>
        <v>6.5126334174148703E-2</v>
      </c>
    </row>
    <row r="9" spans="1:9" x14ac:dyDescent="0.2">
      <c r="A9" s="23" t="s">
        <v>27</v>
      </c>
      <c r="B9" s="24">
        <f>SUM(B7:B8)</f>
        <v>0</v>
      </c>
      <c r="C9" s="25" t="e">
        <f t="shared" ref="C9:G9" si="4">SUM(C7:C8)</f>
        <v>#DIV/0!</v>
      </c>
      <c r="D9" s="24">
        <f t="shared" si="4"/>
        <v>135619</v>
      </c>
      <c r="E9" s="25">
        <f t="shared" si="4"/>
        <v>0.97191175041306244</v>
      </c>
      <c r="F9" s="24">
        <f t="shared" si="4"/>
        <v>132819</v>
      </c>
      <c r="G9" s="25">
        <f t="shared" si="4"/>
        <v>0.97191175041306255</v>
      </c>
      <c r="H9" s="24">
        <f t="shared" ref="H9:I9" si="5">SUM(H7:H8)</f>
        <v>132819</v>
      </c>
      <c r="I9" s="25">
        <f t="shared" si="5"/>
        <v>0.97191175041306255</v>
      </c>
    </row>
    <row r="10" spans="1:9" ht="12" thickBot="1" x14ac:dyDescent="0.25">
      <c r="A10" s="12" t="s">
        <v>8</v>
      </c>
      <c r="B10" s="13">
        <f>'Planning Period'!B25</f>
        <v>0</v>
      </c>
      <c r="C10" s="15" t="e">
        <f>B10/B9</f>
        <v>#DIV/0!</v>
      </c>
      <c r="D10" s="13">
        <f>'Year One Implementation'!B34</f>
        <v>3919.3890999999999</v>
      </c>
      <c r="E10" s="15">
        <f>D10/D9</f>
        <v>2.8899999999999999E-2</v>
      </c>
      <c r="F10" s="13">
        <f>'Year Two Implementation'!B34</f>
        <v>3838.4690999999998</v>
      </c>
      <c r="G10" s="15">
        <f>F10/F9</f>
        <v>2.8899999999999999E-2</v>
      </c>
      <c r="H10" s="13">
        <f>'Year Three Implementation'!B35</f>
        <v>3838.4690999999998</v>
      </c>
      <c r="I10" s="15">
        <f>H10/H9</f>
        <v>2.8899999999999999E-2</v>
      </c>
    </row>
    <row r="11" spans="1:9" x14ac:dyDescent="0.2">
      <c r="A11" s="11" t="s">
        <v>0</v>
      </c>
      <c r="B11" s="17">
        <f>B9+B10</f>
        <v>0</v>
      </c>
      <c r="C11" s="18"/>
      <c r="D11" s="17">
        <f>D9+D10</f>
        <v>139538.3891</v>
      </c>
      <c r="E11" s="18"/>
      <c r="F11" s="17">
        <f>F9+F10</f>
        <v>136657.46909999999</v>
      </c>
      <c r="G11" s="18"/>
      <c r="H11" s="17">
        <f>H9+H10</f>
        <v>136657.46909999999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70" zoomScalePageLayoutView="70" workbookViewId="0">
      <selection activeCell="A27" sqref="A27"/>
    </sheetView>
  </sheetViews>
  <sheetFormatPr defaultColWidth="12" defaultRowHeight="11.25" x14ac:dyDescent="0.2"/>
  <cols>
    <col min="1" max="1" width="108.28515625" style="1" customWidth="1"/>
    <col min="2" max="2" width="9.42578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1" t="s">
        <v>16</v>
      </c>
      <c r="B4" s="42"/>
    </row>
    <row r="5" spans="1:2" ht="11.45" customHeight="1" x14ac:dyDescent="0.2">
      <c r="A5" s="34" t="s">
        <v>2</v>
      </c>
      <c r="B5" s="43" t="s">
        <v>0</v>
      </c>
    </row>
    <row r="6" spans="1:2" ht="11.45" customHeight="1" x14ac:dyDescent="0.2">
      <c r="A6" s="34"/>
      <c r="B6" s="44"/>
    </row>
    <row r="7" spans="1:2" ht="11.45" customHeight="1" x14ac:dyDescent="0.2">
      <c r="A7" s="38" t="s">
        <v>1</v>
      </c>
      <c r="B7" s="38"/>
    </row>
    <row r="8" spans="1:2" ht="11.45" customHeight="1" x14ac:dyDescent="0.2">
      <c r="A8" s="3"/>
      <c r="B8" s="5"/>
    </row>
    <row r="9" spans="1:2" ht="11.45" customHeight="1" x14ac:dyDescent="0.2">
      <c r="A9" s="3"/>
      <c r="B9" s="5"/>
    </row>
    <row r="10" spans="1:2" ht="11.45" customHeight="1" x14ac:dyDescent="0.2">
      <c r="A10" s="3"/>
      <c r="B10" s="5"/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0</v>
      </c>
    </row>
    <row r="14" spans="1:2" ht="11.45" customHeight="1" x14ac:dyDescent="0.2">
      <c r="A14" s="39" t="s">
        <v>4</v>
      </c>
      <c r="B14" s="40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0</v>
      </c>
    </row>
    <row r="21" spans="1:2" ht="11.45" customHeight="1" x14ac:dyDescent="0.2">
      <c r="A21" s="19" t="s">
        <v>26</v>
      </c>
      <c r="B21" s="20">
        <f>B13+B20</f>
        <v>0</v>
      </c>
    </row>
    <row r="22" spans="1:2" ht="11.45" customHeight="1" x14ac:dyDescent="0.2">
      <c r="A22" s="26"/>
      <c r="B22" s="27"/>
    </row>
    <row r="23" spans="1:2" ht="11.45" customHeight="1" x14ac:dyDescent="0.2">
      <c r="A23" s="38" t="s">
        <v>9</v>
      </c>
      <c r="B23" s="38"/>
    </row>
    <row r="24" spans="1:2" ht="12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25</v>
      </c>
      <c r="B27" s="22">
        <f>B21+B25</f>
        <v>0</v>
      </c>
    </row>
  </sheetData>
  <mergeCells count="6">
    <mergeCell ref="A7:B7"/>
    <mergeCell ref="A14:B14"/>
    <mergeCell ref="A23:B23"/>
    <mergeCell ref="A4:B4"/>
    <mergeCell ref="A5:A6"/>
    <mergeCell ref="B5:B6"/>
  </mergeCells>
  <phoneticPr fontId="4" type="noConversion"/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view="pageLayout" topLeftCell="A4" zoomScale="130" zoomScalePageLayoutView="130" workbookViewId="0">
      <selection activeCell="D4" sqref="D4"/>
    </sheetView>
  </sheetViews>
  <sheetFormatPr defaultColWidth="12" defaultRowHeight="11.25" x14ac:dyDescent="0.2"/>
  <cols>
    <col min="1" max="1" width="105.42578125" style="1" customWidth="1"/>
    <col min="2" max="2" width="10.42578125" style="1" bestFit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41" t="s">
        <v>22</v>
      </c>
      <c r="B4" s="42"/>
    </row>
    <row r="5" spans="1:3" ht="11.45" customHeight="1" x14ac:dyDescent="0.2">
      <c r="A5" s="34" t="s">
        <v>2</v>
      </c>
      <c r="B5" s="43" t="s">
        <v>0</v>
      </c>
    </row>
    <row r="6" spans="1:3" ht="11.45" customHeight="1" x14ac:dyDescent="0.2">
      <c r="A6" s="34"/>
      <c r="B6" s="44"/>
    </row>
    <row r="7" spans="1:3" ht="11.45" customHeight="1" x14ac:dyDescent="0.2">
      <c r="A7" s="38" t="s">
        <v>1</v>
      </c>
      <c r="B7" s="38"/>
      <c r="C7" s="33"/>
    </row>
    <row r="8" spans="1:3" ht="11.45" customHeight="1" x14ac:dyDescent="0.2">
      <c r="A8" s="3" t="s">
        <v>40</v>
      </c>
      <c r="B8" s="5">
        <v>19600</v>
      </c>
    </row>
    <row r="9" spans="1:3" ht="11.45" customHeight="1" x14ac:dyDescent="0.2">
      <c r="A9" s="3" t="s">
        <v>32</v>
      </c>
      <c r="B9" s="5">
        <v>12400</v>
      </c>
    </row>
    <row r="10" spans="1:3" ht="11.45" customHeight="1" x14ac:dyDescent="0.2">
      <c r="A10" s="3" t="s">
        <v>33</v>
      </c>
      <c r="B10" s="5">
        <v>9000</v>
      </c>
      <c r="C10" s="33"/>
    </row>
    <row r="11" spans="1:3" ht="11.45" customHeight="1" x14ac:dyDescent="0.2">
      <c r="A11" s="3" t="s">
        <v>41</v>
      </c>
      <c r="B11" s="5">
        <v>7840</v>
      </c>
    </row>
    <row r="12" spans="1:3" ht="11.45" customHeight="1" x14ac:dyDescent="0.2">
      <c r="A12" s="3" t="s">
        <v>35</v>
      </c>
      <c r="B12" s="5">
        <v>6000</v>
      </c>
    </row>
    <row r="13" spans="1:3" ht="11.45" customHeight="1" x14ac:dyDescent="0.2">
      <c r="A13" s="3" t="s">
        <v>36</v>
      </c>
      <c r="B13" s="5">
        <v>19900</v>
      </c>
    </row>
    <row r="14" spans="1:3" ht="11.45" customHeight="1" x14ac:dyDescent="0.2">
      <c r="A14" s="3" t="s">
        <v>37</v>
      </c>
      <c r="B14" s="5">
        <v>6067</v>
      </c>
    </row>
    <row r="15" spans="1:3" ht="11.45" customHeight="1" x14ac:dyDescent="0.2">
      <c r="A15" s="28" t="s">
        <v>42</v>
      </c>
      <c r="B15" s="29">
        <v>3920</v>
      </c>
    </row>
    <row r="16" spans="1:3" ht="11.45" customHeight="1" x14ac:dyDescent="0.2">
      <c r="A16" s="28" t="s">
        <v>34</v>
      </c>
      <c r="B16" s="29">
        <v>15000</v>
      </c>
      <c r="C16" s="33"/>
    </row>
    <row r="17" spans="1:3" ht="11.45" customHeight="1" x14ac:dyDescent="0.2">
      <c r="A17" s="28" t="s">
        <v>38</v>
      </c>
      <c r="B17" s="29">
        <v>7600</v>
      </c>
    </row>
    <row r="18" spans="1:3" ht="11.45" customHeight="1" x14ac:dyDescent="0.2">
      <c r="A18" s="28" t="s">
        <v>39</v>
      </c>
      <c r="B18" s="29">
        <v>5376</v>
      </c>
      <c r="C18" s="33"/>
    </row>
    <row r="19" spans="1:3" ht="11.45" customHeight="1" x14ac:dyDescent="0.2">
      <c r="A19" s="3" t="s">
        <v>46</v>
      </c>
      <c r="B19" s="5">
        <v>12000</v>
      </c>
    </row>
    <row r="20" spans="1:3" ht="11.45" customHeight="1" x14ac:dyDescent="0.2">
      <c r="A20" s="28" t="s">
        <v>47</v>
      </c>
      <c r="B20" s="29">
        <v>2016</v>
      </c>
      <c r="C20" s="33"/>
    </row>
    <row r="21" spans="1:3" ht="11.45" customHeight="1" thickBot="1" x14ac:dyDescent="0.25">
      <c r="A21" s="4"/>
      <c r="B21" s="6"/>
    </row>
    <row r="22" spans="1:3" ht="11.45" customHeight="1" x14ac:dyDescent="0.2">
      <c r="A22" s="7" t="s">
        <v>10</v>
      </c>
      <c r="B22" s="8">
        <f>SUM(B8:B21)</f>
        <v>126719</v>
      </c>
    </row>
    <row r="23" spans="1:3" ht="11.45" customHeight="1" x14ac:dyDescent="0.2">
      <c r="A23" s="39" t="s">
        <v>4</v>
      </c>
      <c r="B23" s="40"/>
    </row>
    <row r="24" spans="1:3" ht="11.45" customHeight="1" x14ac:dyDescent="0.2">
      <c r="A24" s="3" t="s">
        <v>45</v>
      </c>
      <c r="B24" s="5">
        <v>5400</v>
      </c>
    </row>
    <row r="25" spans="1:3" ht="11.45" customHeight="1" x14ac:dyDescent="0.2">
      <c r="A25" s="3" t="s">
        <v>43</v>
      </c>
      <c r="B25" s="5">
        <v>3500</v>
      </c>
    </row>
    <row r="26" spans="1:3" ht="11.45" customHeight="1" x14ac:dyDescent="0.2">
      <c r="A26" s="3"/>
      <c r="B26" s="5"/>
    </row>
    <row r="27" spans="1:3" ht="11.45" customHeight="1" x14ac:dyDescent="0.2">
      <c r="A27" s="3"/>
      <c r="B27" s="5"/>
    </row>
    <row r="28" spans="1:3" ht="11.45" customHeight="1" thickBot="1" x14ac:dyDescent="0.25">
      <c r="A28" s="4"/>
      <c r="B28" s="6"/>
    </row>
    <row r="29" spans="1:3" ht="11.45" customHeight="1" x14ac:dyDescent="0.2">
      <c r="A29" s="7" t="s">
        <v>11</v>
      </c>
      <c r="B29" s="8">
        <f>SUM(B24:B28)</f>
        <v>8900</v>
      </c>
    </row>
    <row r="30" spans="1:3" ht="11.45" customHeight="1" x14ac:dyDescent="0.2">
      <c r="A30" s="19" t="s">
        <v>30</v>
      </c>
      <c r="B30" s="20">
        <f>B22+B29</f>
        <v>135619</v>
      </c>
    </row>
    <row r="31" spans="1:3" ht="11.45" customHeight="1" x14ac:dyDescent="0.2">
      <c r="A31" s="30"/>
      <c r="B31" s="5"/>
    </row>
    <row r="32" spans="1:3" ht="11.45" customHeight="1" x14ac:dyDescent="0.2">
      <c r="A32" s="38" t="s">
        <v>9</v>
      </c>
      <c r="B32" s="38"/>
    </row>
    <row r="33" spans="1:2" x14ac:dyDescent="0.2">
      <c r="A33" s="9" t="s">
        <v>31</v>
      </c>
      <c r="B33" s="10">
        <f>SUM(B30*0.0289)</f>
        <v>3919.3890999999999</v>
      </c>
    </row>
    <row r="34" spans="1:2" x14ac:dyDescent="0.2">
      <c r="A34" s="31" t="s">
        <v>12</v>
      </c>
      <c r="B34" s="32">
        <f>B33</f>
        <v>3919.3890999999999</v>
      </c>
    </row>
    <row r="35" spans="1:2" x14ac:dyDescent="0.2">
      <c r="A35" s="9"/>
      <c r="B35" s="10"/>
    </row>
    <row r="36" spans="1:2" x14ac:dyDescent="0.2">
      <c r="A36" s="21" t="s">
        <v>13</v>
      </c>
      <c r="B36" s="22">
        <f>B30+B34</f>
        <v>139538.3891</v>
      </c>
    </row>
  </sheetData>
  <mergeCells count="6">
    <mergeCell ref="A32:B32"/>
    <mergeCell ref="A4:B4"/>
    <mergeCell ref="A5:A6"/>
    <mergeCell ref="B5:B6"/>
    <mergeCell ref="A7:B7"/>
    <mergeCell ref="A23:B23"/>
  </mergeCells>
  <phoneticPr fontId="4" type="noConversion"/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tabSelected="1" view="pageLayout" topLeftCell="A2" workbookViewId="0">
      <selection activeCell="B44" sqref="B44"/>
    </sheetView>
  </sheetViews>
  <sheetFormatPr defaultColWidth="12" defaultRowHeight="11.25" x14ac:dyDescent="0.2"/>
  <cols>
    <col min="1" max="1" width="107.28515625" style="1" customWidth="1"/>
    <col min="2" max="2" width="10.5703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1" t="s">
        <v>23</v>
      </c>
      <c r="B4" s="42"/>
    </row>
    <row r="5" spans="1:2" ht="11.45" customHeight="1" x14ac:dyDescent="0.2">
      <c r="A5" s="34" t="s">
        <v>2</v>
      </c>
      <c r="B5" s="43" t="s">
        <v>0</v>
      </c>
    </row>
    <row r="6" spans="1:2" ht="11.45" customHeight="1" x14ac:dyDescent="0.2">
      <c r="A6" s="34"/>
      <c r="B6" s="44"/>
    </row>
    <row r="7" spans="1:2" ht="11.45" customHeight="1" x14ac:dyDescent="0.2">
      <c r="A7" s="38" t="s">
        <v>1</v>
      </c>
      <c r="B7" s="38"/>
    </row>
    <row r="8" spans="1:2" ht="11.45" customHeight="1" x14ac:dyDescent="0.2">
      <c r="A8" s="3" t="s">
        <v>40</v>
      </c>
      <c r="B8" s="5">
        <v>19600</v>
      </c>
    </row>
    <row r="9" spans="1:2" ht="11.45" customHeight="1" x14ac:dyDescent="0.2">
      <c r="A9" s="3" t="s">
        <v>32</v>
      </c>
      <c r="B9" s="5">
        <v>12400</v>
      </c>
    </row>
    <row r="10" spans="1:2" ht="11.45" customHeight="1" x14ac:dyDescent="0.2">
      <c r="A10" s="3" t="s">
        <v>33</v>
      </c>
      <c r="B10" s="5">
        <v>9000</v>
      </c>
    </row>
    <row r="11" spans="1:2" ht="11.45" customHeight="1" x14ac:dyDescent="0.2">
      <c r="A11" s="3" t="s">
        <v>41</v>
      </c>
      <c r="B11" s="5">
        <v>7840</v>
      </c>
    </row>
    <row r="12" spans="1:2" ht="11.45" customHeight="1" x14ac:dyDescent="0.2">
      <c r="A12" s="3" t="s">
        <v>35</v>
      </c>
      <c r="B12" s="5">
        <v>6000</v>
      </c>
    </row>
    <row r="13" spans="1:2" ht="11.45" customHeight="1" x14ac:dyDescent="0.2">
      <c r="A13" s="3" t="s">
        <v>36</v>
      </c>
      <c r="B13" s="5">
        <v>19900</v>
      </c>
    </row>
    <row r="14" spans="1:2" ht="11.45" customHeight="1" x14ac:dyDescent="0.2">
      <c r="A14" s="3" t="s">
        <v>37</v>
      </c>
      <c r="B14" s="5">
        <v>6067</v>
      </c>
    </row>
    <row r="15" spans="1:2" ht="11.45" customHeight="1" x14ac:dyDescent="0.2">
      <c r="A15" s="28" t="s">
        <v>44</v>
      </c>
      <c r="B15" s="29">
        <v>1120</v>
      </c>
    </row>
    <row r="16" spans="1:2" ht="11.45" customHeight="1" x14ac:dyDescent="0.2">
      <c r="A16" s="28" t="s">
        <v>34</v>
      </c>
      <c r="B16" s="29">
        <v>15000</v>
      </c>
    </row>
    <row r="17" spans="1:3" ht="11.45" customHeight="1" x14ac:dyDescent="0.2">
      <c r="A17" s="28" t="s">
        <v>38</v>
      </c>
      <c r="B17" s="29">
        <v>7600</v>
      </c>
    </row>
    <row r="18" spans="1:3" ht="11.45" customHeight="1" x14ac:dyDescent="0.2">
      <c r="A18" s="28" t="s">
        <v>39</v>
      </c>
      <c r="B18" s="29">
        <v>5376</v>
      </c>
    </row>
    <row r="19" spans="1:3" ht="11.45" customHeight="1" x14ac:dyDescent="0.2">
      <c r="A19" s="3" t="s">
        <v>46</v>
      </c>
      <c r="B19" s="5">
        <v>12000</v>
      </c>
      <c r="C19" s="33"/>
    </row>
    <row r="20" spans="1:3" ht="11.45" customHeight="1" x14ac:dyDescent="0.2">
      <c r="A20" s="28" t="s">
        <v>47</v>
      </c>
      <c r="B20" s="29">
        <v>2016</v>
      </c>
    </row>
    <row r="21" spans="1:3" ht="11.45" customHeight="1" thickBot="1" x14ac:dyDescent="0.25">
      <c r="A21" s="4"/>
      <c r="B21" s="6"/>
    </row>
    <row r="22" spans="1:3" ht="11.45" customHeight="1" x14ac:dyDescent="0.2">
      <c r="A22" s="7" t="s">
        <v>10</v>
      </c>
      <c r="B22" s="8">
        <f>SUM(B8:B21)</f>
        <v>123919</v>
      </c>
    </row>
    <row r="23" spans="1:3" ht="11.45" customHeight="1" x14ac:dyDescent="0.2">
      <c r="A23" s="39" t="s">
        <v>4</v>
      </c>
      <c r="B23" s="40"/>
    </row>
    <row r="24" spans="1:3" ht="11.45" customHeight="1" x14ac:dyDescent="0.2">
      <c r="A24" s="3" t="s">
        <v>45</v>
      </c>
      <c r="B24" s="5">
        <v>5400</v>
      </c>
    </row>
    <row r="25" spans="1:3" ht="11.45" customHeight="1" x14ac:dyDescent="0.2">
      <c r="A25" s="3" t="s">
        <v>43</v>
      </c>
      <c r="B25" s="5">
        <v>3500</v>
      </c>
    </row>
    <row r="26" spans="1:3" ht="11.45" customHeight="1" x14ac:dyDescent="0.2">
      <c r="A26" s="3"/>
      <c r="B26" s="5"/>
    </row>
    <row r="27" spans="1:3" ht="11.45" customHeight="1" x14ac:dyDescent="0.2">
      <c r="A27" s="3"/>
      <c r="B27" s="5"/>
    </row>
    <row r="28" spans="1:3" ht="11.45" customHeight="1" x14ac:dyDescent="0.2">
      <c r="A28" s="3"/>
      <c r="B28" s="5"/>
    </row>
    <row r="29" spans="1:3" ht="11.45" customHeight="1" x14ac:dyDescent="0.2">
      <c r="A29" s="28"/>
      <c r="B29" s="29">
        <f>SUM(B24:B28)</f>
        <v>8900</v>
      </c>
    </row>
    <row r="30" spans="1:3" ht="11.45" customHeight="1" x14ac:dyDescent="0.2">
      <c r="A30" s="19" t="s">
        <v>28</v>
      </c>
      <c r="B30" s="20">
        <f>B22+B29</f>
        <v>132819</v>
      </c>
    </row>
    <row r="31" spans="1:3" ht="11.45" customHeight="1" x14ac:dyDescent="0.2">
      <c r="A31" s="30"/>
      <c r="B31" s="5"/>
    </row>
    <row r="32" spans="1:3" ht="11.45" customHeight="1" x14ac:dyDescent="0.2">
      <c r="A32" s="38" t="s">
        <v>9</v>
      </c>
      <c r="B32" s="38"/>
    </row>
    <row r="33" spans="1:2" x14ac:dyDescent="0.2">
      <c r="A33" s="9" t="s">
        <v>31</v>
      </c>
      <c r="B33" s="10">
        <f>SUM(B30*0.0289)</f>
        <v>3838.4690999999998</v>
      </c>
    </row>
    <row r="34" spans="1:2" x14ac:dyDescent="0.2">
      <c r="A34" s="31" t="s">
        <v>12</v>
      </c>
      <c r="B34" s="32">
        <f>B33</f>
        <v>3838.4690999999998</v>
      </c>
    </row>
    <row r="35" spans="1:2" x14ac:dyDescent="0.2">
      <c r="A35" s="9"/>
      <c r="B35" s="9"/>
    </row>
    <row r="36" spans="1:2" x14ac:dyDescent="0.2">
      <c r="A36" s="21" t="s">
        <v>14</v>
      </c>
      <c r="B36" s="22">
        <f>B30+B34</f>
        <v>136657.46909999999</v>
      </c>
    </row>
  </sheetData>
  <mergeCells count="6">
    <mergeCell ref="A32:B32"/>
    <mergeCell ref="A4:B4"/>
    <mergeCell ref="A5:A6"/>
    <mergeCell ref="B5:B6"/>
    <mergeCell ref="A7:B7"/>
    <mergeCell ref="A23:B23"/>
  </mergeCells>
  <phoneticPr fontId="4" type="noConversion"/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7"/>
  <sheetViews>
    <sheetView view="pageLayout" zoomScale="85" zoomScaleNormal="125" zoomScalePageLayoutView="85" workbookViewId="0">
      <selection activeCell="C9" sqref="C9:C15"/>
    </sheetView>
  </sheetViews>
  <sheetFormatPr defaultColWidth="12" defaultRowHeight="11.25" x14ac:dyDescent="0.2"/>
  <cols>
    <col min="1" max="1" width="101.28515625" style="1" customWidth="1"/>
    <col min="2" max="2" width="15.42578125" style="1" bestFit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41" t="s">
        <v>24</v>
      </c>
      <c r="B4" s="42"/>
    </row>
    <row r="5" spans="1:3" ht="11.45" customHeight="1" x14ac:dyDescent="0.2">
      <c r="A5" s="34" t="s">
        <v>2</v>
      </c>
      <c r="B5" s="43" t="s">
        <v>0</v>
      </c>
    </row>
    <row r="6" spans="1:3" ht="11.45" customHeight="1" x14ac:dyDescent="0.2">
      <c r="A6" s="34"/>
      <c r="B6" s="44"/>
    </row>
    <row r="7" spans="1:3" ht="11.45" customHeight="1" x14ac:dyDescent="0.2">
      <c r="A7" s="38" t="s">
        <v>1</v>
      </c>
      <c r="B7" s="38"/>
    </row>
    <row r="8" spans="1:3" ht="11.45" customHeight="1" x14ac:dyDescent="0.2">
      <c r="A8" s="3" t="s">
        <v>40</v>
      </c>
      <c r="B8" s="5">
        <v>19600</v>
      </c>
    </row>
    <row r="9" spans="1:3" ht="11.45" customHeight="1" x14ac:dyDescent="0.2">
      <c r="A9" s="3" t="s">
        <v>32</v>
      </c>
      <c r="B9" s="5">
        <v>12400</v>
      </c>
    </row>
    <row r="10" spans="1:3" ht="11.45" customHeight="1" x14ac:dyDescent="0.2">
      <c r="A10" s="3" t="s">
        <v>33</v>
      </c>
      <c r="B10" s="5">
        <v>9000</v>
      </c>
      <c r="C10" s="33"/>
    </row>
    <row r="11" spans="1:3" ht="11.45" customHeight="1" x14ac:dyDescent="0.2">
      <c r="A11" s="3" t="s">
        <v>41</v>
      </c>
      <c r="B11" s="5">
        <v>7840</v>
      </c>
    </row>
    <row r="12" spans="1:3" ht="11.45" customHeight="1" x14ac:dyDescent="0.2">
      <c r="A12" s="3" t="s">
        <v>35</v>
      </c>
      <c r="B12" s="5">
        <v>6000</v>
      </c>
    </row>
    <row r="13" spans="1:3" ht="11.45" customHeight="1" x14ac:dyDescent="0.2">
      <c r="A13" s="3" t="s">
        <v>36</v>
      </c>
      <c r="B13" s="5">
        <v>19900</v>
      </c>
    </row>
    <row r="14" spans="1:3" ht="11.45" customHeight="1" x14ac:dyDescent="0.2">
      <c r="A14" s="3" t="s">
        <v>37</v>
      </c>
      <c r="B14" s="5">
        <v>6067</v>
      </c>
    </row>
    <row r="15" spans="1:3" ht="11.45" customHeight="1" x14ac:dyDescent="0.2">
      <c r="A15" s="28" t="s">
        <v>44</v>
      </c>
      <c r="B15" s="29">
        <v>1120</v>
      </c>
    </row>
    <row r="16" spans="1:3" ht="11.45" customHeight="1" x14ac:dyDescent="0.2">
      <c r="A16" s="28" t="s">
        <v>34</v>
      </c>
      <c r="B16" s="29">
        <v>15000</v>
      </c>
    </row>
    <row r="17" spans="1:2" ht="11.45" customHeight="1" x14ac:dyDescent="0.2">
      <c r="A17" s="28" t="s">
        <v>38</v>
      </c>
      <c r="B17" s="29">
        <v>7600</v>
      </c>
    </row>
    <row r="18" spans="1:2" ht="11.45" customHeight="1" x14ac:dyDescent="0.2">
      <c r="A18" s="28" t="s">
        <v>39</v>
      </c>
      <c r="B18" s="29">
        <v>5376</v>
      </c>
    </row>
    <row r="19" spans="1:2" ht="11.45" customHeight="1" x14ac:dyDescent="0.2">
      <c r="A19" s="3" t="s">
        <v>46</v>
      </c>
      <c r="B19" s="5">
        <v>12000</v>
      </c>
    </row>
    <row r="20" spans="1:2" ht="11.45" customHeight="1" x14ac:dyDescent="0.2">
      <c r="A20" s="28" t="s">
        <v>47</v>
      </c>
      <c r="B20" s="29">
        <v>2016</v>
      </c>
    </row>
    <row r="21" spans="1:2" ht="11.45" customHeight="1" x14ac:dyDescent="0.2">
      <c r="A21" s="3"/>
      <c r="B21" s="5"/>
    </row>
    <row r="22" spans="1:2" ht="11.45" customHeight="1" thickBot="1" x14ac:dyDescent="0.25">
      <c r="A22" s="4"/>
      <c r="B22" s="6"/>
    </row>
    <row r="23" spans="1:2" ht="11.45" customHeight="1" x14ac:dyDescent="0.2">
      <c r="A23" s="7" t="s">
        <v>10</v>
      </c>
      <c r="B23" s="8">
        <f>SUM(B8:B22)</f>
        <v>123919</v>
      </c>
    </row>
    <row r="24" spans="1:2" ht="11.45" customHeight="1" x14ac:dyDescent="0.2">
      <c r="A24" s="39" t="s">
        <v>4</v>
      </c>
      <c r="B24" s="40"/>
    </row>
    <row r="25" spans="1:2" ht="11.45" customHeight="1" x14ac:dyDescent="0.2">
      <c r="A25" s="3" t="s">
        <v>45</v>
      </c>
      <c r="B25" s="5">
        <v>5400</v>
      </c>
    </row>
    <row r="26" spans="1:2" ht="11.45" customHeight="1" x14ac:dyDescent="0.2">
      <c r="A26" s="3" t="s">
        <v>43</v>
      </c>
      <c r="B26" s="5">
        <v>3500</v>
      </c>
    </row>
    <row r="27" spans="1:2" ht="11.45" customHeight="1" x14ac:dyDescent="0.2">
      <c r="A27" s="3"/>
      <c r="B27" s="5"/>
    </row>
    <row r="28" spans="1:2" ht="11.45" customHeight="1" x14ac:dyDescent="0.2">
      <c r="A28" s="3"/>
      <c r="B28" s="5"/>
    </row>
    <row r="29" spans="1:2" ht="11.45" customHeight="1" thickBot="1" x14ac:dyDescent="0.25">
      <c r="A29" s="4"/>
      <c r="B29" s="6"/>
    </row>
    <row r="30" spans="1:2" ht="11.45" customHeight="1" x14ac:dyDescent="0.2">
      <c r="A30" s="7" t="s">
        <v>11</v>
      </c>
      <c r="B30" s="8">
        <f>SUM(B25:B29)</f>
        <v>8900</v>
      </c>
    </row>
    <row r="31" spans="1:2" ht="11.45" customHeight="1" x14ac:dyDescent="0.2">
      <c r="A31" s="19" t="s">
        <v>29</v>
      </c>
      <c r="B31" s="20">
        <f>B23+B30</f>
        <v>132819</v>
      </c>
    </row>
    <row r="32" spans="1:2" ht="11.45" customHeight="1" x14ac:dyDescent="0.2">
      <c r="A32" s="30"/>
      <c r="B32" s="5"/>
    </row>
    <row r="33" spans="1:2" ht="11.45" customHeight="1" x14ac:dyDescent="0.2">
      <c r="A33" s="38" t="s">
        <v>9</v>
      </c>
      <c r="B33" s="38"/>
    </row>
    <row r="34" spans="1:2" x14ac:dyDescent="0.2">
      <c r="A34" s="9" t="s">
        <v>31</v>
      </c>
      <c r="B34" s="10">
        <f>SUM(B31*0.0289)</f>
        <v>3838.4690999999998</v>
      </c>
    </row>
    <row r="35" spans="1:2" x14ac:dyDescent="0.2">
      <c r="A35" s="31" t="s">
        <v>12</v>
      </c>
      <c r="B35" s="32">
        <f>B34</f>
        <v>3838.4690999999998</v>
      </c>
    </row>
    <row r="36" spans="1:2" x14ac:dyDescent="0.2">
      <c r="A36" s="9"/>
      <c r="B36" s="9"/>
    </row>
    <row r="37" spans="1:2" x14ac:dyDescent="0.2">
      <c r="A37" s="21" t="s">
        <v>15</v>
      </c>
      <c r="B37" s="22">
        <f>B31+B35</f>
        <v>136657.46909999999</v>
      </c>
    </row>
  </sheetData>
  <mergeCells count="6">
    <mergeCell ref="A33:B33"/>
    <mergeCell ref="A4:B4"/>
    <mergeCell ref="A5:A6"/>
    <mergeCell ref="B5:B6"/>
    <mergeCell ref="A7:B7"/>
    <mergeCell ref="A24:B24"/>
  </mergeCells>
  <phoneticPr fontId="4" type="noConversion"/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Lori Webster</cp:lastModifiedBy>
  <cp:lastPrinted>2017-12-05T18:01:09Z</cp:lastPrinted>
  <dcterms:created xsi:type="dcterms:W3CDTF">2012-11-16T17:58:56Z</dcterms:created>
  <dcterms:modified xsi:type="dcterms:W3CDTF">2018-02-20T23:49:57Z</dcterms:modified>
</cp:coreProperties>
</file>