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-15" windowWidth="9600" windowHeight="9015"/>
  </bookViews>
  <sheets>
    <sheet name="Uniform Chart Of Accounts" sheetId="4" r:id="rId1"/>
  </sheets>
  <definedNames>
    <definedName name="_xlnm.Print_Area" localSheetId="0">'Uniform Chart Of Accounts'!$A$1:$G$3084</definedName>
    <definedName name="_xlnm.Print_Titles" localSheetId="0">'Uniform Chart Of Accounts'!$1:$1</definedName>
  </definedNames>
  <calcPr calcId="171027"/>
</workbook>
</file>

<file path=xl/calcChain.xml><?xml version="1.0" encoding="utf-8"?>
<calcChain xmlns="http://schemas.openxmlformats.org/spreadsheetml/2006/main">
  <c r="R953" i="4" l="1"/>
  <c r="P953" i="4"/>
  <c r="N953" i="4"/>
  <c r="L953" i="4"/>
  <c r="N954" i="4"/>
  <c r="L954" i="4"/>
  <c r="J954" i="4"/>
  <c r="R819" i="4"/>
  <c r="P819" i="4"/>
  <c r="N819" i="4"/>
  <c r="L819" i="4"/>
  <c r="J819" i="4"/>
  <c r="R818" i="4"/>
  <c r="P818" i="4"/>
  <c r="N818" i="4"/>
  <c r="L818" i="4"/>
  <c r="R449" i="4"/>
  <c r="P449" i="4"/>
  <c r="N449" i="4"/>
  <c r="L449" i="4"/>
  <c r="J449" i="4"/>
  <c r="R448" i="4"/>
  <c r="P448" i="4"/>
  <c r="N448" i="4"/>
  <c r="L448" i="4"/>
  <c r="J448" i="4"/>
  <c r="R89" i="4"/>
  <c r="P89" i="4"/>
  <c r="N89" i="4"/>
  <c r="L89" i="4"/>
  <c r="J89" i="4"/>
  <c r="J79" i="4"/>
  <c r="L79" i="4"/>
  <c r="N79" i="4"/>
  <c r="P79" i="4"/>
  <c r="R79" i="4"/>
  <c r="R76" i="4"/>
  <c r="P76" i="4"/>
  <c r="N76" i="4"/>
  <c r="L63" i="4"/>
  <c r="P1121" i="4" l="1"/>
  <c r="N1121" i="4"/>
  <c r="L1121" i="4"/>
  <c r="J1472" i="4"/>
  <c r="P1351" i="4"/>
  <c r="R1351" i="4"/>
  <c r="R75" i="4" l="1"/>
  <c r="P75" i="4"/>
  <c r="N75" i="4"/>
  <c r="L75" i="4"/>
  <c r="L70" i="4"/>
  <c r="N70" i="4"/>
  <c r="P70" i="4"/>
  <c r="R70" i="4"/>
  <c r="R69" i="4"/>
  <c r="P69" i="4"/>
  <c r="N69" i="4"/>
  <c r="L69" i="4"/>
  <c r="R63" i="4"/>
  <c r="P63" i="4"/>
  <c r="P266" i="4" s="1"/>
  <c r="N63" i="4"/>
  <c r="R1128" i="4"/>
  <c r="P1128" i="4"/>
  <c r="N1128" i="4"/>
  <c r="L1128" i="4"/>
  <c r="J1128" i="4"/>
  <c r="J1121" i="4"/>
  <c r="R741" i="4"/>
  <c r="P741" i="4"/>
  <c r="N741" i="4"/>
  <c r="L741" i="4"/>
  <c r="P585" i="4"/>
  <c r="J133" i="4"/>
  <c r="R133" i="4"/>
  <c r="R131" i="4"/>
  <c r="P133" i="4"/>
  <c r="P131" i="4"/>
  <c r="N133" i="4"/>
  <c r="N131" i="4"/>
  <c r="L133" i="4"/>
  <c r="L131" i="4"/>
  <c r="J131" i="4"/>
  <c r="R1121" i="4"/>
  <c r="J63" i="4"/>
  <c r="J70" i="4"/>
  <c r="J69" i="4"/>
  <c r="R11" i="4"/>
  <c r="P11" i="4"/>
  <c r="N11" i="4"/>
  <c r="L11" i="4"/>
  <c r="R814" i="4"/>
  <c r="P814" i="4"/>
  <c r="N814" i="4"/>
  <c r="L814" i="4"/>
  <c r="J814" i="4"/>
  <c r="J832" i="4"/>
  <c r="R674" i="4"/>
  <c r="P674" i="4"/>
  <c r="N674" i="4"/>
  <c r="L674" i="4"/>
  <c r="R585" i="4"/>
  <c r="R599" i="4" s="1"/>
  <c r="N585" i="4"/>
  <c r="N599" i="4" s="1"/>
  <c r="L585" i="4"/>
  <c r="L599" i="4" s="1"/>
  <c r="R443" i="4"/>
  <c r="P443" i="4"/>
  <c r="N443" i="4"/>
  <c r="L443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R1274" i="4"/>
  <c r="P1274" i="4"/>
  <c r="N1274" i="4"/>
  <c r="L1274" i="4"/>
  <c r="J1274" i="4"/>
  <c r="R1028" i="4"/>
  <c r="P1028" i="4"/>
  <c r="N1028" i="4"/>
  <c r="L1028" i="4"/>
  <c r="R875" i="4"/>
  <c r="P875" i="4"/>
  <c r="N875" i="4"/>
  <c r="L875" i="4"/>
  <c r="P832" i="4"/>
  <c r="P844" i="4" s="1"/>
  <c r="N832" i="4"/>
  <c r="N844" i="4" s="1"/>
  <c r="L832" i="4"/>
  <c r="L844" i="4" s="1"/>
  <c r="J818" i="4"/>
  <c r="J817" i="4"/>
  <c r="N846" i="4"/>
  <c r="N841" i="4"/>
  <c r="N835" i="4"/>
  <c r="N970" i="4"/>
  <c r="N984" i="4" s="1"/>
  <c r="R942" i="4"/>
  <c r="P942" i="4"/>
  <c r="N942" i="4"/>
  <c r="L942" i="4"/>
  <c r="J942" i="4"/>
  <c r="R1455" i="4"/>
  <c r="P1455" i="4"/>
  <c r="N1455" i="4"/>
  <c r="L1455" i="4"/>
  <c r="N1351" i="4" s="1"/>
  <c r="N1361" i="4" s="1"/>
  <c r="R1472" i="4"/>
  <c r="P1472" i="4"/>
  <c r="N1472" i="4"/>
  <c r="L1472" i="4"/>
  <c r="R1537" i="4"/>
  <c r="P1537" i="4"/>
  <c r="N1537" i="4"/>
  <c r="L1537" i="4"/>
  <c r="R1559" i="4"/>
  <c r="P1559" i="4"/>
  <c r="N1559" i="4"/>
  <c r="L1559" i="4"/>
  <c r="R1635" i="4"/>
  <c r="P1635" i="4"/>
  <c r="N1635" i="4"/>
  <c r="L1635" i="4"/>
  <c r="R2024" i="4"/>
  <c r="P2024" i="4"/>
  <c r="N2024" i="4"/>
  <c r="L2024" i="4"/>
  <c r="R1756" i="4"/>
  <c r="P1756" i="4"/>
  <c r="N1756" i="4"/>
  <c r="L1756" i="4"/>
  <c r="R1738" i="4"/>
  <c r="P1738" i="4"/>
  <c r="N1738" i="4"/>
  <c r="L1738" i="4"/>
  <c r="J1756" i="4"/>
  <c r="J2024" i="4"/>
  <c r="J1738" i="4"/>
  <c r="J1653" i="4"/>
  <c r="J1559" i="4"/>
  <c r="J1635" i="4"/>
  <c r="J1537" i="4"/>
  <c r="R1361" i="4"/>
  <c r="P1361" i="4"/>
  <c r="J1361" i="4"/>
  <c r="J1455" i="4"/>
  <c r="L1351" i="4" s="1"/>
  <c r="L1361" i="4" s="1"/>
  <c r="J2860" i="4"/>
  <c r="J2859" i="4"/>
  <c r="J2858" i="4"/>
  <c r="J2857" i="4"/>
  <c r="J2856" i="4"/>
  <c r="J2855" i="4"/>
  <c r="J2854" i="4"/>
  <c r="J2853" i="4"/>
  <c r="J2852" i="4"/>
  <c r="J2851" i="4"/>
  <c r="J2850" i="4"/>
  <c r="J2849" i="4"/>
  <c r="J2848" i="4"/>
  <c r="N977" i="4" l="1"/>
  <c r="N837" i="4"/>
  <c r="N842" i="4"/>
  <c r="N838" i="4"/>
  <c r="N843" i="4"/>
  <c r="N834" i="4"/>
  <c r="N839" i="4"/>
  <c r="N845" i="4"/>
  <c r="P838" i="4"/>
  <c r="P846" i="4"/>
  <c r="P835" i="4"/>
  <c r="P839" i="4"/>
  <c r="P843" i="4"/>
  <c r="P837" i="4"/>
  <c r="P841" i="4"/>
  <c r="P845" i="4"/>
  <c r="P834" i="4"/>
  <c r="P842" i="4"/>
  <c r="P836" i="4"/>
  <c r="P840" i="4"/>
  <c r="N836" i="4"/>
  <c r="N840" i="4"/>
  <c r="L845" i="4"/>
  <c r="L846" i="4"/>
  <c r="L838" i="4"/>
  <c r="L837" i="4"/>
  <c r="L841" i="4"/>
  <c r="L834" i="4"/>
  <c r="L842" i="4"/>
  <c r="R588" i="4"/>
  <c r="R596" i="4"/>
  <c r="R589" i="4"/>
  <c r="R597" i="4"/>
  <c r="R592" i="4"/>
  <c r="R593" i="4"/>
  <c r="N981" i="4"/>
  <c r="N973" i="4"/>
  <c r="P278" i="4"/>
  <c r="N266" i="4"/>
  <c r="L593" i="4"/>
  <c r="P598" i="4"/>
  <c r="P594" i="4"/>
  <c r="P590" i="4"/>
  <c r="P597" i="4"/>
  <c r="P593" i="4"/>
  <c r="P589" i="4"/>
  <c r="P599" i="4"/>
  <c r="P591" i="4"/>
  <c r="P596" i="4"/>
  <c r="P592" i="4"/>
  <c r="P588" i="4"/>
  <c r="P595" i="4"/>
  <c r="P587" i="4"/>
  <c r="N593" i="4"/>
  <c r="N588" i="4"/>
  <c r="N596" i="4"/>
  <c r="N592" i="4"/>
  <c r="N589" i="4"/>
  <c r="N597" i="4"/>
  <c r="L588" i="4"/>
  <c r="L596" i="4"/>
  <c r="L589" i="4"/>
  <c r="L597" i="4"/>
  <c r="L592" i="4"/>
  <c r="R266" i="4"/>
  <c r="L266" i="4"/>
  <c r="L56" i="4"/>
  <c r="P271" i="4"/>
  <c r="P275" i="4"/>
  <c r="P279" i="4"/>
  <c r="P268" i="4"/>
  <c r="P272" i="4"/>
  <c r="P276" i="4"/>
  <c r="P280" i="4"/>
  <c r="P269" i="4"/>
  <c r="P273" i="4"/>
  <c r="P277" i="4"/>
  <c r="P270" i="4"/>
  <c r="P274" i="4"/>
  <c r="N974" i="4"/>
  <c r="N978" i="4"/>
  <c r="N982" i="4"/>
  <c r="N975" i="4"/>
  <c r="N979" i="4"/>
  <c r="N983" i="4"/>
  <c r="N972" i="4"/>
  <c r="N976" i="4"/>
  <c r="N980" i="4"/>
  <c r="R590" i="4"/>
  <c r="R594" i="4"/>
  <c r="R598" i="4"/>
  <c r="R587" i="4"/>
  <c r="R591" i="4"/>
  <c r="R595" i="4"/>
  <c r="N590" i="4"/>
  <c r="N594" i="4"/>
  <c r="N598" i="4"/>
  <c r="N587" i="4"/>
  <c r="N591" i="4"/>
  <c r="N595" i="4"/>
  <c r="L590" i="4"/>
  <c r="L594" i="4"/>
  <c r="L598" i="4"/>
  <c r="L587" i="4"/>
  <c r="L591" i="4"/>
  <c r="L595" i="4"/>
  <c r="L835" i="4"/>
  <c r="L839" i="4"/>
  <c r="L843" i="4"/>
  <c r="L836" i="4"/>
  <c r="L840" i="4"/>
  <c r="N991" i="4" l="1"/>
  <c r="N853" i="4"/>
  <c r="P853" i="4"/>
  <c r="L853" i="4"/>
  <c r="R606" i="4"/>
  <c r="N606" i="4"/>
  <c r="N271" i="4"/>
  <c r="L279" i="4"/>
  <c r="R278" i="4"/>
  <c r="N268" i="4"/>
  <c r="N270" i="4"/>
  <c r="N277" i="4"/>
  <c r="N276" i="4"/>
  <c r="N275" i="4"/>
  <c r="N274" i="4"/>
  <c r="N273" i="4"/>
  <c r="N272" i="4"/>
  <c r="N278" i="4"/>
  <c r="N269" i="4"/>
  <c r="N280" i="4"/>
  <c r="N279" i="4"/>
  <c r="L606" i="4"/>
  <c r="P606" i="4"/>
  <c r="R270" i="4"/>
  <c r="R277" i="4"/>
  <c r="R276" i="4"/>
  <c r="R279" i="4"/>
  <c r="R280" i="4"/>
  <c r="R273" i="4"/>
  <c r="R272" i="4"/>
  <c r="R275" i="4"/>
  <c r="R271" i="4"/>
  <c r="R274" i="4"/>
  <c r="R269" i="4"/>
  <c r="R268" i="4"/>
  <c r="L277" i="4"/>
  <c r="L276" i="4"/>
  <c r="L274" i="4"/>
  <c r="L272" i="4"/>
  <c r="L269" i="4"/>
  <c r="L271" i="4"/>
  <c r="L280" i="4"/>
  <c r="L278" i="4"/>
  <c r="L273" i="4"/>
  <c r="L275" i="4"/>
  <c r="L270" i="4"/>
  <c r="L268" i="4"/>
  <c r="P287" i="4"/>
  <c r="J1028" i="4"/>
  <c r="J875" i="4"/>
  <c r="R287" i="4" l="1"/>
  <c r="N287" i="4"/>
  <c r="L287" i="4"/>
  <c r="L696" i="4"/>
  <c r="J741" i="4"/>
  <c r="J696" i="4"/>
  <c r="J674" i="4"/>
  <c r="J443" i="4"/>
  <c r="L707" i="4" l="1"/>
  <c r="L703" i="4"/>
  <c r="L699" i="4"/>
  <c r="L704" i="4"/>
  <c r="L710" i="4"/>
  <c r="L706" i="4"/>
  <c r="L702" i="4"/>
  <c r="L698" i="4"/>
  <c r="L700" i="4"/>
  <c r="L709" i="4"/>
  <c r="L705" i="4"/>
  <c r="L701" i="4"/>
  <c r="L708" i="4"/>
  <c r="L717" i="4" l="1"/>
  <c r="J717" i="4"/>
  <c r="R954" i="4"/>
  <c r="R970" i="4" s="1"/>
  <c r="P954" i="4"/>
  <c r="P970" i="4" s="1"/>
  <c r="L970" i="4"/>
  <c r="J970" i="4"/>
  <c r="R817" i="4"/>
  <c r="R832" i="4" s="1"/>
  <c r="P817" i="4"/>
  <c r="N817" i="4"/>
  <c r="L817" i="4"/>
  <c r="N696" i="4"/>
  <c r="J75" i="4"/>
  <c r="R56" i="4"/>
  <c r="N56" i="4"/>
  <c r="P56" i="4"/>
  <c r="J56" i="4"/>
  <c r="J2" i="4" s="1"/>
  <c r="R707" i="4" l="1"/>
  <c r="R703" i="4"/>
  <c r="R699" i="4"/>
  <c r="R709" i="4"/>
  <c r="R701" i="4"/>
  <c r="R708" i="4"/>
  <c r="R710" i="4"/>
  <c r="R706" i="4"/>
  <c r="R702" i="4"/>
  <c r="R698" i="4"/>
  <c r="R705" i="4"/>
  <c r="R704" i="4"/>
  <c r="R700" i="4"/>
  <c r="P708" i="4"/>
  <c r="P704" i="4"/>
  <c r="P700" i="4"/>
  <c r="P701" i="4"/>
  <c r="P707" i="4"/>
  <c r="P703" i="4"/>
  <c r="P699" i="4"/>
  <c r="P705" i="4"/>
  <c r="P710" i="4"/>
  <c r="P706" i="4"/>
  <c r="P702" i="4"/>
  <c r="P698" i="4"/>
  <c r="P709" i="4"/>
  <c r="N709" i="4"/>
  <c r="N705" i="4"/>
  <c r="N701" i="4"/>
  <c r="N707" i="4"/>
  <c r="N699" i="4"/>
  <c r="N710" i="4"/>
  <c r="N702" i="4"/>
  <c r="N708" i="4"/>
  <c r="N704" i="4"/>
  <c r="N700" i="4"/>
  <c r="N703" i="4"/>
  <c r="N706" i="4"/>
  <c r="N698" i="4"/>
  <c r="J981" i="4"/>
  <c r="J977" i="4"/>
  <c r="J973" i="4"/>
  <c r="J982" i="4"/>
  <c r="J984" i="4"/>
  <c r="J980" i="4"/>
  <c r="J976" i="4"/>
  <c r="J972" i="4"/>
  <c r="J991" i="4" s="1"/>
  <c r="J978" i="4"/>
  <c r="J983" i="4"/>
  <c r="J979" i="4"/>
  <c r="J975" i="4"/>
  <c r="J974" i="4"/>
  <c r="R982" i="4"/>
  <c r="R978" i="4"/>
  <c r="R974" i="4"/>
  <c r="R981" i="4"/>
  <c r="R977" i="4"/>
  <c r="R973" i="4"/>
  <c r="R984" i="4"/>
  <c r="R980" i="4"/>
  <c r="R976" i="4"/>
  <c r="R972" i="4"/>
  <c r="R983" i="4"/>
  <c r="R979" i="4"/>
  <c r="R975" i="4"/>
  <c r="P984" i="4"/>
  <c r="P980" i="4"/>
  <c r="P976" i="4"/>
  <c r="P972" i="4"/>
  <c r="P983" i="4"/>
  <c r="P979" i="4"/>
  <c r="P975" i="4"/>
  <c r="P981" i="4"/>
  <c r="P973" i="4"/>
  <c r="P982" i="4"/>
  <c r="P978" i="4"/>
  <c r="P974" i="4"/>
  <c r="P977" i="4"/>
  <c r="L976" i="4"/>
  <c r="L972" i="4"/>
  <c r="L980" i="4"/>
  <c r="L984" i="4"/>
  <c r="L975" i="4"/>
  <c r="L977" i="4"/>
  <c r="L981" i="4"/>
  <c r="L974" i="4"/>
  <c r="L978" i="4"/>
  <c r="L982" i="4"/>
  <c r="L973" i="4"/>
  <c r="L979" i="4"/>
  <c r="L983" i="4"/>
  <c r="R845" i="4"/>
  <c r="R841" i="4"/>
  <c r="R837" i="4"/>
  <c r="R844" i="4"/>
  <c r="R840" i="4"/>
  <c r="R836" i="4"/>
  <c r="R843" i="4"/>
  <c r="R839" i="4"/>
  <c r="R835" i="4"/>
  <c r="R846" i="4"/>
  <c r="R842" i="4"/>
  <c r="R838" i="4"/>
  <c r="R834" i="4"/>
  <c r="J266" i="4"/>
  <c r="J585" i="4"/>
  <c r="P717" i="4" l="1"/>
  <c r="P3" i="4"/>
  <c r="R717" i="4"/>
  <c r="R3" i="4" s="1"/>
  <c r="N717" i="4"/>
  <c r="N3" i="4" s="1"/>
  <c r="J597" i="4"/>
  <c r="J593" i="4"/>
  <c r="J589" i="4"/>
  <c r="J595" i="4"/>
  <c r="J587" i="4"/>
  <c r="J598" i="4"/>
  <c r="J596" i="4"/>
  <c r="J592" i="4"/>
  <c r="J588" i="4"/>
  <c r="J599" i="4"/>
  <c r="J591" i="4"/>
  <c r="J594" i="4"/>
  <c r="J590" i="4"/>
  <c r="R991" i="4"/>
  <c r="P991" i="4"/>
  <c r="L991" i="4"/>
  <c r="L3" i="4" s="1"/>
  <c r="J280" i="4"/>
  <c r="J276" i="4"/>
  <c r="J272" i="4"/>
  <c r="J268" i="4"/>
  <c r="J279" i="4"/>
  <c r="J275" i="4"/>
  <c r="J271" i="4"/>
  <c r="J278" i="4"/>
  <c r="J274" i="4"/>
  <c r="J270" i="4"/>
  <c r="J277" i="4"/>
  <c r="J273" i="4"/>
  <c r="J269" i="4"/>
  <c r="R853" i="4"/>
  <c r="J843" i="4"/>
  <c r="J839" i="4"/>
  <c r="J835" i="4"/>
  <c r="J846" i="4"/>
  <c r="J842" i="4"/>
  <c r="J838" i="4"/>
  <c r="J834" i="4"/>
  <c r="J845" i="4"/>
  <c r="J841" i="4"/>
  <c r="J837" i="4"/>
  <c r="J844" i="4"/>
  <c r="J840" i="4"/>
  <c r="J836" i="4"/>
  <c r="J853" i="4" l="1"/>
  <c r="J606" i="4"/>
  <c r="J287" i="4"/>
  <c r="J3" i="4" s="1"/>
  <c r="J4" i="4" l="1"/>
  <c r="L2" i="4" s="1"/>
  <c r="L4" i="4" s="1"/>
  <c r="N2" i="4" s="1"/>
  <c r="N4" i="4" s="1"/>
  <c r="P2" i="4" s="1"/>
  <c r="P4" i="4" s="1"/>
  <c r="R2" i="4" s="1"/>
  <c r="R4" i="4" s="1"/>
</calcChain>
</file>

<file path=xl/comments1.xml><?xml version="1.0" encoding="utf-8"?>
<comments xmlns="http://schemas.openxmlformats.org/spreadsheetml/2006/main">
  <authors>
    <author>Patrick Mason</author>
  </authors>
  <commentList>
    <comment ref="E193" authorId="0">
      <text>
        <r>
          <rPr>
            <b/>
            <sz val="9"/>
            <color indexed="81"/>
            <rFont val="Tahoma"/>
            <family val="2"/>
          </rPr>
          <t>Patrick Mason:</t>
        </r>
        <r>
          <rPr>
            <sz val="9"/>
            <color indexed="81"/>
            <rFont val="Tahoma"/>
            <family val="2"/>
          </rPr>
          <t xml:space="preserve">
Address
</t>
        </r>
      </text>
    </comment>
  </commentList>
</comments>
</file>

<file path=xl/sharedStrings.xml><?xml version="1.0" encoding="utf-8"?>
<sst xmlns="http://schemas.openxmlformats.org/spreadsheetml/2006/main" count="12004" uniqueCount="1007">
  <si>
    <t>FUND</t>
  </si>
  <si>
    <t>FUNCTION</t>
  </si>
  <si>
    <t>OBJECT</t>
  </si>
  <si>
    <t>OBJECT DESCRIPTION</t>
  </si>
  <si>
    <t>PROGRAM</t>
  </si>
  <si>
    <t>LOCATION</t>
  </si>
  <si>
    <t>JOB CLASS</t>
  </si>
  <si>
    <t>FUND 11000-Operational</t>
  </si>
  <si>
    <t>Function-0000 -  Revenue</t>
  </si>
  <si>
    <t>Cash Assets</t>
  </si>
  <si>
    <t>0000</t>
  </si>
  <si>
    <t>Unrestricted Cash</t>
  </si>
  <si>
    <t>xxx-xxx</t>
  </si>
  <si>
    <t>Restricted Cash</t>
  </si>
  <si>
    <t>Revenue From Local Sources</t>
  </si>
  <si>
    <t>Ad Valorem Taxes School District</t>
  </si>
  <si>
    <t>Oil and Gas Taxes</t>
  </si>
  <si>
    <t>Copper Production</t>
  </si>
  <si>
    <t>Tuition from Foreign Nationals</t>
  </si>
  <si>
    <t>Tuition From School Districts outside the State</t>
  </si>
  <si>
    <t>Investment Income</t>
  </si>
  <si>
    <t>Fees Activities</t>
  </si>
  <si>
    <t>Fees Educational</t>
  </si>
  <si>
    <t>Fees Users</t>
  </si>
  <si>
    <t>Fees Summer School</t>
  </si>
  <si>
    <t>Rental Income</t>
  </si>
  <si>
    <t>Royalties</t>
  </si>
  <si>
    <t>Contributions and Donations From Private Sources</t>
  </si>
  <si>
    <t>Instructional - Categorical</t>
  </si>
  <si>
    <t>Instructional Support - Categorical</t>
  </si>
  <si>
    <t>Administration - Categorical</t>
  </si>
  <si>
    <t>Insurance Recoveries</t>
  </si>
  <si>
    <t>Special Assessments (REC)</t>
  </si>
  <si>
    <t>Refund of Prior Years Expenditures</t>
  </si>
  <si>
    <t>Revenue From State Sources</t>
  </si>
  <si>
    <t>State Equalization Guarantee</t>
  </si>
  <si>
    <t>Emergency - Supplemental</t>
  </si>
  <si>
    <t>Charter School Administrative Revenue</t>
  </si>
  <si>
    <t>State Flow-through Grants</t>
  </si>
  <si>
    <t>Indirect Costs (State Flow-through Grants)</t>
  </si>
  <si>
    <t>Indirect Costs (State Direct Grants)</t>
  </si>
  <si>
    <t>Inter-Governmental Contract Revenue</t>
  </si>
  <si>
    <t>Fees - Governmental Agencies</t>
  </si>
  <si>
    <t>Revenue From Federal Sources</t>
  </si>
  <si>
    <t>Impact Aid, Public Law 103-382</t>
  </si>
  <si>
    <t>Indirect Costs (Federal Direct Grants)</t>
  </si>
  <si>
    <t>DOE Los Alamos/DOD</t>
  </si>
  <si>
    <t>Forest Reserve</t>
  </si>
  <si>
    <t>Indirect Costs (Federal Flow-through Grants)</t>
  </si>
  <si>
    <t>Department of Interior</t>
  </si>
  <si>
    <t>Sale of Real Property (&gt;=$25,000) or Equipment (&gt;=$5,000)</t>
  </si>
  <si>
    <t>Sale of Personal Property (&lt;$25,000) or Equipment (&lt;$5,000)</t>
  </si>
  <si>
    <t>Revenue From Other Sources</t>
  </si>
  <si>
    <t>Access Board (e-Rate)</t>
  </si>
  <si>
    <t>Function-1000 -  Instruction</t>
  </si>
  <si>
    <t>Personnel Services - Compensation</t>
  </si>
  <si>
    <t>Salaries Expense</t>
  </si>
  <si>
    <t>Overtime Expense</t>
  </si>
  <si>
    <t>Additional Compensation</t>
  </si>
  <si>
    <t>Personnel Services - Employee Benefits</t>
  </si>
  <si>
    <t>Educational Retirement</t>
  </si>
  <si>
    <t>ERA - Retiree Health</t>
  </si>
  <si>
    <t>FICA Payments</t>
  </si>
  <si>
    <t>Medicare Payments</t>
  </si>
  <si>
    <t>Health and Medical Premiums</t>
  </si>
  <si>
    <t>Life</t>
  </si>
  <si>
    <t>Dental</t>
  </si>
  <si>
    <t>Vision</t>
  </si>
  <si>
    <t>Disability</t>
  </si>
  <si>
    <t>Other Insurance</t>
  </si>
  <si>
    <t>Unemployment Compensation</t>
  </si>
  <si>
    <t>Workers Compensation Premium</t>
  </si>
  <si>
    <t>Workers Compensation Employer's Fee</t>
  </si>
  <si>
    <t>Workers Compensation (Self Insured)</t>
  </si>
  <si>
    <t>Cafeteria Plan Fees</t>
  </si>
  <si>
    <t>Employee Assistance Programs</t>
  </si>
  <si>
    <t>Workers Compensation Employee Fees</t>
  </si>
  <si>
    <t>Deferred Sick Leave Reserve</t>
  </si>
  <si>
    <t>Other Charges</t>
  </si>
  <si>
    <t>Purchased Property Services</t>
  </si>
  <si>
    <t>Maintenance &amp; Repair - Furniture/Fixtures/Equipment</t>
  </si>
  <si>
    <t>Rental - Land and Buildings</t>
  </si>
  <si>
    <t>Rental - Equipment and Vehicles</t>
  </si>
  <si>
    <t>Rental - Computers and Related Equipment</t>
  </si>
  <si>
    <t>Other Purchased Services</t>
  </si>
  <si>
    <t>Employee Travel - Non-Teachers</t>
  </si>
  <si>
    <t>Student Travel</t>
  </si>
  <si>
    <t>Other Travel - Non-Employees</t>
  </si>
  <si>
    <t>Employee Travel - Teachers</t>
  </si>
  <si>
    <t>Contracts - Interagency</t>
  </si>
  <si>
    <t>Other Contract Services</t>
  </si>
  <si>
    <t>Supplies</t>
  </si>
  <si>
    <t>Other Textbooks</t>
  </si>
  <si>
    <t>General Supplies and Materials</t>
  </si>
  <si>
    <t>Property</t>
  </si>
  <si>
    <t>Fixed Assets (more than $5,000)</t>
  </si>
  <si>
    <t>Supply Assets ($5,000 or less)</t>
  </si>
  <si>
    <t>Function-2100 -  Support Services -  Students</t>
  </si>
  <si>
    <t>Diagnosticians - Contracted</t>
  </si>
  <si>
    <t>Speech Therapists - Contracted</t>
  </si>
  <si>
    <t>Occupational Therapists - Contracted</t>
  </si>
  <si>
    <t>Psychologists/Counselors - Contracted</t>
  </si>
  <si>
    <t>Audiologists - Contracted</t>
  </si>
  <si>
    <t>Interpreters - Contracted</t>
  </si>
  <si>
    <t>Specialists - Contracted</t>
  </si>
  <si>
    <t>Special Ed Assistants (Non-Instructional) - Contracted</t>
  </si>
  <si>
    <t>Property/Liability Insurance</t>
  </si>
  <si>
    <t>Function-2200 -  Support Services - Instruction</t>
  </si>
  <si>
    <t>Library And Audio-Visual</t>
  </si>
  <si>
    <t>Function-2300 -  General Administration</t>
  </si>
  <si>
    <t>Auditing</t>
  </si>
  <si>
    <t>Bond/Board Elections</t>
  </si>
  <si>
    <t>Legal</t>
  </si>
  <si>
    <t>County Tax Collection Costs</t>
  </si>
  <si>
    <t>Indirect Costs Program Administration</t>
  </si>
  <si>
    <t>Advertising</t>
  </si>
  <si>
    <t>Board Travel</t>
  </si>
  <si>
    <t>Board Training</t>
  </si>
  <si>
    <t>Bus Driver Institute Training</t>
  </si>
  <si>
    <t>Bus Driver In-Service Training</t>
  </si>
  <si>
    <t>Board Expenses</t>
  </si>
  <si>
    <t>Function-2400 -  School Administration</t>
  </si>
  <si>
    <t>Function-2500 - Central Services</t>
  </si>
  <si>
    <t>Function-2600 - Operation and Maintenance of Plant</t>
  </si>
  <si>
    <t>Maintenance &amp; Repair - Buildings and Grounds</t>
  </si>
  <si>
    <t>Maintenance &amp; Repair - Vehicles</t>
  </si>
  <si>
    <t>Electricity</t>
  </si>
  <si>
    <t>Natural Gas (Buildings)</t>
  </si>
  <si>
    <t>Propane/Butane (Buildings)</t>
  </si>
  <si>
    <t>Other Energy (Buildings)</t>
  </si>
  <si>
    <t>Water/Sewage</t>
  </si>
  <si>
    <t>Communication Services</t>
  </si>
  <si>
    <t>Natural Gas (Vehicles)</t>
  </si>
  <si>
    <t>Gasoline</t>
  </si>
  <si>
    <t>Diesel Fuel</t>
  </si>
  <si>
    <t>Propane (Vehicles)</t>
  </si>
  <si>
    <t>Lubricants/Anti-Freeze</t>
  </si>
  <si>
    <t>Tires/Tubes</t>
  </si>
  <si>
    <t>Maintenance Supplies/Parts</t>
  </si>
  <si>
    <t>Function-2700 - Student Transportation</t>
  </si>
  <si>
    <t>Maintenance &amp; Repair - Buses</t>
  </si>
  <si>
    <t>Transportation Per-Capita Feeders</t>
  </si>
  <si>
    <t>Transportation Contractors</t>
  </si>
  <si>
    <t>Vehicles General</t>
  </si>
  <si>
    <t>Buses</t>
  </si>
  <si>
    <t>Heavy Equipment</t>
  </si>
  <si>
    <t>Function-2900 - Other Support Services</t>
  </si>
  <si>
    <t>Debt Service and Miscellaneous</t>
  </si>
  <si>
    <t>Tax Liability/Penalty</t>
  </si>
  <si>
    <t>Litigation Fees</t>
  </si>
  <si>
    <t>Emergency Reserve</t>
  </si>
  <si>
    <t>75% June Credit</t>
  </si>
  <si>
    <t>Function-3100 - Food Service Operations</t>
  </si>
  <si>
    <t>Food</t>
  </si>
  <si>
    <t>Non-Food</t>
  </si>
  <si>
    <t>Function-3300 - Community Services Operations</t>
  </si>
  <si>
    <t>Function-4000 - Capital Outlay</t>
  </si>
  <si>
    <t>Construction Services</t>
  </si>
  <si>
    <t>Land</t>
  </si>
  <si>
    <t>Land Improvements</t>
  </si>
  <si>
    <t>Buildings Purchase</t>
  </si>
  <si>
    <t>FUND 12000-Teacherage</t>
  </si>
  <si>
    <t>Function-0000 - Revenue</t>
  </si>
  <si>
    <t>FUND 13000-Transportation</t>
  </si>
  <si>
    <t>Transportation Distribution</t>
  </si>
  <si>
    <t>Special Capital Outlay - State</t>
  </si>
  <si>
    <t>Bus Inspections</t>
  </si>
  <si>
    <t>FUND 14000-Instructional Materials</t>
  </si>
  <si>
    <t>Instructional Materials Credit - 50% Textbooks</t>
  </si>
  <si>
    <t>Instructional Materials Cash - 50% Textbooks</t>
  </si>
  <si>
    <t>FUND 21000-Food Services</t>
  </si>
  <si>
    <t>Fees Adults/Food Services</t>
  </si>
  <si>
    <t>Fees Students/Food Services</t>
  </si>
  <si>
    <t>Fees Other/Food Services</t>
  </si>
  <si>
    <t>State Direct Grants</t>
  </si>
  <si>
    <t>Restricted Grants Federal Flow-through</t>
  </si>
  <si>
    <t>Donated Commodities</t>
  </si>
  <si>
    <t>FUND 22000-Athletics</t>
  </si>
  <si>
    <t>FUND 23000-Non-Instructional Support</t>
  </si>
  <si>
    <t>FUND 31100-Bond Building</t>
  </si>
  <si>
    <t>Sale of Bonds</t>
  </si>
  <si>
    <t>Special Revenue Bond Proceeds</t>
  </si>
  <si>
    <t>FUND 31200-Public School Capital Outlay</t>
  </si>
  <si>
    <t>PSCOC Awards</t>
  </si>
  <si>
    <t>FUND 31300-Special Capital Outlay - Local</t>
  </si>
  <si>
    <t>Special Building - Local</t>
  </si>
  <si>
    <t>FUND 31400-Special Capital Outlay - State</t>
  </si>
  <si>
    <t>Emergency - Capital Outlay</t>
  </si>
  <si>
    <t>FUND 31500-Special Capital Outlay - Federal</t>
  </si>
  <si>
    <t>Special Capital Outlay Federal</t>
  </si>
  <si>
    <t>FUND 31600-Capital Improvemets HB-33</t>
  </si>
  <si>
    <t>FUND 31700-Capital Improvements SB-9</t>
  </si>
  <si>
    <t>Maintenance &amp; Repair - Bldgs/Grnds/Equipment (SB-9)</t>
  </si>
  <si>
    <t>FUND 31800-Energy Efficiency Act</t>
  </si>
  <si>
    <t>FUND 31900-Educational Technology Equipment Act</t>
  </si>
  <si>
    <t>FUND 32100-Public School Capital Outlay - 20%</t>
  </si>
  <si>
    <t>FUND 41000-Debt Service</t>
  </si>
  <si>
    <t>Reserved Cash - Special Revenue Bonds</t>
  </si>
  <si>
    <t>Other Special Revenue/Taxes</t>
  </si>
  <si>
    <t>Premium or Discount on the Issuance of Bonds</t>
  </si>
  <si>
    <t>Debt Service Reserve</t>
  </si>
  <si>
    <t>Special Revenue Bonds</t>
  </si>
  <si>
    <t>Bond Principal Payment</t>
  </si>
  <si>
    <t>Special Revenue Bond Principal Payment</t>
  </si>
  <si>
    <t>Bond Interest Payment</t>
  </si>
  <si>
    <t>Special Revenue Bond Interest Payment</t>
  </si>
  <si>
    <t>FUND 42000-Deffered Sick Leave</t>
  </si>
  <si>
    <t>Deferred Sick Leave Accumulation</t>
  </si>
  <si>
    <t>FUND 43000-Ed. Tech. Debt Service</t>
  </si>
  <si>
    <t>Other Items</t>
  </si>
  <si>
    <t>Function-2700 -  Student Transportation</t>
  </si>
  <si>
    <t>Function-1000 - Instruction</t>
  </si>
  <si>
    <t>Function-2300 - General Administration</t>
  </si>
  <si>
    <t>Function-5000 - Debt Service</t>
  </si>
  <si>
    <t>No Program</t>
  </si>
  <si>
    <t>Regular Ed.</t>
  </si>
  <si>
    <t>Elementary Fine Arts</t>
  </si>
  <si>
    <t>Special Programs</t>
  </si>
  <si>
    <t>Vocational &amp; Technical Programs</t>
  </si>
  <si>
    <t>Bilingual Program</t>
  </si>
  <si>
    <t>Alternative &amp; At-Risk Programs</t>
  </si>
  <si>
    <t>Co-Curricular &amp; Extra Curricular</t>
  </si>
  <si>
    <t>REVENUE</t>
  </si>
  <si>
    <t>Title I - IASA</t>
  </si>
  <si>
    <t>Javits Gifted &amp; Talented Students</t>
  </si>
  <si>
    <t>Migrant Children Education</t>
  </si>
  <si>
    <t>Title I Capital Expense IASA</t>
  </si>
  <si>
    <t>Entitlement IDEA-B</t>
  </si>
  <si>
    <t>Discretionary IDEA-B</t>
  </si>
  <si>
    <t>Competitive IDEA-B</t>
  </si>
  <si>
    <t>Preschool IDEA-B</t>
  </si>
  <si>
    <t>Federal Admin (CILT)</t>
  </si>
  <si>
    <t>Education of Homeless</t>
  </si>
  <si>
    <t>Adult Basic Education PED</t>
  </si>
  <si>
    <t>Title VII Emergency Immigrant Ed</t>
  </si>
  <si>
    <t>Mathematics &amp; Science Partnerships</t>
  </si>
  <si>
    <t>Fresh Fruit and Vegtables</t>
  </si>
  <si>
    <t>IDEA-B "Risk Pool"</t>
  </si>
  <si>
    <t>Title I Migrant Even Start IASA</t>
  </si>
  <si>
    <t>Negligent, Delinquent or At-Risk</t>
  </si>
  <si>
    <t>Title I Family Literacy IASA</t>
  </si>
  <si>
    <t>Learn &amp; Services (CNCS)</t>
  </si>
  <si>
    <t>Partnerships in Char Ed Pilot</t>
  </si>
  <si>
    <t>Enhancing Ed Thru Tech- (E2T2-F)</t>
  </si>
  <si>
    <t>Title III, Rehabilitation Act of 1973</t>
  </si>
  <si>
    <t>Comprehensive School Reform</t>
  </si>
  <si>
    <t>Preschool Competitive - IDEA-B  (CSPD)</t>
  </si>
  <si>
    <t>Class Size Reduction Act</t>
  </si>
  <si>
    <t>Leadership - Voc Ed</t>
  </si>
  <si>
    <t>ELL Title III Incentive Awards</t>
  </si>
  <si>
    <t>Inst. Programs / Public School - Voc Ed</t>
  </si>
  <si>
    <t>Charter Schools</t>
  </si>
  <si>
    <t>Reading Excellence</t>
  </si>
  <si>
    <t>Technology Challenge -Earmark Grant</t>
  </si>
  <si>
    <t>Enhancing Ed Thru Tech (E2T2-C)</t>
  </si>
  <si>
    <t>Title V-Part A Innovative Ed Pro Strategies</t>
  </si>
  <si>
    <t>SpEd-St Pro Im Grants for Child w/Disabilities</t>
  </si>
  <si>
    <t>SpEd-Tech Asst &amp; Dissemination</t>
  </si>
  <si>
    <t>English Language Acquisition</t>
  </si>
  <si>
    <t>Teacher/Principal Training &amp; Recruiting</t>
  </si>
  <si>
    <t>Indian Ed - Title VII</t>
  </si>
  <si>
    <t>Even Start Family Literacy</t>
  </si>
  <si>
    <t>Title IV-A Safe &amp; Drug Free Schools &amp; Community</t>
  </si>
  <si>
    <t>Community Services Grants</t>
  </si>
  <si>
    <t>21st Century Community Living Centers</t>
  </si>
  <si>
    <t>Rural &amp; Low-Income Schools</t>
  </si>
  <si>
    <t>State Assessment &amp; Related Activities</t>
  </si>
  <si>
    <t>Title I School Improvement</t>
  </si>
  <si>
    <t>Immigrant Funding - Title III</t>
  </si>
  <si>
    <t>School Renovation Grants</t>
  </si>
  <si>
    <t>Refugee &amp; Entrant Assistance</t>
  </si>
  <si>
    <t>School Renovation, IDEA, &amp; Tech</t>
  </si>
  <si>
    <t>Reading First</t>
  </si>
  <si>
    <t>Carl D Perkins Tech Prep - Current</t>
  </si>
  <si>
    <t>Carl D Perkins Tech Prep - PY Unliq. Obligations</t>
  </si>
  <si>
    <t>Carl D Perkins Tech Prep - Redistribution</t>
  </si>
  <si>
    <t>Carl D Perkins Special Projects - Current</t>
  </si>
  <si>
    <t>Carl D Perkins Special Projects - PY Unliq. Obligations</t>
  </si>
  <si>
    <t>Carl D Perkins Special Projects - Redistribution</t>
  </si>
  <si>
    <t>Carl D Perkins Secondary - Current</t>
  </si>
  <si>
    <t>Carl D Perkins Secondary - PY Unliq. Obligations</t>
  </si>
  <si>
    <t>Carl D Perkins Secondary - Redistribution</t>
  </si>
  <si>
    <t>Carl D Perkins Post-Secondary - Current</t>
  </si>
  <si>
    <t>Carl D Perkins Post-Secondary - PY Unliq. Obligations</t>
  </si>
  <si>
    <t>Carl D Perkins Post-Secondary - Redistribution</t>
  </si>
  <si>
    <t>Carl D Perkins HSTW - Current</t>
  </si>
  <si>
    <t>Carl D Perkins HSTW - PY Unliq. Obligations</t>
  </si>
  <si>
    <t>Carl D Perkins HSTW - Redistribution</t>
  </si>
  <si>
    <t>Colorado State University Drop-Out</t>
  </si>
  <si>
    <t>Delinquency Prevention Program</t>
  </si>
  <si>
    <t>Bilingual Ed USDE/Title VII</t>
  </si>
  <si>
    <t>Professional Development</t>
  </si>
  <si>
    <t>Ed Exchange NIS Secondary School Init</t>
  </si>
  <si>
    <t>Project SERV</t>
  </si>
  <si>
    <t>Teaching American History</t>
  </si>
  <si>
    <t>AL-Outreach (TOPS) DOE</t>
  </si>
  <si>
    <t>Billed/Comp School Grants USDE</t>
  </si>
  <si>
    <t>Maternal/Child Health</t>
  </si>
  <si>
    <t>Navajo Red Road Proj/Corn Pollen Pathway Proj</t>
  </si>
  <si>
    <t>Collaborative Research &amp; Development</t>
  </si>
  <si>
    <t>Comm Prosec/Proj Safe Neighborhoods</t>
  </si>
  <si>
    <t>Early Reading First</t>
  </si>
  <si>
    <t>Title IX Indian Ed</t>
  </si>
  <si>
    <t>Rehab Services Demo &amp; Training Pro</t>
  </si>
  <si>
    <t>JTPA</t>
  </si>
  <si>
    <t>Comm Partnership Demo Grant OSAP</t>
  </si>
  <si>
    <t>Drug Free Schools &amp; Community Emergency</t>
  </si>
  <si>
    <t>Project Tales/Talking Tales</t>
  </si>
  <si>
    <t>Violence Prevention Demonstration/USDE</t>
  </si>
  <si>
    <t>Public Health Services Health Ed</t>
  </si>
  <si>
    <t>Challenge Cost Share Program</t>
  </si>
  <si>
    <t>Bilingual Ed Program Devel &amp; Implement. Grants</t>
  </si>
  <si>
    <t>Community Technology Centers</t>
  </si>
  <si>
    <t>Title V Abstinence Ed DOH/PHD</t>
  </si>
  <si>
    <t>Headstart</t>
  </si>
  <si>
    <t>Schools with Sol</t>
  </si>
  <si>
    <t>Title XX Health &amp; Social Services</t>
  </si>
  <si>
    <t>Collaborative Forest Restoration</t>
  </si>
  <si>
    <t>Johnson O'Malley</t>
  </si>
  <si>
    <t>Highway Safety Act NHTSA</t>
  </si>
  <si>
    <t>Pres Teaching Award NSF</t>
  </si>
  <si>
    <t>Transition into Apprenticeship DVR</t>
  </si>
  <si>
    <t>Adv Placement Incentive Program NMHU</t>
  </si>
  <si>
    <t>Action Grants</t>
  </si>
  <si>
    <t>General Education Projects "Star Schools"</t>
  </si>
  <si>
    <t>Substance Abuse Prevention DOH</t>
  </si>
  <si>
    <t>Improve Mental Health of Children</t>
  </si>
  <si>
    <t>Economic Action Program</t>
  </si>
  <si>
    <t>GRADS ENMU Pilot</t>
  </si>
  <si>
    <t>Foreign Language Assistance</t>
  </si>
  <si>
    <t>McAuliffe Fellowship</t>
  </si>
  <si>
    <t>Carl D Perkins TVI</t>
  </si>
  <si>
    <t>Impact Aid Special Education</t>
  </si>
  <si>
    <t>Impact Aid Indian Education</t>
  </si>
  <si>
    <t>LBJ Space Center NASA</t>
  </si>
  <si>
    <t>GRADS Child Care CYFD</t>
  </si>
  <si>
    <t>Food Stamps Nutrition</t>
  </si>
  <si>
    <t>Title XIX MEDICAID 0/2 Years</t>
  </si>
  <si>
    <t>Title XIX MEDICAID 3/21 Years</t>
  </si>
  <si>
    <t>Even Start Migrant Ed</t>
  </si>
  <si>
    <t>Title III USDE</t>
  </si>
  <si>
    <t>Project Empower Families SED</t>
  </si>
  <si>
    <t>Child Care Block Grant CYFD</t>
  </si>
  <si>
    <t>Career Access Program NSF</t>
  </si>
  <si>
    <t>Preventative Health Block Grant</t>
  </si>
  <si>
    <t>JJD/ CHALLENGE</t>
  </si>
  <si>
    <t>Bilingual Ed Dev &amp; Implementation Grant</t>
  </si>
  <si>
    <t>TANF/GRADS HSD</t>
  </si>
  <si>
    <t>Community Academy Science/Math</t>
  </si>
  <si>
    <t>Anti-Gang Initiative APS Sentry</t>
  </si>
  <si>
    <t>JJD Prev Formula Grant</t>
  </si>
  <si>
    <t>Dwight D Eisenhower Math/Science</t>
  </si>
  <si>
    <t>Drug/Violence Prev-Middle School Coord</t>
  </si>
  <si>
    <t>Safe/Drug Free Sch/Commun--Nat'l Programs</t>
  </si>
  <si>
    <t>Child &amp; Adult Food Program</t>
  </si>
  <si>
    <t>Model State-Supp Health Ed Centers</t>
  </si>
  <si>
    <t>Pilot &amp; Demo JTPA</t>
  </si>
  <si>
    <t>ALAMO DOD</t>
  </si>
  <si>
    <t>Magnet Schools Assistance</t>
  </si>
  <si>
    <t>Indian Ed Formula Grant</t>
  </si>
  <si>
    <t>Juvenile Justice Delinquency Prevention</t>
  </si>
  <si>
    <t>Bilingual Ed Pro Enhance Grants USDE</t>
  </si>
  <si>
    <t>Enforcing Underage Drinking Laws</t>
  </si>
  <si>
    <t>Res Ctr Ed Needs Diverse Stud Population</t>
  </si>
  <si>
    <t>Bilingual Ed Systemwide Imp Grants</t>
  </si>
  <si>
    <t>Special Projects Demonstration USDE</t>
  </si>
  <si>
    <t>Drug-Free Communities Support</t>
  </si>
  <si>
    <t>Center for Services Learning Oppor In Ed</t>
  </si>
  <si>
    <t>Distance Learning/Telemed Loan/Grant Program</t>
  </si>
  <si>
    <t>21st Century Community Learning Centers</t>
  </si>
  <si>
    <t>ROTC</t>
  </si>
  <si>
    <t>Navajo Nations</t>
  </si>
  <si>
    <t>Teacher Quality Enhancement - Teacher Dev Partnership</t>
  </si>
  <si>
    <t>Environmental Ed Grant</t>
  </si>
  <si>
    <t>Bur of Reclamation US Dept of Interior</t>
  </si>
  <si>
    <t>Technology Challenge Grant USDE</t>
  </si>
  <si>
    <t>Title V Indian Health Care Impr Act</t>
  </si>
  <si>
    <t>HSD Nutrition Ed &amp; Training Program</t>
  </si>
  <si>
    <t>GEAR UP USDE</t>
  </si>
  <si>
    <t>RURAL HEALTH OUTREACH</t>
  </si>
  <si>
    <t>Profess Dev: Training for all Teachers</t>
  </si>
  <si>
    <t>Teacher Quality Enhancement</t>
  </si>
  <si>
    <t>Elementary School Counseling</t>
  </si>
  <si>
    <t>Family &amp; Community Violence Prevention</t>
  </si>
  <si>
    <t>Smaller Learning Communities</t>
  </si>
  <si>
    <t>NASA-UNM PURSUE</t>
  </si>
  <si>
    <t>(IPA) Mobility Program</t>
  </si>
  <si>
    <t>Workforce Investment Act</t>
  </si>
  <si>
    <t>Arts in Education</t>
  </si>
  <si>
    <t>Ctr Disease Control/Prevention/Tech Asst</t>
  </si>
  <si>
    <t>Clean Water Act</t>
  </si>
  <si>
    <t>After School  Learning Centers USDE</t>
  </si>
  <si>
    <t>FTE Earmark Grant</t>
  </si>
  <si>
    <t>Dropout Prevention Demonstration</t>
  </si>
  <si>
    <t>Partnerships for Wildlife</t>
  </si>
  <si>
    <t>Goals 2000 Parental Assistance</t>
  </si>
  <si>
    <t>Dev Disabilities Basic Support/Advocacy</t>
  </si>
  <si>
    <t>Secondary Agriculture Education Grant</t>
  </si>
  <si>
    <t>Foreign Language Incentive Program</t>
  </si>
  <si>
    <t>AmeriCorps</t>
  </si>
  <si>
    <t>Rural Education Achievement Program</t>
  </si>
  <si>
    <t>Projects With Industry</t>
  </si>
  <si>
    <t>Literacy through School Libraries</t>
  </si>
  <si>
    <t>Transition to Teaching</t>
  </si>
  <si>
    <t>School Dropout Prevention</t>
  </si>
  <si>
    <t>Substance Abuse &amp; Mental Health Ser</t>
  </si>
  <si>
    <t>Public Telecommunications Facilities</t>
  </si>
  <si>
    <t>Improvement of Education Fund</t>
  </si>
  <si>
    <t>Carol M White Physical Fitness</t>
  </si>
  <si>
    <t>Incentive Program</t>
  </si>
  <si>
    <t>Safe Drug Free Sch/Comm-National Pro</t>
  </si>
  <si>
    <t>Community Mental Health Services</t>
  </si>
  <si>
    <t>National Endowment for the Humanities</t>
  </si>
  <si>
    <t>Emergency Food/Shelter National Board Pro</t>
  </si>
  <si>
    <t>Native American Program</t>
  </si>
  <si>
    <t>Emergency Resp Plans for School Safety Initiative</t>
  </si>
  <si>
    <t>SE NM Educational Resource Center</t>
  </si>
  <si>
    <t>Exxon Education Foundation</t>
  </si>
  <si>
    <t>ENLACE-UNM</t>
  </si>
  <si>
    <t>Bill &amp; Melinda Gates Foundation</t>
  </si>
  <si>
    <t>Newspaper Association of America</t>
  </si>
  <si>
    <t>US West</t>
  </si>
  <si>
    <t>REC/District Fiscal Agent</t>
  </si>
  <si>
    <t>Proctor &amp; Gamble &amp; NAESP</t>
  </si>
  <si>
    <t>JF Maddox Foundation</t>
  </si>
  <si>
    <t>Greenville Foundation</t>
  </si>
  <si>
    <t>(ITFS/FCC)</t>
  </si>
  <si>
    <t>Johnson &amp; Johnson</t>
  </si>
  <si>
    <t>LANL Foundation</t>
  </si>
  <si>
    <t>NM Association of Classroom Teachers</t>
  </si>
  <si>
    <t>Carnegie Corp</t>
  </si>
  <si>
    <t>Intel Foundation</t>
  </si>
  <si>
    <t>Jordan Fundamentals Grant</t>
  </si>
  <si>
    <t>ABEC - Job Mentor</t>
  </si>
  <si>
    <t>Heifer International</t>
  </si>
  <si>
    <t>Catching The Dream</t>
  </si>
  <si>
    <t>Kellogg Fund/Kellogg Foundation</t>
  </si>
  <si>
    <t>Private Fund Math/Science Pilot</t>
  </si>
  <si>
    <t>PNM Foundation Inc</t>
  </si>
  <si>
    <t>Taos Youth to Careers Mentoring</t>
  </si>
  <si>
    <t>Wallace Foundation</t>
  </si>
  <si>
    <t>Milken Family Foundation</t>
  </si>
  <si>
    <t>Rural Vision/MDC</t>
  </si>
  <si>
    <t>Texico Foundation</t>
  </si>
  <si>
    <t>No NM Network for Rural Ed</t>
  </si>
  <si>
    <t>Middle Rio Grande Bus &amp; Ed Collab</t>
  </si>
  <si>
    <t>Community Education</t>
  </si>
  <si>
    <t>Coca Cola</t>
  </si>
  <si>
    <t>US West Foundation</t>
  </si>
  <si>
    <t>Civic Activities</t>
  </si>
  <si>
    <t>Toyota, Inc</t>
  </si>
  <si>
    <t>SCIAD</t>
  </si>
  <si>
    <t>Reading is Fundamental</t>
  </si>
  <si>
    <t>Challenge Foundation</t>
  </si>
  <si>
    <t>Ron McDonald (Amigo)</t>
  </si>
  <si>
    <t>National Council of La Raza</t>
  </si>
  <si>
    <t>Daniels Fund</t>
  </si>
  <si>
    <t>General Electric</t>
  </si>
  <si>
    <t>Save the Children</t>
  </si>
  <si>
    <t>Teacher Line Project (KNME-TV)</t>
  </si>
  <si>
    <t>NEA Foundation</t>
  </si>
  <si>
    <t>Hubbard Foundation</t>
  </si>
  <si>
    <t>Center for Ed &amp; Study of Diverse Pop</t>
  </si>
  <si>
    <t>Walton Family Foundation, Inc</t>
  </si>
  <si>
    <t>Coleman Foundation</t>
  </si>
  <si>
    <t>Burlington Res/Meridian Oil Foundation</t>
  </si>
  <si>
    <t>SEDL</t>
  </si>
  <si>
    <t>Integrating Multiple Perspectives</t>
  </si>
  <si>
    <t>Paso del Norte Health Foundation</t>
  </si>
  <si>
    <t>Building Trades Advisory Board - SFPS</t>
  </si>
  <si>
    <t>Center for Services Learning Opp in Ed</t>
  </si>
  <si>
    <t>Turner Foundation</t>
  </si>
  <si>
    <t>Indian Health Services USPHS</t>
  </si>
  <si>
    <t>Direct Action for Youth Foundation</t>
  </si>
  <si>
    <t>Frost Foundation</t>
  </si>
  <si>
    <t>Challenge Grant-Trails Project</t>
  </si>
  <si>
    <t>Corporation for Public Broadcasting</t>
  </si>
  <si>
    <t>Team Builders Counseling Services</t>
  </si>
  <si>
    <t>Golden Apple Foundation</t>
  </si>
  <si>
    <t>GTE Foundation</t>
  </si>
  <si>
    <t>Rural Challenge</t>
  </si>
  <si>
    <t>General Mills Foundation</t>
  </si>
  <si>
    <t>Toyota TAPESTRY</t>
  </si>
  <si>
    <t>National Assoc of School Nurses</t>
  </si>
  <si>
    <t>San Juan Mesa Wind Project</t>
  </si>
  <si>
    <t>Microsoft Settlement Funds</t>
  </si>
  <si>
    <t>Rio Rancho Education Foundation</t>
  </si>
  <si>
    <t>Spectrum Imaging Systems</t>
  </si>
  <si>
    <t>Healthy School Communities.</t>
  </si>
  <si>
    <t>Parents Reaching Out</t>
  </si>
  <si>
    <t>Qwest Foundation for Education</t>
  </si>
  <si>
    <t>New Mexico Community Foundation</t>
  </si>
  <si>
    <t>Elementary &amp; Middle School Initiative</t>
  </si>
  <si>
    <t>Keep New Mexico Beautiful, Inc.</t>
  </si>
  <si>
    <t>Charter Schools (Planning)</t>
  </si>
  <si>
    <t>Technology for Education PED</t>
  </si>
  <si>
    <t>Professional Development PED</t>
  </si>
  <si>
    <t>Obesity Program - PED</t>
  </si>
  <si>
    <t>Physical Education Classes - PED</t>
  </si>
  <si>
    <t>Computerized Learning System</t>
  </si>
  <si>
    <t>Advanced Placement Program</t>
  </si>
  <si>
    <t>Incentives for School Impr Act PED</t>
  </si>
  <si>
    <t>Family &amp; Youth Resource Pro PED</t>
  </si>
  <si>
    <t>Truancy Initiative PED</t>
  </si>
  <si>
    <t>Legis Appro - Laws of NM 2004</t>
  </si>
  <si>
    <t>Legis Appro - Laws of NM 2005</t>
  </si>
  <si>
    <t>Libraries - GO Bonds-Laws of 2004</t>
  </si>
  <si>
    <t>Federal Relief Fund</t>
  </si>
  <si>
    <t>GO Bond Act: Libraries 1994-95 PED</t>
  </si>
  <si>
    <t>PreK Initiative</t>
  </si>
  <si>
    <t>Indian Education Act</t>
  </si>
  <si>
    <t>GRADS</t>
  </si>
  <si>
    <t>Beginning Teacher Mentoring Program</t>
  </si>
  <si>
    <t>Breakfast for Elementary Students</t>
  </si>
  <si>
    <t>Laws of 2005 HB 885 Capital Projects</t>
  </si>
  <si>
    <t>Teacher Professional Development FUND SQS</t>
  </si>
  <si>
    <t>Reading Materials Fund</t>
  </si>
  <si>
    <t>K-Plus Initiative</t>
  </si>
  <si>
    <t>Leg. Approp. Laws of 2006</t>
  </si>
  <si>
    <t>Pre-K Startup Cost</t>
  </si>
  <si>
    <t>Technology Equity</t>
  </si>
  <si>
    <t>School in Need of Improvement</t>
  </si>
  <si>
    <t>School Improvement Framework</t>
  </si>
  <si>
    <t>Re-Learning ENMU</t>
  </si>
  <si>
    <t>Family Life Education HED</t>
  </si>
  <si>
    <t>Artist In Residence</t>
  </si>
  <si>
    <t>Birth/2 Year DD HED</t>
  </si>
  <si>
    <t>School Wellness HED</t>
  </si>
  <si>
    <t>Dona Ana Com College Tech Prep</t>
  </si>
  <si>
    <t>Early Intervention CYFD</t>
  </si>
  <si>
    <t>Substitute Pay for In-Services NMHU</t>
  </si>
  <si>
    <t>NM Energy/Minerals/Natural Resources</t>
  </si>
  <si>
    <t>Chapter I Evaluation ESEA</t>
  </si>
  <si>
    <t>After School Enrichment</t>
  </si>
  <si>
    <t>Choices DOL</t>
  </si>
  <si>
    <t>Indian Ed Center for Excellence</t>
  </si>
  <si>
    <t>Extend Day/All Day HSD</t>
  </si>
  <si>
    <t>Math/Science Edu Research Internship</t>
  </si>
  <si>
    <t>Health Dept-Child Care Center</t>
  </si>
  <si>
    <t>NM Youth Services Project</t>
  </si>
  <si>
    <t>ENMU - Grants</t>
  </si>
  <si>
    <t>NM Highway Dept (Road)</t>
  </si>
  <si>
    <t>Pre-School CYFD</t>
  </si>
  <si>
    <t>ASSIST Tobacco DOH</t>
  </si>
  <si>
    <t>Desert High CYFD/DOH</t>
  </si>
  <si>
    <t>Native Americans SDMI</t>
  </si>
  <si>
    <t>HB-288 CYFD</t>
  </si>
  <si>
    <t>SIETE CYFD</t>
  </si>
  <si>
    <t>Nutrition Grant</t>
  </si>
  <si>
    <t>County Maternal &amp; Child Health Plan Act</t>
  </si>
  <si>
    <t>Children's Trust Fund CYFD</t>
  </si>
  <si>
    <t>Day Treatment Ctr CYFD</t>
  </si>
  <si>
    <t>NM Arts Div</t>
  </si>
  <si>
    <t>Juvenile Justice</t>
  </si>
  <si>
    <t>Youth Conservation Corp NMEMNR</t>
  </si>
  <si>
    <t>Physical Science Lab NMSU</t>
  </si>
  <si>
    <t>Bloomfield Alternative School 1994-95</t>
  </si>
  <si>
    <t>Crisis Intervention Training CYFD</t>
  </si>
  <si>
    <t>Disab Law Res Proj/NM Tech Asst Pro</t>
  </si>
  <si>
    <t>Int'l Science/Engineering Fair (DFA)</t>
  </si>
  <si>
    <t>Coordinated Approach to Child Health</t>
  </si>
  <si>
    <t>Communities in Schools CYFD</t>
  </si>
  <si>
    <t>Sub Abuse Ed/Prev DOH</t>
  </si>
  <si>
    <t>Youth at Risk CYFD</t>
  </si>
  <si>
    <t>Medicaid HSD</t>
  </si>
  <si>
    <t>DWI NM Local Grant Fund</t>
  </si>
  <si>
    <t>Sun Safety</t>
  </si>
  <si>
    <t>Family Planning Program DOH</t>
  </si>
  <si>
    <t>Community Health Prom DOH</t>
  </si>
  <si>
    <t>Mid Gr Sch St Policy Init UNM</t>
  </si>
  <si>
    <t>Resources for School Health</t>
  </si>
  <si>
    <t>State Litter Control &amp; Beautification</t>
  </si>
  <si>
    <t>HIV/AIDS/STD Prevention DOH</t>
  </si>
  <si>
    <t>NM State Library</t>
  </si>
  <si>
    <t>Healthier Schools DOH</t>
  </si>
  <si>
    <t>Center for Teaching Excellence</t>
  </si>
  <si>
    <t>Space Grant Consortium NMSU</t>
  </si>
  <si>
    <t>Suicide Prevention</t>
  </si>
  <si>
    <t>SCOPE Community Health</t>
  </si>
  <si>
    <t>Regn Alliance Science/Engr/Math NMSU</t>
  </si>
  <si>
    <t>Project Bridges UNM</t>
  </si>
  <si>
    <t>Pathways Project UNM</t>
  </si>
  <si>
    <t>Comm Higher Ed NEISP</t>
  </si>
  <si>
    <t>School to Work DFA</t>
  </si>
  <si>
    <t>Tech Prep NMSU</t>
  </si>
  <si>
    <t>Alternative Fuel Infrastructure</t>
  </si>
  <si>
    <t>Parents as Teachers DOH/PHD</t>
  </si>
  <si>
    <t>AP New Mexico Incentive Funding</t>
  </si>
  <si>
    <t>Abstinence Only Ed Program DOH/PHD</t>
  </si>
  <si>
    <t>Office of Child Development CYFD</t>
  </si>
  <si>
    <t>Children's Medical Services DOH/PHD</t>
  </si>
  <si>
    <t>School to Work/NM Works Proj NMSU</t>
  </si>
  <si>
    <t>UCAN Rural Systemic Initiative NMHU</t>
  </si>
  <si>
    <t>Develop Disabilities Planning Council</t>
  </si>
  <si>
    <t>TANF CYFD</t>
  </si>
  <si>
    <t>Headstart Expansion CYFD</t>
  </si>
  <si>
    <t>Office of Cultural Affairs</t>
  </si>
  <si>
    <t>GEAR-UP CHE</t>
  </si>
  <si>
    <t>WERC-NMSU</t>
  </si>
  <si>
    <t>Regional Quality Center (RQC)</t>
  </si>
  <si>
    <t>Career-Vocational Technical Education</t>
  </si>
  <si>
    <t>Adult Basic Education HED</t>
  </si>
  <si>
    <t>REC Donations</t>
  </si>
  <si>
    <t>Private Dir Grants (Categorical)</t>
  </si>
  <si>
    <t>Teen Pregnancy</t>
  </si>
  <si>
    <t>Teen Center (Student Health)</t>
  </si>
  <si>
    <t>Substance Abuse Ed</t>
  </si>
  <si>
    <t>WLV/NMHU Center for Child &amp; Family</t>
  </si>
  <si>
    <t>City/County Grants</t>
  </si>
  <si>
    <t>Basic American Foods</t>
  </si>
  <si>
    <t>Caprock Wind Project</t>
  </si>
  <si>
    <t>Math, Engr, Science &amp; Achievement, Inc</t>
  </si>
  <si>
    <t>Project Forward CYFD</t>
  </si>
  <si>
    <t>Re: Learning New Mexico</t>
  </si>
  <si>
    <t>Honeywell</t>
  </si>
  <si>
    <t>McCune Charitable Foundation</t>
  </si>
  <si>
    <t>Transportation-Related Grants</t>
  </si>
  <si>
    <t>NM Elem Network Center UNM</t>
  </si>
  <si>
    <t>Healthy Prntship for Children SFPS</t>
  </si>
  <si>
    <t>Hondo Comm Project/Medical Center DOH</t>
  </si>
  <si>
    <t>Gadsden Child Dev Ctr &amp; Day Care</t>
  </si>
  <si>
    <t>Pecos Academy of Envir Science &amp; Tech</t>
  </si>
  <si>
    <t>Alb Hispano Chamber of Commerce</t>
  </si>
  <si>
    <t>Mid Rio Grande Collab/Ed Excellence</t>
  </si>
  <si>
    <t>Maxwell Wellness Center</t>
  </si>
  <si>
    <t>Sangre de Cristo Commun/School Consortium</t>
  </si>
  <si>
    <t>Silver Wellness Center</t>
  </si>
  <si>
    <t>Las Vegas Health Ed &amp; Awareness</t>
  </si>
  <si>
    <t>Reading Recovery</t>
  </si>
  <si>
    <t>Anderson Charitable Found</t>
  </si>
  <si>
    <t>Florida Power &amp; Light</t>
  </si>
  <si>
    <t>School Based Health Center</t>
  </si>
  <si>
    <t>Value Options / DOH</t>
  </si>
  <si>
    <t>New Mexico/Microsoft Partners in Learning</t>
  </si>
  <si>
    <t>Refund of Prior Year's Expenditures</t>
  </si>
  <si>
    <t>Retricted Grants - Federal Flowthrough</t>
  </si>
  <si>
    <t>Function 0000 - Revenue</t>
  </si>
  <si>
    <t>24xxx*</t>
  </si>
  <si>
    <t>* The "xxx" suggests that all funds starting with 24 are included.</t>
  </si>
  <si>
    <t>FUNDS 25XXX* - FEDERAL DIRECT GRANTS</t>
  </si>
  <si>
    <t>FUNDS 24XXX* - FEDERAL FLOW-THROUGH GRANTS</t>
  </si>
  <si>
    <t>25xxx*</t>
  </si>
  <si>
    <t>* The "xxx" suggests that all funds starting with 25 are included.</t>
  </si>
  <si>
    <t>26xxx*</t>
  </si>
  <si>
    <t>* The "xxx" suggests that all funds starting with 26 are included.</t>
  </si>
  <si>
    <t>FUNDS 26XXX* - LOCAL GRANTS</t>
  </si>
  <si>
    <t>FUNDS 27XXX* - STATE FLOW-THROUGH GRANTS</t>
  </si>
  <si>
    <t>27xxx*</t>
  </si>
  <si>
    <t>* The "xxx" suggests that all funds starting with 27 are included.</t>
  </si>
  <si>
    <t>28xxx*</t>
  </si>
  <si>
    <t>* The "xxx" suggests that all funds starting with 28 are included.</t>
  </si>
  <si>
    <t>FUNDS 28XXX* - STATE DIRECT GRANTS</t>
  </si>
  <si>
    <t>FUNDS 29XXX* - COMBINED LOCAL/STATE DIRECT GRANTS</t>
  </si>
  <si>
    <t>29xxx*</t>
  </si>
  <si>
    <t>* The "xxx" suggests that all funds starting with 29 are included.</t>
  </si>
  <si>
    <t>Purchased Professional and Technical Services</t>
  </si>
  <si>
    <t>11000 REVENUE</t>
  </si>
  <si>
    <t>11000  EXPENDITURES</t>
  </si>
  <si>
    <t>Alternative and At -Risk Program</t>
  </si>
  <si>
    <t>23000 REVENUE</t>
  </si>
  <si>
    <t>23000 EXPENDITURES</t>
  </si>
  <si>
    <t>24xxx REVENUE</t>
  </si>
  <si>
    <t>24xxx EXPENDITURES</t>
  </si>
  <si>
    <t>25xxx REVENUE</t>
  </si>
  <si>
    <t>25xxx EXPENDITURES</t>
  </si>
  <si>
    <t>26xxx REVENUE</t>
  </si>
  <si>
    <t>26xxx EXPENDITURES</t>
  </si>
  <si>
    <t>27xxx REVENUE</t>
  </si>
  <si>
    <t>27xxx EXPENDITURES</t>
  </si>
  <si>
    <t>28xxx REVENUE</t>
  </si>
  <si>
    <t>28xxx EXPENDITURES</t>
  </si>
  <si>
    <t>29xxx Function 0000 - Revenue</t>
  </si>
  <si>
    <t>29xxx EXPENDITURES</t>
  </si>
  <si>
    <t>31100 REVENUE</t>
  </si>
  <si>
    <t>31100 EXPENDITURES</t>
  </si>
  <si>
    <t>31200 REVENUE</t>
  </si>
  <si>
    <t>31200 EXPENDITURES</t>
  </si>
  <si>
    <t>31300 REVENUE</t>
  </si>
  <si>
    <t>31300 EXPENDITURES</t>
  </si>
  <si>
    <t>31400 REVENUE</t>
  </si>
  <si>
    <t>31400 EXPENDITURES</t>
  </si>
  <si>
    <t>31500 REVENUE</t>
  </si>
  <si>
    <t>31500 EXPENDITURES</t>
  </si>
  <si>
    <t>31600 REVENUE</t>
  </si>
  <si>
    <t>31600 EXPENDITURES</t>
  </si>
  <si>
    <t>31700 REVENUE</t>
  </si>
  <si>
    <t>31700 EXPENDITURES</t>
  </si>
  <si>
    <t>31800 REVENUE</t>
  </si>
  <si>
    <t>31800 EXPENDITURES</t>
  </si>
  <si>
    <t>31900 REVENUE</t>
  </si>
  <si>
    <t>31900 EXPENDITURES</t>
  </si>
  <si>
    <t>32100 REVENUE</t>
  </si>
  <si>
    <t>32100 EXPENDITURES</t>
  </si>
  <si>
    <t>41000 REVENUE</t>
  </si>
  <si>
    <t>41000 EXPENDITURES</t>
  </si>
  <si>
    <t>42000 REVENUE</t>
  </si>
  <si>
    <t>42000 EXPENDITURES</t>
  </si>
  <si>
    <t>43000 REVENUE</t>
  </si>
  <si>
    <t>43000 EXPENDITURES</t>
  </si>
  <si>
    <t>12000 REVENUE</t>
  </si>
  <si>
    <t>12000 EXPENDITURES</t>
  </si>
  <si>
    <t>13000 REVENUE</t>
  </si>
  <si>
    <t>13000 EXPENDITURES</t>
  </si>
  <si>
    <t>14000 REVENUE</t>
  </si>
  <si>
    <t>14000 EXPENDITURES</t>
  </si>
  <si>
    <t>21000 REVENUE</t>
  </si>
  <si>
    <t>21000 EXPENDITURES</t>
  </si>
  <si>
    <t>22000 REVENUE</t>
  </si>
  <si>
    <t>22000 EXPENDITURES</t>
  </si>
  <si>
    <t>Other Restricted Grants - Federal Direct</t>
  </si>
  <si>
    <t>Instruction -  Categorical</t>
  </si>
  <si>
    <t>Special Assessment (REC) - for Fund 26107 only</t>
  </si>
  <si>
    <t>State Flow-Through Grants</t>
  </si>
  <si>
    <t>FUND 29119 - GADSDEN CHILD DEV. CTR &amp; DAY CARE</t>
  </si>
  <si>
    <t>FUND 29106 -  WLV/NMHU CENTER FOR CHILD &amp; FAMILY</t>
  </si>
  <si>
    <t>FUND 29130 - SCHOOL BASED HEALTH CENTER</t>
  </si>
  <si>
    <t>FUND 29131 - VALUE OPTIONS/DOH</t>
  </si>
  <si>
    <t>Physical/Recreational Therapists - Contracted</t>
  </si>
  <si>
    <t>Kindergarten - Three Plus</t>
  </si>
  <si>
    <t>State - 21st Century Learning Center</t>
  </si>
  <si>
    <t>After School Enrichment Program</t>
  </si>
  <si>
    <t>Pre-Kindergarten - Special State</t>
  </si>
  <si>
    <t>Safe Routes to School/NMDOT</t>
  </si>
  <si>
    <t>Rural Healthy Schools Coalition AASA</t>
  </si>
  <si>
    <t>Tuition of Students attending Out of State</t>
  </si>
  <si>
    <t>9000</t>
  </si>
  <si>
    <t>Tuition for Concurrent Enrollment</t>
  </si>
  <si>
    <t>Tuition to other School Districts Outside the State</t>
  </si>
  <si>
    <t>Rental/Lease to Purchase</t>
  </si>
  <si>
    <t>Center for Native Education</t>
  </si>
  <si>
    <t>Northern NM Network - Teacher Incentive Fund</t>
  </si>
  <si>
    <t>Jobs for America Graduates - JAG New Mexico</t>
  </si>
  <si>
    <t>Clovis Municipal Schools Foundation</t>
  </si>
  <si>
    <t>Coalition of Essential Schools/Mentor Grants</t>
  </si>
  <si>
    <t>Libraries - SB 301 GO Bonds-Laws of 2006</t>
  </si>
  <si>
    <t>Junior Wrestling Athlete &amp; Coach Leadership Training</t>
  </si>
  <si>
    <t>High - Tech Mentoring Program at RFK Charter School</t>
  </si>
  <si>
    <t>Outdoor Classroom Initiative</t>
  </si>
  <si>
    <t>1114</t>
  </si>
  <si>
    <t>1217</t>
  </si>
  <si>
    <t>1220</t>
  </si>
  <si>
    <t>Instructional Materials 25% of 56111</t>
  </si>
  <si>
    <t>1113</t>
  </si>
  <si>
    <t>1610</t>
  </si>
  <si>
    <t>ABC Community Schools Partnership</t>
  </si>
  <si>
    <t>Migrant Consortium</t>
  </si>
  <si>
    <t>Software</t>
  </si>
  <si>
    <t>Other Services</t>
  </si>
  <si>
    <t>Rentals - Lease to Purchase</t>
  </si>
  <si>
    <t>Inter-Governmental Contract Revenue/REC</t>
  </si>
  <si>
    <t>Contracts - Interagency/REC</t>
  </si>
  <si>
    <t>Katrina Hurricane Relief</t>
  </si>
  <si>
    <t>IDEA-B Early Intervention Services</t>
  </si>
  <si>
    <t>IDEA Private School Share</t>
  </si>
  <si>
    <t>21St Century Community Learning Centers 2008-2014</t>
  </si>
  <si>
    <t>Local Wellness Program</t>
  </si>
  <si>
    <t>Title 1 1003g Grant</t>
  </si>
  <si>
    <t>Migrant Student Information Exchange</t>
  </si>
  <si>
    <t>iTeachNM</t>
  </si>
  <si>
    <t>Public Charter School Program - Planning</t>
  </si>
  <si>
    <t>Public Charter School Program - Implementation</t>
  </si>
  <si>
    <t>Public Charter School Program - Dissemination</t>
  </si>
  <si>
    <t>Tech Prep - Voc Ed</t>
  </si>
  <si>
    <t>Title I - IASA - Federal Stimulus</t>
  </si>
  <si>
    <t>Entitlement IDEA-B - Federal Stimulus</t>
  </si>
  <si>
    <t>Preschool IDEA-B  - Federal Stimulus</t>
  </si>
  <si>
    <t>IDEA Early Intervention Services - Federal Stimulus</t>
  </si>
  <si>
    <t>IDEA Private School Share - Federal Stimulus</t>
  </si>
  <si>
    <t>Title I  1003g Grant  - Federal Stimulus</t>
  </si>
  <si>
    <t>Title I School Improvement - Federal Stimulus</t>
  </si>
  <si>
    <r>
      <t>E</t>
    </r>
    <r>
      <rPr>
        <sz val="9"/>
        <rFont val="Arial"/>
        <family val="2"/>
      </rPr>
      <t>nhancing</t>
    </r>
    <r>
      <rPr>
        <b/>
        <sz val="9"/>
        <rFont val="Arial"/>
        <family val="2"/>
      </rPr>
      <t xml:space="preserve"> E</t>
    </r>
    <r>
      <rPr>
        <sz val="9"/>
        <rFont val="Arial"/>
        <family val="2"/>
      </rPr>
      <t>ducation</t>
    </r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 xml:space="preserve">hrough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>echnology</t>
    </r>
    <r>
      <rPr>
        <b/>
        <sz val="9"/>
        <rFont val="Arial"/>
        <family val="2"/>
      </rPr>
      <t xml:space="preserve"> - Formula (E2T2-F) - Fed Stimulus</t>
    </r>
  </si>
  <si>
    <t>National Endowment for the Arts</t>
  </si>
  <si>
    <t>Scaling Up Mathematics Achievment (SUMA)</t>
  </si>
  <si>
    <t>Asthma Management</t>
  </si>
  <si>
    <t>School Leadership Program</t>
  </si>
  <si>
    <t>After School (PICAASO)</t>
  </si>
  <si>
    <t>State Equalization Guarantee - Federal Stimulus</t>
  </si>
  <si>
    <t>U.S. Department of Interior - Fish &amp; Wildlife Service</t>
  </si>
  <si>
    <t>Amy Biehl High School Foundation</t>
  </si>
  <si>
    <t>Center for Educational Initiatives</t>
  </si>
  <si>
    <t>Los Alamos Public Schools Foundation</t>
  </si>
  <si>
    <t>APS Foundation</t>
  </si>
  <si>
    <t>ENMR  Plateau- Education Foundation School Grant</t>
  </si>
  <si>
    <t>Toyota Family Literacy Program</t>
  </si>
  <si>
    <t>McCarthey Dressman Education Foundation</t>
  </si>
  <si>
    <t>McGruff Neighborhood Initiatives</t>
  </si>
  <si>
    <t xml:space="preserve">Friends of Mountain Mahogany Foundation </t>
  </si>
  <si>
    <t>Institute for Educational Leadership</t>
  </si>
  <si>
    <t>Out-of-State Tuition</t>
  </si>
  <si>
    <t>REC Operating Funds</t>
  </si>
  <si>
    <t>State Directed Activities</t>
  </si>
  <si>
    <t>27501</t>
  </si>
  <si>
    <t>27503</t>
  </si>
  <si>
    <t>27548</t>
  </si>
  <si>
    <t>NM Cyber Academy</t>
  </si>
  <si>
    <t>Rural Revitalization</t>
  </si>
  <si>
    <t>Summer Reading, Math &amp; Science Insitutes</t>
  </si>
  <si>
    <t>Mentoring Diverse Abilities Program</t>
  </si>
  <si>
    <t>A plus for Energy</t>
  </si>
  <si>
    <t>Payment of State Match - Medicaid</t>
  </si>
  <si>
    <t>Revenue in Lieu of Taxes</t>
  </si>
  <si>
    <t xml:space="preserve">Instructional Materials - 50% Core/Basl Allocation </t>
  </si>
  <si>
    <t>Instructional Materials - 50% Supplementary Allocation</t>
  </si>
  <si>
    <t>Prior Year Balances</t>
  </si>
  <si>
    <t>FUND 29134 - WIND FARM PROJECTS</t>
  </si>
  <si>
    <t>Carl D Perkins Secondary - Redistribution 2</t>
  </si>
  <si>
    <t>Carl D Perkins HSTW - Redistribution 2</t>
  </si>
  <si>
    <t>Carl D Perkins Post Secondary - Redistribution 2</t>
  </si>
  <si>
    <t>Education of Homeless - Federal Stimuls</t>
  </si>
  <si>
    <t>Child Nutrition - Federal Stimulus</t>
  </si>
  <si>
    <t>IDEA  Early Intervention Services - Pre School - Federal Stimulus</t>
  </si>
  <si>
    <t>IDEA Private School Share - Pre School - Federal Stimulus</t>
  </si>
  <si>
    <t>Solar Energy at Schools - Federal Stimulus Governor's Office</t>
  </si>
  <si>
    <t>Impact Aide Construction - Federal Stimulus (ARRA)</t>
  </si>
  <si>
    <t>Headstart - Federal Stimulus</t>
  </si>
  <si>
    <t>DOD - Education Activity</t>
  </si>
  <si>
    <t>Albuquerque Community Foundation</t>
  </si>
  <si>
    <t>SES After School Tutoring</t>
  </si>
  <si>
    <t>Washington TRU Solutions LLC</t>
  </si>
  <si>
    <t>Spaceport GRT Grant - Sierra County</t>
  </si>
  <si>
    <t>Conoco/Phillips School Grant</t>
  </si>
  <si>
    <t>Pump up the Volume in Preschool</t>
  </si>
  <si>
    <t>East Mountain Hs Foundation</t>
  </si>
  <si>
    <t>Spaceport GRT Grant - Dona Ana County</t>
  </si>
  <si>
    <t>School Library Material Fund FY08</t>
  </si>
  <si>
    <t>Energy Efficiency Measurers - NMEMNR - ARRA</t>
  </si>
  <si>
    <t>Child Care Quality Improvement - ARRA</t>
  </si>
  <si>
    <t>Vocational Education Facility</t>
  </si>
  <si>
    <t>Flowthrough Grants to Charter Schools</t>
  </si>
  <si>
    <t>Flowthrough Grants From Charter Schools</t>
  </si>
  <si>
    <t>Elementary School Breakfast - Federal Stimulus</t>
  </si>
  <si>
    <t>GRADS Program - Federal Stimulus</t>
  </si>
  <si>
    <t>Innovative Digital Education &amp; Learning Program ARRA</t>
  </si>
  <si>
    <t>Raton - Career Pathway Program</t>
  </si>
  <si>
    <t>Gadsden - ISD STEM Program</t>
  </si>
  <si>
    <t>PreKindergarden - ARRA (Gov't Service Fund)</t>
  </si>
  <si>
    <t>Land of Enchantment Teacher Quality Partnership</t>
  </si>
  <si>
    <t>US Department of Interior - Bureau of Reclamation</t>
  </si>
  <si>
    <t>Education Jobs Fund - Federal Stimulus</t>
  </si>
  <si>
    <t>Teacher and Teacher Asst. Program (APS Health) Federal Stimlus</t>
  </si>
  <si>
    <t>Teacher and Teacher Asst. Program (APS Prof. Dev.) Federal Stimulus</t>
  </si>
  <si>
    <t>Chevron School Grant</t>
  </si>
  <si>
    <t>Tucumcari Band-Aides</t>
  </si>
  <si>
    <t>2010 G.O. Bond Student Library Fund (SB1)</t>
  </si>
  <si>
    <t>GRADS - Child Care</t>
  </si>
  <si>
    <t>GRADS - Instruction</t>
  </si>
  <si>
    <t>Start Smart K-3 Utah State Univ. Studay</t>
  </si>
  <si>
    <t>Lograr Institute - Graduate New Mexico</t>
  </si>
  <si>
    <t>Wind Farm Projects</t>
  </si>
  <si>
    <t>Industrial Revenue Bonds Payment In Lieu of Taxes</t>
  </si>
  <si>
    <t>Instructional Materials On Line Digital Subscriptions</t>
  </si>
  <si>
    <t>CNM Foundation</t>
  </si>
  <si>
    <t>1621</t>
  </si>
  <si>
    <t>Transportation 50% Cash Balance due to PED</t>
  </si>
  <si>
    <t>DOD - Education Activity   Support for Student Achievement</t>
  </si>
  <si>
    <t>Partners for Developing Futures</t>
  </si>
  <si>
    <t>Met Life Foundation</t>
  </si>
  <si>
    <t>APS Homeless Grants</t>
  </si>
  <si>
    <t>Target School Grants</t>
  </si>
  <si>
    <t xml:space="preserve">2010 GOB Instructional Materials </t>
  </si>
  <si>
    <t>2010 GOB School Busses</t>
  </si>
  <si>
    <t>2010 GOB Equipment in School Busses</t>
  </si>
  <si>
    <t>2010 GOB Pre-Kindergarten  Classrooms</t>
  </si>
  <si>
    <t xml:space="preserve">CYFD Contract with Gallup </t>
  </si>
  <si>
    <t>5 Yr Federal Grant to DOH (2011 first year) contact Alida 575-461-3506</t>
  </si>
  <si>
    <t>MOA between DOH w/ Jemez Valley Public Schools being funded annually</t>
  </si>
  <si>
    <t>New JPA between DOT and SFPS through 9-30-12, may be renewed.</t>
  </si>
  <si>
    <t>Energy Minerals and Nat Resouces Grant per Pam Bowker.</t>
  </si>
  <si>
    <t>Govt Serv. SFPS &amp; HSD; Family Smoking Prev &amp; Tobacco Control Act FY12 thru FY 15.</t>
  </si>
  <si>
    <t>Loss of Investments</t>
  </si>
  <si>
    <t>Loss on Investments</t>
  </si>
  <si>
    <t>Contracts - Interagency - REC</t>
  </si>
  <si>
    <t>IRS Interest Reimbursement</t>
  </si>
  <si>
    <t>Access Board (E-Rate)</t>
  </si>
  <si>
    <t>IDEA-B Results Plan</t>
  </si>
  <si>
    <t>IDEA-B Results Plan (Non Title 1 Schools)</t>
  </si>
  <si>
    <t>Santa Fe Underage Drinking Prevetion Alliance</t>
  </si>
  <si>
    <t>Gear Up New Mexico State Initiative</t>
  </si>
  <si>
    <t>Farm to School Planning Grant</t>
  </si>
  <si>
    <t>DOE i3 Reading Recovery</t>
  </si>
  <si>
    <t>New Mexico Reads to Lead K-3 Reading Initiative</t>
  </si>
  <si>
    <t>Robotics 2012</t>
  </si>
  <si>
    <t>Intervention for D and F Schools</t>
  </si>
  <si>
    <t>Science Instructional Materials K-12</t>
  </si>
  <si>
    <t>National Science Foundation UNM Sub-award</t>
  </si>
  <si>
    <t>Safe Routes to School / DOH</t>
  </si>
  <si>
    <t>UNM Continuing Education NMPreK Support</t>
  </si>
  <si>
    <t>CYFD Child and Adult Care Food Program</t>
  </si>
  <si>
    <t>1422</t>
  </si>
  <si>
    <t>Restricted Expenditures</t>
  </si>
  <si>
    <t>Miscellaneous Expenditures</t>
  </si>
  <si>
    <t>0001</t>
  </si>
  <si>
    <t>26213</t>
  </si>
  <si>
    <t>26214</t>
  </si>
  <si>
    <t>26215</t>
  </si>
  <si>
    <t>26216</t>
  </si>
  <si>
    <t>26217</t>
  </si>
  <si>
    <t>Active Schools Acceleration Project</t>
  </si>
  <si>
    <t>Peer Helpers Program</t>
  </si>
  <si>
    <t xml:space="preserve">The Bridge of Southern New Mexico </t>
  </si>
  <si>
    <t>Fuel Up to Play 60</t>
  </si>
  <si>
    <t>Albertsons Community Grants</t>
  </si>
  <si>
    <t>Rez of your life Program</t>
  </si>
  <si>
    <t>Grads Plus</t>
  </si>
  <si>
    <t>Tri-County Juvinle Justice PILT (Moriarty)</t>
  </si>
  <si>
    <t>Operational Year 1</t>
  </si>
  <si>
    <t>Operational Year 2</t>
  </si>
  <si>
    <t>Operational Year 3</t>
  </si>
  <si>
    <t>Operational Year 4</t>
  </si>
  <si>
    <t>Operational Year 5</t>
  </si>
  <si>
    <t>Total</t>
  </si>
  <si>
    <t>Teachers-Other Instruction</t>
  </si>
  <si>
    <t>Substitutes-Professional Development Leave</t>
  </si>
  <si>
    <t>Substitutes-Sick Leave</t>
  </si>
  <si>
    <t>Substitutes-Other Leave</t>
  </si>
  <si>
    <t>Separation Pay</t>
  </si>
  <si>
    <t>Teachers-Grade 1-12</t>
  </si>
  <si>
    <t>Teachers-Early Childhood Education</t>
  </si>
  <si>
    <t>Teachers-Preschool</t>
  </si>
  <si>
    <t>Summers School and After School</t>
  </si>
  <si>
    <t>Bus Drivers</t>
  </si>
  <si>
    <t>Activities Salaries</t>
  </si>
  <si>
    <t>Instructional Assistants-Grades 1-12</t>
  </si>
  <si>
    <t>Instructional Assistants-ECE</t>
  </si>
  <si>
    <t>Instructional Assistants-Preschool</t>
  </si>
  <si>
    <t>Teachers-Special Education</t>
  </si>
  <si>
    <t>Teachers-Special Education-Gifted</t>
  </si>
  <si>
    <t>Instructional Assistants-Special Education</t>
  </si>
  <si>
    <t>Teachers-Vocational and Technical</t>
  </si>
  <si>
    <t>Athletics</t>
  </si>
  <si>
    <t>Coordinators/Subject Matter Specialists</t>
  </si>
  <si>
    <t>Guidance Counselors/Social Workers</t>
  </si>
  <si>
    <t>Registered Nurses</t>
  </si>
  <si>
    <t>Health Assistants</t>
  </si>
  <si>
    <t>Secretarial/Clerical/Technical Assistants</t>
  </si>
  <si>
    <t>School/Student Support</t>
  </si>
  <si>
    <t>Diagnosticians</t>
  </si>
  <si>
    <t>Speech Therapists</t>
  </si>
  <si>
    <t>Occupational Therapists</t>
  </si>
  <si>
    <t>Physical/Recreational Therapists</t>
  </si>
  <si>
    <t>Psycologists/Counselors</t>
  </si>
  <si>
    <t>Audiologists</t>
  </si>
  <si>
    <t>Interpretors</t>
  </si>
  <si>
    <t>Specialists</t>
  </si>
  <si>
    <t>Special Ed Assistants (Non-Instructional)</t>
  </si>
  <si>
    <t>Data Processing</t>
  </si>
  <si>
    <t>Library/Media Specialists</t>
  </si>
  <si>
    <t>Library/Media Assistants</t>
  </si>
  <si>
    <t>Superintendant</t>
  </si>
  <si>
    <t>Administrative Associates</t>
  </si>
  <si>
    <t>Administrative Assistants</t>
  </si>
  <si>
    <t>Board Members</t>
  </si>
  <si>
    <t>Principals</t>
  </si>
  <si>
    <t>Associate Superintendent</t>
  </si>
  <si>
    <t>Business Officer Support</t>
  </si>
  <si>
    <t>Warehouse/Delivery</t>
  </si>
  <si>
    <t>Duty Personnel</t>
  </si>
  <si>
    <t>Maintenance</t>
  </si>
  <si>
    <t>Custodial</t>
  </si>
  <si>
    <t>Crosswalk Guards</t>
  </si>
  <si>
    <t>Food Service</t>
  </si>
  <si>
    <t>Adult Education</t>
  </si>
  <si>
    <t>Recreation</t>
  </si>
  <si>
    <t>Extended Services to Students</t>
  </si>
  <si>
    <t>YEAR 1 TOTALS</t>
  </si>
  <si>
    <t>YEAR 2 TOTALS</t>
  </si>
  <si>
    <t>YEAR 3 TOTALS</t>
  </si>
  <si>
    <t>YEAR 4 TOTALS</t>
  </si>
  <si>
    <t>YEAR 5 TOTALS</t>
  </si>
  <si>
    <t>FTE</t>
  </si>
  <si>
    <t>INTERNAL DESCRIPTION/NOTES</t>
  </si>
  <si>
    <t>Headmaster/Principal</t>
  </si>
  <si>
    <t>HOZHO ACADEMY 5 YEAR BUDGET ESTIMATES</t>
  </si>
  <si>
    <t>Total Compensation</t>
  </si>
  <si>
    <t>Total Benefits</t>
  </si>
  <si>
    <t>Regular Education</t>
  </si>
  <si>
    <t>Extra Curricular</t>
  </si>
  <si>
    <t>n/a</t>
  </si>
  <si>
    <t>Total Other Instructional Expenditures</t>
  </si>
  <si>
    <t>Total Other Student Support Expenditures</t>
  </si>
  <si>
    <t>Total Other Instruction Support Expenditures</t>
  </si>
  <si>
    <t>Total Other Plant Expinditures</t>
  </si>
  <si>
    <t>Total Transportation Expenditures</t>
  </si>
  <si>
    <t>Total Transportation Revenue</t>
  </si>
  <si>
    <t>Total Instructional Materials Revenue</t>
  </si>
  <si>
    <t>Total Instructional Materials Expenditures</t>
  </si>
  <si>
    <t>Total Food Service Revenue</t>
  </si>
  <si>
    <t>Total Food Service Expenditures</t>
  </si>
  <si>
    <t>Total Athletics Revenue</t>
  </si>
  <si>
    <t>Total Athletics Expenditures</t>
  </si>
  <si>
    <t>Non-Instructional Support Expenditures</t>
  </si>
  <si>
    <t>Non-Instructional Support Revenue</t>
  </si>
  <si>
    <t>ACCOUNTS BELOW THIS LINE ARE NOT APPLICABLE AT THIS TIME</t>
  </si>
  <si>
    <t>Total Central Services Expenditures</t>
  </si>
  <si>
    <t>Total Community Service Expenditures</t>
  </si>
  <si>
    <t>Function-3100 - Food Service Operations (SEE 21000, BELOW)</t>
  </si>
  <si>
    <t>General Administration Expenditures</t>
  </si>
  <si>
    <t>Total Other School Admin. Expinditures</t>
  </si>
  <si>
    <t>Other Support Expenditures</t>
  </si>
  <si>
    <t>Business Manager (Contracted, REDW)</t>
  </si>
  <si>
    <t>Revenue</t>
  </si>
  <si>
    <t>Expenditures</t>
  </si>
  <si>
    <t>Vocational and Tech</t>
  </si>
  <si>
    <t>Bilingual Programs</t>
  </si>
  <si>
    <t>Alternative and At-Risk Programs</t>
  </si>
  <si>
    <t>Co-Curricular and Extra-Curricular</t>
  </si>
  <si>
    <t>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</si>
</sst>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8"/>
      <name val="Arial"/>
      <family val="2"/>
    </font>
    <font>
      <sz val="9"/>
      <color indexed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 Black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quotePrefix="1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49" fontId="2" fillId="4" borderId="4" xfId="0" applyNumberFormat="1" applyFont="1" applyFill="1" applyBorder="1" applyAlignment="1">
      <alignment horizontal="left"/>
    </xf>
    <xf numFmtId="49" fontId="2" fillId="4" borderId="7" xfId="0" applyNumberFormat="1" applyFont="1" applyFill="1" applyBorder="1" applyAlignment="1">
      <alignment horizontal="left"/>
    </xf>
    <xf numFmtId="49" fontId="4" fillId="0" borderId="1" xfId="0" quotePrefix="1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49" fontId="4" fillId="4" borderId="6" xfId="0" applyNumberFormat="1" applyFon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0" borderId="1" xfId="0" quotePrefix="1" applyNumberFormat="1" applyFont="1" applyFill="1" applyBorder="1" applyAlignment="1" applyProtection="1">
      <alignment horizontal="left" wrapText="1"/>
    </xf>
    <xf numFmtId="0" fontId="6" fillId="4" borderId="1" xfId="0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49" fontId="4" fillId="0" borderId="9" xfId="0" quotePrefix="1" applyNumberFormat="1" applyFont="1" applyFill="1" applyBorder="1" applyAlignment="1" applyProtection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0" fontId="4" fillId="6" borderId="5" xfId="0" quotePrefix="1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49" fontId="4" fillId="6" borderId="6" xfId="0" quotePrefix="1" applyNumberFormat="1" applyFont="1" applyFill="1" applyBorder="1" applyAlignment="1">
      <alignment horizontal="left" wrapText="1"/>
    </xf>
    <xf numFmtId="49" fontId="4" fillId="6" borderId="6" xfId="0" applyNumberFormat="1" applyFont="1" applyFill="1" applyBorder="1" applyAlignment="1">
      <alignment horizontal="left" wrapText="1"/>
    </xf>
    <xf numFmtId="49" fontId="4" fillId="6" borderId="8" xfId="0" quotePrefix="1" applyNumberFormat="1" applyFont="1" applyFill="1" applyBorder="1" applyAlignment="1">
      <alignment horizontal="left" wrapText="1"/>
    </xf>
    <xf numFmtId="0" fontId="7" fillId="6" borderId="5" xfId="0" quotePrefix="1" applyFont="1" applyFill="1" applyBorder="1" applyAlignment="1">
      <alignment horizontal="left" wrapText="1"/>
    </xf>
    <xf numFmtId="0" fontId="7" fillId="6" borderId="6" xfId="0" applyFont="1" applyFill="1" applyBorder="1" applyAlignment="1">
      <alignment horizontal="left" wrapText="1"/>
    </xf>
    <xf numFmtId="49" fontId="7" fillId="6" borderId="6" xfId="0" quotePrefix="1" applyNumberFormat="1" applyFont="1" applyFill="1" applyBorder="1" applyAlignment="1">
      <alignment horizontal="left" wrapText="1"/>
    </xf>
    <xf numFmtId="49" fontId="7" fillId="6" borderId="6" xfId="0" applyNumberFormat="1" applyFont="1" applyFill="1" applyBorder="1" applyAlignment="1">
      <alignment horizontal="left" wrapText="1"/>
    </xf>
    <xf numFmtId="49" fontId="7" fillId="6" borderId="8" xfId="0" quotePrefix="1" applyNumberFormat="1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quotePrefix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8" borderId="1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6" xfId="0" quotePrefix="1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8" xfId="0" quotePrefix="1" applyNumberFormat="1" applyFont="1" applyBorder="1" applyAlignment="1">
      <alignment horizontal="left" wrapText="1"/>
    </xf>
    <xf numFmtId="44" fontId="5" fillId="4" borderId="7" xfId="0" applyNumberFormat="1" applyFont="1" applyFill="1" applyBorder="1" applyAlignment="1">
      <alignment horizontal="left"/>
    </xf>
    <xf numFmtId="44" fontId="4" fillId="3" borderId="2" xfId="0" applyNumberFormat="1" applyFont="1" applyFill="1" applyBorder="1" applyAlignment="1">
      <alignment horizontal="left"/>
    </xf>
    <xf numFmtId="44" fontId="4" fillId="5" borderId="1" xfId="0" applyNumberFormat="1" applyFont="1" applyFill="1" applyBorder="1" applyAlignment="1">
      <alignment horizontal="left"/>
    </xf>
    <xf numFmtId="44" fontId="4" fillId="5" borderId="7" xfId="0" applyNumberFormat="1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2" fillId="2" borderId="17" xfId="0" applyNumberFormat="1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/>
    </xf>
    <xf numFmtId="49" fontId="2" fillId="2" borderId="18" xfId="0" applyNumberFormat="1" applyFont="1" applyFill="1" applyBorder="1" applyAlignment="1">
      <alignment horizontal="left" wrapText="1"/>
    </xf>
    <xf numFmtId="49" fontId="3" fillId="10" borderId="8" xfId="0" quotePrefix="1" applyNumberFormat="1" applyFont="1" applyFill="1" applyBorder="1" applyAlignment="1">
      <alignment horizontal="left" wrapText="1"/>
    </xf>
    <xf numFmtId="0" fontId="2" fillId="13" borderId="1" xfId="0" applyNumberFormat="1" applyFont="1" applyFill="1" applyBorder="1" applyAlignment="1">
      <alignment horizontal="left" wrapText="1"/>
    </xf>
    <xf numFmtId="0" fontId="5" fillId="4" borderId="7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horizontal="left"/>
    </xf>
    <xf numFmtId="0" fontId="4" fillId="5" borderId="7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2" fillId="2" borderId="18" xfId="0" applyNumberFormat="1" applyFont="1" applyFill="1" applyBorder="1" applyAlignment="1">
      <alignment horizontal="left" wrapText="1"/>
    </xf>
    <xf numFmtId="0" fontId="2" fillId="4" borderId="7" xfId="0" applyNumberFormat="1" applyFont="1" applyFill="1" applyBorder="1" applyAlignment="1">
      <alignment horizontal="left"/>
    </xf>
    <xf numFmtId="0" fontId="4" fillId="0" borderId="1" xfId="0" quotePrefix="1" applyNumberFormat="1" applyFont="1" applyBorder="1" applyAlignment="1">
      <alignment horizontal="left" wrapText="1"/>
    </xf>
    <xf numFmtId="0" fontId="4" fillId="0" borderId="1" xfId="0" quotePrefix="1" applyNumberFormat="1" applyFont="1" applyFill="1" applyBorder="1" applyAlignment="1">
      <alignment horizontal="left" wrapText="1"/>
    </xf>
    <xf numFmtId="0" fontId="4" fillId="0" borderId="8" xfId="0" quotePrefix="1" applyNumberFormat="1" applyFont="1" applyBorder="1" applyAlignment="1">
      <alignment horizontal="left" wrapText="1"/>
    </xf>
    <xf numFmtId="0" fontId="3" fillId="10" borderId="8" xfId="0" quotePrefix="1" applyNumberFormat="1" applyFont="1" applyFill="1" applyBorder="1" applyAlignment="1">
      <alignment horizontal="left" wrapText="1"/>
    </xf>
    <xf numFmtId="0" fontId="7" fillId="6" borderId="8" xfId="0" quotePrefix="1" applyNumberFormat="1" applyFont="1" applyFill="1" applyBorder="1" applyAlignment="1">
      <alignment horizontal="left" wrapText="1"/>
    </xf>
    <xf numFmtId="0" fontId="4" fillId="0" borderId="8" xfId="0" applyNumberFormat="1" applyFont="1" applyBorder="1" applyAlignment="1">
      <alignment horizontal="left"/>
    </xf>
    <xf numFmtId="0" fontId="2" fillId="4" borderId="4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2" fillId="3" borderId="7" xfId="0" applyNumberFormat="1" applyFont="1" applyFill="1" applyBorder="1" applyAlignment="1">
      <alignment horizontal="left"/>
    </xf>
    <xf numFmtId="0" fontId="4" fillId="4" borderId="7" xfId="0" applyNumberFormat="1" applyFont="1" applyFill="1" applyBorder="1" applyAlignment="1">
      <alignment horizontal="left" wrapText="1"/>
    </xf>
    <xf numFmtId="0" fontId="5" fillId="4" borderId="7" xfId="0" applyNumberFormat="1" applyFont="1" applyFill="1" applyBorder="1" applyAlignment="1">
      <alignment horizontal="left" wrapText="1"/>
    </xf>
    <xf numFmtId="0" fontId="4" fillId="0" borderId="6" xfId="0" applyNumberFormat="1" applyFont="1" applyBorder="1" applyAlignment="1">
      <alignment horizontal="left"/>
    </xf>
    <xf numFmtId="0" fontId="4" fillId="4" borderId="8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wrapText="1"/>
    </xf>
    <xf numFmtId="0" fontId="4" fillId="0" borderId="1" xfId="0" quotePrefix="1" applyNumberFormat="1" applyFont="1" applyFill="1" applyBorder="1" applyAlignment="1" applyProtection="1">
      <alignment horizontal="left" wrapText="1"/>
    </xf>
    <xf numFmtId="0" fontId="4" fillId="6" borderId="8" xfId="0" quotePrefix="1" applyNumberFormat="1" applyFont="1" applyFill="1" applyBorder="1" applyAlignment="1">
      <alignment horizontal="left" wrapText="1"/>
    </xf>
    <xf numFmtId="0" fontId="4" fillId="0" borderId="7" xfId="0" quotePrefix="1" applyNumberFormat="1" applyFont="1" applyFill="1" applyBorder="1" applyAlignment="1" applyProtection="1">
      <alignment horizontal="left" wrapText="1"/>
    </xf>
    <xf numFmtId="0" fontId="5" fillId="4" borderId="1" xfId="0" applyNumberFormat="1" applyFont="1" applyFill="1" applyBorder="1" applyAlignment="1">
      <alignment horizontal="left" wrapText="1"/>
    </xf>
    <xf numFmtId="0" fontId="4" fillId="0" borderId="9" xfId="0" quotePrefix="1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4" fillId="0" borderId="17" xfId="0" quotePrefix="1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8" xfId="0" quotePrefix="1" applyNumberFormat="1" applyFont="1" applyBorder="1" applyAlignment="1">
      <alignment horizontal="left" wrapText="1"/>
    </xf>
    <xf numFmtId="0" fontId="4" fillId="0" borderId="18" xfId="0" quotePrefix="1" applyNumberFormat="1" applyFont="1" applyBorder="1" applyAlignment="1">
      <alignment horizontal="left" wrapText="1"/>
    </xf>
    <xf numFmtId="49" fontId="4" fillId="0" borderId="17" xfId="0" quotePrefix="1" applyNumberFormat="1" applyFont="1" applyFill="1" applyBorder="1" applyAlignment="1" applyProtection="1">
      <alignment horizontal="left" wrapText="1"/>
    </xf>
    <xf numFmtId="0" fontId="4" fillId="0" borderId="17" xfId="0" quotePrefix="1" applyNumberFormat="1" applyFont="1" applyFill="1" applyBorder="1" applyAlignment="1" applyProtection="1">
      <alignment horizontal="left" wrapText="1"/>
    </xf>
    <xf numFmtId="44" fontId="10" fillId="13" borderId="1" xfId="0" applyNumberFormat="1" applyFont="1" applyFill="1" applyBorder="1" applyAlignment="1">
      <alignment horizontal="left"/>
    </xf>
    <xf numFmtId="0" fontId="10" fillId="13" borderId="1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3" fillId="10" borderId="1" xfId="0" applyNumberFormat="1" applyFont="1" applyFill="1" applyBorder="1" applyAlignment="1">
      <alignment horizontal="left"/>
    </xf>
    <xf numFmtId="0" fontId="3" fillId="10" borderId="1" xfId="0" applyNumberFormat="1" applyFont="1" applyFill="1" applyBorder="1" applyAlignment="1">
      <alignment horizontal="left"/>
    </xf>
    <xf numFmtId="44" fontId="3" fillId="11" borderId="1" xfId="0" applyNumberFormat="1" applyFont="1" applyFill="1" applyBorder="1" applyAlignment="1">
      <alignment horizontal="left"/>
    </xf>
    <xf numFmtId="44" fontId="3" fillId="12" borderId="1" xfId="0" applyNumberFormat="1" applyFont="1" applyFill="1" applyBorder="1" applyAlignment="1">
      <alignment horizontal="left"/>
    </xf>
    <xf numFmtId="44" fontId="3" fillId="13" borderId="1" xfId="0" applyNumberFormat="1" applyFont="1" applyFill="1" applyBorder="1" applyAlignment="1">
      <alignment horizontal="left"/>
    </xf>
    <xf numFmtId="0" fontId="2" fillId="9" borderId="8" xfId="0" applyFont="1" applyFill="1" applyBorder="1" applyAlignment="1">
      <alignment horizontal="left"/>
    </xf>
    <xf numFmtId="0" fontId="2" fillId="9" borderId="8" xfId="0" applyNumberFormat="1" applyFont="1" applyFill="1" applyBorder="1" applyAlignment="1">
      <alignment horizontal="left"/>
    </xf>
    <xf numFmtId="44" fontId="3" fillId="9" borderId="1" xfId="0" applyNumberFormat="1" applyFont="1" applyFill="1" applyBorder="1" applyAlignment="1">
      <alignment horizontal="left"/>
    </xf>
    <xf numFmtId="0" fontId="3" fillId="9" borderId="1" xfId="0" applyNumberFormat="1" applyFont="1" applyFill="1" applyBorder="1" applyAlignment="1">
      <alignment horizontal="left"/>
    </xf>
    <xf numFmtId="0" fontId="2" fillId="13" borderId="8" xfId="0" applyFont="1" applyFill="1" applyBorder="1" applyAlignment="1">
      <alignment horizontal="left"/>
    </xf>
    <xf numFmtId="0" fontId="2" fillId="13" borderId="6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4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4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8" xfId="0" applyNumberFormat="1" applyFont="1" applyFill="1" applyBorder="1" applyAlignment="1">
      <alignment horizontal="left"/>
    </xf>
    <xf numFmtId="44" fontId="3" fillId="0" borderId="7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2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NumberFormat="1" applyFont="1" applyFill="1" applyAlignment="1">
      <alignment horizontal="left"/>
    </xf>
    <xf numFmtId="0" fontId="4" fillId="0" borderId="1" xfId="0" quotePrefix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44" fontId="4" fillId="0" borderId="7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2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7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left"/>
    </xf>
    <xf numFmtId="0" fontId="1" fillId="0" borderId="3" xfId="0" quotePrefix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" fillId="0" borderId="8" xfId="0" quotePrefix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4" fontId="4" fillId="4" borderId="7" xfId="0" applyNumberFormat="1" applyFont="1" applyFill="1" applyBorder="1" applyAlignment="1">
      <alignment horizontal="left"/>
    </xf>
    <xf numFmtId="0" fontId="4" fillId="4" borderId="7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7" xfId="0" applyNumberFormat="1" applyFont="1" applyFill="1" applyBorder="1" applyAlignment="1">
      <alignment horizontal="left"/>
    </xf>
    <xf numFmtId="44" fontId="3" fillId="0" borderId="7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44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44" fontId="4" fillId="0" borderId="7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4" fillId="0" borderId="3" xfId="0" quotePrefix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4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44" fontId="2" fillId="4" borderId="7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4" fillId="0" borderId="7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4" fillId="0" borderId="4" xfId="0" quotePrefix="1" applyNumberFormat="1" applyFont="1" applyBorder="1" applyAlignment="1">
      <alignment horizontal="left" wrapText="1"/>
    </xf>
    <xf numFmtId="49" fontId="4" fillId="0" borderId="7" xfId="0" quotePrefix="1" applyNumberFormat="1" applyFont="1" applyBorder="1" applyAlignment="1">
      <alignment horizontal="left" wrapText="1"/>
    </xf>
    <xf numFmtId="0" fontId="4" fillId="0" borderId="7" xfId="0" quotePrefix="1" applyNumberFormat="1" applyFont="1" applyBorder="1" applyAlignment="1">
      <alignment horizontal="left" wrapText="1"/>
    </xf>
    <xf numFmtId="49" fontId="3" fillId="0" borderId="7" xfId="0" quotePrefix="1" applyNumberFormat="1" applyFont="1" applyBorder="1" applyAlignment="1">
      <alignment horizontal="left" wrapText="1"/>
    </xf>
    <xf numFmtId="49" fontId="4" fillId="0" borderId="7" xfId="0" quotePrefix="1" applyNumberFormat="1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4" fontId="4" fillId="8" borderId="7" xfId="0" applyNumberFormat="1" applyFont="1" applyFill="1" applyBorder="1" applyAlignment="1">
      <alignment horizontal="left"/>
    </xf>
    <xf numFmtId="0" fontId="4" fillId="8" borderId="7" xfId="0" applyNumberFormat="1" applyFont="1" applyFill="1" applyBorder="1" applyAlignment="1">
      <alignment horizontal="left"/>
    </xf>
    <xf numFmtId="0" fontId="4" fillId="0" borderId="6" xfId="0" quotePrefix="1" applyNumberFormat="1" applyFont="1" applyBorder="1" applyAlignment="1">
      <alignment horizontal="left" wrapText="1"/>
    </xf>
    <xf numFmtId="44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44" fontId="4" fillId="0" borderId="4" xfId="0" applyNumberFormat="1" applyFont="1" applyBorder="1" applyAlignment="1">
      <alignment horizontal="left"/>
    </xf>
    <xf numFmtId="44" fontId="4" fillId="8" borderId="1" xfId="0" applyNumberFormat="1" applyFont="1" applyFill="1" applyBorder="1" applyAlignment="1">
      <alignment horizontal="left"/>
    </xf>
    <xf numFmtId="0" fontId="4" fillId="8" borderId="1" xfId="0" applyNumberFormat="1" applyFont="1" applyFill="1" applyBorder="1" applyAlignment="1">
      <alignment horizontal="left"/>
    </xf>
    <xf numFmtId="0" fontId="4" fillId="15" borderId="6" xfId="0" applyFont="1" applyFill="1" applyBorder="1" applyAlignment="1">
      <alignment horizontal="left"/>
    </xf>
    <xf numFmtId="0" fontId="4" fillId="15" borderId="6" xfId="0" applyNumberFormat="1" applyFont="1" applyFill="1" applyBorder="1" applyAlignment="1">
      <alignment horizontal="left"/>
    </xf>
    <xf numFmtId="49" fontId="4" fillId="0" borderId="18" xfId="0" quotePrefix="1" applyNumberFormat="1" applyFont="1" applyFill="1" applyBorder="1" applyAlignment="1" applyProtection="1">
      <alignment horizontal="left" wrapText="1"/>
    </xf>
    <xf numFmtId="0" fontId="4" fillId="0" borderId="18" xfId="0" quotePrefix="1" applyNumberFormat="1" applyFont="1" applyFill="1" applyBorder="1" applyAlignment="1" applyProtection="1">
      <alignment horizontal="left" wrapText="1"/>
    </xf>
    <xf numFmtId="49" fontId="4" fillId="0" borderId="6" xfId="0" quotePrefix="1" applyNumberFormat="1" applyFont="1" applyFill="1" applyBorder="1" applyAlignment="1" applyProtection="1">
      <alignment horizontal="left" wrapText="1"/>
    </xf>
    <xf numFmtId="49" fontId="4" fillId="0" borderId="8" xfId="0" quotePrefix="1" applyNumberFormat="1" applyFont="1" applyFill="1" applyBorder="1" applyAlignment="1" applyProtection="1">
      <alignment horizontal="left" wrapText="1"/>
    </xf>
    <xf numFmtId="0" fontId="4" fillId="0" borderId="8" xfId="0" quotePrefix="1" applyNumberFormat="1" applyFont="1" applyFill="1" applyBorder="1" applyAlignment="1" applyProtection="1">
      <alignment horizontal="left" wrapText="1"/>
    </xf>
    <xf numFmtId="44" fontId="4" fillId="0" borderId="8" xfId="0" applyNumberFormat="1" applyFont="1" applyBorder="1" applyAlignment="1">
      <alignment horizontal="left"/>
    </xf>
    <xf numFmtId="44" fontId="4" fillId="0" borderId="1" xfId="0" quotePrefix="1" applyNumberFormat="1" applyFont="1" applyFill="1" applyBorder="1" applyAlignment="1" applyProtection="1">
      <alignment horizontal="left" wrapText="1"/>
    </xf>
    <xf numFmtId="44" fontId="4" fillId="0" borderId="8" xfId="0" quotePrefix="1" applyNumberFormat="1" applyFont="1" applyFill="1" applyBorder="1" applyAlignment="1" applyProtection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quotePrefix="1" applyNumberFormat="1" applyFont="1" applyFill="1" applyBorder="1" applyAlignment="1" applyProtection="1">
      <alignment horizontal="left" wrapText="1"/>
    </xf>
    <xf numFmtId="0" fontId="4" fillId="0" borderId="0" xfId="0" quotePrefix="1" applyNumberFormat="1" applyFont="1" applyFill="1" applyBorder="1" applyAlignment="1" applyProtection="1">
      <alignment horizontal="left" wrapText="1"/>
    </xf>
    <xf numFmtId="44" fontId="4" fillId="8" borderId="8" xfId="0" applyNumberFormat="1" applyFont="1" applyFill="1" applyBorder="1" applyAlignment="1">
      <alignment horizontal="left"/>
    </xf>
    <xf numFmtId="0" fontId="4" fillId="8" borderId="8" xfId="0" applyNumberFormat="1" applyFont="1" applyFill="1" applyBorder="1" applyAlignment="1">
      <alignment horizontal="left"/>
    </xf>
    <xf numFmtId="44" fontId="4" fillId="9" borderId="1" xfId="0" applyNumberFormat="1" applyFont="1" applyFill="1" applyBorder="1" applyAlignment="1">
      <alignment horizontal="left"/>
    </xf>
    <xf numFmtId="0" fontId="4" fillId="9" borderId="1" xfId="0" applyNumberFormat="1" applyFont="1" applyFill="1" applyBorder="1" applyAlignment="1">
      <alignment horizontal="left"/>
    </xf>
    <xf numFmtId="0" fontId="2" fillId="9" borderId="18" xfId="0" applyFont="1" applyFill="1" applyBorder="1" applyAlignment="1">
      <alignment horizontal="left"/>
    </xf>
    <xf numFmtId="0" fontId="2" fillId="9" borderId="18" xfId="0" applyNumberFormat="1" applyFont="1" applyFill="1" applyBorder="1" applyAlignment="1">
      <alignment horizontal="left"/>
    </xf>
    <xf numFmtId="0" fontId="2" fillId="9" borderId="17" xfId="0" applyFont="1" applyFill="1" applyBorder="1" applyAlignment="1">
      <alignment horizontal="left"/>
    </xf>
    <xf numFmtId="0" fontId="2" fillId="9" borderId="17" xfId="0" applyNumberFormat="1" applyFont="1" applyFill="1" applyBorder="1" applyAlignment="1">
      <alignment horizontal="left"/>
    </xf>
    <xf numFmtId="0" fontId="4" fillId="15" borderId="8" xfId="0" applyFont="1" applyFill="1" applyBorder="1" applyAlignment="1">
      <alignment horizontal="left"/>
    </xf>
    <xf numFmtId="0" fontId="4" fillId="15" borderId="8" xfId="0" applyNumberFormat="1" applyFont="1" applyFill="1" applyBorder="1" applyAlignment="1">
      <alignment horizontal="left"/>
    </xf>
    <xf numFmtId="44" fontId="4" fillId="15" borderId="1" xfId="0" applyNumberFormat="1" applyFont="1" applyFill="1" applyBorder="1" applyAlignment="1">
      <alignment horizontal="left"/>
    </xf>
    <xf numFmtId="0" fontId="4" fillId="15" borderId="1" xfId="0" applyNumberFormat="1" applyFont="1" applyFill="1" applyBorder="1" applyAlignment="1">
      <alignment horizontal="left"/>
    </xf>
    <xf numFmtId="0" fontId="4" fillId="14" borderId="8" xfId="0" applyFont="1" applyFill="1" applyBorder="1" applyAlignment="1">
      <alignment horizontal="left"/>
    </xf>
    <xf numFmtId="0" fontId="4" fillId="14" borderId="8" xfId="0" applyNumberFormat="1" applyFont="1" applyFill="1" applyBorder="1" applyAlignment="1">
      <alignment horizontal="left"/>
    </xf>
    <xf numFmtId="44" fontId="4" fillId="14" borderId="1" xfId="0" applyNumberFormat="1" applyFont="1" applyFill="1" applyBorder="1" applyAlignment="1">
      <alignment horizontal="left"/>
    </xf>
    <xf numFmtId="0" fontId="4" fillId="14" borderId="1" xfId="0" applyNumberFormat="1" applyFont="1" applyFill="1" applyBorder="1" applyAlignment="1">
      <alignment horizontal="left"/>
    </xf>
    <xf numFmtId="44" fontId="4" fillId="0" borderId="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44" fontId="4" fillId="16" borderId="1" xfId="0" applyNumberFormat="1" applyFont="1" applyFill="1" applyBorder="1" applyAlignment="1">
      <alignment horizontal="left"/>
    </xf>
    <xf numFmtId="0" fontId="4" fillId="16" borderId="1" xfId="0" applyNumberFormat="1" applyFont="1" applyFill="1" applyBorder="1" applyAlignment="1">
      <alignment horizontal="left"/>
    </xf>
    <xf numFmtId="0" fontId="16" fillId="8" borderId="1" xfId="0" applyNumberFormat="1" applyFont="1" applyFill="1" applyBorder="1" applyAlignment="1">
      <alignment horizontal="left"/>
    </xf>
    <xf numFmtId="44" fontId="16" fillId="8" borderId="1" xfId="0" applyNumberFormat="1" applyFont="1" applyFill="1" applyBorder="1" applyAlignment="1">
      <alignment horizontal="left"/>
    </xf>
    <xf numFmtId="49" fontId="2" fillId="2" borderId="18" xfId="0" applyNumberFormat="1" applyFont="1" applyFill="1" applyBorder="1" applyAlignment="1">
      <alignment horizontal="right" wrapText="1"/>
    </xf>
    <xf numFmtId="44" fontId="4" fillId="3" borderId="3" xfId="0" applyNumberFormat="1" applyFont="1" applyFill="1" applyBorder="1" applyAlignment="1">
      <alignment horizontal="left"/>
    </xf>
    <xf numFmtId="44" fontId="4" fillId="3" borderId="4" xfId="0" applyNumberFormat="1" applyFont="1" applyFill="1" applyBorder="1" applyAlignment="1">
      <alignment horizontal="left"/>
    </xf>
    <xf numFmtId="44" fontId="4" fillId="3" borderId="7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44" fontId="2" fillId="4" borderId="3" xfId="0" applyNumberFormat="1" applyFont="1" applyFill="1" applyBorder="1" applyAlignment="1">
      <alignment horizontal="left"/>
    </xf>
    <xf numFmtId="44" fontId="2" fillId="4" borderId="4" xfId="0" applyNumberFormat="1" applyFont="1" applyFill="1" applyBorder="1" applyAlignment="1">
      <alignment horizontal="left"/>
    </xf>
    <xf numFmtId="44" fontId="2" fillId="4" borderId="7" xfId="0" applyNumberFormat="1" applyFont="1" applyFill="1" applyBorder="1" applyAlignment="1">
      <alignment horizontal="left"/>
    </xf>
    <xf numFmtId="44" fontId="4" fillId="3" borderId="3" xfId="0" applyNumberFormat="1" applyFont="1" applyFill="1" applyBorder="1" applyAlignment="1">
      <alignment horizontal="left" wrapText="1"/>
    </xf>
    <xf numFmtId="44" fontId="4" fillId="3" borderId="4" xfId="0" applyNumberFormat="1" applyFont="1" applyFill="1" applyBorder="1" applyAlignment="1">
      <alignment horizontal="left" wrapText="1"/>
    </xf>
    <xf numFmtId="44" fontId="4" fillId="3" borderId="7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4" fillId="17" borderId="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 wrapText="1"/>
    </xf>
    <xf numFmtId="0" fontId="15" fillId="17" borderId="19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1090613</xdr:colOff>
      <xdr:row>2506</xdr:row>
      <xdr:rowOff>28575</xdr:rowOff>
    </xdr:from>
    <xdr:to>
      <xdr:col>5</xdr:col>
      <xdr:colOff>557213</xdr:colOff>
      <xdr:row>2512</xdr:row>
      <xdr:rowOff>66675</xdr:rowOff>
    </xdr:to>
    <xdr:pic>
      <xdr:nvPicPr>
        <xdr:cNvPr id="31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763" y="376042238"/>
          <a:ext cx="253365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2071</xdr:row>
          <xdr:rowOff>66675</xdr:rowOff>
        </xdr:from>
        <xdr:to>
          <xdr:col>5</xdr:col>
          <xdr:colOff>561975</xdr:colOff>
          <xdr:row>2077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1524000</xdr:colOff>
          <xdr:row>2172</xdr:row>
          <xdr:rowOff>38100</xdr:rowOff>
        </xdr:from>
        <xdr:to>
          <xdr:col>6</xdr:col>
          <xdr:colOff>85725</xdr:colOff>
          <xdr:row>2178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2261</xdr:row>
          <xdr:rowOff>66675</xdr:rowOff>
        </xdr:from>
        <xdr:to>
          <xdr:col>6</xdr:col>
          <xdr:colOff>200025</xdr:colOff>
          <xdr:row>2267</xdr:row>
          <xdr:rowOff>104775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2335</xdr:row>
          <xdr:rowOff>47625</xdr:rowOff>
        </xdr:from>
        <xdr:to>
          <xdr:col>5</xdr:col>
          <xdr:colOff>219075</xdr:colOff>
          <xdr:row>2341</xdr:row>
          <xdr:rowOff>85725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2385</xdr:row>
          <xdr:rowOff>28575</xdr:rowOff>
        </xdr:from>
        <xdr:to>
          <xdr:col>5</xdr:col>
          <xdr:colOff>238125</xdr:colOff>
          <xdr:row>2389</xdr:row>
          <xdr:rowOff>114300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2444</xdr:row>
          <xdr:rowOff>0</xdr:rowOff>
        </xdr:from>
        <xdr:to>
          <xdr:col>5</xdr:col>
          <xdr:colOff>447675</xdr:colOff>
          <xdr:row>2450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2539</xdr:row>
          <xdr:rowOff>66675</xdr:rowOff>
        </xdr:from>
        <xdr:to>
          <xdr:col>5</xdr:col>
          <xdr:colOff>171450</xdr:colOff>
          <xdr:row>2545</xdr:row>
          <xdr:rowOff>28575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1466850</xdr:colOff>
          <xdr:row>2636</xdr:row>
          <xdr:rowOff>123825</xdr:rowOff>
        </xdr:from>
        <xdr:to>
          <xdr:col>6</xdr:col>
          <xdr:colOff>28575</xdr:colOff>
          <xdr:row>2643</xdr:row>
          <xdr:rowOff>9525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oleObject" Target="../embeddings/Microsoft_Word_97_-_2003_Document6.doc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oleObject" Target="../embeddings/Microsoft_Word_97_-_2003_Document8.doc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2.doc"/><Relationship Id="rId11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15" Type="http://schemas.openxmlformats.org/officeDocument/2006/relationships/oleObject" Target="../embeddings/Microsoft_Word_97_-_2003_Document7.doc"/><Relationship Id="rId10" Type="http://schemas.openxmlformats.org/officeDocument/2006/relationships/image" Target="../media/image3.emf"/><Relationship Id="rId19" Type="http://schemas.openxmlformats.org/officeDocument/2006/relationships/comments" Target="../comments1.xml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127"/>
  <sheetViews>
    <sheetView tabSelected="1" topLeftCell="D1" zoomScaleNormal="100" zoomScaleSheetLayoutView="100" workbookViewId="0">
      <pane ySplit="5" topLeftCell="A765" activePane="bottomLeft" state="frozen"/>
      <selection pane="bottomLeft" activeCell="R722" sqref="R722"/>
    </sheetView>
  </sheetViews>
  <sheetFormatPr defaultColWidth="9.140625" defaultRowHeight="12" x14ac:dyDescent="0.2"/>
  <cols>
    <col min="1" max="1" width="7" style="16" customWidth="1"/>
    <col min="2" max="2" width="10.85546875" style="17" customWidth="1"/>
    <col min="3" max="3" width="9.5703125" style="16" customWidth="1"/>
    <col min="4" max="4" width="32.5703125" style="16" customWidth="1"/>
    <col min="5" max="5" width="10.42578125" style="17" customWidth="1"/>
    <col min="6" max="6" width="11" style="17" customWidth="1"/>
    <col min="7" max="7" width="11.140625" style="17" customWidth="1"/>
    <col min="8" max="8" width="33.28515625" style="17" customWidth="1"/>
    <col min="9" max="9" width="6.28515625" style="97" customWidth="1"/>
    <col min="10" max="10" width="18.85546875" style="135" customWidth="1"/>
    <col min="11" max="11" width="6.42578125" style="136" customWidth="1"/>
    <col min="12" max="12" width="18.85546875" style="135" customWidth="1"/>
    <col min="13" max="13" width="5.5703125" style="136" customWidth="1"/>
    <col min="14" max="14" width="18.85546875" style="135" customWidth="1"/>
    <col min="15" max="15" width="5.140625" style="136" customWidth="1"/>
    <col min="16" max="16" width="18.85546875" style="135" customWidth="1"/>
    <col min="17" max="17" width="5.5703125" style="136" customWidth="1"/>
    <col min="18" max="18" width="19.28515625" style="135" customWidth="1"/>
    <col min="19" max="46" width="9.140625" style="62"/>
    <col min="47" max="16384" width="9.140625" style="16"/>
  </cols>
  <sheetData>
    <row r="1" spans="1:46" s="123" customFormat="1" ht="13.9" customHeight="1" x14ac:dyDescent="0.3">
      <c r="A1" s="1" t="s">
        <v>972</v>
      </c>
      <c r="B1" s="2"/>
      <c r="C1" s="1"/>
      <c r="D1" s="1"/>
      <c r="E1" s="2"/>
      <c r="F1" s="2"/>
      <c r="G1" s="2"/>
      <c r="H1" s="2"/>
      <c r="I1" s="87"/>
      <c r="J1" s="120" t="s">
        <v>964</v>
      </c>
      <c r="K1" s="121"/>
      <c r="L1" s="120" t="s">
        <v>965</v>
      </c>
      <c r="M1" s="121"/>
      <c r="N1" s="120" t="s">
        <v>966</v>
      </c>
      <c r="O1" s="121"/>
      <c r="P1" s="120" t="s">
        <v>967</v>
      </c>
      <c r="Q1" s="121"/>
      <c r="R1" s="120" t="s">
        <v>968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s="123" customFormat="1" ht="13.9" customHeight="1" x14ac:dyDescent="0.3">
      <c r="A2" s="77"/>
      <c r="B2" s="78"/>
      <c r="C2" s="79"/>
      <c r="D2" s="79"/>
      <c r="E2" s="78"/>
      <c r="F2" s="78"/>
      <c r="G2" s="80"/>
      <c r="H2" s="276" t="s">
        <v>1000</v>
      </c>
      <c r="I2" s="88"/>
      <c r="J2" s="124">
        <f>SUM(J56,J1361,J1472,J1559,J1653,J1756)</f>
        <v>1386447.95</v>
      </c>
      <c r="K2" s="124"/>
      <c r="L2" s="124">
        <f>SUM(L56,L1361,L1472,L1559,L1653,L1756,J4)</f>
        <v>2747654.1346999998</v>
      </c>
      <c r="M2" s="124"/>
      <c r="N2" s="124">
        <f>SUM(N56,N1361,N1472,N1559,N1653,N1756,L4)</f>
        <v>3473200.4280999997</v>
      </c>
      <c r="O2" s="124"/>
      <c r="P2" s="124">
        <f>SUM(P56,P1361,P1472,P1559,P1653,P1756,N4)</f>
        <v>4103326.8561999993</v>
      </c>
      <c r="Q2" s="124"/>
      <c r="R2" s="124">
        <f>SUM(R56,R1361,R1472,R1559,R1653,R1756,P4)</f>
        <v>4424135.964399999</v>
      </c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s="123" customFormat="1" ht="14.25" x14ac:dyDescent="0.3">
      <c r="A3" s="77"/>
      <c r="B3" s="78"/>
      <c r="C3" s="79"/>
      <c r="D3" s="79"/>
      <c r="E3" s="78"/>
      <c r="F3" s="78"/>
      <c r="G3" s="80"/>
      <c r="H3" s="276" t="s">
        <v>1001</v>
      </c>
      <c r="I3" s="88"/>
      <c r="J3" s="126">
        <f>-SUM(J266,J287,J443,J585,J606,J674,J696,J717,J741,J814,J832,J853,J875,J970,J991,J1028,J1128,J1455,J1537,J1635,J1738,J2024)</f>
        <v>-1375894.1953</v>
      </c>
      <c r="K3" s="126"/>
      <c r="L3" s="126">
        <f>-SUM(L266,L287,L443,L585,L606,L674,L696,L717,L741,L814,L832,L853,L875,L970,L991,L1028,L1128,L1455,L1537,L1635,L1738,L2024)</f>
        <v>-2577645.9566000002</v>
      </c>
      <c r="M3" s="126"/>
      <c r="N3" s="126">
        <f>-SUM(N266,N287,N443,N585,N606,N674,N696,N717,N741,N814,N832,N853,N875,N970,N991,N1028,N1128,N1455,N1537,N1635,N1738,N2024)</f>
        <v>-3031121.3919000002</v>
      </c>
      <c r="O3" s="126"/>
      <c r="P3" s="126">
        <f>-SUM(P266,P287,P443,P585,P606,P674,P696,P717,P741,P814,P832,P853,P875,P970,P991,P1028,P1128,P1455,P1537,P1635,P1738,P2024)</f>
        <v>-3582084.2618</v>
      </c>
      <c r="Q3" s="126"/>
      <c r="R3" s="126">
        <f>-SUM(R266,R287,R443,R585,R606,R674,R696,R717,R741,R814,R832,R853,R875,R970,R991,R1028,R1128,R1455,R1537,R1635,R1738,R2024)</f>
        <v>-3894554.8327000001</v>
      </c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s="123" customFormat="1" ht="14.25" x14ac:dyDescent="0.3">
      <c r="A4" s="77"/>
      <c r="B4" s="78"/>
      <c r="C4" s="79"/>
      <c r="D4" s="79"/>
      <c r="E4" s="78"/>
      <c r="F4" s="78"/>
      <c r="G4" s="80"/>
      <c r="H4" s="276" t="s">
        <v>1006</v>
      </c>
      <c r="I4" s="88"/>
      <c r="J4" s="127">
        <f>SUM(J2:J3)</f>
        <v>10553.754699999932</v>
      </c>
      <c r="K4" s="127"/>
      <c r="L4" s="127">
        <f>SUM(L2:L3)</f>
        <v>170008.17809999967</v>
      </c>
      <c r="M4" s="127"/>
      <c r="N4" s="127">
        <f>SUM(N2:N3)</f>
        <v>442079.03619999951</v>
      </c>
      <c r="O4" s="127"/>
      <c r="P4" s="127">
        <f>SUM(P2:P3)</f>
        <v>521242.59439999936</v>
      </c>
      <c r="Q4" s="127"/>
      <c r="R4" s="127">
        <f>SUM(R2:R3)</f>
        <v>529581.13169999886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s="123" customFormat="1" ht="28.5" x14ac:dyDescent="0.3">
      <c r="A5" s="220" t="s">
        <v>0</v>
      </c>
      <c r="B5" s="221" t="s">
        <v>1</v>
      </c>
      <c r="C5" s="220" t="s">
        <v>2</v>
      </c>
      <c r="D5" s="220" t="s">
        <v>3</v>
      </c>
      <c r="E5" s="221" t="s">
        <v>4</v>
      </c>
      <c r="F5" s="221" t="s">
        <v>5</v>
      </c>
      <c r="G5" s="221" t="s">
        <v>6</v>
      </c>
      <c r="H5" s="221" t="s">
        <v>970</v>
      </c>
      <c r="I5" s="87" t="s">
        <v>969</v>
      </c>
      <c r="J5" s="128"/>
      <c r="K5" s="82" t="s">
        <v>969</v>
      </c>
      <c r="L5" s="128"/>
      <c r="M5" s="82" t="s">
        <v>969</v>
      </c>
      <c r="N5" s="128"/>
      <c r="O5" s="82" t="s">
        <v>969</v>
      </c>
      <c r="P5" s="128"/>
      <c r="Q5" s="82" t="s">
        <v>969</v>
      </c>
      <c r="R5" s="128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s="123" customFormat="1" ht="14.25" x14ac:dyDescent="0.3">
      <c r="A6" s="283" t="s">
        <v>7</v>
      </c>
      <c r="B6" s="284"/>
      <c r="C6" s="284"/>
      <c r="D6" s="284"/>
      <c r="E6" s="284"/>
      <c r="F6" s="284"/>
      <c r="G6" s="285"/>
      <c r="H6" s="129"/>
      <c r="I6" s="130"/>
      <c r="J6" s="131"/>
      <c r="K6" s="132"/>
      <c r="L6" s="131"/>
      <c r="M6" s="132"/>
      <c r="N6" s="131"/>
      <c r="O6" s="132"/>
      <c r="P6" s="131"/>
      <c r="Q6" s="132"/>
      <c r="R6" s="131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s="123" customFormat="1" ht="14.25" x14ac:dyDescent="0.3">
      <c r="A7" s="286" t="s">
        <v>656</v>
      </c>
      <c r="B7" s="287"/>
      <c r="C7" s="287"/>
      <c r="D7" s="287"/>
      <c r="E7" s="287"/>
      <c r="F7" s="287"/>
      <c r="G7" s="288"/>
      <c r="H7" s="129"/>
      <c r="I7" s="130"/>
      <c r="J7" s="131"/>
      <c r="K7" s="132"/>
      <c r="L7" s="131"/>
      <c r="M7" s="132"/>
      <c r="N7" s="131"/>
      <c r="O7" s="132"/>
      <c r="P7" s="131"/>
      <c r="Q7" s="132"/>
      <c r="R7" s="131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4.25" x14ac:dyDescent="0.3">
      <c r="A8" s="3"/>
      <c r="B8" s="280" t="s">
        <v>8</v>
      </c>
      <c r="C8" s="281"/>
      <c r="D8" s="281"/>
      <c r="E8" s="281"/>
      <c r="F8" s="281"/>
      <c r="G8" s="282"/>
      <c r="H8" s="133"/>
      <c r="I8" s="134"/>
      <c r="J8" s="277"/>
      <c r="K8" s="278"/>
      <c r="L8" s="278"/>
      <c r="M8" s="278"/>
      <c r="N8" s="278"/>
      <c r="O8" s="278"/>
      <c r="P8" s="278"/>
      <c r="Q8" s="278"/>
      <c r="R8" s="279"/>
    </row>
    <row r="9" spans="1:46" s="123" customFormat="1" ht="14.25" x14ac:dyDescent="0.3">
      <c r="A9" s="4"/>
      <c r="B9" s="5"/>
      <c r="C9" s="6" t="s">
        <v>9</v>
      </c>
      <c r="D9" s="7"/>
      <c r="E9" s="18"/>
      <c r="F9" s="18"/>
      <c r="G9" s="19"/>
      <c r="H9" s="19"/>
      <c r="I9" s="89"/>
      <c r="J9" s="73" t="s">
        <v>905</v>
      </c>
      <c r="K9" s="83"/>
      <c r="L9" s="73" t="s">
        <v>906</v>
      </c>
      <c r="M9" s="83"/>
      <c r="N9" s="73" t="s">
        <v>907</v>
      </c>
      <c r="O9" s="83"/>
      <c r="P9" s="73" t="s">
        <v>908</v>
      </c>
      <c r="Q9" s="83"/>
      <c r="R9" s="73" t="s">
        <v>909</v>
      </c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x14ac:dyDescent="0.2">
      <c r="A10" s="8">
        <v>11000</v>
      </c>
      <c r="B10" s="9" t="s">
        <v>10</v>
      </c>
      <c r="C10" s="8">
        <v>11111</v>
      </c>
      <c r="D10" s="8" t="s">
        <v>11</v>
      </c>
      <c r="E10" s="20" t="s">
        <v>10</v>
      </c>
      <c r="F10" s="17" t="s">
        <v>12</v>
      </c>
      <c r="G10" s="20" t="s">
        <v>10</v>
      </c>
      <c r="H10" s="20" t="s">
        <v>10</v>
      </c>
      <c r="I10" s="90"/>
      <c r="J10" s="135">
        <v>0</v>
      </c>
      <c r="L10" s="135">
        <v>0</v>
      </c>
      <c r="N10" s="135">
        <v>0</v>
      </c>
      <c r="P10" s="135">
        <v>0</v>
      </c>
      <c r="R10" s="135">
        <v>0</v>
      </c>
    </row>
    <row r="11" spans="1:46" x14ac:dyDescent="0.2">
      <c r="A11" s="8">
        <v>11000</v>
      </c>
      <c r="B11" s="9" t="s">
        <v>10</v>
      </c>
      <c r="C11" s="8">
        <v>11112</v>
      </c>
      <c r="D11" s="8" t="s">
        <v>13</v>
      </c>
      <c r="E11" s="20" t="s">
        <v>10</v>
      </c>
      <c r="F11" s="17" t="s">
        <v>12</v>
      </c>
      <c r="G11" s="20" t="s">
        <v>10</v>
      </c>
      <c r="H11" s="20" t="s">
        <v>10</v>
      </c>
      <c r="I11" s="90"/>
      <c r="J11" s="135">
        <v>0</v>
      </c>
      <c r="L11" s="135">
        <f>J1122</f>
        <v>0</v>
      </c>
      <c r="N11" s="135">
        <f>L1122</f>
        <v>0</v>
      </c>
      <c r="P11" s="135">
        <f>N1122</f>
        <v>0</v>
      </c>
      <c r="R11" s="135">
        <f>P1122</f>
        <v>0</v>
      </c>
    </row>
    <row r="12" spans="1:46" s="123" customFormat="1" ht="14.25" x14ac:dyDescent="0.3">
      <c r="A12" s="4"/>
      <c r="B12" s="5"/>
      <c r="C12" s="6" t="s">
        <v>14</v>
      </c>
      <c r="D12" s="7"/>
      <c r="E12" s="18"/>
      <c r="F12" s="18"/>
      <c r="G12" s="19"/>
      <c r="H12" s="19"/>
      <c r="I12" s="89"/>
      <c r="J12" s="73" t="s">
        <v>905</v>
      </c>
      <c r="K12" s="83"/>
      <c r="L12" s="73" t="s">
        <v>906</v>
      </c>
      <c r="M12" s="83"/>
      <c r="N12" s="73" t="s">
        <v>907</v>
      </c>
      <c r="O12" s="83"/>
      <c r="P12" s="73" t="s">
        <v>908</v>
      </c>
      <c r="Q12" s="83"/>
      <c r="R12" s="73" t="s">
        <v>909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" customHeight="1" x14ac:dyDescent="0.2">
      <c r="A13" s="8">
        <v>11000</v>
      </c>
      <c r="B13" s="9" t="s">
        <v>10</v>
      </c>
      <c r="C13" s="8">
        <v>41110</v>
      </c>
      <c r="D13" s="8" t="s">
        <v>15</v>
      </c>
      <c r="E13" s="20" t="s">
        <v>10</v>
      </c>
      <c r="F13" s="17" t="s">
        <v>12</v>
      </c>
      <c r="G13" s="20" t="s">
        <v>10</v>
      </c>
      <c r="H13" s="20" t="s">
        <v>10</v>
      </c>
      <c r="I13" s="90"/>
      <c r="J13" s="135">
        <v>0</v>
      </c>
      <c r="L13" s="135">
        <v>0</v>
      </c>
      <c r="N13" s="135">
        <v>0</v>
      </c>
      <c r="P13" s="135">
        <v>0</v>
      </c>
      <c r="R13" s="135">
        <v>0</v>
      </c>
    </row>
    <row r="14" spans="1:46" ht="12" customHeight="1" x14ac:dyDescent="0.2">
      <c r="A14" s="8">
        <v>11000</v>
      </c>
      <c r="B14" s="9" t="s">
        <v>10</v>
      </c>
      <c r="C14" s="8">
        <v>41113</v>
      </c>
      <c r="D14" s="8" t="s">
        <v>16</v>
      </c>
      <c r="E14" s="20" t="s">
        <v>10</v>
      </c>
      <c r="F14" s="17" t="s">
        <v>12</v>
      </c>
      <c r="G14" s="20" t="s">
        <v>10</v>
      </c>
      <c r="H14" s="20" t="s">
        <v>10</v>
      </c>
      <c r="I14" s="90"/>
      <c r="J14" s="135">
        <v>0</v>
      </c>
      <c r="L14" s="135">
        <v>0</v>
      </c>
      <c r="N14" s="135">
        <v>0</v>
      </c>
      <c r="P14" s="135">
        <v>0</v>
      </c>
      <c r="R14" s="135">
        <v>0</v>
      </c>
    </row>
    <row r="15" spans="1:46" ht="12" customHeight="1" x14ac:dyDescent="0.2">
      <c r="A15" s="8">
        <v>11000</v>
      </c>
      <c r="B15" s="9" t="s">
        <v>10</v>
      </c>
      <c r="C15" s="8">
        <v>41114</v>
      </c>
      <c r="D15" s="8" t="s">
        <v>17</v>
      </c>
      <c r="E15" s="20" t="s">
        <v>10</v>
      </c>
      <c r="F15" s="17" t="s">
        <v>12</v>
      </c>
      <c r="G15" s="20" t="s">
        <v>10</v>
      </c>
      <c r="H15" s="20" t="s">
        <v>10</v>
      </c>
      <c r="I15" s="90"/>
      <c r="J15" s="135">
        <v>0</v>
      </c>
      <c r="L15" s="135">
        <v>0</v>
      </c>
      <c r="N15" s="135">
        <v>0</v>
      </c>
      <c r="P15" s="135">
        <v>0</v>
      </c>
      <c r="R15" s="135">
        <v>0</v>
      </c>
    </row>
    <row r="16" spans="1:46" ht="12" customHeight="1" x14ac:dyDescent="0.2">
      <c r="A16" s="8">
        <v>11000</v>
      </c>
      <c r="B16" s="9" t="s">
        <v>10</v>
      </c>
      <c r="C16" s="8">
        <v>41310</v>
      </c>
      <c r="D16" s="8" t="s">
        <v>18</v>
      </c>
      <c r="E16" s="20" t="s">
        <v>10</v>
      </c>
      <c r="F16" s="17" t="s">
        <v>12</v>
      </c>
      <c r="G16" s="20" t="s">
        <v>10</v>
      </c>
      <c r="H16" s="20" t="s">
        <v>10</v>
      </c>
      <c r="I16" s="90"/>
      <c r="J16" s="135">
        <v>0</v>
      </c>
      <c r="L16" s="135">
        <v>0</v>
      </c>
      <c r="N16" s="135">
        <v>0</v>
      </c>
      <c r="P16" s="135">
        <v>0</v>
      </c>
      <c r="R16" s="135">
        <v>0</v>
      </c>
    </row>
    <row r="17" spans="1:46" ht="12" customHeight="1" x14ac:dyDescent="0.2">
      <c r="A17" s="8">
        <v>11000</v>
      </c>
      <c r="B17" s="9" t="s">
        <v>10</v>
      </c>
      <c r="C17" s="8">
        <v>41331</v>
      </c>
      <c r="D17" s="8" t="s">
        <v>19</v>
      </c>
      <c r="E17" s="20" t="s">
        <v>10</v>
      </c>
      <c r="F17" s="17" t="s">
        <v>12</v>
      </c>
      <c r="G17" s="20" t="s">
        <v>10</v>
      </c>
      <c r="H17" s="20" t="s">
        <v>10</v>
      </c>
      <c r="I17" s="90"/>
      <c r="J17" s="135">
        <v>0</v>
      </c>
      <c r="L17" s="135">
        <v>0</v>
      </c>
      <c r="N17" s="135">
        <v>0</v>
      </c>
      <c r="P17" s="135">
        <v>0</v>
      </c>
      <c r="R17" s="135">
        <v>0</v>
      </c>
    </row>
    <row r="18" spans="1:46" ht="12" customHeight="1" x14ac:dyDescent="0.2">
      <c r="A18" s="8">
        <v>11000</v>
      </c>
      <c r="B18" s="9" t="s">
        <v>10</v>
      </c>
      <c r="C18" s="8">
        <v>41500</v>
      </c>
      <c r="D18" s="8" t="s">
        <v>20</v>
      </c>
      <c r="E18" s="20" t="s">
        <v>10</v>
      </c>
      <c r="F18" s="17" t="s">
        <v>12</v>
      </c>
      <c r="G18" s="20" t="s">
        <v>10</v>
      </c>
      <c r="H18" s="20" t="s">
        <v>10</v>
      </c>
      <c r="I18" s="90"/>
      <c r="J18" s="135">
        <v>0</v>
      </c>
      <c r="L18" s="135">
        <v>0</v>
      </c>
      <c r="N18" s="135">
        <v>0</v>
      </c>
      <c r="P18" s="135">
        <v>0</v>
      </c>
      <c r="R18" s="135">
        <v>0</v>
      </c>
    </row>
    <row r="19" spans="1:46" ht="12" customHeight="1" x14ac:dyDescent="0.2">
      <c r="A19" s="8">
        <v>11000</v>
      </c>
      <c r="B19" s="9" t="s">
        <v>10</v>
      </c>
      <c r="C19" s="8">
        <v>41701</v>
      </c>
      <c r="D19" s="8" t="s">
        <v>21</v>
      </c>
      <c r="E19" s="20" t="s">
        <v>10</v>
      </c>
      <c r="F19" s="17" t="s">
        <v>12</v>
      </c>
      <c r="G19" s="20" t="s">
        <v>10</v>
      </c>
      <c r="H19" s="20" t="s">
        <v>10</v>
      </c>
      <c r="I19" s="90"/>
      <c r="J19" s="135">
        <v>0</v>
      </c>
      <c r="L19" s="135">
        <v>0</v>
      </c>
      <c r="N19" s="135">
        <v>0</v>
      </c>
      <c r="P19" s="135">
        <v>0</v>
      </c>
      <c r="R19" s="135">
        <v>0</v>
      </c>
    </row>
    <row r="20" spans="1:46" ht="12" customHeight="1" x14ac:dyDescent="0.2">
      <c r="A20" s="8">
        <v>11000</v>
      </c>
      <c r="B20" s="9" t="s">
        <v>10</v>
      </c>
      <c r="C20" s="8">
        <v>41702</v>
      </c>
      <c r="D20" s="8" t="s">
        <v>22</v>
      </c>
      <c r="E20" s="20" t="s">
        <v>10</v>
      </c>
      <c r="F20" s="17" t="s">
        <v>12</v>
      </c>
      <c r="G20" s="20" t="s">
        <v>10</v>
      </c>
      <c r="H20" s="20" t="s">
        <v>10</v>
      </c>
      <c r="I20" s="90"/>
      <c r="J20" s="135">
        <v>0</v>
      </c>
      <c r="L20" s="135">
        <v>0</v>
      </c>
      <c r="N20" s="135">
        <v>0</v>
      </c>
      <c r="P20" s="135">
        <v>0</v>
      </c>
      <c r="R20" s="135">
        <v>0</v>
      </c>
    </row>
    <row r="21" spans="1:46" ht="12" customHeight="1" x14ac:dyDescent="0.2">
      <c r="A21" s="8">
        <v>11000</v>
      </c>
      <c r="B21" s="9" t="s">
        <v>10</v>
      </c>
      <c r="C21" s="8">
        <v>41705</v>
      </c>
      <c r="D21" s="8" t="s">
        <v>23</v>
      </c>
      <c r="E21" s="20" t="s">
        <v>10</v>
      </c>
      <c r="F21" s="17" t="s">
        <v>12</v>
      </c>
      <c r="G21" s="20" t="s">
        <v>10</v>
      </c>
      <c r="H21" s="20" t="s">
        <v>10</v>
      </c>
      <c r="I21" s="90"/>
      <c r="J21" s="135">
        <v>0</v>
      </c>
      <c r="L21" s="135">
        <v>0</v>
      </c>
      <c r="N21" s="135">
        <v>0</v>
      </c>
      <c r="P21" s="135">
        <v>0</v>
      </c>
      <c r="R21" s="135">
        <v>0</v>
      </c>
    </row>
    <row r="22" spans="1:46" ht="12" customHeight="1" x14ac:dyDescent="0.2">
      <c r="A22" s="8">
        <v>11000</v>
      </c>
      <c r="B22" s="9" t="s">
        <v>10</v>
      </c>
      <c r="C22" s="8">
        <v>41706</v>
      </c>
      <c r="D22" s="8" t="s">
        <v>24</v>
      </c>
      <c r="E22" s="20" t="s">
        <v>10</v>
      </c>
      <c r="F22" s="17" t="s">
        <v>12</v>
      </c>
      <c r="G22" s="20" t="s">
        <v>10</v>
      </c>
      <c r="H22" s="20" t="s">
        <v>10</v>
      </c>
      <c r="I22" s="90"/>
      <c r="J22" s="135">
        <v>0</v>
      </c>
      <c r="L22" s="135">
        <v>0</v>
      </c>
      <c r="N22" s="135">
        <v>0</v>
      </c>
      <c r="P22" s="135">
        <v>0</v>
      </c>
      <c r="R22" s="135">
        <v>0</v>
      </c>
    </row>
    <row r="23" spans="1:46" ht="12" customHeight="1" x14ac:dyDescent="0.2">
      <c r="A23" s="8">
        <v>11000</v>
      </c>
      <c r="B23" s="9" t="s">
        <v>10</v>
      </c>
      <c r="C23" s="8">
        <v>41910</v>
      </c>
      <c r="D23" s="8" t="s">
        <v>25</v>
      </c>
      <c r="E23" s="20" t="s">
        <v>10</v>
      </c>
      <c r="F23" s="17" t="s">
        <v>12</v>
      </c>
      <c r="G23" s="20" t="s">
        <v>10</v>
      </c>
      <c r="H23" s="20" t="s">
        <v>10</v>
      </c>
      <c r="I23" s="90"/>
      <c r="J23" s="135">
        <v>0</v>
      </c>
      <c r="L23" s="135">
        <v>0</v>
      </c>
      <c r="N23" s="135">
        <v>0</v>
      </c>
      <c r="P23" s="135">
        <v>0</v>
      </c>
      <c r="R23" s="135">
        <v>0</v>
      </c>
    </row>
    <row r="24" spans="1:46" ht="12" customHeight="1" x14ac:dyDescent="0.2">
      <c r="A24" s="8">
        <v>11000</v>
      </c>
      <c r="B24" s="9" t="s">
        <v>10</v>
      </c>
      <c r="C24" s="8">
        <v>41911</v>
      </c>
      <c r="D24" s="8" t="s">
        <v>26</v>
      </c>
      <c r="E24" s="20" t="s">
        <v>10</v>
      </c>
      <c r="F24" s="17" t="s">
        <v>12</v>
      </c>
      <c r="G24" s="20" t="s">
        <v>10</v>
      </c>
      <c r="H24" s="20" t="s">
        <v>10</v>
      </c>
      <c r="I24" s="90"/>
      <c r="J24" s="135">
        <v>0</v>
      </c>
      <c r="L24" s="135">
        <v>0</v>
      </c>
      <c r="N24" s="135">
        <v>0</v>
      </c>
      <c r="P24" s="135">
        <v>0</v>
      </c>
      <c r="R24" s="135">
        <v>0</v>
      </c>
    </row>
    <row r="25" spans="1:46" ht="12" customHeight="1" x14ac:dyDescent="0.2">
      <c r="A25" s="8">
        <v>11000</v>
      </c>
      <c r="B25" s="9" t="s">
        <v>10</v>
      </c>
      <c r="C25" s="8">
        <v>41920</v>
      </c>
      <c r="D25" s="8" t="s">
        <v>27</v>
      </c>
      <c r="E25" s="20" t="s">
        <v>10</v>
      </c>
      <c r="F25" s="17" t="s">
        <v>12</v>
      </c>
      <c r="G25" s="20" t="s">
        <v>10</v>
      </c>
      <c r="H25" s="20" t="s">
        <v>10</v>
      </c>
      <c r="I25" s="90"/>
      <c r="J25" s="135">
        <v>0</v>
      </c>
      <c r="L25" s="135">
        <v>0</v>
      </c>
      <c r="N25" s="135">
        <v>0</v>
      </c>
      <c r="P25" s="135">
        <v>0</v>
      </c>
      <c r="R25" s="135">
        <v>0</v>
      </c>
    </row>
    <row r="26" spans="1:46" ht="12" customHeight="1" x14ac:dyDescent="0.2">
      <c r="A26" s="8">
        <v>11000</v>
      </c>
      <c r="B26" s="9" t="s">
        <v>10</v>
      </c>
      <c r="C26" s="8">
        <v>41921</v>
      </c>
      <c r="D26" s="8" t="s">
        <v>28</v>
      </c>
      <c r="E26" s="20" t="s">
        <v>10</v>
      </c>
      <c r="F26" s="17" t="s">
        <v>12</v>
      </c>
      <c r="G26" s="20" t="s">
        <v>10</v>
      </c>
      <c r="H26" s="20" t="s">
        <v>10</v>
      </c>
      <c r="I26" s="90"/>
      <c r="J26" s="135">
        <v>0</v>
      </c>
      <c r="L26" s="135">
        <v>0</v>
      </c>
      <c r="N26" s="135">
        <v>0</v>
      </c>
      <c r="P26" s="135">
        <v>0</v>
      </c>
      <c r="R26" s="135">
        <v>0</v>
      </c>
    </row>
    <row r="27" spans="1:46" ht="12" customHeight="1" x14ac:dyDescent="0.2">
      <c r="A27" s="8">
        <v>11000</v>
      </c>
      <c r="B27" s="9" t="s">
        <v>10</v>
      </c>
      <c r="C27" s="8">
        <v>41922</v>
      </c>
      <c r="D27" s="8" t="s">
        <v>29</v>
      </c>
      <c r="E27" s="20" t="s">
        <v>10</v>
      </c>
      <c r="F27" s="17" t="s">
        <v>12</v>
      </c>
      <c r="G27" s="20" t="s">
        <v>10</v>
      </c>
      <c r="H27" s="20" t="s">
        <v>10</v>
      </c>
      <c r="I27" s="90"/>
      <c r="J27" s="135">
        <v>0</v>
      </c>
      <c r="L27" s="135">
        <v>0</v>
      </c>
      <c r="N27" s="135">
        <v>0</v>
      </c>
      <c r="P27" s="135">
        <v>0</v>
      </c>
      <c r="R27" s="135">
        <v>0</v>
      </c>
    </row>
    <row r="28" spans="1:46" ht="12" customHeight="1" x14ac:dyDescent="0.2">
      <c r="A28" s="8">
        <v>11000</v>
      </c>
      <c r="B28" s="9" t="s">
        <v>10</v>
      </c>
      <c r="C28" s="8">
        <v>41923</v>
      </c>
      <c r="D28" s="8" t="s">
        <v>30</v>
      </c>
      <c r="E28" s="20" t="s">
        <v>10</v>
      </c>
      <c r="F28" s="17" t="s">
        <v>12</v>
      </c>
      <c r="G28" s="20" t="s">
        <v>10</v>
      </c>
      <c r="H28" s="20" t="s">
        <v>10</v>
      </c>
      <c r="I28" s="90"/>
      <c r="J28" s="135">
        <v>0</v>
      </c>
      <c r="L28" s="135">
        <v>0</v>
      </c>
      <c r="N28" s="135">
        <v>0</v>
      </c>
      <c r="P28" s="135">
        <v>0</v>
      </c>
      <c r="R28" s="135">
        <v>0</v>
      </c>
    </row>
    <row r="29" spans="1:46" ht="12" customHeight="1" x14ac:dyDescent="0.2">
      <c r="A29" s="8">
        <v>11000</v>
      </c>
      <c r="B29" s="9" t="s">
        <v>10</v>
      </c>
      <c r="C29" s="8">
        <v>41953</v>
      </c>
      <c r="D29" s="8" t="s">
        <v>31</v>
      </c>
      <c r="E29" s="20" t="s">
        <v>10</v>
      </c>
      <c r="F29" s="17" t="s">
        <v>12</v>
      </c>
      <c r="G29" s="20" t="s">
        <v>10</v>
      </c>
      <c r="H29" s="20" t="s">
        <v>10</v>
      </c>
      <c r="I29" s="90"/>
      <c r="J29" s="135">
        <v>0</v>
      </c>
      <c r="L29" s="135">
        <v>0</v>
      </c>
      <c r="N29" s="135">
        <v>0</v>
      </c>
      <c r="P29" s="135">
        <v>0</v>
      </c>
      <c r="R29" s="135">
        <v>0</v>
      </c>
    </row>
    <row r="30" spans="1:46" ht="12" customHeight="1" x14ac:dyDescent="0.2">
      <c r="A30" s="8">
        <v>11000</v>
      </c>
      <c r="B30" s="9" t="s">
        <v>10</v>
      </c>
      <c r="C30" s="8">
        <v>41955</v>
      </c>
      <c r="D30" s="8" t="s">
        <v>32</v>
      </c>
      <c r="E30" s="20" t="s">
        <v>10</v>
      </c>
      <c r="F30" s="17" t="s">
        <v>12</v>
      </c>
      <c r="G30" s="20" t="s">
        <v>10</v>
      </c>
      <c r="H30" s="20" t="s">
        <v>10</v>
      </c>
      <c r="I30" s="90"/>
      <c r="J30" s="135">
        <v>0</v>
      </c>
      <c r="L30" s="135">
        <v>0</v>
      </c>
      <c r="N30" s="135">
        <v>0</v>
      </c>
      <c r="P30" s="135">
        <v>0</v>
      </c>
      <c r="R30" s="135">
        <v>0</v>
      </c>
    </row>
    <row r="31" spans="1:46" ht="12" customHeight="1" x14ac:dyDescent="0.2">
      <c r="A31" s="8">
        <v>11000</v>
      </c>
      <c r="B31" s="9" t="s">
        <v>10</v>
      </c>
      <c r="C31" s="8">
        <v>41980</v>
      </c>
      <c r="D31" s="8" t="s">
        <v>33</v>
      </c>
      <c r="E31" s="20" t="s">
        <v>10</v>
      </c>
      <c r="F31" s="17" t="s">
        <v>12</v>
      </c>
      <c r="G31" s="20" t="s">
        <v>10</v>
      </c>
      <c r="H31" s="20" t="s">
        <v>10</v>
      </c>
      <c r="I31" s="90"/>
      <c r="J31" s="135">
        <v>0</v>
      </c>
      <c r="L31" s="135">
        <v>0</v>
      </c>
      <c r="N31" s="135">
        <v>0</v>
      </c>
      <c r="P31" s="135">
        <v>0</v>
      </c>
      <c r="R31" s="135">
        <v>0</v>
      </c>
    </row>
    <row r="32" spans="1:46" s="123" customFormat="1" ht="14.25" x14ac:dyDescent="0.3">
      <c r="A32" s="4"/>
      <c r="B32" s="5"/>
      <c r="C32" s="6" t="s">
        <v>34</v>
      </c>
      <c r="D32" s="7"/>
      <c r="E32" s="18"/>
      <c r="F32" s="18"/>
      <c r="G32" s="19"/>
      <c r="H32" s="19"/>
      <c r="I32" s="89"/>
      <c r="J32" s="73" t="s">
        <v>905</v>
      </c>
      <c r="K32" s="83"/>
      <c r="L32" s="73" t="s">
        <v>906</v>
      </c>
      <c r="M32" s="83"/>
      <c r="N32" s="73" t="s">
        <v>907</v>
      </c>
      <c r="O32" s="83"/>
      <c r="P32" s="73" t="s">
        <v>908</v>
      </c>
      <c r="Q32" s="83"/>
      <c r="R32" s="73" t="s">
        <v>909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" customHeight="1" x14ac:dyDescent="0.2">
      <c r="A33" s="8">
        <v>11000</v>
      </c>
      <c r="B33" s="9" t="s">
        <v>10</v>
      </c>
      <c r="C33" s="8">
        <v>43101</v>
      </c>
      <c r="D33" s="8" t="s">
        <v>35</v>
      </c>
      <c r="E33" s="20" t="s">
        <v>10</v>
      </c>
      <c r="F33" s="17" t="s">
        <v>12</v>
      </c>
      <c r="G33" s="20" t="s">
        <v>10</v>
      </c>
      <c r="H33" s="20" t="s">
        <v>10</v>
      </c>
      <c r="I33" s="90"/>
      <c r="J33" s="135">
        <v>1386447.95</v>
      </c>
      <c r="L33" s="135">
        <v>2667129.38</v>
      </c>
      <c r="N33" s="135">
        <v>3212407.25</v>
      </c>
      <c r="P33" s="135">
        <v>3544335.82</v>
      </c>
      <c r="R33" s="135">
        <v>3759410.37</v>
      </c>
    </row>
    <row r="34" spans="1:46" ht="12" customHeight="1" x14ac:dyDescent="0.2">
      <c r="A34" s="8">
        <v>11000</v>
      </c>
      <c r="B34" s="9" t="s">
        <v>10</v>
      </c>
      <c r="C34" s="8">
        <v>43104</v>
      </c>
      <c r="D34" s="8" t="s">
        <v>36</v>
      </c>
      <c r="E34" s="20" t="s">
        <v>10</v>
      </c>
      <c r="F34" s="17" t="s">
        <v>12</v>
      </c>
      <c r="G34" s="20" t="s">
        <v>10</v>
      </c>
      <c r="H34" s="20" t="s">
        <v>10</v>
      </c>
      <c r="I34" s="90"/>
      <c r="J34" s="135">
        <v>0</v>
      </c>
      <c r="L34" s="135">
        <v>0</v>
      </c>
      <c r="N34" s="135">
        <v>0</v>
      </c>
      <c r="P34" s="135">
        <v>0</v>
      </c>
      <c r="R34" s="135">
        <v>0</v>
      </c>
    </row>
    <row r="35" spans="1:46" ht="12" customHeight="1" x14ac:dyDescent="0.2">
      <c r="A35" s="8">
        <v>11000</v>
      </c>
      <c r="B35" s="9" t="s">
        <v>10</v>
      </c>
      <c r="C35" s="8">
        <v>43120</v>
      </c>
      <c r="D35" s="8" t="s">
        <v>37</v>
      </c>
      <c r="E35" s="20" t="s">
        <v>10</v>
      </c>
      <c r="F35" s="17" t="s">
        <v>12</v>
      </c>
      <c r="G35" s="20" t="s">
        <v>10</v>
      </c>
      <c r="H35" s="20" t="s">
        <v>10</v>
      </c>
      <c r="I35" s="90"/>
      <c r="J35" s="135">
        <v>0</v>
      </c>
      <c r="L35" s="135">
        <v>0</v>
      </c>
      <c r="N35" s="135">
        <v>0</v>
      </c>
      <c r="P35" s="135">
        <v>0</v>
      </c>
      <c r="R35" s="135">
        <v>0</v>
      </c>
    </row>
    <row r="36" spans="1:46" ht="12" customHeight="1" x14ac:dyDescent="0.2">
      <c r="A36" s="8">
        <v>11000</v>
      </c>
      <c r="B36" s="9" t="s">
        <v>10</v>
      </c>
      <c r="C36" s="8">
        <v>43202</v>
      </c>
      <c r="D36" s="8" t="s">
        <v>38</v>
      </c>
      <c r="E36" s="20" t="s">
        <v>10</v>
      </c>
      <c r="F36" s="17" t="s">
        <v>12</v>
      </c>
      <c r="G36" s="20" t="s">
        <v>10</v>
      </c>
      <c r="H36" s="20" t="s">
        <v>10</v>
      </c>
      <c r="I36" s="90"/>
      <c r="J36" s="135">
        <v>0</v>
      </c>
      <c r="L36" s="135">
        <v>0</v>
      </c>
      <c r="N36" s="135">
        <v>0</v>
      </c>
      <c r="P36" s="135">
        <v>0</v>
      </c>
      <c r="R36" s="135">
        <v>0</v>
      </c>
    </row>
    <row r="37" spans="1:46" s="139" customFormat="1" ht="12" customHeight="1" x14ac:dyDescent="0.2">
      <c r="A37" s="44">
        <v>11000</v>
      </c>
      <c r="B37" s="46" t="s">
        <v>10</v>
      </c>
      <c r="C37" s="44">
        <v>43208</v>
      </c>
      <c r="D37" s="44" t="s">
        <v>724</v>
      </c>
      <c r="E37" s="47" t="s">
        <v>10</v>
      </c>
      <c r="F37" s="45" t="s">
        <v>12</v>
      </c>
      <c r="G37" s="47" t="s">
        <v>10</v>
      </c>
      <c r="H37" s="47" t="s">
        <v>10</v>
      </c>
      <c r="I37" s="91"/>
      <c r="J37" s="135">
        <v>0</v>
      </c>
      <c r="K37" s="136"/>
      <c r="L37" s="135">
        <v>0</v>
      </c>
      <c r="M37" s="136"/>
      <c r="N37" s="135">
        <v>0</v>
      </c>
      <c r="O37" s="136"/>
      <c r="P37" s="135">
        <v>0</v>
      </c>
      <c r="Q37" s="136"/>
      <c r="R37" s="135">
        <v>0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</row>
    <row r="38" spans="1:46" ht="12" customHeight="1" x14ac:dyDescent="0.2">
      <c r="A38" s="8">
        <v>11000</v>
      </c>
      <c r="B38" s="9" t="s">
        <v>10</v>
      </c>
      <c r="C38" s="8">
        <v>43212</v>
      </c>
      <c r="D38" s="8" t="s">
        <v>39</v>
      </c>
      <c r="E38" s="20" t="s">
        <v>10</v>
      </c>
      <c r="F38" s="17" t="s">
        <v>12</v>
      </c>
      <c r="G38" s="20" t="s">
        <v>10</v>
      </c>
      <c r="H38" s="20" t="s">
        <v>10</v>
      </c>
      <c r="I38" s="90"/>
      <c r="J38" s="135">
        <v>0</v>
      </c>
      <c r="L38" s="135">
        <v>0</v>
      </c>
      <c r="N38" s="135">
        <v>0</v>
      </c>
      <c r="P38" s="135">
        <v>0</v>
      </c>
      <c r="R38" s="135">
        <v>0</v>
      </c>
    </row>
    <row r="39" spans="1:46" ht="12" customHeight="1" x14ac:dyDescent="0.2">
      <c r="A39" s="8">
        <v>11000</v>
      </c>
      <c r="B39" s="9" t="s">
        <v>10</v>
      </c>
      <c r="C39" s="8">
        <v>43213</v>
      </c>
      <c r="D39" s="8" t="s">
        <v>40</v>
      </c>
      <c r="E39" s="20" t="s">
        <v>10</v>
      </c>
      <c r="F39" s="17" t="s">
        <v>12</v>
      </c>
      <c r="G39" s="20" t="s">
        <v>10</v>
      </c>
      <c r="H39" s="20" t="s">
        <v>10</v>
      </c>
      <c r="I39" s="90"/>
      <c r="J39" s="135">
        <v>0</v>
      </c>
      <c r="L39" s="135">
        <v>0</v>
      </c>
      <c r="N39" s="135">
        <v>0</v>
      </c>
      <c r="P39" s="135">
        <v>0</v>
      </c>
      <c r="R39" s="135">
        <v>0</v>
      </c>
    </row>
    <row r="40" spans="1:46" ht="12" customHeight="1" x14ac:dyDescent="0.2">
      <c r="A40" s="8">
        <v>11000</v>
      </c>
      <c r="B40" s="9" t="s">
        <v>10</v>
      </c>
      <c r="C40" s="8">
        <v>43214</v>
      </c>
      <c r="D40" s="8" t="s">
        <v>749</v>
      </c>
      <c r="E40" s="20" t="s">
        <v>10</v>
      </c>
      <c r="F40" s="17" t="s">
        <v>12</v>
      </c>
      <c r="G40" s="20" t="s">
        <v>10</v>
      </c>
      <c r="H40" s="20" t="s">
        <v>10</v>
      </c>
      <c r="I40" s="90"/>
      <c r="J40" s="135">
        <v>0</v>
      </c>
      <c r="L40" s="135">
        <v>0</v>
      </c>
      <c r="N40" s="135">
        <v>0</v>
      </c>
      <c r="P40" s="135">
        <v>0</v>
      </c>
      <c r="R40" s="135">
        <v>0</v>
      </c>
    </row>
    <row r="41" spans="1:46" ht="12" customHeight="1" x14ac:dyDescent="0.2">
      <c r="A41" s="8">
        <v>11000</v>
      </c>
      <c r="B41" s="9" t="s">
        <v>10</v>
      </c>
      <c r="C41" s="8">
        <v>43215</v>
      </c>
      <c r="D41" s="8" t="s">
        <v>41</v>
      </c>
      <c r="E41" s="20" t="s">
        <v>10</v>
      </c>
      <c r="F41" s="17" t="s">
        <v>12</v>
      </c>
      <c r="G41" s="20" t="s">
        <v>10</v>
      </c>
      <c r="H41" s="20" t="s">
        <v>10</v>
      </c>
      <c r="I41" s="90"/>
      <c r="J41" s="135">
        <v>0</v>
      </c>
      <c r="L41" s="135">
        <v>0</v>
      </c>
      <c r="N41" s="135">
        <v>0</v>
      </c>
      <c r="P41" s="135">
        <v>0</v>
      </c>
      <c r="R41" s="135">
        <v>0</v>
      </c>
    </row>
    <row r="42" spans="1:46" ht="12" customHeight="1" x14ac:dyDescent="0.2">
      <c r="A42" s="8">
        <v>11000</v>
      </c>
      <c r="B42" s="9" t="s">
        <v>10</v>
      </c>
      <c r="C42" s="8">
        <v>43216</v>
      </c>
      <c r="D42" s="8" t="s">
        <v>42</v>
      </c>
      <c r="E42" s="20" t="s">
        <v>10</v>
      </c>
      <c r="F42" s="17" t="s">
        <v>12</v>
      </c>
      <c r="G42" s="20" t="s">
        <v>10</v>
      </c>
      <c r="H42" s="20" t="s">
        <v>10</v>
      </c>
      <c r="I42" s="90"/>
      <c r="J42" s="135">
        <v>0</v>
      </c>
      <c r="L42" s="135">
        <v>0</v>
      </c>
      <c r="N42" s="135">
        <v>0</v>
      </c>
      <c r="P42" s="135">
        <v>0</v>
      </c>
      <c r="R42" s="135">
        <v>0</v>
      </c>
    </row>
    <row r="43" spans="1:46" s="123" customFormat="1" ht="14.25" x14ac:dyDescent="0.3">
      <c r="A43" s="4"/>
      <c r="B43" s="5"/>
      <c r="C43" s="6" t="s">
        <v>43</v>
      </c>
      <c r="D43" s="7"/>
      <c r="E43" s="18"/>
      <c r="F43" s="18"/>
      <c r="G43" s="19"/>
      <c r="H43" s="19"/>
      <c r="I43" s="89"/>
      <c r="J43" s="73" t="s">
        <v>905</v>
      </c>
      <c r="K43" s="83"/>
      <c r="L43" s="73" t="s">
        <v>906</v>
      </c>
      <c r="M43" s="83"/>
      <c r="N43" s="73" t="s">
        <v>907</v>
      </c>
      <c r="O43" s="83"/>
      <c r="P43" s="73" t="s">
        <v>908</v>
      </c>
      <c r="Q43" s="83"/>
      <c r="R43" s="73" t="s">
        <v>909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" customHeight="1" x14ac:dyDescent="0.2">
      <c r="A44" s="8">
        <v>11000</v>
      </c>
      <c r="B44" s="9" t="s">
        <v>10</v>
      </c>
      <c r="C44" s="8">
        <v>44103</v>
      </c>
      <c r="D44" s="8" t="s">
        <v>44</v>
      </c>
      <c r="E44" s="20" t="s">
        <v>10</v>
      </c>
      <c r="F44" s="17" t="s">
        <v>12</v>
      </c>
      <c r="G44" s="20" t="s">
        <v>10</v>
      </c>
      <c r="H44" s="20" t="s">
        <v>10</v>
      </c>
      <c r="I44" s="90"/>
      <c r="J44" s="135">
        <v>0</v>
      </c>
      <c r="L44" s="135">
        <v>0</v>
      </c>
      <c r="N44" s="135">
        <v>0</v>
      </c>
      <c r="P44" s="135">
        <v>0</v>
      </c>
      <c r="R44" s="135">
        <v>0</v>
      </c>
    </row>
    <row r="45" spans="1:46" ht="12" customHeight="1" x14ac:dyDescent="0.2">
      <c r="A45" s="8">
        <v>11000</v>
      </c>
      <c r="B45" s="9" t="s">
        <v>10</v>
      </c>
      <c r="C45" s="8">
        <v>44107</v>
      </c>
      <c r="D45" s="8" t="s">
        <v>45</v>
      </c>
      <c r="E45" s="20" t="s">
        <v>10</v>
      </c>
      <c r="F45" s="17" t="s">
        <v>12</v>
      </c>
      <c r="G45" s="20" t="s">
        <v>10</v>
      </c>
      <c r="H45" s="20" t="s">
        <v>10</v>
      </c>
      <c r="I45" s="90"/>
      <c r="J45" s="135">
        <v>0</v>
      </c>
      <c r="L45" s="135">
        <v>0</v>
      </c>
      <c r="N45" s="135">
        <v>0</v>
      </c>
      <c r="P45" s="135">
        <v>0</v>
      </c>
      <c r="R45" s="135">
        <v>0</v>
      </c>
    </row>
    <row r="46" spans="1:46" ht="12" customHeight="1" x14ac:dyDescent="0.2">
      <c r="A46" s="8">
        <v>11000</v>
      </c>
      <c r="B46" s="9" t="s">
        <v>10</v>
      </c>
      <c r="C46" s="8">
        <v>44108</v>
      </c>
      <c r="D46" s="8" t="s">
        <v>46</v>
      </c>
      <c r="E46" s="20" t="s">
        <v>10</v>
      </c>
      <c r="F46" s="17" t="s">
        <v>12</v>
      </c>
      <c r="G46" s="20" t="s">
        <v>10</v>
      </c>
      <c r="H46" s="20" t="s">
        <v>10</v>
      </c>
      <c r="I46" s="90"/>
      <c r="J46" s="135">
        <v>0</v>
      </c>
      <c r="L46" s="135">
        <v>0</v>
      </c>
      <c r="N46" s="135">
        <v>0</v>
      </c>
      <c r="P46" s="135">
        <v>0</v>
      </c>
      <c r="R46" s="135">
        <v>0</v>
      </c>
    </row>
    <row r="47" spans="1:46" ht="12" customHeight="1" x14ac:dyDescent="0.2">
      <c r="A47" s="8">
        <v>11000</v>
      </c>
      <c r="B47" s="9" t="s">
        <v>10</v>
      </c>
      <c r="C47" s="8">
        <v>44204</v>
      </c>
      <c r="D47" s="8" t="s">
        <v>47</v>
      </c>
      <c r="E47" s="20" t="s">
        <v>10</v>
      </c>
      <c r="F47" s="17" t="s">
        <v>12</v>
      </c>
      <c r="G47" s="20" t="s">
        <v>10</v>
      </c>
      <c r="H47" s="20" t="s">
        <v>10</v>
      </c>
      <c r="I47" s="90"/>
      <c r="J47" s="135">
        <v>0</v>
      </c>
      <c r="L47" s="135">
        <v>0</v>
      </c>
      <c r="N47" s="135">
        <v>0</v>
      </c>
      <c r="P47" s="135">
        <v>0</v>
      </c>
      <c r="R47" s="135">
        <v>0</v>
      </c>
    </row>
    <row r="48" spans="1:46" ht="12" customHeight="1" x14ac:dyDescent="0.2">
      <c r="A48" s="8">
        <v>11000</v>
      </c>
      <c r="B48" s="9" t="s">
        <v>10</v>
      </c>
      <c r="C48" s="8">
        <v>44205</v>
      </c>
      <c r="D48" s="8" t="s">
        <v>48</v>
      </c>
      <c r="E48" s="20" t="s">
        <v>10</v>
      </c>
      <c r="F48" s="17" t="s">
        <v>12</v>
      </c>
      <c r="G48" s="20" t="s">
        <v>10</v>
      </c>
      <c r="H48" s="20" t="s">
        <v>10</v>
      </c>
      <c r="I48" s="90"/>
      <c r="J48" s="135">
        <v>0</v>
      </c>
      <c r="L48" s="135">
        <v>0</v>
      </c>
      <c r="N48" s="135">
        <v>0</v>
      </c>
      <c r="P48" s="135">
        <v>0</v>
      </c>
      <c r="R48" s="135">
        <v>0</v>
      </c>
    </row>
    <row r="49" spans="1:46" ht="12" customHeight="1" x14ac:dyDescent="0.2">
      <c r="A49" s="8">
        <v>11000</v>
      </c>
      <c r="B49" s="9" t="s">
        <v>10</v>
      </c>
      <c r="C49" s="8">
        <v>44709</v>
      </c>
      <c r="D49" s="8" t="s">
        <v>49</v>
      </c>
      <c r="E49" s="20" t="s">
        <v>10</v>
      </c>
      <c r="F49" s="17" t="s">
        <v>12</v>
      </c>
      <c r="G49" s="20" t="s">
        <v>10</v>
      </c>
      <c r="H49" s="20" t="s">
        <v>10</v>
      </c>
      <c r="I49" s="90"/>
      <c r="J49" s="135">
        <v>0</v>
      </c>
      <c r="L49" s="135">
        <v>0</v>
      </c>
      <c r="N49" s="135">
        <v>0</v>
      </c>
      <c r="P49" s="135">
        <v>0</v>
      </c>
      <c r="R49" s="135">
        <v>0</v>
      </c>
    </row>
    <row r="50" spans="1:46" s="123" customFormat="1" ht="14.25" x14ac:dyDescent="0.3">
      <c r="A50" s="4"/>
      <c r="B50" s="5"/>
      <c r="C50" s="6" t="s">
        <v>52</v>
      </c>
      <c r="D50" s="7"/>
      <c r="E50" s="18"/>
      <c r="F50" s="18"/>
      <c r="G50" s="19"/>
      <c r="H50" s="19"/>
      <c r="I50" s="89"/>
      <c r="J50" s="73" t="s">
        <v>905</v>
      </c>
      <c r="K50" s="83"/>
      <c r="L50" s="73" t="s">
        <v>906</v>
      </c>
      <c r="M50" s="83"/>
      <c r="N50" s="73" t="s">
        <v>907</v>
      </c>
      <c r="O50" s="83"/>
      <c r="P50" s="73" t="s">
        <v>908</v>
      </c>
      <c r="Q50" s="83"/>
      <c r="R50" s="73" t="s">
        <v>909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" customHeight="1" x14ac:dyDescent="0.2">
      <c r="A51" s="8">
        <v>11000</v>
      </c>
      <c r="B51" s="9" t="s">
        <v>10</v>
      </c>
      <c r="C51" s="8">
        <v>45303</v>
      </c>
      <c r="D51" s="8" t="s">
        <v>50</v>
      </c>
      <c r="E51" s="20" t="s">
        <v>10</v>
      </c>
      <c r="F51" s="17" t="s">
        <v>12</v>
      </c>
      <c r="G51" s="20" t="s">
        <v>10</v>
      </c>
      <c r="H51" s="20" t="s">
        <v>10</v>
      </c>
      <c r="I51" s="90"/>
      <c r="J51" s="135">
        <v>0</v>
      </c>
      <c r="L51" s="135">
        <v>0</v>
      </c>
      <c r="N51" s="135">
        <v>0</v>
      </c>
      <c r="P51" s="135">
        <v>0</v>
      </c>
      <c r="R51" s="135">
        <v>0</v>
      </c>
    </row>
    <row r="52" spans="1:46" ht="12" customHeight="1" x14ac:dyDescent="0.2">
      <c r="A52" s="8">
        <v>11000</v>
      </c>
      <c r="B52" s="9" t="s">
        <v>10</v>
      </c>
      <c r="C52" s="8">
        <v>45304</v>
      </c>
      <c r="D52" s="8" t="s">
        <v>51</v>
      </c>
      <c r="E52" s="20" t="s">
        <v>10</v>
      </c>
      <c r="F52" s="17" t="s">
        <v>12</v>
      </c>
      <c r="G52" s="20" t="s">
        <v>10</v>
      </c>
      <c r="H52" s="20" t="s">
        <v>10</v>
      </c>
      <c r="I52" s="90"/>
      <c r="J52" s="135">
        <v>0</v>
      </c>
      <c r="L52" s="135">
        <v>0</v>
      </c>
      <c r="N52" s="135">
        <v>0</v>
      </c>
      <c r="P52" s="135">
        <v>0</v>
      </c>
      <c r="R52" s="135">
        <v>0</v>
      </c>
    </row>
    <row r="53" spans="1:46" s="123" customFormat="1" ht="14.25" x14ac:dyDescent="0.3">
      <c r="A53" s="4"/>
      <c r="B53" s="5"/>
      <c r="C53" s="6" t="s">
        <v>209</v>
      </c>
      <c r="D53" s="7"/>
      <c r="E53" s="18"/>
      <c r="F53" s="18"/>
      <c r="G53" s="19"/>
      <c r="H53" s="19"/>
      <c r="I53" s="89"/>
      <c r="J53" s="73" t="s">
        <v>905</v>
      </c>
      <c r="K53" s="83"/>
      <c r="L53" s="73" t="s">
        <v>906</v>
      </c>
      <c r="M53" s="83"/>
      <c r="N53" s="73" t="s">
        <v>907</v>
      </c>
      <c r="O53" s="83"/>
      <c r="P53" s="73" t="s">
        <v>908</v>
      </c>
      <c r="Q53" s="83"/>
      <c r="R53" s="73" t="s">
        <v>909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" customHeight="1" x14ac:dyDescent="0.2">
      <c r="A54" s="8">
        <v>11000</v>
      </c>
      <c r="B54" s="9" t="s">
        <v>10</v>
      </c>
      <c r="C54" s="8">
        <v>46100</v>
      </c>
      <c r="D54" s="8" t="s">
        <v>53</v>
      </c>
      <c r="E54" s="20" t="s">
        <v>10</v>
      </c>
      <c r="F54" s="17" t="s">
        <v>12</v>
      </c>
      <c r="G54" s="20" t="s">
        <v>10</v>
      </c>
      <c r="H54" s="20" t="s">
        <v>10</v>
      </c>
      <c r="I54" s="90"/>
      <c r="J54" s="135">
        <v>0</v>
      </c>
      <c r="L54" s="135">
        <v>0</v>
      </c>
      <c r="N54" s="135">
        <v>0</v>
      </c>
      <c r="P54" s="135">
        <v>0</v>
      </c>
      <c r="R54" s="135">
        <v>0</v>
      </c>
    </row>
    <row r="55" spans="1:46" ht="12" customHeight="1" x14ac:dyDescent="0.2">
      <c r="A55" s="67"/>
      <c r="B55" s="68"/>
      <c r="C55" s="69"/>
      <c r="D55" s="69"/>
      <c r="E55" s="70"/>
      <c r="F55" s="71"/>
      <c r="G55" s="72"/>
      <c r="H55" s="72"/>
      <c r="I55" s="92"/>
      <c r="J55" s="135">
        <v>0</v>
      </c>
      <c r="L55" s="135">
        <v>0</v>
      </c>
      <c r="N55" s="135">
        <v>0</v>
      </c>
      <c r="P55" s="135">
        <v>0</v>
      </c>
      <c r="R55" s="135">
        <v>0</v>
      </c>
    </row>
    <row r="56" spans="1:46" ht="12" customHeight="1" x14ac:dyDescent="0.2">
      <c r="A56" s="67"/>
      <c r="B56" s="68"/>
      <c r="C56" s="69"/>
      <c r="D56" s="69"/>
      <c r="E56" s="70"/>
      <c r="F56" s="71"/>
      <c r="G56" s="81"/>
      <c r="H56" s="81" t="s">
        <v>910</v>
      </c>
      <c r="I56" s="93"/>
      <c r="J56" s="124">
        <f>SUM(J10:J54)</f>
        <v>1386447.95</v>
      </c>
      <c r="K56" s="125"/>
      <c r="L56" s="124">
        <f>SUM(L10:L54)</f>
        <v>2667129.38</v>
      </c>
      <c r="M56" s="125"/>
      <c r="N56" s="124">
        <f>SUM(N10:N54)</f>
        <v>3212407.25</v>
      </c>
      <c r="O56" s="125"/>
      <c r="P56" s="124">
        <f>SUM(P10:P54)</f>
        <v>3544335.82</v>
      </c>
      <c r="Q56" s="125"/>
      <c r="R56" s="124">
        <f>SUM(R10:R54)</f>
        <v>3759410.37</v>
      </c>
    </row>
    <row r="57" spans="1:46" ht="12" customHeight="1" x14ac:dyDescent="0.2">
      <c r="A57" s="67"/>
      <c r="B57" s="68"/>
      <c r="C57" s="69"/>
      <c r="D57" s="69"/>
      <c r="E57" s="70"/>
      <c r="F57" s="71"/>
      <c r="G57" s="72"/>
      <c r="H57" s="72"/>
      <c r="I57" s="92"/>
    </row>
    <row r="58" spans="1:46" ht="12" customHeight="1" x14ac:dyDescent="0.2">
      <c r="A58" s="67"/>
      <c r="B58" s="68"/>
      <c r="C58" s="69"/>
      <c r="D58" s="69"/>
      <c r="E58" s="70"/>
      <c r="F58" s="71"/>
      <c r="G58" s="72"/>
      <c r="H58" s="72"/>
      <c r="I58" s="92"/>
    </row>
    <row r="59" spans="1:46" s="28" customFormat="1" ht="14.25" customHeight="1" x14ac:dyDescent="0.3">
      <c r="A59" s="42" t="s">
        <v>657</v>
      </c>
      <c r="B59" s="37"/>
      <c r="C59" s="38"/>
      <c r="D59" s="38"/>
      <c r="E59" s="39"/>
      <c r="F59" s="40"/>
      <c r="G59" s="41"/>
      <c r="H59" s="41"/>
      <c r="I59" s="94"/>
      <c r="J59" s="75"/>
      <c r="K59" s="85"/>
      <c r="L59" s="75"/>
      <c r="M59" s="85"/>
      <c r="N59" s="75"/>
      <c r="O59" s="85"/>
      <c r="P59" s="75"/>
      <c r="Q59" s="85"/>
      <c r="R59" s="75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</row>
    <row r="60" spans="1:46" ht="14.25" x14ac:dyDescent="0.3">
      <c r="A60" s="3"/>
      <c r="B60" s="280" t="s">
        <v>54</v>
      </c>
      <c r="C60" s="281"/>
      <c r="D60" s="281"/>
      <c r="E60" s="281"/>
      <c r="F60" s="281"/>
      <c r="G60" s="282"/>
      <c r="H60" s="266"/>
      <c r="I60" s="267"/>
      <c r="J60" s="268"/>
      <c r="K60" s="269"/>
      <c r="L60" s="268"/>
      <c r="M60" s="269"/>
      <c r="N60" s="268"/>
      <c r="O60" s="269"/>
      <c r="P60" s="268"/>
      <c r="Q60" s="269"/>
      <c r="R60" s="268"/>
    </row>
    <row r="61" spans="1:46" s="123" customFormat="1" ht="14.25" x14ac:dyDescent="0.3">
      <c r="A61" s="4"/>
      <c r="B61" s="5"/>
      <c r="C61" s="6" t="s">
        <v>55</v>
      </c>
      <c r="D61" s="7"/>
      <c r="E61" s="18"/>
      <c r="F61" s="18"/>
      <c r="G61" s="19"/>
      <c r="H61" s="19"/>
      <c r="I61" s="89"/>
      <c r="J61" s="73" t="s">
        <v>905</v>
      </c>
      <c r="K61" s="83"/>
      <c r="L61" s="73" t="s">
        <v>906</v>
      </c>
      <c r="M61" s="83"/>
      <c r="N61" s="73" t="s">
        <v>907</v>
      </c>
      <c r="O61" s="83"/>
      <c r="P61" s="73" t="s">
        <v>908</v>
      </c>
      <c r="Q61" s="83"/>
      <c r="R61" s="73" t="s">
        <v>909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</row>
    <row r="62" spans="1:46" s="141" customFormat="1" ht="14.25" x14ac:dyDescent="0.3">
      <c r="A62" s="4"/>
      <c r="B62" s="26"/>
      <c r="C62" s="7"/>
      <c r="D62" s="7"/>
      <c r="E62" s="27" t="s">
        <v>214</v>
      </c>
      <c r="F62" s="18"/>
      <c r="G62" s="19"/>
      <c r="H62" s="19"/>
      <c r="I62" s="96"/>
      <c r="J62" s="289"/>
      <c r="K62" s="290"/>
      <c r="L62" s="290"/>
      <c r="M62" s="290"/>
      <c r="N62" s="290"/>
      <c r="O62" s="290"/>
      <c r="P62" s="291"/>
      <c r="Q62" s="89"/>
      <c r="R62" s="219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</row>
    <row r="63" spans="1:46" ht="12" customHeight="1" x14ac:dyDescent="0.2">
      <c r="A63" s="8">
        <v>11000</v>
      </c>
      <c r="B63" s="8">
        <v>1000</v>
      </c>
      <c r="C63" s="8">
        <v>51100</v>
      </c>
      <c r="D63" s="8" t="s">
        <v>56</v>
      </c>
      <c r="E63" s="20" t="s">
        <v>10</v>
      </c>
      <c r="F63" s="17" t="s">
        <v>12</v>
      </c>
      <c r="G63" s="17">
        <v>1416</v>
      </c>
      <c r="H63" s="17" t="s">
        <v>911</v>
      </c>
      <c r="I63" s="16">
        <v>1</v>
      </c>
      <c r="J63" s="135">
        <f>PRODUCT(I63,34312)</f>
        <v>34312</v>
      </c>
      <c r="K63" s="16">
        <v>2</v>
      </c>
      <c r="L63" s="135">
        <f>PRODUCT(K63,44312)</f>
        <v>88624</v>
      </c>
      <c r="M63" s="16">
        <v>2</v>
      </c>
      <c r="N63" s="135">
        <f>PRODUCT(M63,44312)</f>
        <v>88624</v>
      </c>
      <c r="O63" s="16">
        <v>2</v>
      </c>
      <c r="P63" s="135">
        <f>PRODUCT(O63,44312)</f>
        <v>88624</v>
      </c>
      <c r="Q63" s="16">
        <v>2</v>
      </c>
      <c r="R63" s="135">
        <f>PRODUCT(Q63,44312)</f>
        <v>88624</v>
      </c>
    </row>
    <row r="64" spans="1:46" s="139" customFormat="1" ht="12" customHeight="1" x14ac:dyDescent="0.2">
      <c r="A64" s="44">
        <v>11000</v>
      </c>
      <c r="B64" s="44">
        <v>1000</v>
      </c>
      <c r="C64" s="44">
        <v>51100</v>
      </c>
      <c r="D64" s="8" t="s">
        <v>56</v>
      </c>
      <c r="E64" s="47" t="s">
        <v>10</v>
      </c>
      <c r="F64" s="45" t="s">
        <v>12</v>
      </c>
      <c r="G64" s="45" t="s">
        <v>743</v>
      </c>
      <c r="H64" s="45" t="s">
        <v>912</v>
      </c>
      <c r="I64" s="98"/>
      <c r="J64" s="137">
        <v>0</v>
      </c>
      <c r="K64" s="138"/>
      <c r="L64" s="137">
        <v>3000</v>
      </c>
      <c r="M64" s="138"/>
      <c r="N64" s="137">
        <v>4000</v>
      </c>
      <c r="O64" s="138"/>
      <c r="P64" s="137">
        <v>5000</v>
      </c>
      <c r="Q64" s="138"/>
      <c r="R64" s="137">
        <v>6000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1:46" ht="12" customHeight="1" x14ac:dyDescent="0.2">
      <c r="A65" s="8">
        <v>11000</v>
      </c>
      <c r="B65" s="8">
        <v>1000</v>
      </c>
      <c r="C65" s="8">
        <v>51100</v>
      </c>
      <c r="D65" s="8" t="s">
        <v>56</v>
      </c>
      <c r="E65" s="20" t="s">
        <v>10</v>
      </c>
      <c r="F65" s="17" t="s">
        <v>12</v>
      </c>
      <c r="G65" s="17">
        <v>1611</v>
      </c>
      <c r="H65" s="17" t="s">
        <v>913</v>
      </c>
      <c r="J65" s="135">
        <v>6000</v>
      </c>
      <c r="K65" s="97"/>
      <c r="L65" s="135">
        <v>7000</v>
      </c>
      <c r="M65" s="97"/>
      <c r="N65" s="135">
        <v>8000</v>
      </c>
      <c r="O65" s="97"/>
      <c r="P65" s="135">
        <v>9800</v>
      </c>
      <c r="Q65" s="97"/>
      <c r="R65" s="135">
        <v>11900</v>
      </c>
    </row>
    <row r="66" spans="1:46" ht="12" customHeight="1" x14ac:dyDescent="0.2">
      <c r="A66" s="8">
        <v>11000</v>
      </c>
      <c r="B66" s="8">
        <v>1000</v>
      </c>
      <c r="C66" s="8">
        <v>51100</v>
      </c>
      <c r="D66" s="8" t="s">
        <v>56</v>
      </c>
      <c r="E66" s="20" t="s">
        <v>10</v>
      </c>
      <c r="F66" s="17" t="s">
        <v>12</v>
      </c>
      <c r="G66" s="17">
        <v>1612</v>
      </c>
      <c r="H66" s="17" t="s">
        <v>914</v>
      </c>
      <c r="J66" s="135">
        <v>6000</v>
      </c>
      <c r="K66" s="97"/>
      <c r="L66" s="135">
        <v>7000</v>
      </c>
      <c r="M66" s="97"/>
      <c r="N66" s="135">
        <v>8000</v>
      </c>
      <c r="O66" s="97"/>
      <c r="P66" s="135">
        <v>9800</v>
      </c>
      <c r="Q66" s="97"/>
      <c r="R66" s="135">
        <v>11900</v>
      </c>
    </row>
    <row r="67" spans="1:46" ht="12" customHeight="1" x14ac:dyDescent="0.2">
      <c r="A67" s="8">
        <v>11000</v>
      </c>
      <c r="B67" s="8">
        <v>1000</v>
      </c>
      <c r="C67" s="8">
        <v>51100</v>
      </c>
      <c r="D67" s="8" t="s">
        <v>56</v>
      </c>
      <c r="E67" s="20" t="s">
        <v>10</v>
      </c>
      <c r="F67" s="17" t="s">
        <v>12</v>
      </c>
      <c r="G67" s="17">
        <v>1613</v>
      </c>
      <c r="H67" s="17" t="s">
        <v>915</v>
      </c>
      <c r="J67" s="135">
        <v>0</v>
      </c>
      <c r="L67" s="135">
        <v>0</v>
      </c>
      <c r="N67" s="135">
        <v>0</v>
      </c>
      <c r="P67" s="135">
        <v>0</v>
      </c>
      <c r="R67" s="135">
        <v>0</v>
      </c>
    </row>
    <row r="68" spans="1:46" s="141" customFormat="1" ht="14.25" x14ac:dyDescent="0.3">
      <c r="A68" s="4"/>
      <c r="B68" s="26"/>
      <c r="C68" s="7"/>
      <c r="D68" s="7"/>
      <c r="E68" s="27" t="s">
        <v>215</v>
      </c>
      <c r="F68" s="18"/>
      <c r="G68" s="19"/>
      <c r="H68" s="19"/>
      <c r="I68" s="89"/>
      <c r="J68" s="73" t="s">
        <v>905</v>
      </c>
      <c r="K68" s="83"/>
      <c r="L68" s="73" t="s">
        <v>906</v>
      </c>
      <c r="M68" s="83"/>
      <c r="N68" s="73" t="s">
        <v>907</v>
      </c>
      <c r="O68" s="83"/>
      <c r="P68" s="73" t="s">
        <v>908</v>
      </c>
      <c r="Q68" s="83"/>
      <c r="R68" s="73" t="s">
        <v>909</v>
      </c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</row>
    <row r="69" spans="1:46" ht="12" customHeight="1" x14ac:dyDescent="0.2">
      <c r="A69" s="8">
        <v>11000</v>
      </c>
      <c r="B69" s="8">
        <v>1000</v>
      </c>
      <c r="C69" s="8">
        <v>51100</v>
      </c>
      <c r="D69" s="8" t="s">
        <v>56</v>
      </c>
      <c r="E69" s="17">
        <v>1010</v>
      </c>
      <c r="F69" s="17" t="s">
        <v>12</v>
      </c>
      <c r="G69" s="17">
        <v>1411</v>
      </c>
      <c r="H69" s="17" t="s">
        <v>916</v>
      </c>
      <c r="I69" s="97">
        <v>8</v>
      </c>
      <c r="J69" s="135">
        <f>PRODUCT(I69,34312)</f>
        <v>274496</v>
      </c>
      <c r="K69" s="136">
        <v>9</v>
      </c>
      <c r="L69" s="135">
        <f>PRODUCT(K69,44312)</f>
        <v>398808</v>
      </c>
      <c r="M69" s="136">
        <v>10</v>
      </c>
      <c r="N69" s="135">
        <f>PRODUCT(M69,44312)</f>
        <v>443120</v>
      </c>
      <c r="O69" s="136">
        <v>12</v>
      </c>
      <c r="P69" s="135">
        <f>PRODUCT(O69,44312)</f>
        <v>531744</v>
      </c>
      <c r="Q69" s="136">
        <v>14</v>
      </c>
      <c r="R69" s="135">
        <f>PRODUCT(Q69,44312)</f>
        <v>620368</v>
      </c>
    </row>
    <row r="70" spans="1:46" ht="12" customHeight="1" x14ac:dyDescent="0.2">
      <c r="A70" s="8">
        <v>11000</v>
      </c>
      <c r="B70" s="8">
        <v>1000</v>
      </c>
      <c r="C70" s="8">
        <v>51100</v>
      </c>
      <c r="D70" s="8" t="s">
        <v>56</v>
      </c>
      <c r="E70" s="17">
        <v>1010</v>
      </c>
      <c r="F70" s="17" t="s">
        <v>12</v>
      </c>
      <c r="G70" s="17">
        <v>1413</v>
      </c>
      <c r="H70" s="17" t="s">
        <v>917</v>
      </c>
      <c r="I70" s="97">
        <v>1</v>
      </c>
      <c r="J70" s="135">
        <f>PRODUCT(I70,34312)</f>
        <v>34312</v>
      </c>
      <c r="K70" s="136">
        <v>1</v>
      </c>
      <c r="L70" s="135">
        <f>PRODUCT(K70,44312)</f>
        <v>44312</v>
      </c>
      <c r="M70" s="136">
        <v>2</v>
      </c>
      <c r="N70" s="135">
        <f>PRODUCT(M70,44312)</f>
        <v>88624</v>
      </c>
      <c r="O70" s="136">
        <v>2</v>
      </c>
      <c r="P70" s="135">
        <f>PRODUCT(O70,44312)</f>
        <v>88624</v>
      </c>
      <c r="Q70" s="136">
        <v>3</v>
      </c>
      <c r="R70" s="135">
        <f>PRODUCT(Q70,44312)</f>
        <v>132936</v>
      </c>
    </row>
    <row r="71" spans="1:46" ht="12" customHeight="1" x14ac:dyDescent="0.2">
      <c r="A71" s="8">
        <v>11000</v>
      </c>
      <c r="B71" s="8">
        <v>1000</v>
      </c>
      <c r="C71" s="8">
        <v>51100</v>
      </c>
      <c r="D71" s="8" t="s">
        <v>56</v>
      </c>
      <c r="E71" s="17">
        <v>1010</v>
      </c>
      <c r="F71" s="17" t="s">
        <v>12</v>
      </c>
      <c r="G71" s="17">
        <v>1414</v>
      </c>
      <c r="H71" s="17" t="s">
        <v>918</v>
      </c>
      <c r="J71" s="135" t="s">
        <v>977</v>
      </c>
    </row>
    <row r="72" spans="1:46" ht="12" customHeight="1" x14ac:dyDescent="0.2">
      <c r="A72" s="8">
        <v>11000</v>
      </c>
      <c r="B72" s="8">
        <v>1000</v>
      </c>
      <c r="C72" s="8">
        <v>51100</v>
      </c>
      <c r="D72" s="8" t="s">
        <v>56</v>
      </c>
      <c r="E72" s="17">
        <v>1010</v>
      </c>
      <c r="F72" s="17" t="s">
        <v>12</v>
      </c>
      <c r="G72" s="17">
        <v>1621</v>
      </c>
      <c r="H72" s="17" t="s">
        <v>919</v>
      </c>
      <c r="J72" s="135">
        <v>0</v>
      </c>
      <c r="L72" s="135">
        <v>0</v>
      </c>
      <c r="N72" s="135">
        <v>0</v>
      </c>
      <c r="P72" s="135">
        <v>0</v>
      </c>
      <c r="R72" s="135">
        <v>0</v>
      </c>
    </row>
    <row r="73" spans="1:46" ht="12" customHeight="1" x14ac:dyDescent="0.2">
      <c r="A73" s="8">
        <v>11000</v>
      </c>
      <c r="B73" s="8">
        <v>1000</v>
      </c>
      <c r="C73" s="8">
        <v>51100</v>
      </c>
      <c r="D73" s="8" t="s">
        <v>56</v>
      </c>
      <c r="E73" s="17">
        <v>1010</v>
      </c>
      <c r="F73" s="17" t="s">
        <v>12</v>
      </c>
      <c r="G73" s="17">
        <v>1622</v>
      </c>
      <c r="H73" s="17" t="s">
        <v>920</v>
      </c>
      <c r="J73" s="135">
        <v>0</v>
      </c>
      <c r="L73" s="135">
        <v>0</v>
      </c>
      <c r="N73" s="135">
        <v>0</v>
      </c>
      <c r="P73" s="135">
        <v>0</v>
      </c>
      <c r="R73" s="135">
        <v>0</v>
      </c>
    </row>
    <row r="74" spans="1:46" ht="12" customHeight="1" x14ac:dyDescent="0.2">
      <c r="A74" s="8">
        <v>11000</v>
      </c>
      <c r="B74" s="8">
        <v>1000</v>
      </c>
      <c r="C74" s="8">
        <v>51100</v>
      </c>
      <c r="D74" s="8" t="s">
        <v>56</v>
      </c>
      <c r="E74" s="17">
        <v>1010</v>
      </c>
      <c r="F74" s="17" t="s">
        <v>12</v>
      </c>
      <c r="G74" s="17">
        <v>1624</v>
      </c>
      <c r="H74" s="17" t="s">
        <v>921</v>
      </c>
      <c r="J74" s="135">
        <v>0</v>
      </c>
      <c r="L74" s="135">
        <v>0</v>
      </c>
      <c r="N74" s="135">
        <v>0</v>
      </c>
      <c r="P74" s="135">
        <v>0</v>
      </c>
      <c r="R74" s="135">
        <v>0</v>
      </c>
    </row>
    <row r="75" spans="1:46" ht="12" customHeight="1" x14ac:dyDescent="0.2">
      <c r="A75" s="8">
        <v>11000</v>
      </c>
      <c r="B75" s="8">
        <v>1000</v>
      </c>
      <c r="C75" s="8">
        <v>51100</v>
      </c>
      <c r="D75" s="8" t="s">
        <v>56</v>
      </c>
      <c r="E75" s="17">
        <v>1010</v>
      </c>
      <c r="F75" s="17" t="s">
        <v>12</v>
      </c>
      <c r="G75" s="17">
        <v>1711</v>
      </c>
      <c r="H75" s="17" t="s">
        <v>922</v>
      </c>
      <c r="I75" s="97">
        <v>0</v>
      </c>
      <c r="J75" s="135">
        <f>PRODUCT(I75,18994)</f>
        <v>0</v>
      </c>
      <c r="K75" s="136">
        <v>2</v>
      </c>
      <c r="L75" s="135">
        <f>PRODUCT(K75,18994)</f>
        <v>37988</v>
      </c>
      <c r="M75" s="136">
        <v>2</v>
      </c>
      <c r="N75" s="135">
        <f>PRODUCT(M75,18994)</f>
        <v>37988</v>
      </c>
      <c r="O75" s="136">
        <v>4</v>
      </c>
      <c r="P75" s="135">
        <f>PRODUCT(O75,18994)</f>
        <v>75976</v>
      </c>
      <c r="Q75" s="136">
        <v>4</v>
      </c>
      <c r="R75" s="135">
        <f>PRODUCT(Q75,18994)</f>
        <v>75976</v>
      </c>
    </row>
    <row r="76" spans="1:46" ht="12" customHeight="1" x14ac:dyDescent="0.2">
      <c r="A76" s="8">
        <v>11000</v>
      </c>
      <c r="B76" s="8">
        <v>1000</v>
      </c>
      <c r="C76" s="8">
        <v>51100</v>
      </c>
      <c r="D76" s="8" t="s">
        <v>56</v>
      </c>
      <c r="E76" s="17">
        <v>1010</v>
      </c>
      <c r="F76" s="17" t="s">
        <v>12</v>
      </c>
      <c r="G76" s="17">
        <v>1713</v>
      </c>
      <c r="H76" s="17" t="s">
        <v>923</v>
      </c>
      <c r="I76" s="97">
        <v>1</v>
      </c>
      <c r="J76" s="135">
        <v>15900</v>
      </c>
      <c r="K76" s="136">
        <v>1</v>
      </c>
      <c r="L76" s="135">
        <v>16900</v>
      </c>
      <c r="M76" s="136">
        <v>2</v>
      </c>
      <c r="N76" s="135">
        <f>PRODUCT(M76,17900)</f>
        <v>35800</v>
      </c>
      <c r="O76" s="136">
        <v>2</v>
      </c>
      <c r="P76" s="135">
        <f>PRODUCT(O76,18900)</f>
        <v>37800</v>
      </c>
      <c r="Q76" s="136">
        <v>3</v>
      </c>
      <c r="R76" s="135">
        <f>PRODUCT(Q76,19900)</f>
        <v>59700</v>
      </c>
    </row>
    <row r="77" spans="1:46" ht="12" customHeight="1" x14ac:dyDescent="0.2">
      <c r="A77" s="8">
        <v>11000</v>
      </c>
      <c r="B77" s="8">
        <v>1000</v>
      </c>
      <c r="C77" s="8">
        <v>51100</v>
      </c>
      <c r="D77" s="8" t="s">
        <v>56</v>
      </c>
      <c r="E77" s="17">
        <v>1010</v>
      </c>
      <c r="F77" s="17" t="s">
        <v>12</v>
      </c>
      <c r="G77" s="17">
        <v>1714</v>
      </c>
      <c r="H77" s="17" t="s">
        <v>924</v>
      </c>
      <c r="J77" s="135" t="s">
        <v>977</v>
      </c>
    </row>
    <row r="78" spans="1:46" s="141" customFormat="1" ht="14.25" x14ac:dyDescent="0.3">
      <c r="A78" s="4"/>
      <c r="B78" s="26"/>
      <c r="C78" s="7"/>
      <c r="D78" s="7"/>
      <c r="E78" s="27" t="s">
        <v>216</v>
      </c>
      <c r="F78" s="18"/>
      <c r="G78" s="19"/>
      <c r="H78" s="19"/>
      <c r="I78" s="89"/>
      <c r="J78" s="73" t="s">
        <v>905</v>
      </c>
      <c r="K78" s="83"/>
      <c r="L78" s="73" t="s">
        <v>906</v>
      </c>
      <c r="M78" s="83"/>
      <c r="N78" s="73" t="s">
        <v>907</v>
      </c>
      <c r="O78" s="83"/>
      <c r="P78" s="73" t="s">
        <v>908</v>
      </c>
      <c r="Q78" s="83"/>
      <c r="R78" s="73" t="s">
        <v>909</v>
      </c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</row>
    <row r="79" spans="1:46" ht="12" customHeight="1" x14ac:dyDescent="0.2">
      <c r="A79" s="8">
        <v>11000</v>
      </c>
      <c r="B79" s="8">
        <v>1000</v>
      </c>
      <c r="C79" s="8">
        <v>51100</v>
      </c>
      <c r="D79" s="8" t="s">
        <v>56</v>
      </c>
      <c r="E79" s="17">
        <v>1020</v>
      </c>
      <c r="F79" s="17" t="s">
        <v>12</v>
      </c>
      <c r="G79" s="17">
        <v>1411</v>
      </c>
      <c r="H79" s="17" t="s">
        <v>916</v>
      </c>
      <c r="I79" s="97">
        <v>1</v>
      </c>
      <c r="J79" s="135">
        <f>PRODUCT(I79,34312)</f>
        <v>34312</v>
      </c>
      <c r="K79" s="136">
        <v>3</v>
      </c>
      <c r="L79" s="135">
        <f>PRODUCT(K79,44312)</f>
        <v>132936</v>
      </c>
      <c r="M79" s="136">
        <v>3</v>
      </c>
      <c r="N79" s="135">
        <f>PRODUCT(M79,44312)</f>
        <v>132936</v>
      </c>
      <c r="O79" s="136">
        <v>4</v>
      </c>
      <c r="P79" s="135">
        <f>PRODUCT(O79,44312)</f>
        <v>177248</v>
      </c>
      <c r="Q79" s="136">
        <v>4</v>
      </c>
      <c r="R79" s="135">
        <f>PRODUCT(Q79,44312)</f>
        <v>177248</v>
      </c>
    </row>
    <row r="80" spans="1:46" ht="12" customHeight="1" x14ac:dyDescent="0.2">
      <c r="A80" s="8">
        <v>11000</v>
      </c>
      <c r="B80" s="8">
        <v>1000</v>
      </c>
      <c r="C80" s="8">
        <v>51100</v>
      </c>
      <c r="D80" s="8" t="s">
        <v>56</v>
      </c>
      <c r="E80" s="17">
        <v>1020</v>
      </c>
      <c r="F80" s="17" t="s">
        <v>12</v>
      </c>
      <c r="G80" s="17">
        <v>1413</v>
      </c>
      <c r="H80" s="17" t="s">
        <v>917</v>
      </c>
      <c r="J80" s="135">
        <v>0</v>
      </c>
      <c r="L80" s="135">
        <v>0</v>
      </c>
      <c r="N80" s="135">
        <v>0</v>
      </c>
      <c r="P80" s="135">
        <v>0</v>
      </c>
      <c r="R80" s="135">
        <v>0</v>
      </c>
    </row>
    <row r="81" spans="1:46" ht="12" customHeight="1" x14ac:dyDescent="0.2">
      <c r="A81" s="8">
        <v>11000</v>
      </c>
      <c r="B81" s="8">
        <v>1000</v>
      </c>
      <c r="C81" s="8">
        <v>51100</v>
      </c>
      <c r="D81" s="8" t="s">
        <v>56</v>
      </c>
      <c r="E81" s="17">
        <v>1020</v>
      </c>
      <c r="F81" s="17" t="s">
        <v>12</v>
      </c>
      <c r="G81" s="17">
        <v>1414</v>
      </c>
      <c r="H81" s="17" t="s">
        <v>918</v>
      </c>
      <c r="J81" s="135" t="s">
        <v>977</v>
      </c>
    </row>
    <row r="82" spans="1:46" ht="12" customHeight="1" x14ac:dyDescent="0.2">
      <c r="A82" s="8">
        <v>11000</v>
      </c>
      <c r="B82" s="8">
        <v>1000</v>
      </c>
      <c r="C82" s="8">
        <v>51100</v>
      </c>
      <c r="D82" s="8" t="s">
        <v>56</v>
      </c>
      <c r="E82" s="17">
        <v>1020</v>
      </c>
      <c r="F82" s="17" t="s">
        <v>12</v>
      </c>
      <c r="G82" s="17">
        <v>1621</v>
      </c>
      <c r="H82" s="17" t="s">
        <v>919</v>
      </c>
      <c r="J82" s="135">
        <v>0</v>
      </c>
      <c r="L82" s="135">
        <v>0</v>
      </c>
      <c r="N82" s="135">
        <v>0</v>
      </c>
      <c r="P82" s="135">
        <v>0</v>
      </c>
      <c r="R82" s="135">
        <v>0</v>
      </c>
    </row>
    <row r="83" spans="1:46" ht="12" customHeight="1" x14ac:dyDescent="0.2">
      <c r="A83" s="8">
        <v>11000</v>
      </c>
      <c r="B83" s="8">
        <v>1000</v>
      </c>
      <c r="C83" s="8">
        <v>51100</v>
      </c>
      <c r="D83" s="8" t="s">
        <v>56</v>
      </c>
      <c r="E83" s="17">
        <v>1020</v>
      </c>
      <c r="F83" s="17" t="s">
        <v>12</v>
      </c>
      <c r="G83" s="17">
        <v>1622</v>
      </c>
      <c r="H83" s="17" t="s">
        <v>920</v>
      </c>
      <c r="J83" s="135">
        <v>0</v>
      </c>
      <c r="L83" s="135">
        <v>0</v>
      </c>
      <c r="N83" s="135">
        <v>0</v>
      </c>
      <c r="P83" s="135">
        <v>0</v>
      </c>
      <c r="R83" s="135">
        <v>0</v>
      </c>
    </row>
    <row r="84" spans="1:46" ht="12" customHeight="1" x14ac:dyDescent="0.2">
      <c r="A84" s="8">
        <v>11000</v>
      </c>
      <c r="B84" s="8">
        <v>1000</v>
      </c>
      <c r="C84" s="8">
        <v>51100</v>
      </c>
      <c r="D84" s="8" t="s">
        <v>56</v>
      </c>
      <c r="E84" s="17">
        <v>1020</v>
      </c>
      <c r="F84" s="17" t="s">
        <v>12</v>
      </c>
      <c r="G84" s="17">
        <v>1624</v>
      </c>
      <c r="H84" s="17" t="s">
        <v>921</v>
      </c>
      <c r="J84" s="135">
        <v>0</v>
      </c>
      <c r="L84" s="135">
        <v>0</v>
      </c>
      <c r="N84" s="135">
        <v>0</v>
      </c>
      <c r="P84" s="135">
        <v>0</v>
      </c>
      <c r="R84" s="135">
        <v>0</v>
      </c>
    </row>
    <row r="85" spans="1:46" ht="12" customHeight="1" x14ac:dyDescent="0.2">
      <c r="A85" s="8">
        <v>11000</v>
      </c>
      <c r="B85" s="8">
        <v>1000</v>
      </c>
      <c r="C85" s="8">
        <v>51100</v>
      </c>
      <c r="D85" s="8" t="s">
        <v>56</v>
      </c>
      <c r="E85" s="17">
        <v>1020</v>
      </c>
      <c r="F85" s="17" t="s">
        <v>12</v>
      </c>
      <c r="G85" s="17">
        <v>1711</v>
      </c>
      <c r="H85" s="17" t="s">
        <v>922</v>
      </c>
      <c r="J85" s="135">
        <v>0</v>
      </c>
      <c r="L85" s="135">
        <v>0</v>
      </c>
      <c r="N85" s="135">
        <v>0</v>
      </c>
      <c r="P85" s="135">
        <v>0</v>
      </c>
      <c r="R85" s="135">
        <v>0</v>
      </c>
    </row>
    <row r="86" spans="1:46" ht="12" customHeight="1" x14ac:dyDescent="0.2">
      <c r="A86" s="8">
        <v>11000</v>
      </c>
      <c r="B86" s="8">
        <v>1000</v>
      </c>
      <c r="C86" s="8">
        <v>51100</v>
      </c>
      <c r="D86" s="8" t="s">
        <v>56</v>
      </c>
      <c r="E86" s="17">
        <v>1020</v>
      </c>
      <c r="F86" s="17" t="s">
        <v>12</v>
      </c>
      <c r="G86" s="17">
        <v>1713</v>
      </c>
      <c r="H86" s="17" t="s">
        <v>923</v>
      </c>
      <c r="J86" s="135">
        <v>0</v>
      </c>
      <c r="L86" s="135">
        <v>0</v>
      </c>
      <c r="N86" s="135">
        <v>0</v>
      </c>
      <c r="P86" s="135">
        <v>0</v>
      </c>
      <c r="R86" s="135">
        <v>0</v>
      </c>
    </row>
    <row r="87" spans="1:46" ht="12" customHeight="1" x14ac:dyDescent="0.2">
      <c r="A87" s="8">
        <v>11000</v>
      </c>
      <c r="B87" s="8">
        <v>1000</v>
      </c>
      <c r="C87" s="8">
        <v>51100</v>
      </c>
      <c r="D87" s="8" t="s">
        <v>56</v>
      </c>
      <c r="E87" s="17">
        <v>1020</v>
      </c>
      <c r="F87" s="17" t="s">
        <v>12</v>
      </c>
      <c r="G87" s="17">
        <v>1714</v>
      </c>
      <c r="H87" s="17" t="s">
        <v>924</v>
      </c>
      <c r="J87" s="135" t="s">
        <v>977</v>
      </c>
    </row>
    <row r="88" spans="1:46" s="141" customFormat="1" ht="14.25" x14ac:dyDescent="0.3">
      <c r="A88" s="4"/>
      <c r="B88" s="26"/>
      <c r="C88" s="7"/>
      <c r="D88" s="7"/>
      <c r="E88" s="27" t="s">
        <v>217</v>
      </c>
      <c r="F88" s="18"/>
      <c r="G88" s="19"/>
      <c r="H88" s="19"/>
      <c r="I88" s="89"/>
      <c r="J88" s="73" t="s">
        <v>905</v>
      </c>
      <c r="K88" s="83"/>
      <c r="L88" s="73" t="s">
        <v>906</v>
      </c>
      <c r="M88" s="83"/>
      <c r="N88" s="73" t="s">
        <v>907</v>
      </c>
      <c r="O88" s="83"/>
      <c r="P88" s="73" t="s">
        <v>908</v>
      </c>
      <c r="Q88" s="83"/>
      <c r="R88" s="73" t="s">
        <v>909</v>
      </c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</row>
    <row r="89" spans="1:46" ht="12" customHeight="1" x14ac:dyDescent="0.2">
      <c r="A89" s="8">
        <v>11000</v>
      </c>
      <c r="B89" s="8">
        <v>1000</v>
      </c>
      <c r="C89" s="8">
        <v>51100</v>
      </c>
      <c r="D89" s="8" t="s">
        <v>56</v>
      </c>
      <c r="E89" s="17">
        <v>2000</v>
      </c>
      <c r="F89" s="17" t="s">
        <v>12</v>
      </c>
      <c r="G89" s="17">
        <v>1412</v>
      </c>
      <c r="H89" s="17" t="s">
        <v>925</v>
      </c>
      <c r="I89" s="97">
        <v>1</v>
      </c>
      <c r="J89" s="135">
        <f>PRODUCT(I89,34812)</f>
        <v>34812</v>
      </c>
      <c r="K89" s="136">
        <v>2</v>
      </c>
      <c r="L89" s="135">
        <f>PRODUCT(K89,44812)</f>
        <v>89624</v>
      </c>
      <c r="M89" s="136">
        <v>3</v>
      </c>
      <c r="N89" s="135">
        <f>PRODUCT(M89,44812)</f>
        <v>134436</v>
      </c>
      <c r="O89" s="136">
        <v>4</v>
      </c>
      <c r="P89" s="135">
        <f>PRODUCT(O89,44812)</f>
        <v>179248</v>
      </c>
      <c r="Q89" s="136">
        <v>4</v>
      </c>
      <c r="R89" s="135">
        <f>PRODUCT(Q89,44812)</f>
        <v>179248</v>
      </c>
    </row>
    <row r="90" spans="1:46" ht="12" customHeight="1" x14ac:dyDescent="0.2">
      <c r="A90" s="8">
        <v>11000</v>
      </c>
      <c r="B90" s="8">
        <v>1000</v>
      </c>
      <c r="C90" s="8">
        <v>51100</v>
      </c>
      <c r="D90" s="8" t="s">
        <v>56</v>
      </c>
      <c r="E90" s="17">
        <v>2000</v>
      </c>
      <c r="F90" s="17" t="s">
        <v>12</v>
      </c>
      <c r="G90" s="17" t="s">
        <v>888</v>
      </c>
      <c r="H90" s="17" t="s">
        <v>926</v>
      </c>
      <c r="J90" s="135">
        <v>0</v>
      </c>
      <c r="L90" s="135">
        <v>0</v>
      </c>
      <c r="N90" s="135">
        <v>0</v>
      </c>
      <c r="P90" s="135">
        <v>0</v>
      </c>
      <c r="R90" s="135">
        <v>0</v>
      </c>
    </row>
    <row r="91" spans="1:46" ht="12" customHeight="1" x14ac:dyDescent="0.2">
      <c r="A91" s="8">
        <v>11000</v>
      </c>
      <c r="B91" s="8">
        <v>1000</v>
      </c>
      <c r="C91" s="8">
        <v>51100</v>
      </c>
      <c r="D91" s="8" t="s">
        <v>56</v>
      </c>
      <c r="E91" s="17">
        <v>2000</v>
      </c>
      <c r="F91" s="17" t="s">
        <v>12</v>
      </c>
      <c r="G91" s="17">
        <v>1621</v>
      </c>
      <c r="H91" s="17" t="s">
        <v>919</v>
      </c>
      <c r="J91" s="135">
        <v>0</v>
      </c>
      <c r="L91" s="135">
        <v>0</v>
      </c>
      <c r="N91" s="135">
        <v>0</v>
      </c>
      <c r="P91" s="135">
        <v>0</v>
      </c>
      <c r="R91" s="135">
        <v>0</v>
      </c>
    </row>
    <row r="92" spans="1:46" ht="12" customHeight="1" x14ac:dyDescent="0.2">
      <c r="A92" s="8">
        <v>11000</v>
      </c>
      <c r="B92" s="8">
        <v>1000</v>
      </c>
      <c r="C92" s="8">
        <v>51100</v>
      </c>
      <c r="D92" s="8" t="s">
        <v>56</v>
      </c>
      <c r="E92" s="17">
        <v>2000</v>
      </c>
      <c r="F92" s="17" t="s">
        <v>12</v>
      </c>
      <c r="G92" s="17">
        <v>1622</v>
      </c>
      <c r="H92" s="17" t="s">
        <v>920</v>
      </c>
      <c r="J92" s="135">
        <v>0</v>
      </c>
      <c r="L92" s="135">
        <v>0</v>
      </c>
      <c r="N92" s="135">
        <v>0</v>
      </c>
      <c r="P92" s="135">
        <v>0</v>
      </c>
      <c r="R92" s="135">
        <v>0</v>
      </c>
    </row>
    <row r="93" spans="1:46" ht="12" customHeight="1" x14ac:dyDescent="0.2">
      <c r="A93" s="8">
        <v>11000</v>
      </c>
      <c r="B93" s="8">
        <v>1000</v>
      </c>
      <c r="C93" s="8">
        <v>51100</v>
      </c>
      <c r="D93" s="8" t="s">
        <v>56</v>
      </c>
      <c r="E93" s="17">
        <v>2000</v>
      </c>
      <c r="F93" s="17" t="s">
        <v>12</v>
      </c>
      <c r="G93" s="17">
        <v>1624</v>
      </c>
      <c r="H93" s="17" t="s">
        <v>921</v>
      </c>
      <c r="J93" s="135">
        <v>0</v>
      </c>
      <c r="L93" s="135">
        <v>1000</v>
      </c>
      <c r="N93" s="135">
        <v>1500</v>
      </c>
      <c r="P93" s="135">
        <v>2000</v>
      </c>
      <c r="R93" s="135">
        <v>2000</v>
      </c>
    </row>
    <row r="94" spans="1:46" ht="12" customHeight="1" x14ac:dyDescent="0.2">
      <c r="A94" s="8">
        <v>11000</v>
      </c>
      <c r="B94" s="8">
        <v>1000</v>
      </c>
      <c r="C94" s="8">
        <v>51100</v>
      </c>
      <c r="D94" s="8" t="s">
        <v>56</v>
      </c>
      <c r="E94" s="17">
        <v>2000</v>
      </c>
      <c r="F94" s="17" t="s">
        <v>12</v>
      </c>
      <c r="G94" s="17">
        <v>1711</v>
      </c>
      <c r="H94" s="17" t="s">
        <v>922</v>
      </c>
      <c r="J94" s="135">
        <v>0</v>
      </c>
      <c r="L94" s="135">
        <v>0</v>
      </c>
      <c r="N94" s="135">
        <v>0</v>
      </c>
      <c r="P94" s="135">
        <v>0</v>
      </c>
      <c r="R94" s="135">
        <v>0</v>
      </c>
    </row>
    <row r="95" spans="1:46" ht="12" customHeight="1" x14ac:dyDescent="0.2">
      <c r="A95" s="8">
        <v>11000</v>
      </c>
      <c r="B95" s="8">
        <v>1000</v>
      </c>
      <c r="C95" s="8">
        <v>51100</v>
      </c>
      <c r="D95" s="8" t="s">
        <v>56</v>
      </c>
      <c r="E95" s="17">
        <v>2000</v>
      </c>
      <c r="F95" s="17" t="s">
        <v>12</v>
      </c>
      <c r="G95" s="17">
        <v>1712</v>
      </c>
      <c r="H95" s="17" t="s">
        <v>927</v>
      </c>
      <c r="J95" s="135">
        <v>0</v>
      </c>
      <c r="L95" s="135">
        <v>0</v>
      </c>
      <c r="N95" s="135">
        <v>0</v>
      </c>
      <c r="P95" s="135">
        <v>0</v>
      </c>
      <c r="R95" s="135">
        <v>0</v>
      </c>
    </row>
    <row r="96" spans="1:46" ht="12" customHeight="1" x14ac:dyDescent="0.2">
      <c r="A96" s="8">
        <v>11000</v>
      </c>
      <c r="B96" s="8">
        <v>1000</v>
      </c>
      <c r="C96" s="8">
        <v>51100</v>
      </c>
      <c r="D96" s="8" t="s">
        <v>56</v>
      </c>
      <c r="E96" s="17">
        <v>2000</v>
      </c>
      <c r="F96" s="17" t="s">
        <v>12</v>
      </c>
      <c r="G96" s="17">
        <v>1713</v>
      </c>
      <c r="H96" s="17" t="s">
        <v>923</v>
      </c>
      <c r="J96" s="135">
        <v>0</v>
      </c>
      <c r="L96" s="135">
        <v>0</v>
      </c>
      <c r="N96" s="135">
        <v>0</v>
      </c>
      <c r="P96" s="135">
        <v>0</v>
      </c>
      <c r="R96" s="135">
        <v>0</v>
      </c>
    </row>
    <row r="97" spans="1:46" ht="12" customHeight="1" x14ac:dyDescent="0.2">
      <c r="A97" s="8">
        <v>11000</v>
      </c>
      <c r="B97" s="8">
        <v>1000</v>
      </c>
      <c r="C97" s="8">
        <v>51100</v>
      </c>
      <c r="D97" s="8" t="s">
        <v>56</v>
      </c>
      <c r="E97" s="17">
        <v>2000</v>
      </c>
      <c r="F97" s="17" t="s">
        <v>12</v>
      </c>
      <c r="G97" s="17">
        <v>1714</v>
      </c>
      <c r="H97" s="17" t="s">
        <v>924</v>
      </c>
      <c r="J97" s="135" t="s">
        <v>977</v>
      </c>
    </row>
    <row r="98" spans="1:46" s="141" customFormat="1" ht="14.25" x14ac:dyDescent="0.3">
      <c r="A98" s="4"/>
      <c r="B98" s="26"/>
      <c r="C98" s="7"/>
      <c r="D98" s="7"/>
      <c r="E98" s="27" t="s">
        <v>218</v>
      </c>
      <c r="F98" s="18"/>
      <c r="G98" s="19"/>
      <c r="H98" s="19"/>
      <c r="I98" s="89"/>
      <c r="J98" s="73" t="s">
        <v>905</v>
      </c>
      <c r="K98" s="83"/>
      <c r="L98" s="73" t="s">
        <v>906</v>
      </c>
      <c r="M98" s="83"/>
      <c r="N98" s="73" t="s">
        <v>907</v>
      </c>
      <c r="O98" s="83"/>
      <c r="P98" s="73" t="s">
        <v>908</v>
      </c>
      <c r="Q98" s="83"/>
      <c r="R98" s="73" t="s">
        <v>909</v>
      </c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</row>
    <row r="99" spans="1:46" ht="12" customHeight="1" x14ac:dyDescent="0.2">
      <c r="A99" s="8">
        <v>11000</v>
      </c>
      <c r="B99" s="8">
        <v>1000</v>
      </c>
      <c r="C99" s="8">
        <v>51100</v>
      </c>
      <c r="D99" s="8" t="s">
        <v>56</v>
      </c>
      <c r="E99" s="17">
        <v>3000</v>
      </c>
      <c r="F99" s="17" t="s">
        <v>12</v>
      </c>
      <c r="G99" s="17">
        <v>1415</v>
      </c>
      <c r="H99" s="17" t="s">
        <v>928</v>
      </c>
      <c r="J99" s="135" t="s">
        <v>977</v>
      </c>
    </row>
    <row r="100" spans="1:46" ht="12" customHeight="1" x14ac:dyDescent="0.2">
      <c r="A100" s="8">
        <v>11000</v>
      </c>
      <c r="B100" s="8">
        <v>1000</v>
      </c>
      <c r="C100" s="8">
        <v>51100</v>
      </c>
      <c r="D100" s="8" t="s">
        <v>56</v>
      </c>
      <c r="E100" s="17">
        <v>3000</v>
      </c>
      <c r="F100" s="17" t="s">
        <v>12</v>
      </c>
      <c r="G100" s="17">
        <v>1621</v>
      </c>
      <c r="H100" s="17" t="s">
        <v>919</v>
      </c>
      <c r="J100" s="135" t="s">
        <v>977</v>
      </c>
    </row>
    <row r="101" spans="1:46" ht="12" customHeight="1" x14ac:dyDescent="0.2">
      <c r="A101" s="8">
        <v>11000</v>
      </c>
      <c r="B101" s="8">
        <v>1000</v>
      </c>
      <c r="C101" s="8">
        <v>51100</v>
      </c>
      <c r="D101" s="8" t="s">
        <v>56</v>
      </c>
      <c r="E101" s="17">
        <v>3000</v>
      </c>
      <c r="F101" s="17" t="s">
        <v>12</v>
      </c>
      <c r="G101" s="17">
        <v>1622</v>
      </c>
      <c r="H101" s="17" t="s">
        <v>920</v>
      </c>
      <c r="J101" s="135" t="s">
        <v>977</v>
      </c>
    </row>
    <row r="102" spans="1:46" ht="12" customHeight="1" x14ac:dyDescent="0.2">
      <c r="A102" s="8">
        <v>11000</v>
      </c>
      <c r="B102" s="8">
        <v>1000</v>
      </c>
      <c r="C102" s="8">
        <v>51100</v>
      </c>
      <c r="D102" s="8" t="s">
        <v>56</v>
      </c>
      <c r="E102" s="17">
        <v>3000</v>
      </c>
      <c r="F102" s="17" t="s">
        <v>12</v>
      </c>
      <c r="G102" s="17">
        <v>1624</v>
      </c>
      <c r="H102" s="17" t="s">
        <v>921</v>
      </c>
      <c r="J102" s="135" t="s">
        <v>977</v>
      </c>
    </row>
    <row r="103" spans="1:46" ht="12" customHeight="1" x14ac:dyDescent="0.2">
      <c r="A103" s="8">
        <v>11000</v>
      </c>
      <c r="B103" s="8">
        <v>1000</v>
      </c>
      <c r="C103" s="8">
        <v>51100</v>
      </c>
      <c r="D103" s="8" t="s">
        <v>56</v>
      </c>
      <c r="E103" s="17">
        <v>3000</v>
      </c>
      <c r="F103" s="17" t="s">
        <v>12</v>
      </c>
      <c r="G103" s="17">
        <v>1711</v>
      </c>
      <c r="H103" s="17" t="s">
        <v>922</v>
      </c>
      <c r="J103" s="135" t="s">
        <v>977</v>
      </c>
    </row>
    <row r="104" spans="1:46" ht="12" customHeight="1" x14ac:dyDescent="0.2">
      <c r="A104" s="8">
        <v>11000</v>
      </c>
      <c r="B104" s="8">
        <v>1000</v>
      </c>
      <c r="C104" s="8">
        <v>51100</v>
      </c>
      <c r="D104" s="8" t="s">
        <v>56</v>
      </c>
      <c r="E104" s="17">
        <v>3000</v>
      </c>
      <c r="F104" s="17" t="s">
        <v>12</v>
      </c>
      <c r="G104" s="17">
        <v>1713</v>
      </c>
      <c r="H104" s="17" t="s">
        <v>923</v>
      </c>
      <c r="J104" s="135" t="s">
        <v>977</v>
      </c>
    </row>
    <row r="105" spans="1:46" ht="12" customHeight="1" x14ac:dyDescent="0.2">
      <c r="A105" s="8">
        <v>11000</v>
      </c>
      <c r="B105" s="8">
        <v>1000</v>
      </c>
      <c r="C105" s="8">
        <v>51100</v>
      </c>
      <c r="D105" s="8" t="s">
        <v>56</v>
      </c>
      <c r="E105" s="17">
        <v>3000</v>
      </c>
      <c r="F105" s="17" t="s">
        <v>12</v>
      </c>
      <c r="G105" s="17">
        <v>1714</v>
      </c>
      <c r="H105" s="17" t="s">
        <v>924</v>
      </c>
      <c r="J105" s="135" t="s">
        <v>977</v>
      </c>
    </row>
    <row r="106" spans="1:46" s="141" customFormat="1" ht="14.25" x14ac:dyDescent="0.3">
      <c r="A106" s="4"/>
      <c r="B106" s="26"/>
      <c r="C106" s="7"/>
      <c r="D106" s="7"/>
      <c r="E106" s="27" t="s">
        <v>219</v>
      </c>
      <c r="F106" s="18"/>
      <c r="G106" s="19"/>
      <c r="H106" s="19"/>
      <c r="I106" s="89"/>
      <c r="J106" s="73" t="s">
        <v>905</v>
      </c>
      <c r="K106" s="83"/>
      <c r="L106" s="73" t="s">
        <v>906</v>
      </c>
      <c r="M106" s="83"/>
      <c r="N106" s="73" t="s">
        <v>907</v>
      </c>
      <c r="O106" s="83"/>
      <c r="P106" s="73" t="s">
        <v>908</v>
      </c>
      <c r="Q106" s="83"/>
      <c r="R106" s="73" t="s">
        <v>909</v>
      </c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</row>
    <row r="107" spans="1:46" ht="12" customHeight="1" x14ac:dyDescent="0.2">
      <c r="A107" s="8">
        <v>11000</v>
      </c>
      <c r="B107" s="8">
        <v>1000</v>
      </c>
      <c r="C107" s="8">
        <v>51100</v>
      </c>
      <c r="D107" s="8" t="s">
        <v>56</v>
      </c>
      <c r="E107" s="17">
        <v>4010</v>
      </c>
      <c r="F107" s="17" t="s">
        <v>12</v>
      </c>
      <c r="G107" s="17">
        <v>1413</v>
      </c>
      <c r="H107" s="17" t="s">
        <v>917</v>
      </c>
      <c r="J107" s="135" t="s">
        <v>977</v>
      </c>
    </row>
    <row r="108" spans="1:46" ht="12" customHeight="1" x14ac:dyDescent="0.2">
      <c r="A108" s="8">
        <v>11000</v>
      </c>
      <c r="B108" s="8">
        <v>1000</v>
      </c>
      <c r="C108" s="8">
        <v>51100</v>
      </c>
      <c r="D108" s="8" t="s">
        <v>56</v>
      </c>
      <c r="E108" s="17">
        <v>4010</v>
      </c>
      <c r="F108" s="17" t="s">
        <v>12</v>
      </c>
      <c r="G108" s="17">
        <v>1414</v>
      </c>
      <c r="H108" s="17" t="s">
        <v>918</v>
      </c>
      <c r="J108" s="135" t="s">
        <v>977</v>
      </c>
    </row>
    <row r="109" spans="1:46" ht="12" customHeight="1" x14ac:dyDescent="0.2">
      <c r="A109" s="8">
        <v>11000</v>
      </c>
      <c r="B109" s="8">
        <v>1000</v>
      </c>
      <c r="C109" s="8">
        <v>51100</v>
      </c>
      <c r="D109" s="8" t="s">
        <v>56</v>
      </c>
      <c r="E109" s="17">
        <v>4010</v>
      </c>
      <c r="F109" s="17" t="s">
        <v>12</v>
      </c>
      <c r="G109" s="17">
        <v>1416</v>
      </c>
      <c r="H109" s="17" t="s">
        <v>911</v>
      </c>
      <c r="J109" s="135" t="s">
        <v>977</v>
      </c>
    </row>
    <row r="110" spans="1:46" ht="12" customHeight="1" x14ac:dyDescent="0.2">
      <c r="A110" s="8">
        <v>11000</v>
      </c>
      <c r="B110" s="8">
        <v>1000</v>
      </c>
      <c r="C110" s="8">
        <v>51100</v>
      </c>
      <c r="D110" s="8" t="s">
        <v>56</v>
      </c>
      <c r="E110" s="17">
        <v>4010</v>
      </c>
      <c r="F110" s="17" t="s">
        <v>12</v>
      </c>
      <c r="G110" s="17">
        <v>1621</v>
      </c>
      <c r="H110" s="17" t="s">
        <v>919</v>
      </c>
      <c r="J110" s="135" t="s">
        <v>977</v>
      </c>
    </row>
    <row r="111" spans="1:46" ht="12" customHeight="1" x14ac:dyDescent="0.2">
      <c r="A111" s="8">
        <v>11000</v>
      </c>
      <c r="B111" s="8">
        <v>1000</v>
      </c>
      <c r="C111" s="8">
        <v>51100</v>
      </c>
      <c r="D111" s="8" t="s">
        <v>56</v>
      </c>
      <c r="E111" s="17">
        <v>4010</v>
      </c>
      <c r="F111" s="17" t="s">
        <v>12</v>
      </c>
      <c r="G111" s="17">
        <v>1622</v>
      </c>
      <c r="H111" s="17" t="s">
        <v>920</v>
      </c>
      <c r="J111" s="135" t="s">
        <v>977</v>
      </c>
    </row>
    <row r="112" spans="1:46" ht="12" customHeight="1" x14ac:dyDescent="0.2">
      <c r="A112" s="8">
        <v>11000</v>
      </c>
      <c r="B112" s="8">
        <v>1000</v>
      </c>
      <c r="C112" s="8">
        <v>51100</v>
      </c>
      <c r="D112" s="8" t="s">
        <v>56</v>
      </c>
      <c r="E112" s="17">
        <v>4010</v>
      </c>
      <c r="F112" s="17" t="s">
        <v>12</v>
      </c>
      <c r="G112" s="17">
        <v>1624</v>
      </c>
      <c r="H112" s="17" t="s">
        <v>921</v>
      </c>
      <c r="J112" s="135" t="s">
        <v>977</v>
      </c>
    </row>
    <row r="113" spans="1:46" ht="12" customHeight="1" x14ac:dyDescent="0.2">
      <c r="A113" s="8">
        <v>11000</v>
      </c>
      <c r="B113" s="8">
        <v>1000</v>
      </c>
      <c r="C113" s="8">
        <v>51100</v>
      </c>
      <c r="D113" s="8" t="s">
        <v>56</v>
      </c>
      <c r="E113" s="17">
        <v>4010</v>
      </c>
      <c r="F113" s="17" t="s">
        <v>12</v>
      </c>
      <c r="G113" s="17">
        <v>1711</v>
      </c>
      <c r="H113" s="17" t="s">
        <v>922</v>
      </c>
      <c r="J113" s="135" t="s">
        <v>977</v>
      </c>
    </row>
    <row r="114" spans="1:46" ht="12" customHeight="1" x14ac:dyDescent="0.2">
      <c r="A114" s="8">
        <v>11000</v>
      </c>
      <c r="B114" s="8">
        <v>1000</v>
      </c>
      <c r="C114" s="8">
        <v>51100</v>
      </c>
      <c r="D114" s="8" t="s">
        <v>56</v>
      </c>
      <c r="E114" s="17">
        <v>4010</v>
      </c>
      <c r="F114" s="17" t="s">
        <v>12</v>
      </c>
      <c r="G114" s="17">
        <v>1713</v>
      </c>
      <c r="H114" s="17" t="s">
        <v>923</v>
      </c>
      <c r="J114" s="135" t="s">
        <v>977</v>
      </c>
    </row>
    <row r="115" spans="1:46" ht="12" customHeight="1" x14ac:dyDescent="0.2">
      <c r="A115" s="8">
        <v>11000</v>
      </c>
      <c r="B115" s="8">
        <v>1000</v>
      </c>
      <c r="C115" s="8">
        <v>51100</v>
      </c>
      <c r="D115" s="8" t="s">
        <v>56</v>
      </c>
      <c r="E115" s="17">
        <v>4010</v>
      </c>
      <c r="F115" s="17" t="s">
        <v>12</v>
      </c>
      <c r="G115" s="17">
        <v>1714</v>
      </c>
      <c r="H115" s="17" t="s">
        <v>924</v>
      </c>
      <c r="J115" s="135" t="s">
        <v>977</v>
      </c>
    </row>
    <row r="116" spans="1:46" s="141" customFormat="1" ht="14.25" x14ac:dyDescent="0.3">
      <c r="A116" s="4"/>
      <c r="B116" s="26"/>
      <c r="C116" s="7"/>
      <c r="D116" s="7"/>
      <c r="E116" s="27" t="s">
        <v>220</v>
      </c>
      <c r="F116" s="18"/>
      <c r="G116" s="19"/>
      <c r="H116" s="19"/>
      <c r="I116" s="89"/>
      <c r="J116" s="73" t="s">
        <v>905</v>
      </c>
      <c r="K116" s="83"/>
      <c r="L116" s="73" t="s">
        <v>906</v>
      </c>
      <c r="M116" s="83"/>
      <c r="N116" s="73" t="s">
        <v>907</v>
      </c>
      <c r="O116" s="83"/>
      <c r="P116" s="73" t="s">
        <v>908</v>
      </c>
      <c r="Q116" s="83"/>
      <c r="R116" s="73" t="s">
        <v>909</v>
      </c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</row>
    <row r="117" spans="1:46" ht="12" customHeight="1" x14ac:dyDescent="0.2">
      <c r="A117" s="8">
        <v>11000</v>
      </c>
      <c r="B117" s="8">
        <v>1000</v>
      </c>
      <c r="C117" s="8">
        <v>51100</v>
      </c>
      <c r="D117" s="8" t="s">
        <v>56</v>
      </c>
      <c r="E117" s="17">
        <v>4020</v>
      </c>
      <c r="F117" s="17" t="s">
        <v>12</v>
      </c>
      <c r="G117" s="17">
        <v>1411</v>
      </c>
      <c r="H117" s="17" t="s">
        <v>916</v>
      </c>
      <c r="J117" s="135" t="s">
        <v>977</v>
      </c>
    </row>
    <row r="118" spans="1:46" ht="12" customHeight="1" x14ac:dyDescent="0.2">
      <c r="A118" s="8">
        <v>11000</v>
      </c>
      <c r="B118" s="8">
        <v>1000</v>
      </c>
      <c r="C118" s="8">
        <v>51100</v>
      </c>
      <c r="D118" s="8" t="s">
        <v>56</v>
      </c>
      <c r="E118" s="17">
        <v>4020</v>
      </c>
      <c r="F118" s="17" t="s">
        <v>12</v>
      </c>
      <c r="G118" s="17">
        <v>1416</v>
      </c>
      <c r="H118" s="17" t="s">
        <v>911</v>
      </c>
      <c r="J118" s="135" t="s">
        <v>977</v>
      </c>
    </row>
    <row r="119" spans="1:46" ht="12" customHeight="1" x14ac:dyDescent="0.2">
      <c r="A119" s="8">
        <v>11000</v>
      </c>
      <c r="B119" s="8">
        <v>1000</v>
      </c>
      <c r="C119" s="8">
        <v>51100</v>
      </c>
      <c r="D119" s="8" t="s">
        <v>56</v>
      </c>
      <c r="E119" s="17">
        <v>4020</v>
      </c>
      <c r="F119" s="17" t="s">
        <v>12</v>
      </c>
      <c r="G119" s="17">
        <v>1621</v>
      </c>
      <c r="H119" s="17" t="s">
        <v>919</v>
      </c>
      <c r="J119" s="135" t="s">
        <v>977</v>
      </c>
    </row>
    <row r="120" spans="1:46" ht="12" customHeight="1" x14ac:dyDescent="0.2">
      <c r="A120" s="8">
        <v>11000</v>
      </c>
      <c r="B120" s="8">
        <v>1000</v>
      </c>
      <c r="C120" s="8">
        <v>51100</v>
      </c>
      <c r="D120" s="8" t="s">
        <v>56</v>
      </c>
      <c r="E120" s="17">
        <v>4020</v>
      </c>
      <c r="F120" s="17" t="s">
        <v>12</v>
      </c>
      <c r="G120" s="17">
        <v>1622</v>
      </c>
      <c r="H120" s="17" t="s">
        <v>920</v>
      </c>
      <c r="J120" s="135" t="s">
        <v>977</v>
      </c>
    </row>
    <row r="121" spans="1:46" ht="12" customHeight="1" x14ac:dyDescent="0.2">
      <c r="A121" s="8">
        <v>11000</v>
      </c>
      <c r="B121" s="8">
        <v>1000</v>
      </c>
      <c r="C121" s="8">
        <v>51100</v>
      </c>
      <c r="D121" s="8" t="s">
        <v>56</v>
      </c>
      <c r="E121" s="17">
        <v>4020</v>
      </c>
      <c r="F121" s="17" t="s">
        <v>12</v>
      </c>
      <c r="G121" s="17">
        <v>1624</v>
      </c>
      <c r="H121" s="17" t="s">
        <v>921</v>
      </c>
      <c r="J121" s="135" t="s">
        <v>977</v>
      </c>
    </row>
    <row r="122" spans="1:46" ht="12" customHeight="1" x14ac:dyDescent="0.2">
      <c r="A122" s="8">
        <v>11000</v>
      </c>
      <c r="B122" s="8">
        <v>1000</v>
      </c>
      <c r="C122" s="8">
        <v>51100</v>
      </c>
      <c r="D122" s="8" t="s">
        <v>56</v>
      </c>
      <c r="E122" s="17">
        <v>4020</v>
      </c>
      <c r="F122" s="17" t="s">
        <v>12</v>
      </c>
      <c r="G122" s="17">
        <v>1711</v>
      </c>
      <c r="H122" s="17" t="s">
        <v>922</v>
      </c>
      <c r="J122" s="135" t="s">
        <v>977</v>
      </c>
    </row>
    <row r="123" spans="1:46" ht="12" customHeight="1" x14ac:dyDescent="0.2">
      <c r="A123" s="8">
        <v>11000</v>
      </c>
      <c r="B123" s="8">
        <v>1000</v>
      </c>
      <c r="C123" s="8">
        <v>51100</v>
      </c>
      <c r="D123" s="8" t="s">
        <v>56</v>
      </c>
      <c r="E123" s="17">
        <v>4020</v>
      </c>
      <c r="F123" s="17" t="s">
        <v>12</v>
      </c>
      <c r="G123" s="17">
        <v>1713</v>
      </c>
      <c r="H123" s="17" t="s">
        <v>923</v>
      </c>
      <c r="J123" s="135" t="s">
        <v>977</v>
      </c>
    </row>
    <row r="124" spans="1:46" ht="12" customHeight="1" x14ac:dyDescent="0.2">
      <c r="A124" s="8">
        <v>11000</v>
      </c>
      <c r="B124" s="8">
        <v>1000</v>
      </c>
      <c r="C124" s="8">
        <v>51100</v>
      </c>
      <c r="D124" s="8" t="s">
        <v>56</v>
      </c>
      <c r="E124" s="17">
        <v>4020</v>
      </c>
      <c r="F124" s="17" t="s">
        <v>12</v>
      </c>
      <c r="G124" s="17">
        <v>1714</v>
      </c>
      <c r="H124" s="17" t="s">
        <v>924</v>
      </c>
      <c r="J124" s="135" t="s">
        <v>977</v>
      </c>
    </row>
    <row r="125" spans="1:46" s="141" customFormat="1" ht="14.25" x14ac:dyDescent="0.3">
      <c r="A125" s="4"/>
      <c r="B125" s="26"/>
      <c r="C125" s="7"/>
      <c r="D125" s="7"/>
      <c r="E125" s="27" t="s">
        <v>221</v>
      </c>
      <c r="F125" s="18"/>
      <c r="G125" s="19"/>
      <c r="H125" s="19"/>
      <c r="I125" s="89"/>
      <c r="J125" s="73" t="s">
        <v>905</v>
      </c>
      <c r="K125" s="83"/>
      <c r="L125" s="73" t="s">
        <v>906</v>
      </c>
      <c r="M125" s="83"/>
      <c r="N125" s="73" t="s">
        <v>907</v>
      </c>
      <c r="O125" s="83"/>
      <c r="P125" s="73" t="s">
        <v>908</v>
      </c>
      <c r="Q125" s="83"/>
      <c r="R125" s="73" t="s">
        <v>909</v>
      </c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</row>
    <row r="126" spans="1:46" ht="12" customHeight="1" x14ac:dyDescent="0.2">
      <c r="A126" s="8">
        <v>11000</v>
      </c>
      <c r="B126" s="8">
        <v>1000</v>
      </c>
      <c r="C126" s="8">
        <v>51100</v>
      </c>
      <c r="D126" s="8" t="s">
        <v>56</v>
      </c>
      <c r="E126" s="17">
        <v>9000</v>
      </c>
      <c r="F126" s="17" t="s">
        <v>12</v>
      </c>
      <c r="G126" s="17">
        <v>1411</v>
      </c>
      <c r="H126" s="17" t="s">
        <v>916</v>
      </c>
      <c r="J126" s="135">
        <v>0</v>
      </c>
      <c r="L126" s="135">
        <v>0</v>
      </c>
      <c r="N126" s="135">
        <v>0</v>
      </c>
      <c r="P126" s="135">
        <v>0</v>
      </c>
      <c r="R126" s="135">
        <v>0</v>
      </c>
    </row>
    <row r="127" spans="1:46" ht="12" customHeight="1" x14ac:dyDescent="0.2">
      <c r="A127" s="8">
        <v>11000</v>
      </c>
      <c r="B127" s="8">
        <v>1000</v>
      </c>
      <c r="C127" s="8">
        <v>51100</v>
      </c>
      <c r="D127" s="8" t="s">
        <v>56</v>
      </c>
      <c r="E127" s="17">
        <v>9000</v>
      </c>
      <c r="F127" s="17" t="s">
        <v>12</v>
      </c>
      <c r="G127" s="17">
        <v>1412</v>
      </c>
      <c r="H127" s="17" t="s">
        <v>925</v>
      </c>
      <c r="J127" s="135">
        <v>0</v>
      </c>
      <c r="L127" s="135">
        <v>0</v>
      </c>
      <c r="N127" s="135">
        <v>0</v>
      </c>
      <c r="P127" s="135">
        <v>0</v>
      </c>
      <c r="R127" s="135">
        <v>0</v>
      </c>
    </row>
    <row r="128" spans="1:46" ht="12" customHeight="1" x14ac:dyDescent="0.2">
      <c r="A128" s="8">
        <v>11000</v>
      </c>
      <c r="B128" s="8">
        <v>1000</v>
      </c>
      <c r="C128" s="8">
        <v>51100</v>
      </c>
      <c r="D128" s="8" t="s">
        <v>56</v>
      </c>
      <c r="E128" s="17">
        <v>9000</v>
      </c>
      <c r="F128" s="17" t="s">
        <v>12</v>
      </c>
      <c r="G128" s="17">
        <v>1413</v>
      </c>
      <c r="H128" s="17" t="s">
        <v>917</v>
      </c>
      <c r="J128" s="135">
        <v>0</v>
      </c>
      <c r="L128" s="135">
        <v>0</v>
      </c>
      <c r="N128" s="135">
        <v>0</v>
      </c>
      <c r="P128" s="135">
        <v>0</v>
      </c>
      <c r="R128" s="135">
        <v>0</v>
      </c>
    </row>
    <row r="129" spans="1:46" ht="12" customHeight="1" x14ac:dyDescent="0.2">
      <c r="A129" s="8">
        <v>11000</v>
      </c>
      <c r="B129" s="8">
        <v>1000</v>
      </c>
      <c r="C129" s="8">
        <v>51100</v>
      </c>
      <c r="D129" s="8" t="s">
        <v>56</v>
      </c>
      <c r="E129" s="17">
        <v>9000</v>
      </c>
      <c r="F129" s="17" t="s">
        <v>12</v>
      </c>
      <c r="G129" s="17">
        <v>1414</v>
      </c>
      <c r="H129" s="17" t="s">
        <v>918</v>
      </c>
      <c r="J129" s="135" t="s">
        <v>977</v>
      </c>
    </row>
    <row r="130" spans="1:46" ht="12" customHeight="1" x14ac:dyDescent="0.2">
      <c r="A130" s="8">
        <v>11000</v>
      </c>
      <c r="B130" s="8">
        <v>1000</v>
      </c>
      <c r="C130" s="8">
        <v>51100</v>
      </c>
      <c r="D130" s="8" t="s">
        <v>56</v>
      </c>
      <c r="E130" s="17">
        <v>9000</v>
      </c>
      <c r="F130" s="17" t="s">
        <v>12</v>
      </c>
      <c r="G130" s="17">
        <v>1415</v>
      </c>
      <c r="H130" s="17" t="s">
        <v>928</v>
      </c>
      <c r="J130" s="135">
        <v>0</v>
      </c>
      <c r="L130" s="135">
        <v>0</v>
      </c>
      <c r="N130" s="135">
        <v>0</v>
      </c>
      <c r="P130" s="135">
        <v>0</v>
      </c>
      <c r="R130" s="135">
        <v>0</v>
      </c>
    </row>
    <row r="131" spans="1:46" ht="12" customHeight="1" x14ac:dyDescent="0.2">
      <c r="A131" s="8">
        <v>11000</v>
      </c>
      <c r="B131" s="8">
        <v>1000</v>
      </c>
      <c r="C131" s="8">
        <v>51100</v>
      </c>
      <c r="D131" s="8" t="s">
        <v>56</v>
      </c>
      <c r="E131" s="17">
        <v>9000</v>
      </c>
      <c r="F131" s="17" t="s">
        <v>12</v>
      </c>
      <c r="G131" s="17">
        <v>1416</v>
      </c>
      <c r="H131" s="17" t="s">
        <v>911</v>
      </c>
      <c r="I131" s="16">
        <v>1</v>
      </c>
      <c r="J131" s="135">
        <f>PRODUCT(I131,34312)</f>
        <v>34312</v>
      </c>
      <c r="K131" s="136">
        <v>3</v>
      </c>
      <c r="L131" s="135">
        <f>PRODUCT(K131,49312)</f>
        <v>147936</v>
      </c>
      <c r="M131" s="136">
        <v>3</v>
      </c>
      <c r="N131" s="135">
        <f>PRODUCT(M131,49312)</f>
        <v>147936</v>
      </c>
      <c r="O131" s="136">
        <v>4</v>
      </c>
      <c r="P131" s="135">
        <f>PRODUCT(O131,49312)</f>
        <v>197248</v>
      </c>
      <c r="Q131" s="136">
        <v>4</v>
      </c>
      <c r="R131" s="135">
        <f>PRODUCT(Q131,49312)</f>
        <v>197248</v>
      </c>
    </row>
    <row r="132" spans="1:46" ht="12" customHeight="1" x14ac:dyDescent="0.2">
      <c r="A132" s="8">
        <v>11000</v>
      </c>
      <c r="B132" s="8">
        <v>1000</v>
      </c>
      <c r="C132" s="8">
        <v>51100</v>
      </c>
      <c r="D132" s="8" t="s">
        <v>56</v>
      </c>
      <c r="E132" s="17">
        <v>9000</v>
      </c>
      <c r="F132" s="17" t="s">
        <v>12</v>
      </c>
      <c r="G132" s="17" t="s">
        <v>888</v>
      </c>
      <c r="H132" s="17" t="s">
        <v>926</v>
      </c>
      <c r="J132" s="135">
        <v>0</v>
      </c>
      <c r="L132" s="135">
        <v>0</v>
      </c>
      <c r="N132" s="135">
        <v>0</v>
      </c>
      <c r="P132" s="135">
        <v>0</v>
      </c>
      <c r="R132" s="135">
        <v>0</v>
      </c>
    </row>
    <row r="133" spans="1:46" ht="12" customHeight="1" x14ac:dyDescent="0.2">
      <c r="A133" s="8">
        <v>11000</v>
      </c>
      <c r="B133" s="8">
        <v>1000</v>
      </c>
      <c r="C133" s="8">
        <v>51100</v>
      </c>
      <c r="D133" s="8" t="s">
        <v>56</v>
      </c>
      <c r="E133" s="17">
        <v>9000</v>
      </c>
      <c r="F133" s="17" t="s">
        <v>12</v>
      </c>
      <c r="G133" s="17">
        <v>1618</v>
      </c>
      <c r="H133" s="17" t="s">
        <v>929</v>
      </c>
      <c r="I133" s="97">
        <v>0</v>
      </c>
      <c r="J133" s="135">
        <f>PRODUCT(I133,34312)</f>
        <v>0</v>
      </c>
      <c r="K133" s="136">
        <v>1</v>
      </c>
      <c r="L133" s="135">
        <f>PRODUCT(K133,49312)</f>
        <v>49312</v>
      </c>
      <c r="M133" s="136">
        <v>1</v>
      </c>
      <c r="N133" s="135">
        <f>PRODUCT(M133,49312)</f>
        <v>49312</v>
      </c>
      <c r="O133" s="136">
        <v>1</v>
      </c>
      <c r="P133" s="135">
        <f>PRODUCT(O133,49312)</f>
        <v>49312</v>
      </c>
      <c r="Q133" s="136">
        <v>1</v>
      </c>
      <c r="R133" s="135">
        <f>PRODUCT(Q133,49312)</f>
        <v>49312</v>
      </c>
    </row>
    <row r="134" spans="1:46" ht="12" customHeight="1" x14ac:dyDescent="0.2">
      <c r="A134" s="8">
        <v>11000</v>
      </c>
      <c r="B134" s="8">
        <v>1000</v>
      </c>
      <c r="C134" s="8">
        <v>51100</v>
      </c>
      <c r="D134" s="8" t="s">
        <v>56</v>
      </c>
      <c r="E134" s="17">
        <v>9000</v>
      </c>
      <c r="F134" s="17" t="s">
        <v>12</v>
      </c>
      <c r="G134" s="17">
        <v>1621</v>
      </c>
      <c r="H134" s="17" t="s">
        <v>919</v>
      </c>
      <c r="J134" s="135">
        <v>0</v>
      </c>
      <c r="L134" s="135">
        <v>0</v>
      </c>
      <c r="N134" s="135">
        <v>0</v>
      </c>
      <c r="P134" s="135">
        <v>0</v>
      </c>
      <c r="R134" s="135">
        <v>0</v>
      </c>
    </row>
    <row r="135" spans="1:46" ht="12" customHeight="1" x14ac:dyDescent="0.2">
      <c r="A135" s="8">
        <v>11000</v>
      </c>
      <c r="B135" s="8">
        <v>1000</v>
      </c>
      <c r="C135" s="8">
        <v>51100</v>
      </c>
      <c r="D135" s="8" t="s">
        <v>56</v>
      </c>
      <c r="E135" s="17">
        <v>9000</v>
      </c>
      <c r="F135" s="17" t="s">
        <v>12</v>
      </c>
      <c r="G135" s="17">
        <v>1622</v>
      </c>
      <c r="H135" s="17" t="s">
        <v>920</v>
      </c>
      <c r="J135" s="135">
        <v>0</v>
      </c>
      <c r="L135" s="135">
        <v>0</v>
      </c>
      <c r="N135" s="135">
        <v>0</v>
      </c>
      <c r="P135" s="135">
        <v>0</v>
      </c>
      <c r="R135" s="135">
        <v>0</v>
      </c>
    </row>
    <row r="136" spans="1:46" ht="12" customHeight="1" x14ac:dyDescent="0.2">
      <c r="A136" s="8">
        <v>11000</v>
      </c>
      <c r="B136" s="8">
        <v>1000</v>
      </c>
      <c r="C136" s="8">
        <v>51100</v>
      </c>
      <c r="D136" s="8" t="s">
        <v>56</v>
      </c>
      <c r="E136" s="17">
        <v>9000</v>
      </c>
      <c r="F136" s="17" t="s">
        <v>12</v>
      </c>
      <c r="G136" s="17">
        <v>1624</v>
      </c>
      <c r="H136" s="17" t="s">
        <v>921</v>
      </c>
      <c r="J136" s="135">
        <v>0</v>
      </c>
      <c r="L136" s="135">
        <v>0</v>
      </c>
      <c r="N136" s="135">
        <v>0</v>
      </c>
      <c r="P136" s="135">
        <v>0</v>
      </c>
      <c r="R136" s="135">
        <v>0</v>
      </c>
    </row>
    <row r="137" spans="1:46" ht="12" customHeight="1" x14ac:dyDescent="0.2">
      <c r="A137" s="8">
        <v>11000</v>
      </c>
      <c r="B137" s="8">
        <v>1000</v>
      </c>
      <c r="C137" s="8">
        <v>51100</v>
      </c>
      <c r="D137" s="8" t="s">
        <v>56</v>
      </c>
      <c r="E137" s="17">
        <v>9000</v>
      </c>
      <c r="F137" s="17" t="s">
        <v>12</v>
      </c>
      <c r="G137" s="17">
        <v>1711</v>
      </c>
      <c r="H137" s="17" t="s">
        <v>922</v>
      </c>
      <c r="J137" s="135">
        <v>0</v>
      </c>
      <c r="L137" s="135">
        <v>0</v>
      </c>
      <c r="N137" s="135">
        <v>0</v>
      </c>
      <c r="P137" s="135">
        <v>0</v>
      </c>
      <c r="R137" s="135">
        <v>0</v>
      </c>
    </row>
    <row r="138" spans="1:46" ht="12" customHeight="1" x14ac:dyDescent="0.2">
      <c r="A138" s="8">
        <v>11000</v>
      </c>
      <c r="B138" s="8">
        <v>1000</v>
      </c>
      <c r="C138" s="8">
        <v>51100</v>
      </c>
      <c r="D138" s="8" t="s">
        <v>56</v>
      </c>
      <c r="E138" s="17">
        <v>9000</v>
      </c>
      <c r="F138" s="17" t="s">
        <v>12</v>
      </c>
      <c r="G138" s="17">
        <v>1713</v>
      </c>
      <c r="H138" s="17" t="s">
        <v>923</v>
      </c>
      <c r="J138" s="135">
        <v>0</v>
      </c>
      <c r="L138" s="135">
        <v>0</v>
      </c>
      <c r="N138" s="135">
        <v>0</v>
      </c>
      <c r="P138" s="135">
        <v>0</v>
      </c>
      <c r="R138" s="135">
        <v>0</v>
      </c>
    </row>
    <row r="139" spans="1:46" ht="12" customHeight="1" x14ac:dyDescent="0.2">
      <c r="A139" s="8">
        <v>11000</v>
      </c>
      <c r="B139" s="8">
        <v>1000</v>
      </c>
      <c r="C139" s="8">
        <v>51100</v>
      </c>
      <c r="D139" s="8" t="s">
        <v>56</v>
      </c>
      <c r="E139" s="17">
        <v>9000</v>
      </c>
      <c r="F139" s="17" t="s">
        <v>12</v>
      </c>
      <c r="G139" s="17">
        <v>1714</v>
      </c>
      <c r="H139" s="17" t="s">
        <v>924</v>
      </c>
      <c r="J139" s="135" t="s">
        <v>977</v>
      </c>
    </row>
    <row r="140" spans="1:46" s="141" customFormat="1" ht="14.25" x14ac:dyDescent="0.3">
      <c r="A140" s="4"/>
      <c r="B140" s="26"/>
      <c r="C140" s="7"/>
      <c r="D140" s="7"/>
      <c r="E140" s="27" t="s">
        <v>214</v>
      </c>
      <c r="F140" s="18"/>
      <c r="G140" s="19"/>
      <c r="H140" s="19"/>
      <c r="I140" s="89"/>
      <c r="J140" s="73" t="s">
        <v>905</v>
      </c>
      <c r="K140" s="83"/>
      <c r="L140" s="73" t="s">
        <v>906</v>
      </c>
      <c r="M140" s="83"/>
      <c r="N140" s="73" t="s">
        <v>907</v>
      </c>
      <c r="O140" s="83"/>
      <c r="P140" s="73" t="s">
        <v>908</v>
      </c>
      <c r="Q140" s="83"/>
      <c r="R140" s="73" t="s">
        <v>909</v>
      </c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</row>
    <row r="141" spans="1:46" ht="12" customHeight="1" x14ac:dyDescent="0.2">
      <c r="A141" s="8">
        <v>11000</v>
      </c>
      <c r="B141" s="8">
        <v>1000</v>
      </c>
      <c r="C141" s="8">
        <v>51200</v>
      </c>
      <c r="D141" s="8" t="s">
        <v>57</v>
      </c>
      <c r="E141" s="20" t="s">
        <v>10</v>
      </c>
      <c r="F141" s="17" t="s">
        <v>12</v>
      </c>
      <c r="G141" s="17">
        <v>1416</v>
      </c>
      <c r="H141" s="17" t="s">
        <v>911</v>
      </c>
      <c r="J141" s="135">
        <v>0</v>
      </c>
      <c r="L141" s="135">
        <v>0</v>
      </c>
      <c r="N141" s="135">
        <v>0</v>
      </c>
      <c r="P141" s="135">
        <v>0</v>
      </c>
      <c r="R141" s="135">
        <v>0</v>
      </c>
    </row>
    <row r="142" spans="1:46" s="141" customFormat="1" ht="14.25" x14ac:dyDescent="0.3">
      <c r="A142" s="4"/>
      <c r="B142" s="26"/>
      <c r="C142" s="7"/>
      <c r="D142" s="7"/>
      <c r="E142" s="27" t="s">
        <v>215</v>
      </c>
      <c r="F142" s="18"/>
      <c r="G142" s="19"/>
      <c r="H142" s="19"/>
      <c r="I142" s="89"/>
      <c r="J142" s="73" t="s">
        <v>905</v>
      </c>
      <c r="K142" s="83"/>
      <c r="L142" s="73" t="s">
        <v>906</v>
      </c>
      <c r="M142" s="83"/>
      <c r="N142" s="73" t="s">
        <v>907</v>
      </c>
      <c r="O142" s="83"/>
      <c r="P142" s="73" t="s">
        <v>908</v>
      </c>
      <c r="Q142" s="83"/>
      <c r="R142" s="73" t="s">
        <v>909</v>
      </c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</row>
    <row r="143" spans="1:46" ht="12" customHeight="1" x14ac:dyDescent="0.2">
      <c r="A143" s="8">
        <v>11000</v>
      </c>
      <c r="B143" s="8">
        <v>1000</v>
      </c>
      <c r="C143" s="8">
        <v>51200</v>
      </c>
      <c r="D143" s="8" t="s">
        <v>57</v>
      </c>
      <c r="E143" s="17">
        <v>1010</v>
      </c>
      <c r="F143" s="17" t="s">
        <v>12</v>
      </c>
      <c r="G143" s="17">
        <v>1621</v>
      </c>
      <c r="H143" s="17" t="s">
        <v>919</v>
      </c>
      <c r="J143" s="135">
        <v>0</v>
      </c>
      <c r="L143" s="135">
        <v>0</v>
      </c>
      <c r="N143" s="135">
        <v>0</v>
      </c>
      <c r="P143" s="135">
        <v>0</v>
      </c>
      <c r="R143" s="135">
        <v>0</v>
      </c>
    </row>
    <row r="144" spans="1:46" ht="12" customHeight="1" x14ac:dyDescent="0.2">
      <c r="A144" s="8">
        <v>11000</v>
      </c>
      <c r="B144" s="8">
        <v>1000</v>
      </c>
      <c r="C144" s="8">
        <v>51200</v>
      </c>
      <c r="D144" s="8" t="s">
        <v>57</v>
      </c>
      <c r="E144" s="17">
        <v>1010</v>
      </c>
      <c r="F144" s="17" t="s">
        <v>12</v>
      </c>
      <c r="G144" s="17">
        <v>1622</v>
      </c>
      <c r="H144" s="17" t="s">
        <v>920</v>
      </c>
      <c r="J144" s="135">
        <v>0</v>
      </c>
      <c r="L144" s="135">
        <v>0</v>
      </c>
      <c r="N144" s="135">
        <v>0</v>
      </c>
      <c r="P144" s="135">
        <v>0</v>
      </c>
      <c r="R144" s="135">
        <v>0</v>
      </c>
    </row>
    <row r="145" spans="1:46" ht="12" customHeight="1" x14ac:dyDescent="0.2">
      <c r="A145" s="8">
        <v>11000</v>
      </c>
      <c r="B145" s="8">
        <v>1000</v>
      </c>
      <c r="C145" s="8">
        <v>51200</v>
      </c>
      <c r="D145" s="8" t="s">
        <v>57</v>
      </c>
      <c r="E145" s="17">
        <v>1010</v>
      </c>
      <c r="F145" s="17" t="s">
        <v>12</v>
      </c>
      <c r="G145" s="17">
        <v>1624</v>
      </c>
      <c r="H145" s="17" t="s">
        <v>921</v>
      </c>
      <c r="J145" s="135">
        <v>0</v>
      </c>
      <c r="L145" s="135">
        <v>0</v>
      </c>
      <c r="N145" s="135">
        <v>0</v>
      </c>
      <c r="P145" s="135">
        <v>0</v>
      </c>
      <c r="R145" s="135">
        <v>0</v>
      </c>
    </row>
    <row r="146" spans="1:46" ht="12" customHeight="1" x14ac:dyDescent="0.2">
      <c r="A146" s="8">
        <v>11000</v>
      </c>
      <c r="B146" s="8">
        <v>1000</v>
      </c>
      <c r="C146" s="8">
        <v>51200</v>
      </c>
      <c r="D146" s="8" t="s">
        <v>57</v>
      </c>
      <c r="E146" s="17">
        <v>1010</v>
      </c>
      <c r="F146" s="17" t="s">
        <v>12</v>
      </c>
      <c r="G146" s="17">
        <v>1711</v>
      </c>
      <c r="H146" s="17" t="s">
        <v>922</v>
      </c>
      <c r="J146" s="135">
        <v>0</v>
      </c>
      <c r="L146" s="135">
        <v>0</v>
      </c>
      <c r="N146" s="135">
        <v>0</v>
      </c>
      <c r="P146" s="135">
        <v>0</v>
      </c>
      <c r="R146" s="135">
        <v>0</v>
      </c>
    </row>
    <row r="147" spans="1:46" ht="12" customHeight="1" x14ac:dyDescent="0.2">
      <c r="A147" s="8">
        <v>11000</v>
      </c>
      <c r="B147" s="8">
        <v>1000</v>
      </c>
      <c r="C147" s="8">
        <v>51200</v>
      </c>
      <c r="D147" s="8" t="s">
        <v>57</v>
      </c>
      <c r="E147" s="17">
        <v>1010</v>
      </c>
      <c r="F147" s="17" t="s">
        <v>12</v>
      </c>
      <c r="G147" s="17">
        <v>1713</v>
      </c>
      <c r="H147" s="17" t="s">
        <v>923</v>
      </c>
      <c r="J147" s="135">
        <v>0</v>
      </c>
      <c r="L147" s="135">
        <v>0</v>
      </c>
      <c r="N147" s="135">
        <v>0</v>
      </c>
      <c r="P147" s="135">
        <v>0</v>
      </c>
      <c r="R147" s="135">
        <v>0</v>
      </c>
    </row>
    <row r="148" spans="1:46" ht="12" customHeight="1" x14ac:dyDescent="0.2">
      <c r="A148" s="8">
        <v>11000</v>
      </c>
      <c r="B148" s="8">
        <v>1000</v>
      </c>
      <c r="C148" s="8">
        <v>51200</v>
      </c>
      <c r="D148" s="8" t="s">
        <v>57</v>
      </c>
      <c r="E148" s="17">
        <v>1010</v>
      </c>
      <c r="F148" s="17" t="s">
        <v>12</v>
      </c>
      <c r="G148" s="17">
        <v>1714</v>
      </c>
      <c r="H148" s="17" t="s">
        <v>924</v>
      </c>
      <c r="J148" s="135" t="s">
        <v>977</v>
      </c>
    </row>
    <row r="149" spans="1:46" s="141" customFormat="1" ht="14.25" x14ac:dyDescent="0.3">
      <c r="A149" s="4"/>
      <c r="B149" s="26"/>
      <c r="C149" s="7"/>
      <c r="D149" s="7"/>
      <c r="E149" s="27" t="s">
        <v>216</v>
      </c>
      <c r="F149" s="18"/>
      <c r="G149" s="19"/>
      <c r="H149" s="19"/>
      <c r="I149" s="89"/>
      <c r="J149" s="73" t="s">
        <v>905</v>
      </c>
      <c r="K149" s="83"/>
      <c r="L149" s="73" t="s">
        <v>906</v>
      </c>
      <c r="M149" s="83"/>
      <c r="N149" s="73" t="s">
        <v>907</v>
      </c>
      <c r="O149" s="83"/>
      <c r="P149" s="73" t="s">
        <v>908</v>
      </c>
      <c r="Q149" s="83"/>
      <c r="R149" s="73" t="s">
        <v>909</v>
      </c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</row>
    <row r="150" spans="1:46" ht="12" customHeight="1" x14ac:dyDescent="0.2">
      <c r="A150" s="8">
        <v>11000</v>
      </c>
      <c r="B150" s="8">
        <v>1000</v>
      </c>
      <c r="C150" s="8">
        <v>51200</v>
      </c>
      <c r="D150" s="8" t="s">
        <v>57</v>
      </c>
      <c r="E150" s="17">
        <v>1020</v>
      </c>
      <c r="F150" s="17" t="s">
        <v>12</v>
      </c>
      <c r="G150" s="17">
        <v>1621</v>
      </c>
      <c r="H150" s="17" t="s">
        <v>919</v>
      </c>
      <c r="J150" s="135">
        <v>0</v>
      </c>
    </row>
    <row r="151" spans="1:46" ht="12" customHeight="1" x14ac:dyDescent="0.2">
      <c r="A151" s="8">
        <v>11000</v>
      </c>
      <c r="B151" s="8">
        <v>1000</v>
      </c>
      <c r="C151" s="8">
        <v>51200</v>
      </c>
      <c r="D151" s="8" t="s">
        <v>57</v>
      </c>
      <c r="E151" s="17">
        <v>1020</v>
      </c>
      <c r="F151" s="17" t="s">
        <v>12</v>
      </c>
      <c r="G151" s="17">
        <v>1622</v>
      </c>
      <c r="H151" s="17" t="s">
        <v>920</v>
      </c>
      <c r="J151" s="135">
        <v>0</v>
      </c>
      <c r="L151" s="135">
        <v>0</v>
      </c>
      <c r="N151" s="135">
        <v>0</v>
      </c>
      <c r="P151" s="135">
        <v>0</v>
      </c>
      <c r="R151" s="135">
        <v>0</v>
      </c>
    </row>
    <row r="152" spans="1:46" ht="12" customHeight="1" x14ac:dyDescent="0.2">
      <c r="A152" s="8">
        <v>11000</v>
      </c>
      <c r="B152" s="8">
        <v>1000</v>
      </c>
      <c r="C152" s="8">
        <v>51200</v>
      </c>
      <c r="D152" s="8" t="s">
        <v>57</v>
      </c>
      <c r="E152" s="17">
        <v>1020</v>
      </c>
      <c r="F152" s="17" t="s">
        <v>12</v>
      </c>
      <c r="G152" s="17">
        <v>1624</v>
      </c>
      <c r="H152" s="17" t="s">
        <v>921</v>
      </c>
      <c r="J152" s="135">
        <v>0</v>
      </c>
      <c r="L152" s="135">
        <v>0</v>
      </c>
      <c r="N152" s="135">
        <v>0</v>
      </c>
      <c r="P152" s="135">
        <v>0</v>
      </c>
      <c r="R152" s="135">
        <v>0</v>
      </c>
    </row>
    <row r="153" spans="1:46" ht="12" customHeight="1" x14ac:dyDescent="0.2">
      <c r="A153" s="8">
        <v>11000</v>
      </c>
      <c r="B153" s="8">
        <v>1000</v>
      </c>
      <c r="C153" s="8">
        <v>51200</v>
      </c>
      <c r="D153" s="8" t="s">
        <v>57</v>
      </c>
      <c r="E153" s="17">
        <v>1020</v>
      </c>
      <c r="F153" s="17" t="s">
        <v>12</v>
      </c>
      <c r="G153" s="17">
        <v>1711</v>
      </c>
      <c r="H153" s="17" t="s">
        <v>922</v>
      </c>
      <c r="J153" s="135">
        <v>0</v>
      </c>
      <c r="L153" s="135">
        <v>0</v>
      </c>
      <c r="N153" s="135">
        <v>0</v>
      </c>
      <c r="P153" s="135">
        <v>0</v>
      </c>
      <c r="R153" s="135">
        <v>0</v>
      </c>
    </row>
    <row r="154" spans="1:46" ht="12" customHeight="1" x14ac:dyDescent="0.2">
      <c r="A154" s="8">
        <v>11000</v>
      </c>
      <c r="B154" s="8">
        <v>1000</v>
      </c>
      <c r="C154" s="8">
        <v>51200</v>
      </c>
      <c r="D154" s="8" t="s">
        <v>57</v>
      </c>
      <c r="E154" s="17">
        <v>1020</v>
      </c>
      <c r="F154" s="17" t="s">
        <v>12</v>
      </c>
      <c r="G154" s="17">
        <v>1713</v>
      </c>
      <c r="H154" s="17" t="s">
        <v>923</v>
      </c>
      <c r="J154" s="135">
        <v>0</v>
      </c>
      <c r="L154" s="135">
        <v>0</v>
      </c>
      <c r="N154" s="135">
        <v>0</v>
      </c>
      <c r="P154" s="135">
        <v>0</v>
      </c>
      <c r="R154" s="135">
        <v>0</v>
      </c>
    </row>
    <row r="155" spans="1:46" ht="12" customHeight="1" x14ac:dyDescent="0.2">
      <c r="A155" s="8">
        <v>11000</v>
      </c>
      <c r="B155" s="8">
        <v>1000</v>
      </c>
      <c r="C155" s="8">
        <v>51200</v>
      </c>
      <c r="D155" s="8" t="s">
        <v>57</v>
      </c>
      <c r="E155" s="17">
        <v>1020</v>
      </c>
      <c r="F155" s="17" t="s">
        <v>12</v>
      </c>
      <c r="G155" s="17">
        <v>1714</v>
      </c>
      <c r="H155" s="17" t="s">
        <v>924</v>
      </c>
      <c r="J155" s="135" t="s">
        <v>977</v>
      </c>
    </row>
    <row r="156" spans="1:46" s="141" customFormat="1" ht="14.25" x14ac:dyDescent="0.3">
      <c r="A156" s="4"/>
      <c r="B156" s="26"/>
      <c r="C156" s="7"/>
      <c r="D156" s="7"/>
      <c r="E156" s="27" t="s">
        <v>217</v>
      </c>
      <c r="F156" s="18"/>
      <c r="G156" s="19"/>
      <c r="H156" s="19"/>
      <c r="I156" s="89"/>
      <c r="J156" s="73" t="s">
        <v>905</v>
      </c>
      <c r="K156" s="83"/>
      <c r="L156" s="73" t="s">
        <v>906</v>
      </c>
      <c r="M156" s="83"/>
      <c r="N156" s="73" t="s">
        <v>907</v>
      </c>
      <c r="O156" s="83"/>
      <c r="P156" s="73" t="s">
        <v>908</v>
      </c>
      <c r="Q156" s="83"/>
      <c r="R156" s="73" t="s">
        <v>909</v>
      </c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</row>
    <row r="157" spans="1:46" ht="12" customHeight="1" x14ac:dyDescent="0.2">
      <c r="A157" s="8">
        <v>11000</v>
      </c>
      <c r="B157" s="8">
        <v>1000</v>
      </c>
      <c r="C157" s="8">
        <v>51200</v>
      </c>
      <c r="D157" s="8" t="s">
        <v>57</v>
      </c>
      <c r="E157" s="17">
        <v>2000</v>
      </c>
      <c r="F157" s="17" t="s">
        <v>12</v>
      </c>
      <c r="G157" s="17">
        <v>1621</v>
      </c>
      <c r="H157" s="17" t="s">
        <v>919</v>
      </c>
      <c r="J157" s="135">
        <v>0</v>
      </c>
      <c r="L157" s="135">
        <v>0</v>
      </c>
      <c r="N157" s="135">
        <v>0</v>
      </c>
      <c r="P157" s="135">
        <v>0</v>
      </c>
      <c r="R157" s="135">
        <v>0</v>
      </c>
    </row>
    <row r="158" spans="1:46" ht="12" customHeight="1" x14ac:dyDescent="0.2">
      <c r="A158" s="8">
        <v>11000</v>
      </c>
      <c r="B158" s="8">
        <v>1000</v>
      </c>
      <c r="C158" s="8">
        <v>51200</v>
      </c>
      <c r="D158" s="8" t="s">
        <v>57</v>
      </c>
      <c r="E158" s="17">
        <v>2000</v>
      </c>
      <c r="F158" s="17" t="s">
        <v>12</v>
      </c>
      <c r="G158" s="17">
        <v>1622</v>
      </c>
      <c r="H158" s="17" t="s">
        <v>920</v>
      </c>
      <c r="J158" s="135">
        <v>0</v>
      </c>
      <c r="L158" s="135">
        <v>0</v>
      </c>
      <c r="N158" s="135">
        <v>0</v>
      </c>
      <c r="P158" s="135">
        <v>0</v>
      </c>
      <c r="R158" s="135">
        <v>0</v>
      </c>
    </row>
    <row r="159" spans="1:46" ht="12" customHeight="1" x14ac:dyDescent="0.2">
      <c r="A159" s="8">
        <v>11000</v>
      </c>
      <c r="B159" s="8">
        <v>1000</v>
      </c>
      <c r="C159" s="8">
        <v>51200</v>
      </c>
      <c r="D159" s="8" t="s">
        <v>57</v>
      </c>
      <c r="E159" s="17">
        <v>2000</v>
      </c>
      <c r="F159" s="17" t="s">
        <v>12</v>
      </c>
      <c r="G159" s="17">
        <v>1624</v>
      </c>
      <c r="H159" s="17" t="s">
        <v>921</v>
      </c>
      <c r="J159" s="135">
        <v>0</v>
      </c>
      <c r="L159" s="135">
        <v>0</v>
      </c>
      <c r="N159" s="135">
        <v>0</v>
      </c>
      <c r="P159" s="135">
        <v>0</v>
      </c>
      <c r="R159" s="135">
        <v>0</v>
      </c>
    </row>
    <row r="160" spans="1:46" ht="12" customHeight="1" x14ac:dyDescent="0.2">
      <c r="A160" s="8">
        <v>11000</v>
      </c>
      <c r="B160" s="8">
        <v>1000</v>
      </c>
      <c r="C160" s="8">
        <v>51200</v>
      </c>
      <c r="D160" s="8" t="s">
        <v>57</v>
      </c>
      <c r="E160" s="17">
        <v>2000</v>
      </c>
      <c r="F160" s="17" t="s">
        <v>12</v>
      </c>
      <c r="G160" s="17">
        <v>1711</v>
      </c>
      <c r="H160" s="17" t="s">
        <v>922</v>
      </c>
      <c r="J160" s="135">
        <v>0</v>
      </c>
      <c r="L160" s="135">
        <v>0</v>
      </c>
      <c r="N160" s="135">
        <v>0</v>
      </c>
      <c r="P160" s="135">
        <v>0</v>
      </c>
      <c r="R160" s="135">
        <v>0</v>
      </c>
    </row>
    <row r="161" spans="1:46" ht="12" customHeight="1" x14ac:dyDescent="0.2">
      <c r="A161" s="8">
        <v>11000</v>
      </c>
      <c r="B161" s="8">
        <v>1000</v>
      </c>
      <c r="C161" s="8">
        <v>51200</v>
      </c>
      <c r="D161" s="8" t="s">
        <v>57</v>
      </c>
      <c r="E161" s="17">
        <v>2000</v>
      </c>
      <c r="F161" s="17" t="s">
        <v>12</v>
      </c>
      <c r="G161" s="17">
        <v>1712</v>
      </c>
      <c r="H161" s="17" t="s">
        <v>927</v>
      </c>
      <c r="J161" s="135">
        <v>0</v>
      </c>
      <c r="L161" s="135">
        <v>0</v>
      </c>
      <c r="N161" s="135">
        <v>0</v>
      </c>
      <c r="P161" s="135">
        <v>0</v>
      </c>
      <c r="R161" s="135">
        <v>0</v>
      </c>
    </row>
    <row r="162" spans="1:46" ht="12" customHeight="1" x14ac:dyDescent="0.2">
      <c r="A162" s="8">
        <v>11000</v>
      </c>
      <c r="B162" s="8">
        <v>1000</v>
      </c>
      <c r="C162" s="8">
        <v>51200</v>
      </c>
      <c r="D162" s="8" t="s">
        <v>57</v>
      </c>
      <c r="E162" s="17">
        <v>2000</v>
      </c>
      <c r="F162" s="17" t="s">
        <v>12</v>
      </c>
      <c r="G162" s="17">
        <v>1713</v>
      </c>
      <c r="H162" s="17" t="s">
        <v>923</v>
      </c>
      <c r="J162" s="135">
        <v>0</v>
      </c>
      <c r="L162" s="135">
        <v>0</v>
      </c>
      <c r="N162" s="135">
        <v>0</v>
      </c>
      <c r="P162" s="135">
        <v>0</v>
      </c>
      <c r="R162" s="135">
        <v>0</v>
      </c>
    </row>
    <row r="163" spans="1:46" ht="12" customHeight="1" x14ac:dyDescent="0.2">
      <c r="A163" s="8">
        <v>11000</v>
      </c>
      <c r="B163" s="8">
        <v>1000</v>
      </c>
      <c r="C163" s="8">
        <v>51200</v>
      </c>
      <c r="D163" s="8" t="s">
        <v>57</v>
      </c>
      <c r="E163" s="17">
        <v>2000</v>
      </c>
      <c r="F163" s="17" t="s">
        <v>12</v>
      </c>
      <c r="G163" s="17">
        <v>1714</v>
      </c>
      <c r="H163" s="17" t="s">
        <v>924</v>
      </c>
      <c r="J163" s="135" t="s">
        <v>977</v>
      </c>
    </row>
    <row r="164" spans="1:46" s="141" customFormat="1" ht="14.25" x14ac:dyDescent="0.3">
      <c r="A164" s="4"/>
      <c r="B164" s="26"/>
      <c r="C164" s="7"/>
      <c r="D164" s="7"/>
      <c r="E164" s="27" t="s">
        <v>218</v>
      </c>
      <c r="F164" s="18"/>
      <c r="G164" s="19"/>
      <c r="H164" s="19"/>
      <c r="I164" s="89"/>
      <c r="J164" s="73" t="s">
        <v>905</v>
      </c>
      <c r="K164" s="83"/>
      <c r="L164" s="73" t="s">
        <v>906</v>
      </c>
      <c r="M164" s="83"/>
      <c r="N164" s="73" t="s">
        <v>907</v>
      </c>
      <c r="O164" s="83"/>
      <c r="P164" s="73" t="s">
        <v>908</v>
      </c>
      <c r="Q164" s="83"/>
      <c r="R164" s="73" t="s">
        <v>909</v>
      </c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</row>
    <row r="165" spans="1:46" ht="12" customHeight="1" x14ac:dyDescent="0.2">
      <c r="A165" s="8">
        <v>11000</v>
      </c>
      <c r="B165" s="8">
        <v>1000</v>
      </c>
      <c r="C165" s="8">
        <v>51200</v>
      </c>
      <c r="D165" s="8" t="s">
        <v>57</v>
      </c>
      <c r="E165" s="17">
        <v>3000</v>
      </c>
      <c r="F165" s="17" t="s">
        <v>12</v>
      </c>
      <c r="G165" s="17">
        <v>1415</v>
      </c>
      <c r="H165" s="17" t="s">
        <v>928</v>
      </c>
      <c r="J165" s="135" t="s">
        <v>977</v>
      </c>
    </row>
    <row r="166" spans="1:46" ht="12" customHeight="1" x14ac:dyDescent="0.2">
      <c r="A166" s="8">
        <v>11000</v>
      </c>
      <c r="B166" s="8">
        <v>1000</v>
      </c>
      <c r="C166" s="8">
        <v>51200</v>
      </c>
      <c r="D166" s="8" t="s">
        <v>57</v>
      </c>
      <c r="E166" s="17">
        <v>3000</v>
      </c>
      <c r="F166" s="17" t="s">
        <v>12</v>
      </c>
      <c r="G166" s="17">
        <v>1621</v>
      </c>
      <c r="H166" s="17" t="s">
        <v>919</v>
      </c>
      <c r="J166" s="135" t="s">
        <v>977</v>
      </c>
    </row>
    <row r="167" spans="1:46" ht="12" customHeight="1" x14ac:dyDescent="0.2">
      <c r="A167" s="8">
        <v>11000</v>
      </c>
      <c r="B167" s="8">
        <v>1000</v>
      </c>
      <c r="C167" s="8">
        <v>51200</v>
      </c>
      <c r="D167" s="8" t="s">
        <v>57</v>
      </c>
      <c r="E167" s="17">
        <v>3000</v>
      </c>
      <c r="F167" s="17" t="s">
        <v>12</v>
      </c>
      <c r="G167" s="17">
        <v>1622</v>
      </c>
      <c r="H167" s="17" t="s">
        <v>920</v>
      </c>
      <c r="J167" s="135" t="s">
        <v>977</v>
      </c>
    </row>
    <row r="168" spans="1:46" ht="12" customHeight="1" x14ac:dyDescent="0.2">
      <c r="A168" s="8">
        <v>11000</v>
      </c>
      <c r="B168" s="8">
        <v>1000</v>
      </c>
      <c r="C168" s="8">
        <v>51200</v>
      </c>
      <c r="D168" s="8" t="s">
        <v>57</v>
      </c>
      <c r="E168" s="17">
        <v>3000</v>
      </c>
      <c r="F168" s="17" t="s">
        <v>12</v>
      </c>
      <c r="G168" s="17">
        <v>1624</v>
      </c>
      <c r="H168" s="17" t="s">
        <v>921</v>
      </c>
      <c r="J168" s="135" t="s">
        <v>977</v>
      </c>
    </row>
    <row r="169" spans="1:46" ht="12" customHeight="1" x14ac:dyDescent="0.2">
      <c r="A169" s="8">
        <v>11000</v>
      </c>
      <c r="B169" s="8">
        <v>1000</v>
      </c>
      <c r="C169" s="8">
        <v>51200</v>
      </c>
      <c r="D169" s="8" t="s">
        <v>57</v>
      </c>
      <c r="E169" s="17">
        <v>3000</v>
      </c>
      <c r="F169" s="17" t="s">
        <v>12</v>
      </c>
      <c r="G169" s="17">
        <v>1711</v>
      </c>
      <c r="H169" s="17" t="s">
        <v>922</v>
      </c>
      <c r="J169" s="135" t="s">
        <v>977</v>
      </c>
    </row>
    <row r="170" spans="1:46" ht="12" customHeight="1" x14ac:dyDescent="0.2">
      <c r="A170" s="8">
        <v>11000</v>
      </c>
      <c r="B170" s="8">
        <v>1000</v>
      </c>
      <c r="C170" s="8">
        <v>51200</v>
      </c>
      <c r="D170" s="8" t="s">
        <v>57</v>
      </c>
      <c r="E170" s="17">
        <v>3000</v>
      </c>
      <c r="F170" s="17" t="s">
        <v>12</v>
      </c>
      <c r="G170" s="17">
        <v>1713</v>
      </c>
      <c r="H170" s="17" t="s">
        <v>923</v>
      </c>
      <c r="J170" s="135" t="s">
        <v>977</v>
      </c>
    </row>
    <row r="171" spans="1:46" ht="12" customHeight="1" x14ac:dyDescent="0.2">
      <c r="A171" s="8">
        <v>11000</v>
      </c>
      <c r="B171" s="8">
        <v>1000</v>
      </c>
      <c r="C171" s="8">
        <v>51200</v>
      </c>
      <c r="D171" s="8" t="s">
        <v>57</v>
      </c>
      <c r="E171" s="17">
        <v>3000</v>
      </c>
      <c r="F171" s="17" t="s">
        <v>12</v>
      </c>
      <c r="G171" s="17">
        <v>1714</v>
      </c>
      <c r="H171" s="17" t="s">
        <v>924</v>
      </c>
      <c r="J171" s="135" t="s">
        <v>977</v>
      </c>
    </row>
    <row r="172" spans="1:46" s="141" customFormat="1" ht="14.25" x14ac:dyDescent="0.3">
      <c r="A172" s="4"/>
      <c r="B172" s="26"/>
      <c r="C172" s="7"/>
      <c r="D172" s="7"/>
      <c r="E172" s="27" t="s">
        <v>219</v>
      </c>
      <c r="F172" s="18"/>
      <c r="G172" s="19"/>
      <c r="H172" s="19"/>
      <c r="I172" s="89"/>
      <c r="J172" s="73" t="s">
        <v>905</v>
      </c>
      <c r="K172" s="83"/>
      <c r="L172" s="73" t="s">
        <v>906</v>
      </c>
      <c r="M172" s="83"/>
      <c r="N172" s="73" t="s">
        <v>907</v>
      </c>
      <c r="O172" s="83"/>
      <c r="P172" s="73" t="s">
        <v>908</v>
      </c>
      <c r="Q172" s="83"/>
      <c r="R172" s="73" t="s">
        <v>909</v>
      </c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</row>
    <row r="173" spans="1:46" ht="12" customHeight="1" x14ac:dyDescent="0.2">
      <c r="A173" s="8">
        <v>11000</v>
      </c>
      <c r="B173" s="8">
        <v>1000</v>
      </c>
      <c r="C173" s="8">
        <v>51200</v>
      </c>
      <c r="D173" s="8" t="s">
        <v>57</v>
      </c>
      <c r="E173" s="17">
        <v>4010</v>
      </c>
      <c r="F173" s="17" t="s">
        <v>12</v>
      </c>
      <c r="G173" s="17">
        <v>1621</v>
      </c>
      <c r="H173" s="17" t="s">
        <v>919</v>
      </c>
      <c r="J173" s="135" t="s">
        <v>977</v>
      </c>
    </row>
    <row r="174" spans="1:46" ht="12" customHeight="1" x14ac:dyDescent="0.2">
      <c r="A174" s="8">
        <v>11000</v>
      </c>
      <c r="B174" s="8">
        <v>1000</v>
      </c>
      <c r="C174" s="8">
        <v>51200</v>
      </c>
      <c r="D174" s="8" t="s">
        <v>57</v>
      </c>
      <c r="E174" s="17">
        <v>4010</v>
      </c>
      <c r="F174" s="17" t="s">
        <v>12</v>
      </c>
      <c r="G174" s="17">
        <v>1622</v>
      </c>
      <c r="H174" s="17" t="s">
        <v>920</v>
      </c>
      <c r="J174" s="135" t="s">
        <v>977</v>
      </c>
    </row>
    <row r="175" spans="1:46" ht="12" customHeight="1" x14ac:dyDescent="0.2">
      <c r="A175" s="8">
        <v>11000</v>
      </c>
      <c r="B175" s="8">
        <v>1000</v>
      </c>
      <c r="C175" s="8">
        <v>51200</v>
      </c>
      <c r="D175" s="8" t="s">
        <v>57</v>
      </c>
      <c r="E175" s="17">
        <v>4010</v>
      </c>
      <c r="F175" s="17" t="s">
        <v>12</v>
      </c>
      <c r="G175" s="17">
        <v>1624</v>
      </c>
      <c r="H175" s="17" t="s">
        <v>921</v>
      </c>
      <c r="J175" s="135" t="s">
        <v>977</v>
      </c>
    </row>
    <row r="176" spans="1:46" ht="12" customHeight="1" x14ac:dyDescent="0.2">
      <c r="A176" s="8">
        <v>11000</v>
      </c>
      <c r="B176" s="8">
        <v>1000</v>
      </c>
      <c r="C176" s="8">
        <v>51200</v>
      </c>
      <c r="D176" s="8" t="s">
        <v>57</v>
      </c>
      <c r="E176" s="17">
        <v>4010</v>
      </c>
      <c r="F176" s="17" t="s">
        <v>12</v>
      </c>
      <c r="G176" s="17">
        <v>1711</v>
      </c>
      <c r="H176" s="17" t="s">
        <v>922</v>
      </c>
      <c r="J176" s="135" t="s">
        <v>977</v>
      </c>
    </row>
    <row r="177" spans="1:46" ht="12" customHeight="1" x14ac:dyDescent="0.2">
      <c r="A177" s="8">
        <v>11000</v>
      </c>
      <c r="B177" s="8">
        <v>1000</v>
      </c>
      <c r="C177" s="8">
        <v>51200</v>
      </c>
      <c r="D177" s="8" t="s">
        <v>57</v>
      </c>
      <c r="E177" s="17">
        <v>4010</v>
      </c>
      <c r="F177" s="17" t="s">
        <v>12</v>
      </c>
      <c r="G177" s="17">
        <v>1713</v>
      </c>
      <c r="H177" s="17" t="s">
        <v>923</v>
      </c>
      <c r="J177" s="135" t="s">
        <v>977</v>
      </c>
    </row>
    <row r="178" spans="1:46" ht="12" customHeight="1" x14ac:dyDescent="0.2">
      <c r="A178" s="8">
        <v>11000</v>
      </c>
      <c r="B178" s="8">
        <v>1000</v>
      </c>
      <c r="C178" s="8">
        <v>51200</v>
      </c>
      <c r="D178" s="8" t="s">
        <v>57</v>
      </c>
      <c r="E178" s="17">
        <v>4010</v>
      </c>
      <c r="F178" s="17" t="s">
        <v>12</v>
      </c>
      <c r="G178" s="17">
        <v>1714</v>
      </c>
      <c r="H178" s="17" t="s">
        <v>924</v>
      </c>
      <c r="J178" s="135" t="s">
        <v>977</v>
      </c>
    </row>
    <row r="179" spans="1:46" s="141" customFormat="1" ht="14.25" x14ac:dyDescent="0.3">
      <c r="A179" s="4"/>
      <c r="B179" s="26"/>
      <c r="C179" s="7"/>
      <c r="D179" s="7"/>
      <c r="E179" s="27" t="s">
        <v>220</v>
      </c>
      <c r="F179" s="18"/>
      <c r="G179" s="19"/>
      <c r="H179" s="19"/>
      <c r="I179" s="89"/>
      <c r="J179" s="73" t="s">
        <v>905</v>
      </c>
      <c r="K179" s="83"/>
      <c r="L179" s="73" t="s">
        <v>906</v>
      </c>
      <c r="M179" s="83"/>
      <c r="N179" s="73" t="s">
        <v>907</v>
      </c>
      <c r="O179" s="83"/>
      <c r="P179" s="73" t="s">
        <v>908</v>
      </c>
      <c r="Q179" s="83"/>
      <c r="R179" s="73" t="s">
        <v>909</v>
      </c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</row>
    <row r="180" spans="1:46" ht="12" customHeight="1" x14ac:dyDescent="0.2">
      <c r="A180" s="8">
        <v>11000</v>
      </c>
      <c r="B180" s="8">
        <v>1000</v>
      </c>
      <c r="C180" s="8">
        <v>51200</v>
      </c>
      <c r="D180" s="8" t="s">
        <v>57</v>
      </c>
      <c r="E180" s="17">
        <v>4020</v>
      </c>
      <c r="F180" s="17" t="s">
        <v>12</v>
      </c>
      <c r="G180" s="17">
        <v>1621</v>
      </c>
      <c r="H180" s="17" t="s">
        <v>919</v>
      </c>
      <c r="J180" s="135" t="s">
        <v>977</v>
      </c>
    </row>
    <row r="181" spans="1:46" ht="12" customHeight="1" x14ac:dyDescent="0.2">
      <c r="A181" s="8">
        <v>11000</v>
      </c>
      <c r="B181" s="8">
        <v>1000</v>
      </c>
      <c r="C181" s="8">
        <v>51200</v>
      </c>
      <c r="D181" s="8" t="s">
        <v>57</v>
      </c>
      <c r="E181" s="17">
        <v>4020</v>
      </c>
      <c r="F181" s="17" t="s">
        <v>12</v>
      </c>
      <c r="G181" s="17">
        <v>1622</v>
      </c>
      <c r="H181" s="17" t="s">
        <v>920</v>
      </c>
      <c r="J181" s="135" t="s">
        <v>977</v>
      </c>
    </row>
    <row r="182" spans="1:46" ht="12" customHeight="1" x14ac:dyDescent="0.2">
      <c r="A182" s="8">
        <v>11000</v>
      </c>
      <c r="B182" s="8">
        <v>1000</v>
      </c>
      <c r="C182" s="8">
        <v>51200</v>
      </c>
      <c r="D182" s="8" t="s">
        <v>57</v>
      </c>
      <c r="E182" s="17">
        <v>4020</v>
      </c>
      <c r="F182" s="17" t="s">
        <v>12</v>
      </c>
      <c r="G182" s="17">
        <v>1624</v>
      </c>
      <c r="H182" s="17" t="s">
        <v>921</v>
      </c>
      <c r="J182" s="135" t="s">
        <v>977</v>
      </c>
    </row>
    <row r="183" spans="1:46" ht="12" customHeight="1" x14ac:dyDescent="0.2">
      <c r="A183" s="8">
        <v>11000</v>
      </c>
      <c r="B183" s="8">
        <v>1000</v>
      </c>
      <c r="C183" s="8">
        <v>51200</v>
      </c>
      <c r="D183" s="8" t="s">
        <v>57</v>
      </c>
      <c r="E183" s="17">
        <v>4020</v>
      </c>
      <c r="F183" s="17" t="s">
        <v>12</v>
      </c>
      <c r="G183" s="17">
        <v>1711</v>
      </c>
      <c r="H183" s="17" t="s">
        <v>922</v>
      </c>
      <c r="J183" s="135" t="s">
        <v>977</v>
      </c>
    </row>
    <row r="184" spans="1:46" ht="12" customHeight="1" x14ac:dyDescent="0.2">
      <c r="A184" s="8">
        <v>11000</v>
      </c>
      <c r="B184" s="8">
        <v>1000</v>
      </c>
      <c r="C184" s="8">
        <v>51200</v>
      </c>
      <c r="D184" s="8" t="s">
        <v>57</v>
      </c>
      <c r="E184" s="17">
        <v>4020</v>
      </c>
      <c r="F184" s="17" t="s">
        <v>12</v>
      </c>
      <c r="G184" s="17">
        <v>1713</v>
      </c>
      <c r="H184" s="17" t="s">
        <v>923</v>
      </c>
      <c r="J184" s="135" t="s">
        <v>977</v>
      </c>
    </row>
    <row r="185" spans="1:46" ht="12" customHeight="1" x14ac:dyDescent="0.2">
      <c r="A185" s="8">
        <v>11000</v>
      </c>
      <c r="B185" s="8">
        <v>1000</v>
      </c>
      <c r="C185" s="8">
        <v>51200</v>
      </c>
      <c r="D185" s="8" t="s">
        <v>57</v>
      </c>
      <c r="E185" s="17">
        <v>4020</v>
      </c>
      <c r="F185" s="17" t="s">
        <v>12</v>
      </c>
      <c r="G185" s="17">
        <v>1714</v>
      </c>
      <c r="H185" s="17" t="s">
        <v>924</v>
      </c>
      <c r="J185" s="135" t="s">
        <v>977</v>
      </c>
    </row>
    <row r="186" spans="1:46" s="141" customFormat="1" ht="14.25" x14ac:dyDescent="0.3">
      <c r="A186" s="4"/>
      <c r="B186" s="26"/>
      <c r="C186" s="7"/>
      <c r="D186" s="7"/>
      <c r="E186" s="27" t="s">
        <v>221</v>
      </c>
      <c r="F186" s="18"/>
      <c r="G186" s="19"/>
      <c r="H186" s="19"/>
      <c r="I186" s="89"/>
      <c r="J186" s="73" t="s">
        <v>905</v>
      </c>
      <c r="K186" s="83"/>
      <c r="L186" s="73" t="s">
        <v>906</v>
      </c>
      <c r="M186" s="83"/>
      <c r="N186" s="73" t="s">
        <v>907</v>
      </c>
      <c r="O186" s="83"/>
      <c r="P186" s="73" t="s">
        <v>908</v>
      </c>
      <c r="Q186" s="83"/>
      <c r="R186" s="73" t="s">
        <v>909</v>
      </c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</row>
    <row r="187" spans="1:46" ht="12" customHeight="1" x14ac:dyDescent="0.2">
      <c r="A187" s="8">
        <v>11000</v>
      </c>
      <c r="B187" s="8">
        <v>1000</v>
      </c>
      <c r="C187" s="8">
        <v>51200</v>
      </c>
      <c r="D187" s="8" t="s">
        <v>57</v>
      </c>
      <c r="E187" s="17">
        <v>9000</v>
      </c>
      <c r="F187" s="17" t="s">
        <v>12</v>
      </c>
      <c r="G187" s="17">
        <v>1621</v>
      </c>
      <c r="H187" s="17" t="s">
        <v>919</v>
      </c>
      <c r="J187" s="135">
        <v>0</v>
      </c>
      <c r="L187" s="135">
        <v>0</v>
      </c>
      <c r="N187" s="135">
        <v>0</v>
      </c>
      <c r="P187" s="135">
        <v>0</v>
      </c>
      <c r="R187" s="135">
        <v>0</v>
      </c>
    </row>
    <row r="188" spans="1:46" ht="12" customHeight="1" x14ac:dyDescent="0.2">
      <c r="A188" s="8">
        <v>11000</v>
      </c>
      <c r="B188" s="8">
        <v>1000</v>
      </c>
      <c r="C188" s="8">
        <v>51200</v>
      </c>
      <c r="D188" s="8" t="s">
        <v>57</v>
      </c>
      <c r="E188" s="17">
        <v>9000</v>
      </c>
      <c r="F188" s="17" t="s">
        <v>12</v>
      </c>
      <c r="G188" s="17">
        <v>1622</v>
      </c>
      <c r="H188" s="17" t="s">
        <v>920</v>
      </c>
      <c r="J188" s="135">
        <v>0</v>
      </c>
      <c r="L188" s="135">
        <v>0</v>
      </c>
      <c r="N188" s="135">
        <v>0</v>
      </c>
      <c r="P188" s="135">
        <v>0</v>
      </c>
      <c r="R188" s="135">
        <v>0</v>
      </c>
    </row>
    <row r="189" spans="1:46" ht="12" customHeight="1" x14ac:dyDescent="0.2">
      <c r="A189" s="8">
        <v>11000</v>
      </c>
      <c r="B189" s="8">
        <v>1000</v>
      </c>
      <c r="C189" s="8">
        <v>51200</v>
      </c>
      <c r="D189" s="8" t="s">
        <v>57</v>
      </c>
      <c r="E189" s="17">
        <v>9000</v>
      </c>
      <c r="F189" s="17" t="s">
        <v>12</v>
      </c>
      <c r="G189" s="17">
        <v>1624</v>
      </c>
      <c r="H189" s="17" t="s">
        <v>921</v>
      </c>
      <c r="J189" s="135">
        <v>0</v>
      </c>
      <c r="L189" s="135">
        <v>0</v>
      </c>
      <c r="N189" s="135">
        <v>0</v>
      </c>
      <c r="P189" s="135">
        <v>0</v>
      </c>
      <c r="R189" s="135">
        <v>0</v>
      </c>
    </row>
    <row r="190" spans="1:46" ht="12" customHeight="1" x14ac:dyDescent="0.2">
      <c r="A190" s="8">
        <v>11000</v>
      </c>
      <c r="B190" s="8">
        <v>1000</v>
      </c>
      <c r="C190" s="8">
        <v>51200</v>
      </c>
      <c r="D190" s="8" t="s">
        <v>57</v>
      </c>
      <c r="E190" s="17">
        <v>9000</v>
      </c>
      <c r="F190" s="17" t="s">
        <v>12</v>
      </c>
      <c r="G190" s="17">
        <v>1711</v>
      </c>
      <c r="H190" s="17" t="s">
        <v>922</v>
      </c>
      <c r="J190" s="135">
        <v>0</v>
      </c>
      <c r="L190" s="135">
        <v>0</v>
      </c>
      <c r="N190" s="135">
        <v>0</v>
      </c>
      <c r="P190" s="135">
        <v>0</v>
      </c>
      <c r="R190" s="135">
        <v>0</v>
      </c>
    </row>
    <row r="191" spans="1:46" ht="12" customHeight="1" x14ac:dyDescent="0.2">
      <c r="A191" s="8">
        <v>11000</v>
      </c>
      <c r="B191" s="8">
        <v>1000</v>
      </c>
      <c r="C191" s="8">
        <v>51200</v>
      </c>
      <c r="D191" s="8" t="s">
        <v>57</v>
      </c>
      <c r="E191" s="17">
        <v>9000</v>
      </c>
      <c r="F191" s="17" t="s">
        <v>12</v>
      </c>
      <c r="G191" s="17">
        <v>1713</v>
      </c>
      <c r="H191" s="17" t="s">
        <v>923</v>
      </c>
      <c r="J191" s="135">
        <v>0</v>
      </c>
      <c r="L191" s="135">
        <v>0</v>
      </c>
      <c r="N191" s="135">
        <v>0</v>
      </c>
      <c r="P191" s="135">
        <v>0</v>
      </c>
      <c r="R191" s="135">
        <v>0</v>
      </c>
    </row>
    <row r="192" spans="1:46" ht="12" customHeight="1" x14ac:dyDescent="0.2">
      <c r="A192" s="8">
        <v>11000</v>
      </c>
      <c r="B192" s="8">
        <v>1000</v>
      </c>
      <c r="C192" s="8">
        <v>51200</v>
      </c>
      <c r="D192" s="8" t="s">
        <v>57</v>
      </c>
      <c r="E192" s="17">
        <v>9000</v>
      </c>
      <c r="F192" s="17" t="s">
        <v>12</v>
      </c>
      <c r="G192" s="17">
        <v>1714</v>
      </c>
      <c r="H192" s="17" t="s">
        <v>924</v>
      </c>
      <c r="J192" s="135">
        <v>0</v>
      </c>
      <c r="L192" s="135">
        <v>0</v>
      </c>
      <c r="N192" s="135">
        <v>0</v>
      </c>
      <c r="P192" s="135">
        <v>0</v>
      </c>
      <c r="R192" s="135">
        <v>0</v>
      </c>
    </row>
    <row r="193" spans="1:46" s="141" customFormat="1" ht="14.25" x14ac:dyDescent="0.3">
      <c r="A193" s="4"/>
      <c r="B193" s="26"/>
      <c r="C193" s="7"/>
      <c r="D193" s="7"/>
      <c r="E193" s="27" t="s">
        <v>214</v>
      </c>
      <c r="F193" s="18"/>
      <c r="G193" s="19"/>
      <c r="H193" s="19"/>
      <c r="I193" s="89"/>
      <c r="J193" s="73" t="s">
        <v>905</v>
      </c>
      <c r="K193" s="83"/>
      <c r="L193" s="73" t="s">
        <v>906</v>
      </c>
      <c r="M193" s="83"/>
      <c r="N193" s="73" t="s">
        <v>907</v>
      </c>
      <c r="O193" s="83"/>
      <c r="P193" s="73" t="s">
        <v>908</v>
      </c>
      <c r="Q193" s="83"/>
      <c r="R193" s="73" t="s">
        <v>909</v>
      </c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</row>
    <row r="194" spans="1:46" ht="12" customHeight="1" x14ac:dyDescent="0.2">
      <c r="A194" s="8">
        <v>11000</v>
      </c>
      <c r="B194" s="8">
        <v>1000</v>
      </c>
      <c r="C194" s="8">
        <v>51300</v>
      </c>
      <c r="D194" s="8" t="s">
        <v>58</v>
      </c>
      <c r="E194" s="20" t="s">
        <v>10</v>
      </c>
      <c r="F194" s="17" t="s">
        <v>12</v>
      </c>
      <c r="G194" s="17">
        <v>1416</v>
      </c>
      <c r="H194" s="17" t="s">
        <v>911</v>
      </c>
      <c r="J194" s="135">
        <v>0</v>
      </c>
      <c r="L194" s="135">
        <v>0</v>
      </c>
      <c r="N194" s="135">
        <v>0</v>
      </c>
      <c r="P194" s="135">
        <v>0</v>
      </c>
      <c r="R194" s="135">
        <v>0</v>
      </c>
    </row>
    <row r="195" spans="1:46" s="141" customFormat="1" ht="14.25" x14ac:dyDescent="0.3">
      <c r="A195" s="4"/>
      <c r="B195" s="26"/>
      <c r="C195" s="7"/>
      <c r="D195" s="7"/>
      <c r="E195" s="27" t="s">
        <v>215</v>
      </c>
      <c r="F195" s="18"/>
      <c r="G195" s="19"/>
      <c r="H195" s="19"/>
      <c r="I195" s="89"/>
      <c r="J195" s="73" t="s">
        <v>905</v>
      </c>
      <c r="K195" s="83"/>
      <c r="L195" s="73" t="s">
        <v>906</v>
      </c>
      <c r="M195" s="83"/>
      <c r="N195" s="73" t="s">
        <v>907</v>
      </c>
      <c r="O195" s="83"/>
      <c r="P195" s="73" t="s">
        <v>908</v>
      </c>
      <c r="Q195" s="83"/>
      <c r="R195" s="73" t="s">
        <v>909</v>
      </c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</row>
    <row r="196" spans="1:46" ht="12" customHeight="1" x14ac:dyDescent="0.2">
      <c r="A196" s="8">
        <v>11000</v>
      </c>
      <c r="B196" s="8">
        <v>1000</v>
      </c>
      <c r="C196" s="8">
        <v>51300</v>
      </c>
      <c r="D196" s="8" t="s">
        <v>58</v>
      </c>
      <c r="E196" s="17">
        <v>1010</v>
      </c>
      <c r="F196" s="17" t="s">
        <v>12</v>
      </c>
      <c r="G196" s="17">
        <v>1411</v>
      </c>
      <c r="H196" s="17" t="s">
        <v>916</v>
      </c>
      <c r="J196" s="135">
        <v>0</v>
      </c>
      <c r="L196" s="135">
        <v>9000</v>
      </c>
      <c r="N196" s="135">
        <v>10000</v>
      </c>
      <c r="P196" s="135">
        <v>12000</v>
      </c>
      <c r="R196" s="135">
        <v>14000</v>
      </c>
    </row>
    <row r="197" spans="1:46" ht="12" customHeight="1" x14ac:dyDescent="0.2">
      <c r="A197" s="8">
        <v>11000</v>
      </c>
      <c r="B197" s="8">
        <v>1000</v>
      </c>
      <c r="C197" s="8">
        <v>51300</v>
      </c>
      <c r="D197" s="8" t="s">
        <v>58</v>
      </c>
      <c r="E197" s="17">
        <v>1010</v>
      </c>
      <c r="F197" s="17" t="s">
        <v>12</v>
      </c>
      <c r="G197" s="17">
        <v>1413</v>
      </c>
      <c r="H197" s="17" t="s">
        <v>917</v>
      </c>
      <c r="J197" s="135">
        <v>0</v>
      </c>
      <c r="L197" s="135">
        <v>1000</v>
      </c>
      <c r="N197" s="135">
        <v>2000</v>
      </c>
      <c r="P197" s="135">
        <v>2000</v>
      </c>
      <c r="R197" s="135">
        <v>3000</v>
      </c>
    </row>
    <row r="198" spans="1:46" ht="12" customHeight="1" x14ac:dyDescent="0.2">
      <c r="A198" s="8">
        <v>11000</v>
      </c>
      <c r="B198" s="8">
        <v>1000</v>
      </c>
      <c r="C198" s="8">
        <v>51300</v>
      </c>
      <c r="D198" s="8" t="s">
        <v>58</v>
      </c>
      <c r="E198" s="17">
        <v>1010</v>
      </c>
      <c r="F198" s="17" t="s">
        <v>12</v>
      </c>
      <c r="G198" s="17">
        <v>1414</v>
      </c>
      <c r="H198" s="17" t="s">
        <v>918</v>
      </c>
      <c r="J198" s="135" t="s">
        <v>977</v>
      </c>
    </row>
    <row r="199" spans="1:46" ht="12" customHeight="1" x14ac:dyDescent="0.2">
      <c r="A199" s="8">
        <v>11000</v>
      </c>
      <c r="B199" s="8">
        <v>1000</v>
      </c>
      <c r="C199" s="8">
        <v>51300</v>
      </c>
      <c r="D199" s="8" t="s">
        <v>58</v>
      </c>
      <c r="E199" s="17">
        <v>1010</v>
      </c>
      <c r="F199" s="17" t="s">
        <v>12</v>
      </c>
      <c r="G199" s="17">
        <v>1621</v>
      </c>
      <c r="H199" s="17" t="s">
        <v>919</v>
      </c>
      <c r="J199" s="135">
        <v>0</v>
      </c>
      <c r="L199" s="135">
        <v>0</v>
      </c>
      <c r="N199" s="135">
        <v>0</v>
      </c>
      <c r="P199" s="135">
        <v>0</v>
      </c>
      <c r="R199" s="135">
        <v>0</v>
      </c>
    </row>
    <row r="200" spans="1:46" ht="12" customHeight="1" x14ac:dyDescent="0.2">
      <c r="A200" s="8">
        <v>11000</v>
      </c>
      <c r="B200" s="8">
        <v>1000</v>
      </c>
      <c r="C200" s="8">
        <v>51300</v>
      </c>
      <c r="D200" s="8" t="s">
        <v>58</v>
      </c>
      <c r="E200" s="17">
        <v>1010</v>
      </c>
      <c r="F200" s="17" t="s">
        <v>12</v>
      </c>
      <c r="G200" s="17">
        <v>1622</v>
      </c>
      <c r="H200" s="17" t="s">
        <v>920</v>
      </c>
      <c r="J200" s="135">
        <v>0</v>
      </c>
      <c r="L200" s="135">
        <v>0</v>
      </c>
      <c r="N200" s="135">
        <v>0</v>
      </c>
      <c r="P200" s="135">
        <v>0</v>
      </c>
      <c r="R200" s="135">
        <v>0</v>
      </c>
    </row>
    <row r="201" spans="1:46" ht="12" customHeight="1" x14ac:dyDescent="0.2">
      <c r="A201" s="8">
        <v>11000</v>
      </c>
      <c r="B201" s="8">
        <v>1000</v>
      </c>
      <c r="C201" s="8">
        <v>51300</v>
      </c>
      <c r="D201" s="8" t="s">
        <v>58</v>
      </c>
      <c r="E201" s="17">
        <v>1010</v>
      </c>
      <c r="F201" s="17" t="s">
        <v>12</v>
      </c>
      <c r="G201" s="17">
        <v>1624</v>
      </c>
      <c r="H201" s="17" t="s">
        <v>921</v>
      </c>
      <c r="J201" s="135">
        <v>0</v>
      </c>
      <c r="L201" s="135">
        <v>5000</v>
      </c>
      <c r="N201" s="135">
        <v>6000</v>
      </c>
      <c r="P201" s="135">
        <v>7000</v>
      </c>
      <c r="R201" s="135">
        <v>8500</v>
      </c>
    </row>
    <row r="202" spans="1:46" ht="12" customHeight="1" x14ac:dyDescent="0.2">
      <c r="A202" s="8">
        <v>11000</v>
      </c>
      <c r="B202" s="8">
        <v>1000</v>
      </c>
      <c r="C202" s="8">
        <v>51300</v>
      </c>
      <c r="D202" s="8" t="s">
        <v>58</v>
      </c>
      <c r="E202" s="17">
        <v>1010</v>
      </c>
      <c r="F202" s="17" t="s">
        <v>12</v>
      </c>
      <c r="G202" s="17">
        <v>1711</v>
      </c>
      <c r="H202" s="17" t="s">
        <v>922</v>
      </c>
      <c r="J202" s="135">
        <v>0</v>
      </c>
      <c r="L202" s="135">
        <v>0</v>
      </c>
      <c r="N202" s="135">
        <v>0</v>
      </c>
      <c r="P202" s="135">
        <v>0</v>
      </c>
      <c r="R202" s="135">
        <v>0</v>
      </c>
    </row>
    <row r="203" spans="1:46" ht="12" customHeight="1" x14ac:dyDescent="0.2">
      <c r="A203" s="8">
        <v>11000</v>
      </c>
      <c r="B203" s="8">
        <v>1000</v>
      </c>
      <c r="C203" s="8">
        <v>51300</v>
      </c>
      <c r="D203" s="8" t="s">
        <v>58</v>
      </c>
      <c r="E203" s="17">
        <v>1010</v>
      </c>
      <c r="F203" s="17" t="s">
        <v>12</v>
      </c>
      <c r="G203" s="17">
        <v>1713</v>
      </c>
      <c r="H203" s="17" t="s">
        <v>923</v>
      </c>
      <c r="J203" s="135">
        <v>0</v>
      </c>
      <c r="L203" s="135">
        <v>0</v>
      </c>
      <c r="N203" s="135">
        <v>0</v>
      </c>
      <c r="P203" s="135">
        <v>0</v>
      </c>
      <c r="R203" s="135">
        <v>0</v>
      </c>
    </row>
    <row r="204" spans="1:46" ht="12" customHeight="1" x14ac:dyDescent="0.2">
      <c r="A204" s="8">
        <v>11000</v>
      </c>
      <c r="B204" s="8">
        <v>1000</v>
      </c>
      <c r="C204" s="8">
        <v>51300</v>
      </c>
      <c r="D204" s="8" t="s">
        <v>58</v>
      </c>
      <c r="E204" s="17">
        <v>1010</v>
      </c>
      <c r="F204" s="17" t="s">
        <v>12</v>
      </c>
      <c r="G204" s="17">
        <v>1714</v>
      </c>
      <c r="H204" s="17" t="s">
        <v>924</v>
      </c>
      <c r="J204" s="135">
        <v>0</v>
      </c>
      <c r="L204" s="135">
        <v>0</v>
      </c>
      <c r="N204" s="135">
        <v>0</v>
      </c>
      <c r="P204" s="135">
        <v>0</v>
      </c>
      <c r="R204" s="135">
        <v>0</v>
      </c>
    </row>
    <row r="205" spans="1:46" s="141" customFormat="1" ht="14.25" x14ac:dyDescent="0.3">
      <c r="A205" s="4"/>
      <c r="B205" s="26"/>
      <c r="C205" s="7"/>
      <c r="D205" s="7"/>
      <c r="E205" s="27" t="s">
        <v>216</v>
      </c>
      <c r="F205" s="18"/>
      <c r="G205" s="19"/>
      <c r="H205" s="19"/>
      <c r="I205" s="89"/>
      <c r="J205" s="73" t="s">
        <v>905</v>
      </c>
      <c r="K205" s="83"/>
      <c r="L205" s="73" t="s">
        <v>906</v>
      </c>
      <c r="M205" s="83"/>
      <c r="N205" s="73" t="s">
        <v>907</v>
      </c>
      <c r="O205" s="83"/>
      <c r="P205" s="73" t="s">
        <v>908</v>
      </c>
      <c r="Q205" s="83"/>
      <c r="R205" s="73" t="s">
        <v>909</v>
      </c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</row>
    <row r="206" spans="1:46" ht="12" customHeight="1" x14ac:dyDescent="0.2">
      <c r="A206" s="8">
        <v>11000</v>
      </c>
      <c r="B206" s="8">
        <v>1000</v>
      </c>
      <c r="C206" s="8">
        <v>51300</v>
      </c>
      <c r="D206" s="8" t="s">
        <v>58</v>
      </c>
      <c r="E206" s="17">
        <v>1020</v>
      </c>
      <c r="F206" s="17" t="s">
        <v>12</v>
      </c>
      <c r="G206" s="17">
        <v>1411</v>
      </c>
      <c r="H206" s="17" t="s">
        <v>916</v>
      </c>
      <c r="J206" s="135">
        <v>0</v>
      </c>
      <c r="L206" s="135">
        <v>3000</v>
      </c>
      <c r="N206" s="135">
        <v>3000</v>
      </c>
      <c r="P206" s="135">
        <v>4000</v>
      </c>
      <c r="R206" s="135">
        <v>4000</v>
      </c>
    </row>
    <row r="207" spans="1:46" ht="12" customHeight="1" x14ac:dyDescent="0.2">
      <c r="A207" s="8">
        <v>11000</v>
      </c>
      <c r="B207" s="8">
        <v>1000</v>
      </c>
      <c r="C207" s="8">
        <v>51300</v>
      </c>
      <c r="D207" s="8" t="s">
        <v>58</v>
      </c>
      <c r="E207" s="17">
        <v>1020</v>
      </c>
      <c r="F207" s="17" t="s">
        <v>12</v>
      </c>
      <c r="G207" s="17">
        <v>1413</v>
      </c>
      <c r="H207" s="17" t="s">
        <v>917</v>
      </c>
      <c r="J207" s="135">
        <v>0</v>
      </c>
      <c r="L207" s="135">
        <v>0</v>
      </c>
      <c r="N207" s="135">
        <v>0</v>
      </c>
      <c r="P207" s="135">
        <v>0</v>
      </c>
      <c r="R207" s="135">
        <v>0</v>
      </c>
    </row>
    <row r="208" spans="1:46" ht="12" customHeight="1" x14ac:dyDescent="0.2">
      <c r="A208" s="8">
        <v>11000</v>
      </c>
      <c r="B208" s="8">
        <v>1000</v>
      </c>
      <c r="C208" s="8">
        <v>51300</v>
      </c>
      <c r="D208" s="8" t="s">
        <v>58</v>
      </c>
      <c r="E208" s="17">
        <v>1020</v>
      </c>
      <c r="F208" s="17" t="s">
        <v>12</v>
      </c>
      <c r="G208" s="17">
        <v>1414</v>
      </c>
      <c r="H208" s="17" t="s">
        <v>918</v>
      </c>
      <c r="J208" s="135">
        <v>0</v>
      </c>
      <c r="L208" s="135">
        <v>0</v>
      </c>
      <c r="N208" s="135">
        <v>0</v>
      </c>
      <c r="P208" s="135">
        <v>0</v>
      </c>
      <c r="R208" s="135">
        <v>0</v>
      </c>
    </row>
    <row r="209" spans="1:46" ht="12" customHeight="1" x14ac:dyDescent="0.2">
      <c r="A209" s="8">
        <v>11000</v>
      </c>
      <c r="B209" s="8">
        <v>1000</v>
      </c>
      <c r="C209" s="8">
        <v>51300</v>
      </c>
      <c r="D209" s="8" t="s">
        <v>58</v>
      </c>
      <c r="E209" s="17">
        <v>1020</v>
      </c>
      <c r="F209" s="17" t="s">
        <v>12</v>
      </c>
      <c r="G209" s="17">
        <v>1621</v>
      </c>
      <c r="H209" s="17" t="s">
        <v>919</v>
      </c>
      <c r="J209" s="135">
        <v>0</v>
      </c>
      <c r="L209" s="135">
        <v>0</v>
      </c>
      <c r="N209" s="135">
        <v>0</v>
      </c>
      <c r="P209" s="135">
        <v>0</v>
      </c>
      <c r="R209" s="135">
        <v>0</v>
      </c>
    </row>
    <row r="210" spans="1:46" ht="12" customHeight="1" x14ac:dyDescent="0.2">
      <c r="A210" s="8">
        <v>11000</v>
      </c>
      <c r="B210" s="8">
        <v>1000</v>
      </c>
      <c r="C210" s="8">
        <v>51300</v>
      </c>
      <c r="D210" s="8" t="s">
        <v>58</v>
      </c>
      <c r="E210" s="17">
        <v>1020</v>
      </c>
      <c r="F210" s="17" t="s">
        <v>12</v>
      </c>
      <c r="G210" s="17">
        <v>1622</v>
      </c>
      <c r="H210" s="17" t="s">
        <v>920</v>
      </c>
      <c r="J210" s="135">
        <v>0</v>
      </c>
      <c r="L210" s="135">
        <v>0</v>
      </c>
      <c r="N210" s="135">
        <v>0</v>
      </c>
      <c r="P210" s="135">
        <v>0</v>
      </c>
      <c r="R210" s="135">
        <v>0</v>
      </c>
    </row>
    <row r="211" spans="1:46" ht="12" customHeight="1" x14ac:dyDescent="0.2">
      <c r="A211" s="8">
        <v>11000</v>
      </c>
      <c r="B211" s="8">
        <v>1000</v>
      </c>
      <c r="C211" s="8">
        <v>51300</v>
      </c>
      <c r="D211" s="8" t="s">
        <v>58</v>
      </c>
      <c r="E211" s="17">
        <v>1020</v>
      </c>
      <c r="F211" s="17" t="s">
        <v>12</v>
      </c>
      <c r="G211" s="17">
        <v>1624</v>
      </c>
      <c r="H211" s="17" t="s">
        <v>921</v>
      </c>
      <c r="J211" s="135">
        <v>0</v>
      </c>
      <c r="L211" s="135">
        <v>1500</v>
      </c>
      <c r="N211" s="135">
        <v>1500</v>
      </c>
      <c r="P211" s="135">
        <v>2000</v>
      </c>
      <c r="R211" s="135">
        <v>2000</v>
      </c>
    </row>
    <row r="212" spans="1:46" ht="12" customHeight="1" x14ac:dyDescent="0.2">
      <c r="A212" s="8">
        <v>11000</v>
      </c>
      <c r="B212" s="8">
        <v>1000</v>
      </c>
      <c r="C212" s="8">
        <v>51300</v>
      </c>
      <c r="D212" s="8" t="s">
        <v>58</v>
      </c>
      <c r="E212" s="17">
        <v>1020</v>
      </c>
      <c r="F212" s="17" t="s">
        <v>12</v>
      </c>
      <c r="G212" s="17">
        <v>1711</v>
      </c>
      <c r="H212" s="17" t="s">
        <v>922</v>
      </c>
      <c r="J212" s="135">
        <v>0</v>
      </c>
      <c r="L212" s="135">
        <v>0</v>
      </c>
      <c r="N212" s="135">
        <v>0</v>
      </c>
      <c r="P212" s="135">
        <v>0</v>
      </c>
      <c r="R212" s="135">
        <v>0</v>
      </c>
    </row>
    <row r="213" spans="1:46" ht="12" customHeight="1" x14ac:dyDescent="0.2">
      <c r="A213" s="8">
        <v>11000</v>
      </c>
      <c r="B213" s="8">
        <v>1000</v>
      </c>
      <c r="C213" s="8">
        <v>51300</v>
      </c>
      <c r="D213" s="8" t="s">
        <v>58</v>
      </c>
      <c r="E213" s="17">
        <v>1020</v>
      </c>
      <c r="F213" s="17" t="s">
        <v>12</v>
      </c>
      <c r="G213" s="17">
        <v>1713</v>
      </c>
      <c r="H213" s="17" t="s">
        <v>923</v>
      </c>
      <c r="J213" s="135">
        <v>0</v>
      </c>
      <c r="L213" s="135">
        <v>0</v>
      </c>
      <c r="N213" s="135">
        <v>0</v>
      </c>
      <c r="P213" s="135">
        <v>0</v>
      </c>
      <c r="R213" s="135">
        <v>0</v>
      </c>
    </row>
    <row r="214" spans="1:46" ht="12" customHeight="1" x14ac:dyDescent="0.2">
      <c r="A214" s="8">
        <v>11000</v>
      </c>
      <c r="B214" s="8">
        <v>1000</v>
      </c>
      <c r="C214" s="8">
        <v>51300</v>
      </c>
      <c r="D214" s="8" t="s">
        <v>58</v>
      </c>
      <c r="E214" s="17">
        <v>1020</v>
      </c>
      <c r="F214" s="17" t="s">
        <v>12</v>
      </c>
      <c r="G214" s="17">
        <v>1714</v>
      </c>
      <c r="H214" s="17" t="s">
        <v>924</v>
      </c>
      <c r="J214" s="135">
        <v>0</v>
      </c>
      <c r="L214" s="135">
        <v>0</v>
      </c>
      <c r="N214" s="135">
        <v>0</v>
      </c>
      <c r="P214" s="135">
        <v>0</v>
      </c>
      <c r="R214" s="135">
        <v>0</v>
      </c>
    </row>
    <row r="215" spans="1:46" s="141" customFormat="1" ht="14.25" x14ac:dyDescent="0.3">
      <c r="A215" s="4"/>
      <c r="B215" s="26"/>
      <c r="C215" s="7"/>
      <c r="D215" s="7"/>
      <c r="E215" s="27" t="s">
        <v>217</v>
      </c>
      <c r="F215" s="18"/>
      <c r="G215" s="19"/>
      <c r="H215" s="19"/>
      <c r="I215" s="89"/>
      <c r="J215" s="73" t="s">
        <v>905</v>
      </c>
      <c r="K215" s="83"/>
      <c r="L215" s="73" t="s">
        <v>906</v>
      </c>
      <c r="M215" s="83"/>
      <c r="N215" s="73" t="s">
        <v>907</v>
      </c>
      <c r="O215" s="83"/>
      <c r="P215" s="73" t="s">
        <v>908</v>
      </c>
      <c r="Q215" s="83"/>
      <c r="R215" s="73" t="s">
        <v>909</v>
      </c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</row>
    <row r="216" spans="1:46" ht="12" customHeight="1" x14ac:dyDescent="0.2">
      <c r="A216" s="8">
        <v>11000</v>
      </c>
      <c r="B216" s="8">
        <v>1000</v>
      </c>
      <c r="C216" s="8">
        <v>51300</v>
      </c>
      <c r="D216" s="8" t="s">
        <v>58</v>
      </c>
      <c r="E216" s="17">
        <v>2000</v>
      </c>
      <c r="F216" s="17" t="s">
        <v>12</v>
      </c>
      <c r="G216" s="17">
        <v>1412</v>
      </c>
      <c r="H216" s="17" t="s">
        <v>925</v>
      </c>
      <c r="J216" s="135">
        <v>0</v>
      </c>
      <c r="L216" s="135">
        <v>2000</v>
      </c>
      <c r="N216" s="135">
        <v>3000</v>
      </c>
      <c r="P216" s="135">
        <v>4000</v>
      </c>
      <c r="R216" s="135">
        <v>4000</v>
      </c>
    </row>
    <row r="217" spans="1:46" ht="12" customHeight="1" x14ac:dyDescent="0.2">
      <c r="A217" s="8">
        <v>11000</v>
      </c>
      <c r="B217" s="8">
        <v>1000</v>
      </c>
      <c r="C217" s="8">
        <v>51300</v>
      </c>
      <c r="D217" s="8" t="s">
        <v>58</v>
      </c>
      <c r="E217" s="17">
        <v>2000</v>
      </c>
      <c r="F217" s="17" t="s">
        <v>12</v>
      </c>
      <c r="G217" s="17">
        <v>1621</v>
      </c>
      <c r="H217" s="17" t="s">
        <v>919</v>
      </c>
      <c r="J217" s="135">
        <v>0</v>
      </c>
      <c r="L217" s="135">
        <v>0</v>
      </c>
      <c r="N217" s="135">
        <v>0</v>
      </c>
      <c r="P217" s="135">
        <v>0</v>
      </c>
      <c r="R217" s="135">
        <v>0</v>
      </c>
    </row>
    <row r="218" spans="1:46" ht="12" customHeight="1" x14ac:dyDescent="0.2">
      <c r="A218" s="8">
        <v>11000</v>
      </c>
      <c r="B218" s="8">
        <v>1000</v>
      </c>
      <c r="C218" s="8">
        <v>51300</v>
      </c>
      <c r="D218" s="8" t="s">
        <v>58</v>
      </c>
      <c r="E218" s="17">
        <v>2000</v>
      </c>
      <c r="F218" s="17" t="s">
        <v>12</v>
      </c>
      <c r="G218" s="17">
        <v>1622</v>
      </c>
      <c r="H218" s="17" t="s">
        <v>920</v>
      </c>
      <c r="J218" s="135">
        <v>0</v>
      </c>
      <c r="L218" s="135">
        <v>0</v>
      </c>
      <c r="N218" s="135">
        <v>0</v>
      </c>
      <c r="P218" s="135">
        <v>0</v>
      </c>
      <c r="R218" s="135">
        <v>0</v>
      </c>
    </row>
    <row r="219" spans="1:46" ht="12" customHeight="1" x14ac:dyDescent="0.2">
      <c r="A219" s="8">
        <v>11000</v>
      </c>
      <c r="B219" s="8">
        <v>1000</v>
      </c>
      <c r="C219" s="8">
        <v>51300</v>
      </c>
      <c r="D219" s="8" t="s">
        <v>58</v>
      </c>
      <c r="E219" s="17">
        <v>2000</v>
      </c>
      <c r="F219" s="17" t="s">
        <v>12</v>
      </c>
      <c r="G219" s="17">
        <v>1624</v>
      </c>
      <c r="H219" s="17" t="s">
        <v>921</v>
      </c>
      <c r="J219" s="135">
        <v>0</v>
      </c>
      <c r="L219" s="135">
        <v>1000</v>
      </c>
      <c r="N219" s="135">
        <v>1500</v>
      </c>
      <c r="P219" s="135">
        <v>2000</v>
      </c>
      <c r="R219" s="135">
        <v>2000</v>
      </c>
    </row>
    <row r="220" spans="1:46" ht="12" customHeight="1" x14ac:dyDescent="0.2">
      <c r="A220" s="8">
        <v>11000</v>
      </c>
      <c r="B220" s="8">
        <v>1000</v>
      </c>
      <c r="C220" s="8">
        <v>51300</v>
      </c>
      <c r="D220" s="8" t="s">
        <v>58</v>
      </c>
      <c r="E220" s="17">
        <v>2000</v>
      </c>
      <c r="F220" s="17" t="s">
        <v>12</v>
      </c>
      <c r="G220" s="17">
        <v>1711</v>
      </c>
      <c r="H220" s="17" t="s">
        <v>922</v>
      </c>
      <c r="J220" s="135">
        <v>0</v>
      </c>
      <c r="L220" s="135">
        <v>0</v>
      </c>
      <c r="N220" s="135">
        <v>0</v>
      </c>
      <c r="P220" s="135">
        <v>0</v>
      </c>
      <c r="R220" s="135">
        <v>0</v>
      </c>
    </row>
    <row r="221" spans="1:46" ht="12" customHeight="1" x14ac:dyDescent="0.2">
      <c r="A221" s="8">
        <v>11000</v>
      </c>
      <c r="B221" s="8">
        <v>1000</v>
      </c>
      <c r="C221" s="8">
        <v>51300</v>
      </c>
      <c r="D221" s="8" t="s">
        <v>58</v>
      </c>
      <c r="E221" s="17">
        <v>2000</v>
      </c>
      <c r="F221" s="17" t="s">
        <v>12</v>
      </c>
      <c r="G221" s="17">
        <v>1712</v>
      </c>
      <c r="H221" s="17" t="s">
        <v>927</v>
      </c>
      <c r="J221" s="135">
        <v>0</v>
      </c>
      <c r="L221" s="135">
        <v>0</v>
      </c>
      <c r="N221" s="135">
        <v>0</v>
      </c>
      <c r="P221" s="135">
        <v>0</v>
      </c>
      <c r="R221" s="135">
        <v>0</v>
      </c>
    </row>
    <row r="222" spans="1:46" ht="12" customHeight="1" x14ac:dyDescent="0.2">
      <c r="A222" s="8">
        <v>11000</v>
      </c>
      <c r="B222" s="8">
        <v>1000</v>
      </c>
      <c r="C222" s="8">
        <v>51300</v>
      </c>
      <c r="D222" s="8" t="s">
        <v>58</v>
      </c>
      <c r="E222" s="17">
        <v>2000</v>
      </c>
      <c r="F222" s="17" t="s">
        <v>12</v>
      </c>
      <c r="G222" s="17">
        <v>1713</v>
      </c>
      <c r="H222" s="17" t="s">
        <v>923</v>
      </c>
      <c r="J222" s="135">
        <v>0</v>
      </c>
      <c r="L222" s="135">
        <v>0</v>
      </c>
      <c r="N222" s="135">
        <v>0</v>
      </c>
      <c r="P222" s="135">
        <v>0</v>
      </c>
      <c r="R222" s="135">
        <v>0</v>
      </c>
    </row>
    <row r="223" spans="1:46" ht="12" customHeight="1" x14ac:dyDescent="0.2">
      <c r="A223" s="8">
        <v>11000</v>
      </c>
      <c r="B223" s="8">
        <v>1000</v>
      </c>
      <c r="C223" s="8">
        <v>51300</v>
      </c>
      <c r="D223" s="8" t="s">
        <v>58</v>
      </c>
      <c r="E223" s="17">
        <v>2000</v>
      </c>
      <c r="F223" s="17" t="s">
        <v>12</v>
      </c>
      <c r="G223" s="17">
        <v>1714</v>
      </c>
      <c r="H223" s="17" t="s">
        <v>924</v>
      </c>
      <c r="J223" s="135">
        <v>0</v>
      </c>
      <c r="L223" s="135">
        <v>0</v>
      </c>
      <c r="N223" s="135">
        <v>0</v>
      </c>
      <c r="P223" s="135">
        <v>0</v>
      </c>
      <c r="R223" s="135">
        <v>0</v>
      </c>
    </row>
    <row r="224" spans="1:46" s="141" customFormat="1" ht="14.25" x14ac:dyDescent="0.3">
      <c r="A224" s="4"/>
      <c r="B224" s="26"/>
      <c r="C224" s="7"/>
      <c r="D224" s="7"/>
      <c r="E224" s="27" t="s">
        <v>218</v>
      </c>
      <c r="F224" s="18"/>
      <c r="G224" s="19"/>
      <c r="H224" s="19"/>
      <c r="I224" s="89"/>
      <c r="J224" s="73" t="s">
        <v>905</v>
      </c>
      <c r="K224" s="83"/>
      <c r="L224" s="73" t="s">
        <v>906</v>
      </c>
      <c r="M224" s="83"/>
      <c r="N224" s="73" t="s">
        <v>907</v>
      </c>
      <c r="O224" s="83"/>
      <c r="P224" s="73" t="s">
        <v>908</v>
      </c>
      <c r="Q224" s="83"/>
      <c r="R224" s="73" t="s">
        <v>909</v>
      </c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</row>
    <row r="225" spans="1:46" ht="12" customHeight="1" x14ac:dyDescent="0.2">
      <c r="A225" s="8">
        <v>11000</v>
      </c>
      <c r="B225" s="8">
        <v>1000</v>
      </c>
      <c r="C225" s="8">
        <v>51300</v>
      </c>
      <c r="D225" s="8" t="s">
        <v>58</v>
      </c>
      <c r="E225" s="17">
        <v>3000</v>
      </c>
      <c r="F225" s="17" t="s">
        <v>12</v>
      </c>
      <c r="G225" s="17">
        <v>1415</v>
      </c>
      <c r="H225" s="17" t="s">
        <v>928</v>
      </c>
      <c r="J225" s="135" t="s">
        <v>977</v>
      </c>
    </row>
    <row r="226" spans="1:46" ht="12" customHeight="1" x14ac:dyDescent="0.2">
      <c r="A226" s="8">
        <v>11000</v>
      </c>
      <c r="B226" s="8">
        <v>1000</v>
      </c>
      <c r="C226" s="8">
        <v>51300</v>
      </c>
      <c r="D226" s="8" t="s">
        <v>58</v>
      </c>
      <c r="E226" s="17">
        <v>3000</v>
      </c>
      <c r="F226" s="17" t="s">
        <v>12</v>
      </c>
      <c r="G226" s="17">
        <v>1621</v>
      </c>
      <c r="H226" s="17" t="s">
        <v>919</v>
      </c>
      <c r="J226" s="135" t="s">
        <v>977</v>
      </c>
    </row>
    <row r="227" spans="1:46" ht="12" customHeight="1" x14ac:dyDescent="0.2">
      <c r="A227" s="8">
        <v>11000</v>
      </c>
      <c r="B227" s="8">
        <v>1000</v>
      </c>
      <c r="C227" s="8">
        <v>51300</v>
      </c>
      <c r="D227" s="8" t="s">
        <v>58</v>
      </c>
      <c r="E227" s="17">
        <v>3000</v>
      </c>
      <c r="F227" s="17" t="s">
        <v>12</v>
      </c>
      <c r="G227" s="17">
        <v>1622</v>
      </c>
      <c r="H227" s="17" t="s">
        <v>920</v>
      </c>
      <c r="J227" s="135" t="s">
        <v>977</v>
      </c>
    </row>
    <row r="228" spans="1:46" ht="12" customHeight="1" x14ac:dyDescent="0.2">
      <c r="A228" s="8">
        <v>11000</v>
      </c>
      <c r="B228" s="8">
        <v>1000</v>
      </c>
      <c r="C228" s="8">
        <v>51300</v>
      </c>
      <c r="D228" s="8" t="s">
        <v>58</v>
      </c>
      <c r="E228" s="17">
        <v>3000</v>
      </c>
      <c r="F228" s="17" t="s">
        <v>12</v>
      </c>
      <c r="G228" s="17">
        <v>1624</v>
      </c>
      <c r="H228" s="17" t="s">
        <v>921</v>
      </c>
      <c r="J228" s="135" t="s">
        <v>977</v>
      </c>
    </row>
    <row r="229" spans="1:46" ht="12" customHeight="1" x14ac:dyDescent="0.2">
      <c r="A229" s="8">
        <v>11000</v>
      </c>
      <c r="B229" s="8">
        <v>1000</v>
      </c>
      <c r="C229" s="8">
        <v>51300</v>
      </c>
      <c r="D229" s="8" t="s">
        <v>58</v>
      </c>
      <c r="E229" s="17">
        <v>3000</v>
      </c>
      <c r="F229" s="17" t="s">
        <v>12</v>
      </c>
      <c r="G229" s="17">
        <v>1711</v>
      </c>
      <c r="H229" s="17" t="s">
        <v>922</v>
      </c>
      <c r="J229" s="135" t="s">
        <v>977</v>
      </c>
    </row>
    <row r="230" spans="1:46" ht="12" customHeight="1" x14ac:dyDescent="0.2">
      <c r="A230" s="8">
        <v>11000</v>
      </c>
      <c r="B230" s="8">
        <v>1000</v>
      </c>
      <c r="C230" s="8">
        <v>51300</v>
      </c>
      <c r="D230" s="8" t="s">
        <v>58</v>
      </c>
      <c r="E230" s="17">
        <v>3000</v>
      </c>
      <c r="F230" s="17" t="s">
        <v>12</v>
      </c>
      <c r="G230" s="17">
        <v>1713</v>
      </c>
      <c r="H230" s="17" t="s">
        <v>923</v>
      </c>
      <c r="J230" s="135" t="s">
        <v>977</v>
      </c>
    </row>
    <row r="231" spans="1:46" ht="12" customHeight="1" x14ac:dyDescent="0.2">
      <c r="A231" s="8">
        <v>11000</v>
      </c>
      <c r="B231" s="8">
        <v>1000</v>
      </c>
      <c r="C231" s="8">
        <v>51300</v>
      </c>
      <c r="D231" s="8" t="s">
        <v>58</v>
      </c>
      <c r="E231" s="17">
        <v>3000</v>
      </c>
      <c r="F231" s="17" t="s">
        <v>12</v>
      </c>
      <c r="G231" s="17">
        <v>1714</v>
      </c>
      <c r="H231" s="17" t="s">
        <v>924</v>
      </c>
      <c r="J231" s="135" t="s">
        <v>977</v>
      </c>
    </row>
    <row r="232" spans="1:46" s="141" customFormat="1" ht="14.25" x14ac:dyDescent="0.3">
      <c r="A232" s="4"/>
      <c r="B232" s="26"/>
      <c r="C232" s="7"/>
      <c r="D232" s="7"/>
      <c r="E232" s="27" t="s">
        <v>219</v>
      </c>
      <c r="F232" s="18"/>
      <c r="G232" s="19"/>
      <c r="H232" s="19"/>
      <c r="I232" s="89"/>
      <c r="J232" s="73" t="s">
        <v>905</v>
      </c>
      <c r="K232" s="83"/>
      <c r="L232" s="73" t="s">
        <v>906</v>
      </c>
      <c r="M232" s="83"/>
      <c r="N232" s="73" t="s">
        <v>907</v>
      </c>
      <c r="O232" s="83"/>
      <c r="P232" s="73" t="s">
        <v>908</v>
      </c>
      <c r="Q232" s="83"/>
      <c r="R232" s="73" t="s">
        <v>909</v>
      </c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</row>
    <row r="233" spans="1:46" ht="12" customHeight="1" x14ac:dyDescent="0.2">
      <c r="A233" s="8">
        <v>11000</v>
      </c>
      <c r="B233" s="8">
        <v>1000</v>
      </c>
      <c r="C233" s="8">
        <v>51300</v>
      </c>
      <c r="D233" s="8" t="s">
        <v>58</v>
      </c>
      <c r="E233" s="17">
        <v>4010</v>
      </c>
      <c r="F233" s="17" t="s">
        <v>12</v>
      </c>
      <c r="G233" s="17">
        <v>1413</v>
      </c>
      <c r="H233" s="17" t="s">
        <v>917</v>
      </c>
      <c r="J233" s="135" t="s">
        <v>977</v>
      </c>
    </row>
    <row r="234" spans="1:46" ht="12" customHeight="1" x14ac:dyDescent="0.2">
      <c r="A234" s="8">
        <v>11000</v>
      </c>
      <c r="B234" s="8">
        <v>1000</v>
      </c>
      <c r="C234" s="8">
        <v>51300</v>
      </c>
      <c r="D234" s="8" t="s">
        <v>58</v>
      </c>
      <c r="E234" s="17">
        <v>4010</v>
      </c>
      <c r="F234" s="17" t="s">
        <v>12</v>
      </c>
      <c r="G234" s="17">
        <v>1414</v>
      </c>
      <c r="H234" s="17" t="s">
        <v>918</v>
      </c>
      <c r="J234" s="135" t="s">
        <v>977</v>
      </c>
    </row>
    <row r="235" spans="1:46" ht="12" customHeight="1" x14ac:dyDescent="0.2">
      <c r="A235" s="8">
        <v>11000</v>
      </c>
      <c r="B235" s="8">
        <v>1000</v>
      </c>
      <c r="C235" s="8">
        <v>51300</v>
      </c>
      <c r="D235" s="8" t="s">
        <v>58</v>
      </c>
      <c r="E235" s="17">
        <v>4010</v>
      </c>
      <c r="F235" s="17" t="s">
        <v>12</v>
      </c>
      <c r="G235" s="17">
        <v>1416</v>
      </c>
      <c r="H235" s="17" t="s">
        <v>911</v>
      </c>
      <c r="J235" s="135" t="s">
        <v>977</v>
      </c>
    </row>
    <row r="236" spans="1:46" ht="12" customHeight="1" x14ac:dyDescent="0.2">
      <c r="A236" s="8">
        <v>11000</v>
      </c>
      <c r="B236" s="8">
        <v>1000</v>
      </c>
      <c r="C236" s="8">
        <v>51300</v>
      </c>
      <c r="D236" s="8" t="s">
        <v>58</v>
      </c>
      <c r="E236" s="17">
        <v>4010</v>
      </c>
      <c r="F236" s="17" t="s">
        <v>12</v>
      </c>
      <c r="G236" s="17">
        <v>1621</v>
      </c>
      <c r="H236" s="17" t="s">
        <v>919</v>
      </c>
      <c r="J236" s="135" t="s">
        <v>977</v>
      </c>
    </row>
    <row r="237" spans="1:46" ht="12" customHeight="1" x14ac:dyDescent="0.2">
      <c r="A237" s="8">
        <v>11000</v>
      </c>
      <c r="B237" s="8">
        <v>1000</v>
      </c>
      <c r="C237" s="8">
        <v>51300</v>
      </c>
      <c r="D237" s="8" t="s">
        <v>58</v>
      </c>
      <c r="E237" s="17">
        <v>4010</v>
      </c>
      <c r="F237" s="17" t="s">
        <v>12</v>
      </c>
      <c r="G237" s="17">
        <v>1622</v>
      </c>
      <c r="H237" s="17" t="s">
        <v>920</v>
      </c>
      <c r="J237" s="135" t="s">
        <v>977</v>
      </c>
    </row>
    <row r="238" spans="1:46" ht="12" customHeight="1" x14ac:dyDescent="0.2">
      <c r="A238" s="8">
        <v>11000</v>
      </c>
      <c r="B238" s="8">
        <v>1000</v>
      </c>
      <c r="C238" s="8">
        <v>51300</v>
      </c>
      <c r="D238" s="8" t="s">
        <v>58</v>
      </c>
      <c r="E238" s="17">
        <v>4010</v>
      </c>
      <c r="F238" s="17" t="s">
        <v>12</v>
      </c>
      <c r="G238" s="17">
        <v>1624</v>
      </c>
      <c r="H238" s="17" t="s">
        <v>921</v>
      </c>
      <c r="J238" s="135" t="s">
        <v>977</v>
      </c>
    </row>
    <row r="239" spans="1:46" ht="12" customHeight="1" x14ac:dyDescent="0.2">
      <c r="A239" s="8">
        <v>11000</v>
      </c>
      <c r="B239" s="8">
        <v>1000</v>
      </c>
      <c r="C239" s="8">
        <v>51300</v>
      </c>
      <c r="D239" s="8" t="s">
        <v>58</v>
      </c>
      <c r="E239" s="17">
        <v>4010</v>
      </c>
      <c r="F239" s="17" t="s">
        <v>12</v>
      </c>
      <c r="G239" s="17">
        <v>1711</v>
      </c>
      <c r="H239" s="17" t="s">
        <v>922</v>
      </c>
      <c r="J239" s="135" t="s">
        <v>977</v>
      </c>
    </row>
    <row r="240" spans="1:46" ht="12" customHeight="1" x14ac:dyDescent="0.2">
      <c r="A240" s="8">
        <v>11000</v>
      </c>
      <c r="B240" s="8">
        <v>1000</v>
      </c>
      <c r="C240" s="8">
        <v>51300</v>
      </c>
      <c r="D240" s="8" t="s">
        <v>58</v>
      </c>
      <c r="E240" s="17">
        <v>4010</v>
      </c>
      <c r="F240" s="17" t="s">
        <v>12</v>
      </c>
      <c r="G240" s="17">
        <v>1713</v>
      </c>
      <c r="H240" s="17" t="s">
        <v>923</v>
      </c>
      <c r="J240" s="135" t="s">
        <v>977</v>
      </c>
    </row>
    <row r="241" spans="1:46" ht="12" customHeight="1" x14ac:dyDescent="0.2">
      <c r="A241" s="8">
        <v>11000</v>
      </c>
      <c r="B241" s="8">
        <v>1000</v>
      </c>
      <c r="C241" s="8">
        <v>51300</v>
      </c>
      <c r="D241" s="8" t="s">
        <v>58</v>
      </c>
      <c r="E241" s="17">
        <v>4010</v>
      </c>
      <c r="F241" s="17" t="s">
        <v>12</v>
      </c>
      <c r="G241" s="17">
        <v>1714</v>
      </c>
      <c r="H241" s="17" t="s">
        <v>924</v>
      </c>
      <c r="J241" s="135" t="s">
        <v>977</v>
      </c>
    </row>
    <row r="242" spans="1:46" s="141" customFormat="1" ht="14.25" x14ac:dyDescent="0.3">
      <c r="A242" s="4"/>
      <c r="B242" s="26"/>
      <c r="C242" s="7"/>
      <c r="D242" s="7"/>
      <c r="E242" s="27" t="s">
        <v>220</v>
      </c>
      <c r="F242" s="18"/>
      <c r="G242" s="19"/>
      <c r="H242" s="19"/>
      <c r="I242" s="89"/>
      <c r="J242" s="73" t="s">
        <v>905</v>
      </c>
      <c r="K242" s="83"/>
      <c r="L242" s="73" t="s">
        <v>906</v>
      </c>
      <c r="M242" s="83"/>
      <c r="N242" s="73" t="s">
        <v>907</v>
      </c>
      <c r="O242" s="83"/>
      <c r="P242" s="73" t="s">
        <v>908</v>
      </c>
      <c r="Q242" s="83"/>
      <c r="R242" s="73" t="s">
        <v>909</v>
      </c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</row>
    <row r="243" spans="1:46" ht="12" customHeight="1" x14ac:dyDescent="0.2">
      <c r="A243" s="8">
        <v>11000</v>
      </c>
      <c r="B243" s="8">
        <v>1000</v>
      </c>
      <c r="C243" s="8">
        <v>51300</v>
      </c>
      <c r="D243" s="8" t="s">
        <v>58</v>
      </c>
      <c r="E243" s="17">
        <v>4020</v>
      </c>
      <c r="F243" s="17" t="s">
        <v>12</v>
      </c>
      <c r="G243" s="17">
        <v>1411</v>
      </c>
      <c r="H243" s="17" t="s">
        <v>916</v>
      </c>
      <c r="J243" s="135" t="s">
        <v>977</v>
      </c>
    </row>
    <row r="244" spans="1:46" ht="12" customHeight="1" x14ac:dyDescent="0.2">
      <c r="A244" s="8">
        <v>11000</v>
      </c>
      <c r="B244" s="8">
        <v>1000</v>
      </c>
      <c r="C244" s="8">
        <v>51300</v>
      </c>
      <c r="D244" s="8" t="s">
        <v>58</v>
      </c>
      <c r="E244" s="17">
        <v>4020</v>
      </c>
      <c r="F244" s="17" t="s">
        <v>12</v>
      </c>
      <c r="G244" s="17">
        <v>1416</v>
      </c>
      <c r="H244" s="17" t="s">
        <v>911</v>
      </c>
      <c r="J244" s="135" t="s">
        <v>977</v>
      </c>
    </row>
    <row r="245" spans="1:46" ht="12" customHeight="1" x14ac:dyDescent="0.2">
      <c r="A245" s="8">
        <v>11000</v>
      </c>
      <c r="B245" s="8">
        <v>1000</v>
      </c>
      <c r="C245" s="8">
        <v>51300</v>
      </c>
      <c r="D245" s="8" t="s">
        <v>58</v>
      </c>
      <c r="E245" s="17">
        <v>4020</v>
      </c>
      <c r="F245" s="17" t="s">
        <v>12</v>
      </c>
      <c r="G245" s="17">
        <v>1621</v>
      </c>
      <c r="H245" s="17" t="s">
        <v>919</v>
      </c>
      <c r="J245" s="135" t="s">
        <v>977</v>
      </c>
    </row>
    <row r="246" spans="1:46" ht="12" customHeight="1" x14ac:dyDescent="0.2">
      <c r="A246" s="8">
        <v>11000</v>
      </c>
      <c r="B246" s="8">
        <v>1000</v>
      </c>
      <c r="C246" s="8">
        <v>51300</v>
      </c>
      <c r="D246" s="8" t="s">
        <v>58</v>
      </c>
      <c r="E246" s="17">
        <v>4020</v>
      </c>
      <c r="F246" s="17" t="s">
        <v>12</v>
      </c>
      <c r="G246" s="17">
        <v>1622</v>
      </c>
      <c r="H246" s="17" t="s">
        <v>920</v>
      </c>
      <c r="J246" s="135" t="s">
        <v>977</v>
      </c>
    </row>
    <row r="247" spans="1:46" ht="12" customHeight="1" x14ac:dyDescent="0.2">
      <c r="A247" s="8">
        <v>11000</v>
      </c>
      <c r="B247" s="8">
        <v>1000</v>
      </c>
      <c r="C247" s="8">
        <v>51300</v>
      </c>
      <c r="D247" s="8" t="s">
        <v>58</v>
      </c>
      <c r="E247" s="17">
        <v>4020</v>
      </c>
      <c r="F247" s="17" t="s">
        <v>12</v>
      </c>
      <c r="G247" s="17">
        <v>1624</v>
      </c>
      <c r="H247" s="17" t="s">
        <v>921</v>
      </c>
      <c r="J247" s="135" t="s">
        <v>977</v>
      </c>
    </row>
    <row r="248" spans="1:46" ht="12" customHeight="1" x14ac:dyDescent="0.2">
      <c r="A248" s="8">
        <v>11000</v>
      </c>
      <c r="B248" s="8">
        <v>1000</v>
      </c>
      <c r="C248" s="8">
        <v>51300</v>
      </c>
      <c r="D248" s="8" t="s">
        <v>58</v>
      </c>
      <c r="E248" s="17">
        <v>4020</v>
      </c>
      <c r="F248" s="17" t="s">
        <v>12</v>
      </c>
      <c r="G248" s="17">
        <v>1711</v>
      </c>
      <c r="H248" s="17" t="s">
        <v>922</v>
      </c>
      <c r="J248" s="135" t="s">
        <v>977</v>
      </c>
    </row>
    <row r="249" spans="1:46" ht="12" customHeight="1" x14ac:dyDescent="0.2">
      <c r="A249" s="8">
        <v>11000</v>
      </c>
      <c r="B249" s="8">
        <v>1000</v>
      </c>
      <c r="C249" s="8">
        <v>51300</v>
      </c>
      <c r="D249" s="8" t="s">
        <v>58</v>
      </c>
      <c r="E249" s="17">
        <v>4020</v>
      </c>
      <c r="F249" s="17" t="s">
        <v>12</v>
      </c>
      <c r="G249" s="17">
        <v>1713</v>
      </c>
      <c r="H249" s="17" t="s">
        <v>923</v>
      </c>
      <c r="J249" s="135" t="s">
        <v>977</v>
      </c>
    </row>
    <row r="250" spans="1:46" ht="12" customHeight="1" x14ac:dyDescent="0.2">
      <c r="A250" s="8">
        <v>11000</v>
      </c>
      <c r="B250" s="8">
        <v>1000</v>
      </c>
      <c r="C250" s="8">
        <v>51300</v>
      </c>
      <c r="D250" s="8" t="s">
        <v>58</v>
      </c>
      <c r="E250" s="17">
        <v>4020</v>
      </c>
      <c r="F250" s="17" t="s">
        <v>12</v>
      </c>
      <c r="G250" s="17">
        <v>1714</v>
      </c>
      <c r="H250" s="17" t="s">
        <v>924</v>
      </c>
      <c r="J250" s="135" t="s">
        <v>977</v>
      </c>
    </row>
    <row r="251" spans="1:46" s="141" customFormat="1" ht="14.25" x14ac:dyDescent="0.3">
      <c r="A251" s="4"/>
      <c r="B251" s="26"/>
      <c r="C251" s="7"/>
      <c r="D251" s="7"/>
      <c r="E251" s="27" t="s">
        <v>221</v>
      </c>
      <c r="F251" s="18"/>
      <c r="G251" s="19"/>
      <c r="H251" s="19"/>
      <c r="I251" s="89"/>
      <c r="J251" s="73" t="s">
        <v>905</v>
      </c>
      <c r="K251" s="83"/>
      <c r="L251" s="73" t="s">
        <v>906</v>
      </c>
      <c r="M251" s="83"/>
      <c r="N251" s="73" t="s">
        <v>907</v>
      </c>
      <c r="O251" s="83"/>
      <c r="P251" s="73" t="s">
        <v>908</v>
      </c>
      <c r="Q251" s="83"/>
      <c r="R251" s="73" t="s">
        <v>909</v>
      </c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</row>
    <row r="252" spans="1:46" ht="12" customHeight="1" x14ac:dyDescent="0.2">
      <c r="A252" s="8">
        <v>11000</v>
      </c>
      <c r="B252" s="8">
        <v>1000</v>
      </c>
      <c r="C252" s="8">
        <v>51300</v>
      </c>
      <c r="D252" s="8" t="s">
        <v>58</v>
      </c>
      <c r="E252" s="17">
        <v>9000</v>
      </c>
      <c r="F252" s="17" t="s">
        <v>12</v>
      </c>
      <c r="G252" s="17">
        <v>1411</v>
      </c>
      <c r="H252" s="17" t="s">
        <v>916</v>
      </c>
      <c r="J252" s="135">
        <v>0</v>
      </c>
      <c r="L252" s="135">
        <v>0</v>
      </c>
      <c r="N252" s="135">
        <v>0</v>
      </c>
      <c r="P252" s="135">
        <v>0</v>
      </c>
      <c r="R252" s="135">
        <v>0</v>
      </c>
    </row>
    <row r="253" spans="1:46" ht="12" customHeight="1" x14ac:dyDescent="0.2">
      <c r="A253" s="8">
        <v>11000</v>
      </c>
      <c r="B253" s="8">
        <v>1000</v>
      </c>
      <c r="C253" s="8">
        <v>51300</v>
      </c>
      <c r="D253" s="8" t="s">
        <v>58</v>
      </c>
      <c r="E253" s="17">
        <v>9000</v>
      </c>
      <c r="F253" s="17" t="s">
        <v>12</v>
      </c>
      <c r="G253" s="17">
        <v>1412</v>
      </c>
      <c r="H253" s="17" t="s">
        <v>925</v>
      </c>
      <c r="J253" s="135">
        <v>0</v>
      </c>
      <c r="L253" s="135">
        <v>0</v>
      </c>
      <c r="N253" s="135">
        <v>0</v>
      </c>
      <c r="P253" s="135">
        <v>0</v>
      </c>
      <c r="R253" s="135">
        <v>0</v>
      </c>
    </row>
    <row r="254" spans="1:46" ht="12" customHeight="1" x14ac:dyDescent="0.2">
      <c r="A254" s="8">
        <v>11000</v>
      </c>
      <c r="B254" s="8">
        <v>1000</v>
      </c>
      <c r="C254" s="8">
        <v>51300</v>
      </c>
      <c r="D254" s="8" t="s">
        <v>58</v>
      </c>
      <c r="E254" s="17">
        <v>9000</v>
      </c>
      <c r="F254" s="17" t="s">
        <v>12</v>
      </c>
      <c r="G254" s="17">
        <v>1413</v>
      </c>
      <c r="H254" s="17" t="s">
        <v>917</v>
      </c>
      <c r="J254" s="135">
        <v>0</v>
      </c>
      <c r="L254" s="135">
        <v>0</v>
      </c>
      <c r="N254" s="135">
        <v>0</v>
      </c>
      <c r="P254" s="135">
        <v>0</v>
      </c>
      <c r="R254" s="135">
        <v>0</v>
      </c>
    </row>
    <row r="255" spans="1:46" ht="12" customHeight="1" x14ac:dyDescent="0.2">
      <c r="A255" s="8">
        <v>11000</v>
      </c>
      <c r="B255" s="8">
        <v>1000</v>
      </c>
      <c r="C255" s="8">
        <v>51300</v>
      </c>
      <c r="D255" s="8" t="s">
        <v>58</v>
      </c>
      <c r="E255" s="17">
        <v>9000</v>
      </c>
      <c r="F255" s="17" t="s">
        <v>12</v>
      </c>
      <c r="G255" s="17">
        <v>1414</v>
      </c>
      <c r="H255" s="17" t="s">
        <v>918</v>
      </c>
      <c r="J255" s="135" t="s">
        <v>977</v>
      </c>
    </row>
    <row r="256" spans="1:46" ht="12" customHeight="1" x14ac:dyDescent="0.2">
      <c r="A256" s="8">
        <v>11000</v>
      </c>
      <c r="B256" s="8">
        <v>1000</v>
      </c>
      <c r="C256" s="8">
        <v>51300</v>
      </c>
      <c r="D256" s="8" t="s">
        <v>58</v>
      </c>
      <c r="E256" s="17">
        <v>9000</v>
      </c>
      <c r="F256" s="17" t="s">
        <v>12</v>
      </c>
      <c r="G256" s="17">
        <v>1415</v>
      </c>
      <c r="H256" s="17" t="s">
        <v>928</v>
      </c>
      <c r="J256" s="135">
        <v>0</v>
      </c>
      <c r="L256" s="135">
        <v>0</v>
      </c>
      <c r="N256" s="135">
        <v>0</v>
      </c>
      <c r="P256" s="135">
        <v>0</v>
      </c>
      <c r="R256" s="135">
        <v>0</v>
      </c>
    </row>
    <row r="257" spans="1:18" ht="12" customHeight="1" x14ac:dyDescent="0.2">
      <c r="A257" s="8">
        <v>11000</v>
      </c>
      <c r="B257" s="8">
        <v>1000</v>
      </c>
      <c r="C257" s="8">
        <v>51300</v>
      </c>
      <c r="D257" s="8" t="s">
        <v>58</v>
      </c>
      <c r="E257" s="17">
        <v>9000</v>
      </c>
      <c r="F257" s="17" t="s">
        <v>12</v>
      </c>
      <c r="G257" s="17">
        <v>1416</v>
      </c>
      <c r="H257" s="17" t="s">
        <v>911</v>
      </c>
      <c r="J257" s="135">
        <v>0</v>
      </c>
      <c r="L257" s="135">
        <v>3000</v>
      </c>
      <c r="N257" s="135">
        <v>3000</v>
      </c>
      <c r="P257" s="135">
        <v>4000</v>
      </c>
      <c r="R257" s="135">
        <v>4000</v>
      </c>
    </row>
    <row r="258" spans="1:18" ht="12" customHeight="1" x14ac:dyDescent="0.2">
      <c r="A258" s="8">
        <v>11000</v>
      </c>
      <c r="B258" s="8">
        <v>1000</v>
      </c>
      <c r="C258" s="8">
        <v>51300</v>
      </c>
      <c r="D258" s="8" t="s">
        <v>58</v>
      </c>
      <c r="E258" s="17">
        <v>9000</v>
      </c>
      <c r="F258" s="17" t="s">
        <v>12</v>
      </c>
      <c r="G258" s="17">
        <v>1618</v>
      </c>
      <c r="H258" s="17" t="s">
        <v>929</v>
      </c>
      <c r="J258" s="135">
        <v>0</v>
      </c>
      <c r="L258" s="135">
        <v>0</v>
      </c>
      <c r="N258" s="135">
        <v>0</v>
      </c>
      <c r="P258" s="135">
        <v>0</v>
      </c>
      <c r="R258" s="135">
        <v>0</v>
      </c>
    </row>
    <row r="259" spans="1:18" ht="12" customHeight="1" x14ac:dyDescent="0.2">
      <c r="A259" s="8">
        <v>11000</v>
      </c>
      <c r="B259" s="8">
        <v>1000</v>
      </c>
      <c r="C259" s="8">
        <v>51300</v>
      </c>
      <c r="D259" s="8" t="s">
        <v>58</v>
      </c>
      <c r="E259" s="17">
        <v>9000</v>
      </c>
      <c r="F259" s="17" t="s">
        <v>12</v>
      </c>
      <c r="G259" s="17">
        <v>1621</v>
      </c>
      <c r="H259" s="17" t="s">
        <v>919</v>
      </c>
      <c r="J259" s="135">
        <v>0</v>
      </c>
      <c r="L259" s="135">
        <v>0</v>
      </c>
      <c r="N259" s="135">
        <v>0</v>
      </c>
      <c r="P259" s="135">
        <v>0</v>
      </c>
      <c r="R259" s="135">
        <v>0</v>
      </c>
    </row>
    <row r="260" spans="1:18" ht="12" customHeight="1" x14ac:dyDescent="0.2">
      <c r="A260" s="8">
        <v>11000</v>
      </c>
      <c r="B260" s="8">
        <v>1000</v>
      </c>
      <c r="C260" s="8">
        <v>51300</v>
      </c>
      <c r="D260" s="8" t="s">
        <v>58</v>
      </c>
      <c r="E260" s="17">
        <v>9000</v>
      </c>
      <c r="F260" s="17" t="s">
        <v>12</v>
      </c>
      <c r="G260" s="17">
        <v>1622</v>
      </c>
      <c r="H260" s="17" t="s">
        <v>920</v>
      </c>
      <c r="J260" s="135">
        <v>0</v>
      </c>
      <c r="L260" s="135">
        <v>0</v>
      </c>
      <c r="N260" s="135">
        <v>0</v>
      </c>
      <c r="P260" s="135">
        <v>0</v>
      </c>
      <c r="R260" s="135">
        <v>0</v>
      </c>
    </row>
    <row r="261" spans="1:18" ht="12" customHeight="1" x14ac:dyDescent="0.2">
      <c r="A261" s="8">
        <v>11000</v>
      </c>
      <c r="B261" s="8">
        <v>1000</v>
      </c>
      <c r="C261" s="8">
        <v>51300</v>
      </c>
      <c r="D261" s="8" t="s">
        <v>58</v>
      </c>
      <c r="E261" s="17">
        <v>9000</v>
      </c>
      <c r="F261" s="17" t="s">
        <v>12</v>
      </c>
      <c r="G261" s="17">
        <v>1624</v>
      </c>
      <c r="H261" s="17" t="s">
        <v>921</v>
      </c>
      <c r="J261" s="135">
        <v>0</v>
      </c>
      <c r="L261" s="135">
        <v>1500</v>
      </c>
      <c r="N261" s="135">
        <v>1500</v>
      </c>
      <c r="P261" s="135">
        <v>2000</v>
      </c>
      <c r="R261" s="135">
        <v>2000</v>
      </c>
    </row>
    <row r="262" spans="1:18" ht="12" customHeight="1" x14ac:dyDescent="0.2">
      <c r="A262" s="8">
        <v>11000</v>
      </c>
      <c r="B262" s="8">
        <v>1000</v>
      </c>
      <c r="C262" s="8">
        <v>51300</v>
      </c>
      <c r="D262" s="8" t="s">
        <v>58</v>
      </c>
      <c r="E262" s="17">
        <v>9000</v>
      </c>
      <c r="F262" s="17" t="s">
        <v>12</v>
      </c>
      <c r="G262" s="17">
        <v>1711</v>
      </c>
      <c r="H262" s="17" t="s">
        <v>922</v>
      </c>
      <c r="J262" s="135">
        <v>0</v>
      </c>
      <c r="L262" s="135">
        <v>0</v>
      </c>
      <c r="N262" s="135">
        <v>0</v>
      </c>
      <c r="P262" s="135">
        <v>0</v>
      </c>
      <c r="R262" s="135">
        <v>0</v>
      </c>
    </row>
    <row r="263" spans="1:18" ht="12" customHeight="1" x14ac:dyDescent="0.2">
      <c r="A263" s="8">
        <v>11000</v>
      </c>
      <c r="B263" s="8">
        <v>1000</v>
      </c>
      <c r="C263" s="8">
        <v>51300</v>
      </c>
      <c r="D263" s="8" t="s">
        <v>58</v>
      </c>
      <c r="E263" s="17">
        <v>9000</v>
      </c>
      <c r="F263" s="17" t="s">
        <v>12</v>
      </c>
      <c r="G263" s="17">
        <v>1713</v>
      </c>
      <c r="H263" s="17" t="s">
        <v>923</v>
      </c>
      <c r="J263" s="135">
        <v>0</v>
      </c>
      <c r="L263" s="135">
        <v>0</v>
      </c>
      <c r="N263" s="135">
        <v>0</v>
      </c>
      <c r="P263" s="135">
        <v>0</v>
      </c>
      <c r="R263" s="135">
        <v>0</v>
      </c>
    </row>
    <row r="264" spans="1:18" ht="12" customHeight="1" x14ac:dyDescent="0.2">
      <c r="A264" s="8">
        <v>11000</v>
      </c>
      <c r="B264" s="8">
        <v>1000</v>
      </c>
      <c r="C264" s="8">
        <v>51300</v>
      </c>
      <c r="D264" s="8" t="s">
        <v>58</v>
      </c>
      <c r="E264" s="17">
        <v>9000</v>
      </c>
      <c r="F264" s="17" t="s">
        <v>12</v>
      </c>
      <c r="G264" s="17">
        <v>1714</v>
      </c>
      <c r="H264" s="17" t="s">
        <v>924</v>
      </c>
      <c r="J264" s="135">
        <v>0</v>
      </c>
      <c r="L264" s="135">
        <v>0</v>
      </c>
      <c r="N264" s="135">
        <v>0</v>
      </c>
      <c r="P264" s="135">
        <v>0</v>
      </c>
      <c r="R264" s="135">
        <v>0</v>
      </c>
    </row>
    <row r="265" spans="1:18" ht="12" customHeight="1" x14ac:dyDescent="0.2">
      <c r="A265" s="170"/>
      <c r="B265" s="8"/>
      <c r="C265" s="222"/>
      <c r="D265" s="222"/>
      <c r="E265" s="223"/>
      <c r="F265" s="223"/>
      <c r="G265" s="224"/>
      <c r="H265" s="224"/>
      <c r="I265" s="225"/>
      <c r="J265" s="168"/>
      <c r="K265" s="169"/>
      <c r="L265" s="168"/>
      <c r="M265" s="169"/>
      <c r="N265" s="168"/>
      <c r="O265" s="169"/>
      <c r="P265" s="168"/>
      <c r="Q265" s="169"/>
      <c r="R265" s="168"/>
    </row>
    <row r="266" spans="1:18" ht="12" customHeight="1" x14ac:dyDescent="0.2">
      <c r="A266" s="170"/>
      <c r="B266" s="8"/>
      <c r="C266" s="222"/>
      <c r="D266" s="222"/>
      <c r="E266" s="223"/>
      <c r="F266" s="223"/>
      <c r="G266" s="224"/>
      <c r="H266" s="226" t="s">
        <v>973</v>
      </c>
      <c r="I266" s="225"/>
      <c r="J266" s="151">
        <f>SUM(J63:J265)</f>
        <v>474456</v>
      </c>
      <c r="K266" s="169"/>
      <c r="L266" s="151">
        <f>SUM(L63:L265)</f>
        <v>1051440</v>
      </c>
      <c r="M266" s="169"/>
      <c r="N266" s="151">
        <f>SUM(N63:N265)</f>
        <v>1211776</v>
      </c>
      <c r="O266" s="169"/>
      <c r="P266" s="151">
        <f>SUM(P63:P265)</f>
        <v>1491424</v>
      </c>
      <c r="Q266" s="169"/>
      <c r="R266" s="151">
        <f>SUM(R63:R265)</f>
        <v>1655960</v>
      </c>
    </row>
    <row r="267" spans="1:18" ht="14.25" x14ac:dyDescent="0.3">
      <c r="A267" s="4"/>
      <c r="B267" s="5"/>
      <c r="C267" s="6" t="s">
        <v>59</v>
      </c>
      <c r="D267" s="7"/>
      <c r="E267" s="27" t="s">
        <v>214</v>
      </c>
      <c r="F267" s="18"/>
      <c r="G267" s="19"/>
      <c r="H267" s="19"/>
      <c r="I267" s="89"/>
      <c r="J267" s="73" t="s">
        <v>905</v>
      </c>
      <c r="K267" s="83"/>
      <c r="L267" s="73" t="s">
        <v>906</v>
      </c>
      <c r="M267" s="83"/>
      <c r="N267" s="73" t="s">
        <v>907</v>
      </c>
      <c r="O267" s="83"/>
      <c r="P267" s="73" t="s">
        <v>908</v>
      </c>
      <c r="Q267" s="83"/>
      <c r="R267" s="73" t="s">
        <v>909</v>
      </c>
    </row>
    <row r="268" spans="1:18" ht="12" customHeight="1" x14ac:dyDescent="0.2">
      <c r="A268" s="8">
        <v>11000</v>
      </c>
      <c r="B268" s="8">
        <v>1000</v>
      </c>
      <c r="C268" s="8">
        <v>52111</v>
      </c>
      <c r="D268" s="8" t="s">
        <v>60</v>
      </c>
      <c r="E268" s="20" t="s">
        <v>10</v>
      </c>
      <c r="F268" s="17" t="s">
        <v>12</v>
      </c>
      <c r="G268" s="20" t="s">
        <v>10</v>
      </c>
      <c r="H268" s="20">
        <v>8.1131174445543006E-2</v>
      </c>
      <c r="I268" s="90"/>
      <c r="J268" s="135">
        <f>0.0811*J266</f>
        <v>38478.381600000001</v>
      </c>
      <c r="L268" s="135">
        <f>0.0811*L266</f>
        <v>85271.784</v>
      </c>
      <c r="N268" s="135">
        <f>0.0811*N266</f>
        <v>98275.03360000001</v>
      </c>
      <c r="P268" s="135">
        <f>0.0811*P266</f>
        <v>120954.48640000001</v>
      </c>
      <c r="R268" s="135">
        <f>0.0811*R266</f>
        <v>134298.356</v>
      </c>
    </row>
    <row r="269" spans="1:18" ht="12" customHeight="1" x14ac:dyDescent="0.2">
      <c r="A269" s="8">
        <v>11000</v>
      </c>
      <c r="B269" s="8">
        <v>1000</v>
      </c>
      <c r="C269" s="8">
        <v>52112</v>
      </c>
      <c r="D269" s="8" t="s">
        <v>61</v>
      </c>
      <c r="E269" s="20" t="s">
        <v>10</v>
      </c>
      <c r="F269" s="17" t="s">
        <v>12</v>
      </c>
      <c r="G269" s="20" t="s">
        <v>10</v>
      </c>
      <c r="H269" s="20">
        <v>1.0859962815302153E-2</v>
      </c>
      <c r="I269" s="90"/>
      <c r="J269" s="135">
        <f>0.0108*J266</f>
        <v>5124.1248000000005</v>
      </c>
      <c r="L269" s="135">
        <f>0.0108*L266</f>
        <v>11355.552000000001</v>
      </c>
      <c r="N269" s="135">
        <f>0.0108*N266</f>
        <v>13087.1808</v>
      </c>
      <c r="P269" s="135">
        <f>0.0108*P266</f>
        <v>16107.379200000001</v>
      </c>
      <c r="R269" s="135">
        <f>0.0108*R266</f>
        <v>17884.368000000002</v>
      </c>
    </row>
    <row r="270" spans="1:18" ht="12" customHeight="1" x14ac:dyDescent="0.2">
      <c r="A270" s="8">
        <v>11000</v>
      </c>
      <c r="B270" s="8">
        <v>1000</v>
      </c>
      <c r="C270" s="8">
        <v>52210</v>
      </c>
      <c r="D270" s="8" t="s">
        <v>62</v>
      </c>
      <c r="E270" s="20" t="s">
        <v>10</v>
      </c>
      <c r="F270" s="17" t="s">
        <v>12</v>
      </c>
      <c r="G270" s="20" t="s">
        <v>10</v>
      </c>
      <c r="H270" s="20">
        <v>4.2680969666901783E-2</v>
      </c>
      <c r="I270" s="90"/>
      <c r="J270" s="135">
        <f>0.0426*J266</f>
        <v>20211.8256</v>
      </c>
      <c r="L270" s="135">
        <f>0.0426*L266</f>
        <v>44791.343999999997</v>
      </c>
      <c r="N270" s="135">
        <f>0.0426*N266</f>
        <v>51621.657599999999</v>
      </c>
      <c r="P270" s="135">
        <f>0.0426*P266</f>
        <v>63534.662400000001</v>
      </c>
      <c r="R270" s="135">
        <f>0.0426*R266</f>
        <v>70543.895999999993</v>
      </c>
    </row>
    <row r="271" spans="1:18" ht="12" customHeight="1" x14ac:dyDescent="0.2">
      <c r="A271" s="8">
        <v>11000</v>
      </c>
      <c r="B271" s="8">
        <v>1000</v>
      </c>
      <c r="C271" s="8">
        <v>52220</v>
      </c>
      <c r="D271" s="8" t="s">
        <v>63</v>
      </c>
      <c r="E271" s="20" t="s">
        <v>10</v>
      </c>
      <c r="F271" s="17" t="s">
        <v>12</v>
      </c>
      <c r="G271" s="20" t="s">
        <v>10</v>
      </c>
      <c r="H271" s="20">
        <v>9.9817409702777186E-3</v>
      </c>
      <c r="I271" s="90"/>
      <c r="J271" s="135">
        <f>0.0099*J266</f>
        <v>4697.1144000000004</v>
      </c>
      <c r="L271" s="135">
        <f>0.0099*L266</f>
        <v>10409.256000000001</v>
      </c>
      <c r="N271" s="135">
        <f>0.0099*N266</f>
        <v>11996.582400000001</v>
      </c>
      <c r="P271" s="135">
        <f>0.0099*P266</f>
        <v>14765.097600000001</v>
      </c>
      <c r="R271" s="135">
        <f>0.0099*R266</f>
        <v>16394.004000000001</v>
      </c>
    </row>
    <row r="272" spans="1:18" ht="12" customHeight="1" x14ac:dyDescent="0.2">
      <c r="A272" s="8">
        <v>11000</v>
      </c>
      <c r="B272" s="8">
        <v>1000</v>
      </c>
      <c r="C272" s="8">
        <v>52311</v>
      </c>
      <c r="D272" s="8" t="s">
        <v>64</v>
      </c>
      <c r="E272" s="20" t="s">
        <v>10</v>
      </c>
      <c r="F272" s="17" t="s">
        <v>12</v>
      </c>
      <c r="G272" s="20" t="s">
        <v>10</v>
      </c>
      <c r="H272" s="20">
        <v>8.3172198733456937E-2</v>
      </c>
      <c r="I272" s="90"/>
      <c r="J272" s="135">
        <f>0.0831*J266</f>
        <v>39427.293599999997</v>
      </c>
      <c r="L272" s="135">
        <f>0.0831*L266</f>
        <v>87374.66399999999</v>
      </c>
      <c r="N272" s="135">
        <f>0.0831*N266</f>
        <v>100698.58559999999</v>
      </c>
      <c r="P272" s="135">
        <f>0.0831*P266</f>
        <v>123937.33439999999</v>
      </c>
      <c r="R272" s="135">
        <f>0.0831*R266</f>
        <v>137610.27599999998</v>
      </c>
    </row>
    <row r="273" spans="1:18" ht="12" customHeight="1" x14ac:dyDescent="0.2">
      <c r="A273" s="8">
        <v>11000</v>
      </c>
      <c r="B273" s="8">
        <v>1000</v>
      </c>
      <c r="C273" s="8">
        <v>52312</v>
      </c>
      <c r="D273" s="8" t="s">
        <v>65</v>
      </c>
      <c r="E273" s="20" t="s">
        <v>10</v>
      </c>
      <c r="F273" s="17" t="s">
        <v>12</v>
      </c>
      <c r="G273" s="20" t="s">
        <v>10</v>
      </c>
      <c r="H273" s="20">
        <v>9.9389008802765275E-4</v>
      </c>
      <c r="I273" s="90"/>
      <c r="J273" s="135">
        <f>0.0009*J266</f>
        <v>427.0104</v>
      </c>
      <c r="L273" s="135">
        <f>0.0009*L266</f>
        <v>946.29599999999994</v>
      </c>
      <c r="N273" s="135">
        <f>0.0009*N266</f>
        <v>1090.5984000000001</v>
      </c>
      <c r="P273" s="135">
        <f>0.0009*P266</f>
        <v>1342.2816</v>
      </c>
      <c r="R273" s="135">
        <f>0.0009*R266</f>
        <v>1490.364</v>
      </c>
    </row>
    <row r="274" spans="1:18" ht="12" customHeight="1" x14ac:dyDescent="0.2">
      <c r="A274" s="8">
        <v>11000</v>
      </c>
      <c r="B274" s="8">
        <v>1000</v>
      </c>
      <c r="C274" s="8">
        <v>52313</v>
      </c>
      <c r="D274" s="8" t="s">
        <v>66</v>
      </c>
      <c r="E274" s="20" t="s">
        <v>10</v>
      </c>
      <c r="F274" s="17" t="s">
        <v>12</v>
      </c>
      <c r="G274" s="20" t="s">
        <v>10</v>
      </c>
      <c r="H274" s="20">
        <v>7.6334920369266705E-3</v>
      </c>
      <c r="I274" s="90"/>
      <c r="J274" s="135">
        <f>0.0076*J266</f>
        <v>3605.8656000000001</v>
      </c>
      <c r="L274" s="135">
        <f>0.0076*L266</f>
        <v>7990.9440000000004</v>
      </c>
      <c r="N274" s="135">
        <f>0.0076*N266</f>
        <v>9209.4976000000006</v>
      </c>
      <c r="P274" s="135">
        <f>0.0076*P266</f>
        <v>11334.822399999999</v>
      </c>
      <c r="R274" s="135">
        <f>0.0076*R266</f>
        <v>12585.296</v>
      </c>
    </row>
    <row r="275" spans="1:18" ht="12" customHeight="1" x14ac:dyDescent="0.2">
      <c r="A275" s="8">
        <v>11000</v>
      </c>
      <c r="B275" s="8">
        <v>1000</v>
      </c>
      <c r="C275" s="8">
        <v>52314</v>
      </c>
      <c r="D275" s="8" t="s">
        <v>67</v>
      </c>
      <c r="E275" s="20" t="s">
        <v>10</v>
      </c>
      <c r="F275" s="17" t="s">
        <v>12</v>
      </c>
      <c r="G275" s="20" t="s">
        <v>10</v>
      </c>
      <c r="H275" s="20">
        <v>1.5073591667562245E-3</v>
      </c>
      <c r="I275" s="90"/>
      <c r="J275" s="135">
        <f>0.0015*J266</f>
        <v>711.68399999999997</v>
      </c>
      <c r="L275" s="135">
        <f>0.0015*L266</f>
        <v>1577.16</v>
      </c>
      <c r="N275" s="135">
        <f>0.0015*N266</f>
        <v>1817.664</v>
      </c>
      <c r="P275" s="135">
        <f>0.0015*P266</f>
        <v>2237.136</v>
      </c>
      <c r="R275" s="135">
        <f>0.0015*R266</f>
        <v>2483.94</v>
      </c>
    </row>
    <row r="276" spans="1:18" ht="12" customHeight="1" x14ac:dyDescent="0.2">
      <c r="A276" s="8">
        <v>11000</v>
      </c>
      <c r="B276" s="8">
        <v>1000</v>
      </c>
      <c r="C276" s="8">
        <v>52315</v>
      </c>
      <c r="D276" s="8" t="s">
        <v>68</v>
      </c>
      <c r="E276" s="20" t="s">
        <v>10</v>
      </c>
      <c r="F276" s="17" t="s">
        <v>12</v>
      </c>
      <c r="G276" s="20" t="s">
        <v>10</v>
      </c>
      <c r="H276" s="20">
        <v>1.4100509623249456E-3</v>
      </c>
      <c r="I276" s="90"/>
      <c r="J276" s="135">
        <f>0.0014*J266</f>
        <v>664.23839999999996</v>
      </c>
      <c r="L276" s="135">
        <f>0.0014*L266</f>
        <v>1472.0160000000001</v>
      </c>
      <c r="N276" s="135">
        <f>0.0014*N266</f>
        <v>1696.4864</v>
      </c>
      <c r="P276" s="135">
        <f>0.0014*P266</f>
        <v>2087.9935999999998</v>
      </c>
      <c r="R276" s="135">
        <f>0.0014*R266</f>
        <v>2318.3440000000001</v>
      </c>
    </row>
    <row r="277" spans="1:18" ht="12" customHeight="1" x14ac:dyDescent="0.2">
      <c r="A277" s="8">
        <v>11000</v>
      </c>
      <c r="B277" s="8">
        <v>1000</v>
      </c>
      <c r="C277" s="8">
        <v>52316</v>
      </c>
      <c r="D277" s="8" t="s">
        <v>69</v>
      </c>
      <c r="E277" s="20" t="s">
        <v>10</v>
      </c>
      <c r="F277" s="17" t="s">
        <v>12</v>
      </c>
      <c r="G277" s="20" t="s">
        <v>10</v>
      </c>
      <c r="H277" s="20">
        <v>0</v>
      </c>
      <c r="I277" s="90"/>
      <c r="J277" s="135">
        <f>0*J266</f>
        <v>0</v>
      </c>
      <c r="L277" s="135">
        <f>0*L266</f>
        <v>0</v>
      </c>
      <c r="N277" s="135">
        <f>0*N266</f>
        <v>0</v>
      </c>
      <c r="P277" s="135">
        <f>0*P266</f>
        <v>0</v>
      </c>
      <c r="R277" s="135">
        <f>0*R266</f>
        <v>0</v>
      </c>
    </row>
    <row r="278" spans="1:18" ht="12" customHeight="1" x14ac:dyDescent="0.2">
      <c r="A278" s="8">
        <v>11000</v>
      </c>
      <c r="B278" s="8">
        <v>1000</v>
      </c>
      <c r="C278" s="8">
        <v>52500</v>
      </c>
      <c r="D278" s="8" t="s">
        <v>70</v>
      </c>
      <c r="E278" s="20" t="s">
        <v>10</v>
      </c>
      <c r="F278" s="17" t="s">
        <v>12</v>
      </c>
      <c r="G278" s="20" t="s">
        <v>10</v>
      </c>
      <c r="H278" s="20">
        <v>1.0334865712144686E-2</v>
      </c>
      <c r="I278" s="90"/>
      <c r="J278" s="135">
        <f>0.0103*J266</f>
        <v>4886.8968000000004</v>
      </c>
      <c r="L278" s="135">
        <f>0.0103*L266</f>
        <v>10829.832</v>
      </c>
      <c r="N278" s="135">
        <f>0.0103*N266</f>
        <v>12481.292799999999</v>
      </c>
      <c r="P278" s="135">
        <f>0.0103*P266</f>
        <v>15361.6672</v>
      </c>
      <c r="R278" s="135">
        <f>0.0103*R266</f>
        <v>17056.387999999999</v>
      </c>
    </row>
    <row r="279" spans="1:18" ht="12" customHeight="1" x14ac:dyDescent="0.2">
      <c r="A279" s="8">
        <v>11000</v>
      </c>
      <c r="B279" s="8">
        <v>1000</v>
      </c>
      <c r="C279" s="8">
        <v>52710</v>
      </c>
      <c r="D279" s="8" t="s">
        <v>71</v>
      </c>
      <c r="E279" s="20" t="s">
        <v>10</v>
      </c>
      <c r="F279" s="17" t="s">
        <v>12</v>
      </c>
      <c r="G279" s="20" t="s">
        <v>10</v>
      </c>
      <c r="H279" s="20">
        <v>1.0904638909160538E-2</v>
      </c>
      <c r="I279" s="90"/>
      <c r="J279" s="135">
        <f>0.0109*J266</f>
        <v>5171.5703999999996</v>
      </c>
      <c r="L279" s="135">
        <f>0.0109*L266</f>
        <v>11460.696</v>
      </c>
      <c r="N279" s="135">
        <f>0.0109*N266</f>
        <v>13208.358399999999</v>
      </c>
      <c r="P279" s="135">
        <f>0.0109*P266</f>
        <v>16256.5216</v>
      </c>
      <c r="R279" s="135">
        <f>0.0109*R266</f>
        <v>18049.964</v>
      </c>
    </row>
    <row r="280" spans="1:18" ht="12" customHeight="1" x14ac:dyDescent="0.2">
      <c r="A280" s="8">
        <v>11000</v>
      </c>
      <c r="B280" s="8">
        <v>1000</v>
      </c>
      <c r="C280" s="8">
        <v>52720</v>
      </c>
      <c r="D280" s="8" t="s">
        <v>72</v>
      </c>
      <c r="E280" s="20" t="s">
        <v>10</v>
      </c>
      <c r="F280" s="17" t="s">
        <v>12</v>
      </c>
      <c r="G280" s="20" t="s">
        <v>10</v>
      </c>
      <c r="H280" s="20">
        <v>3.0477664029419395E-4</v>
      </c>
      <c r="I280" s="90"/>
      <c r="J280" s="135">
        <f>0.0003*J266</f>
        <v>142.33679999999998</v>
      </c>
      <c r="L280" s="135">
        <f>0.0003*L266</f>
        <v>315.43199999999996</v>
      </c>
      <c r="N280" s="135">
        <f>0.0003*N266</f>
        <v>363.53279999999995</v>
      </c>
      <c r="P280" s="135">
        <f>0.0003*P266</f>
        <v>447.42719999999997</v>
      </c>
      <c r="R280" s="135">
        <f>0.0003*R266</f>
        <v>496.78799999999995</v>
      </c>
    </row>
    <row r="281" spans="1:18" ht="12" customHeight="1" x14ac:dyDescent="0.2">
      <c r="A281" s="8">
        <v>11000</v>
      </c>
      <c r="B281" s="8">
        <v>1000</v>
      </c>
      <c r="C281" s="8">
        <v>52730</v>
      </c>
      <c r="D281" s="8" t="s">
        <v>73</v>
      </c>
      <c r="E281" s="20" t="s">
        <v>10</v>
      </c>
      <c r="F281" s="17" t="s">
        <v>12</v>
      </c>
      <c r="G281" s="20" t="s">
        <v>10</v>
      </c>
      <c r="H281" s="20" t="s">
        <v>10</v>
      </c>
      <c r="I281" s="90"/>
      <c r="J281" s="135">
        <v>0</v>
      </c>
      <c r="L281" s="135">
        <v>0</v>
      </c>
      <c r="N281" s="135">
        <v>0</v>
      </c>
      <c r="P281" s="135">
        <v>0</v>
      </c>
      <c r="R281" s="135">
        <v>0</v>
      </c>
    </row>
    <row r="282" spans="1:18" ht="12" customHeight="1" x14ac:dyDescent="0.2">
      <c r="A282" s="8">
        <v>11000</v>
      </c>
      <c r="B282" s="8">
        <v>1000</v>
      </c>
      <c r="C282" s="8">
        <v>52911</v>
      </c>
      <c r="D282" s="8" t="s">
        <v>74</v>
      </c>
      <c r="E282" s="20" t="s">
        <v>10</v>
      </c>
      <c r="F282" s="17" t="s">
        <v>12</v>
      </c>
      <c r="G282" s="20" t="s">
        <v>10</v>
      </c>
      <c r="H282" s="20" t="s">
        <v>10</v>
      </c>
      <c r="I282" s="90"/>
      <c r="J282" s="135">
        <v>0</v>
      </c>
      <c r="L282" s="135">
        <v>0</v>
      </c>
      <c r="N282" s="135">
        <v>0</v>
      </c>
      <c r="P282" s="135">
        <v>0</v>
      </c>
      <c r="R282" s="135">
        <v>0</v>
      </c>
    </row>
    <row r="283" spans="1:18" ht="12" customHeight="1" x14ac:dyDescent="0.2">
      <c r="A283" s="8">
        <v>11000</v>
      </c>
      <c r="B283" s="8">
        <v>1000</v>
      </c>
      <c r="C283" s="8">
        <v>52912</v>
      </c>
      <c r="D283" s="8" t="s">
        <v>75</v>
      </c>
      <c r="E283" s="20" t="s">
        <v>10</v>
      </c>
      <c r="F283" s="17" t="s">
        <v>12</v>
      </c>
      <c r="G283" s="20" t="s">
        <v>10</v>
      </c>
      <c r="H283" s="20" t="s">
        <v>10</v>
      </c>
      <c r="I283" s="90"/>
      <c r="J283" s="135">
        <v>0</v>
      </c>
      <c r="L283" s="135">
        <v>0</v>
      </c>
      <c r="N283" s="135">
        <v>0</v>
      </c>
      <c r="P283" s="135">
        <v>0</v>
      </c>
      <c r="R283" s="135">
        <v>0</v>
      </c>
    </row>
    <row r="284" spans="1:18" ht="12" customHeight="1" x14ac:dyDescent="0.2">
      <c r="A284" s="8">
        <v>11000</v>
      </c>
      <c r="B284" s="8">
        <v>1000</v>
      </c>
      <c r="C284" s="8">
        <v>52913</v>
      </c>
      <c r="D284" s="8" t="s">
        <v>76</v>
      </c>
      <c r="E284" s="20" t="s">
        <v>10</v>
      </c>
      <c r="F284" s="17" t="s">
        <v>12</v>
      </c>
      <c r="G284" s="20" t="s">
        <v>10</v>
      </c>
      <c r="H284" s="20" t="s">
        <v>10</v>
      </c>
      <c r="I284" s="90"/>
      <c r="J284" s="135">
        <v>0</v>
      </c>
      <c r="L284" s="135">
        <v>0</v>
      </c>
      <c r="N284" s="135">
        <v>0</v>
      </c>
      <c r="P284" s="135">
        <v>0</v>
      </c>
      <c r="R284" s="135">
        <v>0</v>
      </c>
    </row>
    <row r="285" spans="1:18" ht="12" customHeight="1" x14ac:dyDescent="0.2">
      <c r="A285" s="8">
        <v>11000</v>
      </c>
      <c r="B285" s="8">
        <v>1000</v>
      </c>
      <c r="C285" s="8">
        <v>52914</v>
      </c>
      <c r="D285" s="8" t="s">
        <v>77</v>
      </c>
      <c r="E285" s="20" t="s">
        <v>10</v>
      </c>
      <c r="F285" s="17" t="s">
        <v>12</v>
      </c>
      <c r="G285" s="20" t="s">
        <v>10</v>
      </c>
      <c r="H285" s="20" t="s">
        <v>10</v>
      </c>
      <c r="I285" s="90"/>
      <c r="J285" s="135">
        <v>0</v>
      </c>
      <c r="L285" s="135">
        <v>0</v>
      </c>
      <c r="N285" s="135">
        <v>0</v>
      </c>
      <c r="P285" s="135">
        <v>0</v>
      </c>
      <c r="R285" s="135">
        <v>0</v>
      </c>
    </row>
    <row r="286" spans="1:18" ht="12" customHeight="1" x14ac:dyDescent="0.2">
      <c r="A286" s="170"/>
      <c r="B286" s="8"/>
      <c r="C286" s="222"/>
      <c r="D286" s="222"/>
      <c r="E286" s="227"/>
      <c r="F286" s="223"/>
      <c r="G286" s="228"/>
      <c r="H286" s="228"/>
      <c r="I286" s="229"/>
      <c r="J286" s="168"/>
      <c r="K286" s="169"/>
      <c r="L286" s="168"/>
      <c r="M286" s="169"/>
      <c r="N286" s="168"/>
      <c r="O286" s="169"/>
      <c r="P286" s="168"/>
      <c r="Q286" s="169"/>
      <c r="R286" s="168"/>
    </row>
    <row r="287" spans="1:18" ht="12" customHeight="1" x14ac:dyDescent="0.2">
      <c r="A287" s="170"/>
      <c r="B287" s="8"/>
      <c r="C287" s="222"/>
      <c r="D287" s="222"/>
      <c r="E287" s="227"/>
      <c r="F287" s="223"/>
      <c r="G287" s="228"/>
      <c r="H287" s="230" t="s">
        <v>974</v>
      </c>
      <c r="I287" s="229"/>
      <c r="J287" s="168">
        <f>SUM(J268:J286)</f>
        <v>123548.34239999999</v>
      </c>
      <c r="K287" s="169"/>
      <c r="L287" s="168">
        <f>SUM(L268:L286)</f>
        <v>273794.97599999997</v>
      </c>
      <c r="M287" s="169"/>
      <c r="N287" s="168">
        <f>SUM(N268:N286)</f>
        <v>315546.47040000005</v>
      </c>
      <c r="O287" s="169"/>
      <c r="P287" s="168">
        <f>SUM(P268:P286)</f>
        <v>388366.80959999998</v>
      </c>
      <c r="Q287" s="169"/>
      <c r="R287" s="168">
        <f>SUM(R268:R286)</f>
        <v>431211.98399999994</v>
      </c>
    </row>
    <row r="288" spans="1:18" ht="14.25" x14ac:dyDescent="0.3">
      <c r="A288" s="4"/>
      <c r="B288" s="5"/>
      <c r="C288" s="6" t="s">
        <v>655</v>
      </c>
      <c r="D288" s="7"/>
      <c r="E288" s="18"/>
      <c r="F288" s="18"/>
      <c r="G288" s="19"/>
      <c r="H288" s="19"/>
      <c r="I288" s="89"/>
      <c r="J288" s="73" t="s">
        <v>905</v>
      </c>
      <c r="K288" s="83"/>
      <c r="L288" s="73" t="s">
        <v>906</v>
      </c>
      <c r="M288" s="83"/>
      <c r="N288" s="73" t="s">
        <v>907</v>
      </c>
      <c r="O288" s="83"/>
      <c r="P288" s="73" t="s">
        <v>908</v>
      </c>
      <c r="Q288" s="83"/>
      <c r="R288" s="73" t="s">
        <v>909</v>
      </c>
    </row>
    <row r="289" spans="1:46" s="139" customFormat="1" ht="12" customHeight="1" x14ac:dyDescent="0.2">
      <c r="A289" s="44">
        <v>11000</v>
      </c>
      <c r="B289" s="44">
        <v>1000</v>
      </c>
      <c r="C289" s="44">
        <v>53330</v>
      </c>
      <c r="D289" s="44" t="s">
        <v>291</v>
      </c>
      <c r="E289" s="47" t="s">
        <v>10</v>
      </c>
      <c r="F289" s="45" t="s">
        <v>12</v>
      </c>
      <c r="G289" s="47" t="s">
        <v>10</v>
      </c>
      <c r="H289" s="47" t="s">
        <v>10</v>
      </c>
      <c r="I289" s="91"/>
      <c r="J289" s="135">
        <v>0</v>
      </c>
      <c r="K289" s="136"/>
      <c r="L289" s="135">
        <v>0</v>
      </c>
      <c r="M289" s="136"/>
      <c r="N289" s="135">
        <v>0</v>
      </c>
      <c r="O289" s="136"/>
      <c r="P289" s="135">
        <v>0</v>
      </c>
      <c r="Q289" s="136"/>
      <c r="R289" s="135">
        <v>0</v>
      </c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</row>
    <row r="290" spans="1:46" s="139" customFormat="1" ht="12" customHeight="1" x14ac:dyDescent="0.2">
      <c r="A290" s="44">
        <v>11000</v>
      </c>
      <c r="B290" s="44">
        <v>1000</v>
      </c>
      <c r="C290" s="44">
        <v>53330</v>
      </c>
      <c r="D290" s="44" t="s">
        <v>291</v>
      </c>
      <c r="E290" s="47">
        <v>1010</v>
      </c>
      <c r="F290" s="45" t="s">
        <v>12</v>
      </c>
      <c r="G290" s="47" t="s">
        <v>10</v>
      </c>
      <c r="H290" s="47" t="s">
        <v>975</v>
      </c>
      <c r="I290" s="91"/>
      <c r="J290" s="137">
        <v>2000</v>
      </c>
      <c r="K290" s="138"/>
      <c r="L290" s="137">
        <v>13500</v>
      </c>
      <c r="M290" s="138"/>
      <c r="N290" s="137">
        <v>15000</v>
      </c>
      <c r="O290" s="138"/>
      <c r="P290" s="137">
        <v>18000</v>
      </c>
      <c r="Q290" s="138"/>
      <c r="R290" s="137">
        <v>21000</v>
      </c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</row>
    <row r="291" spans="1:46" s="139" customFormat="1" ht="12" customHeight="1" x14ac:dyDescent="0.2">
      <c r="A291" s="44">
        <v>11000</v>
      </c>
      <c r="B291" s="44">
        <v>1000</v>
      </c>
      <c r="C291" s="44">
        <v>53330</v>
      </c>
      <c r="D291" s="44" t="s">
        <v>291</v>
      </c>
      <c r="E291" s="47">
        <v>1020</v>
      </c>
      <c r="F291" s="45" t="s">
        <v>12</v>
      </c>
      <c r="G291" s="47" t="s">
        <v>10</v>
      </c>
      <c r="H291" s="47" t="s">
        <v>216</v>
      </c>
      <c r="I291" s="91"/>
      <c r="J291" s="135">
        <v>0</v>
      </c>
      <c r="K291" s="136"/>
      <c r="L291" s="135">
        <v>0</v>
      </c>
      <c r="M291" s="136"/>
      <c r="N291" s="135">
        <v>0</v>
      </c>
      <c r="O291" s="136"/>
      <c r="P291" s="135">
        <v>0</v>
      </c>
      <c r="Q291" s="136"/>
      <c r="R291" s="135">
        <v>0</v>
      </c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</row>
    <row r="292" spans="1:46" s="139" customFormat="1" ht="12" customHeight="1" x14ac:dyDescent="0.2">
      <c r="A292" s="44">
        <v>11000</v>
      </c>
      <c r="B292" s="44">
        <v>1000</v>
      </c>
      <c r="C292" s="44">
        <v>53330</v>
      </c>
      <c r="D292" s="44" t="s">
        <v>291</v>
      </c>
      <c r="E292" s="47">
        <v>2000</v>
      </c>
      <c r="F292" s="45" t="s">
        <v>12</v>
      </c>
      <c r="G292" s="47" t="s">
        <v>10</v>
      </c>
      <c r="H292" s="47" t="s">
        <v>217</v>
      </c>
      <c r="I292" s="91"/>
      <c r="J292" s="137">
        <v>1000</v>
      </c>
      <c r="K292" s="138"/>
      <c r="L292" s="137">
        <v>3000</v>
      </c>
      <c r="M292" s="138"/>
      <c r="N292" s="137">
        <v>4500</v>
      </c>
      <c r="O292" s="138"/>
      <c r="P292" s="137">
        <v>6000</v>
      </c>
      <c r="Q292" s="138"/>
      <c r="R292" s="137">
        <v>6000</v>
      </c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</row>
    <row r="293" spans="1:46" s="139" customFormat="1" ht="12" customHeight="1" x14ac:dyDescent="0.2">
      <c r="A293" s="44">
        <v>11000</v>
      </c>
      <c r="B293" s="44">
        <v>1000</v>
      </c>
      <c r="C293" s="44">
        <v>53330</v>
      </c>
      <c r="D293" s="44" t="s">
        <v>291</v>
      </c>
      <c r="E293" s="47">
        <v>3000</v>
      </c>
      <c r="F293" s="45" t="s">
        <v>12</v>
      </c>
      <c r="G293" s="47" t="s">
        <v>10</v>
      </c>
      <c r="H293" s="47" t="s">
        <v>10</v>
      </c>
      <c r="I293" s="91"/>
      <c r="J293" s="135" t="s">
        <v>977</v>
      </c>
      <c r="K293" s="138"/>
      <c r="L293" s="137"/>
      <c r="M293" s="138"/>
      <c r="N293" s="137"/>
      <c r="O293" s="138"/>
      <c r="P293" s="137"/>
      <c r="Q293" s="138"/>
      <c r="R293" s="137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</row>
    <row r="294" spans="1:46" s="139" customFormat="1" ht="12" customHeight="1" x14ac:dyDescent="0.2">
      <c r="A294" s="44">
        <v>11000</v>
      </c>
      <c r="B294" s="44">
        <v>1000</v>
      </c>
      <c r="C294" s="44">
        <v>53330</v>
      </c>
      <c r="D294" s="44" t="s">
        <v>291</v>
      </c>
      <c r="E294" s="47">
        <v>4010</v>
      </c>
      <c r="F294" s="45" t="s">
        <v>12</v>
      </c>
      <c r="G294" s="47" t="s">
        <v>10</v>
      </c>
      <c r="H294" s="47" t="s">
        <v>10</v>
      </c>
      <c r="I294" s="91"/>
      <c r="J294" s="135" t="s">
        <v>977</v>
      </c>
      <c r="K294" s="138"/>
      <c r="L294" s="137"/>
      <c r="M294" s="138"/>
      <c r="N294" s="137"/>
      <c r="O294" s="138"/>
      <c r="P294" s="137"/>
      <c r="Q294" s="138"/>
      <c r="R294" s="137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</row>
    <row r="295" spans="1:46" s="139" customFormat="1" ht="12" customHeight="1" x14ac:dyDescent="0.2">
      <c r="A295" s="44">
        <v>11000</v>
      </c>
      <c r="B295" s="44">
        <v>1000</v>
      </c>
      <c r="C295" s="44">
        <v>53330</v>
      </c>
      <c r="D295" s="44" t="s">
        <v>291</v>
      </c>
      <c r="E295" s="47">
        <v>4020</v>
      </c>
      <c r="F295" s="45" t="s">
        <v>12</v>
      </c>
      <c r="G295" s="47" t="s">
        <v>10</v>
      </c>
      <c r="H295" s="47" t="s">
        <v>10</v>
      </c>
      <c r="I295" s="91"/>
      <c r="J295" s="135" t="s">
        <v>977</v>
      </c>
      <c r="K295" s="138"/>
      <c r="L295" s="137"/>
      <c r="M295" s="138"/>
      <c r="N295" s="137"/>
      <c r="O295" s="138"/>
      <c r="P295" s="137"/>
      <c r="Q295" s="138"/>
      <c r="R295" s="137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</row>
    <row r="296" spans="1:46" s="139" customFormat="1" ht="12" customHeight="1" x14ac:dyDescent="0.2">
      <c r="A296" s="44">
        <v>11000</v>
      </c>
      <c r="B296" s="44">
        <v>1000</v>
      </c>
      <c r="C296" s="44">
        <v>53330</v>
      </c>
      <c r="D296" s="44" t="s">
        <v>291</v>
      </c>
      <c r="E296" s="45" t="s">
        <v>725</v>
      </c>
      <c r="F296" s="45" t="s">
        <v>12</v>
      </c>
      <c r="G296" s="47" t="s">
        <v>10</v>
      </c>
      <c r="H296" s="47" t="s">
        <v>976</v>
      </c>
      <c r="I296" s="91"/>
      <c r="J296" s="135">
        <v>0</v>
      </c>
      <c r="K296" s="136"/>
      <c r="L296" s="135">
        <v>0</v>
      </c>
      <c r="M296" s="136"/>
      <c r="N296" s="135">
        <v>0</v>
      </c>
      <c r="O296" s="136"/>
      <c r="P296" s="135">
        <v>0</v>
      </c>
      <c r="Q296" s="136"/>
      <c r="R296" s="135">
        <v>0</v>
      </c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</row>
    <row r="297" spans="1:46" ht="12" customHeight="1" x14ac:dyDescent="0.2">
      <c r="A297" s="8">
        <v>11000</v>
      </c>
      <c r="B297" s="8">
        <v>1000</v>
      </c>
      <c r="C297" s="8">
        <v>53414</v>
      </c>
      <c r="D297" s="8" t="s">
        <v>747</v>
      </c>
      <c r="E297" s="20" t="s">
        <v>10</v>
      </c>
      <c r="F297" s="17" t="s">
        <v>12</v>
      </c>
      <c r="G297" s="20" t="s">
        <v>10</v>
      </c>
      <c r="H297" s="47" t="s">
        <v>10</v>
      </c>
      <c r="I297" s="90"/>
      <c r="J297" s="135" t="s">
        <v>977</v>
      </c>
    </row>
    <row r="298" spans="1:46" ht="12" customHeight="1" x14ac:dyDescent="0.2">
      <c r="A298" s="8">
        <v>11000</v>
      </c>
      <c r="B298" s="8">
        <v>1000</v>
      </c>
      <c r="C298" s="8">
        <v>53414</v>
      </c>
      <c r="D298" s="8" t="s">
        <v>747</v>
      </c>
      <c r="E298" s="17">
        <v>1010</v>
      </c>
      <c r="F298" s="17" t="s">
        <v>12</v>
      </c>
      <c r="G298" s="20" t="s">
        <v>10</v>
      </c>
      <c r="H298" s="47" t="s">
        <v>975</v>
      </c>
      <c r="I298" s="90"/>
      <c r="J298" s="135">
        <v>0</v>
      </c>
      <c r="L298" s="135">
        <v>0</v>
      </c>
      <c r="N298" s="135">
        <v>0</v>
      </c>
      <c r="P298" s="135">
        <v>0</v>
      </c>
      <c r="R298" s="135">
        <v>0</v>
      </c>
    </row>
    <row r="299" spans="1:46" ht="12" customHeight="1" x14ac:dyDescent="0.2">
      <c r="A299" s="8">
        <v>11000</v>
      </c>
      <c r="B299" s="8">
        <v>1000</v>
      </c>
      <c r="C299" s="8">
        <v>53414</v>
      </c>
      <c r="D299" s="8" t="s">
        <v>747</v>
      </c>
      <c r="E299" s="17">
        <v>1020</v>
      </c>
      <c r="F299" s="17" t="s">
        <v>12</v>
      </c>
      <c r="G299" s="20" t="s">
        <v>10</v>
      </c>
      <c r="H299" s="47" t="s">
        <v>216</v>
      </c>
      <c r="I299" s="90"/>
      <c r="J299" s="135">
        <v>0</v>
      </c>
      <c r="L299" s="135">
        <v>0</v>
      </c>
      <c r="N299" s="135">
        <v>0</v>
      </c>
      <c r="P299" s="135">
        <v>0</v>
      </c>
      <c r="R299" s="135">
        <v>0</v>
      </c>
    </row>
    <row r="300" spans="1:46" ht="12" customHeight="1" x14ac:dyDescent="0.2">
      <c r="A300" s="8">
        <v>11000</v>
      </c>
      <c r="B300" s="8">
        <v>1000</v>
      </c>
      <c r="C300" s="8">
        <v>53414</v>
      </c>
      <c r="D300" s="8" t="s">
        <v>747</v>
      </c>
      <c r="E300" s="17">
        <v>2000</v>
      </c>
      <c r="F300" s="17" t="s">
        <v>12</v>
      </c>
      <c r="G300" s="20" t="s">
        <v>10</v>
      </c>
      <c r="H300" s="47" t="s">
        <v>217</v>
      </c>
      <c r="I300" s="90"/>
      <c r="J300" s="135">
        <v>0</v>
      </c>
      <c r="L300" s="135">
        <v>0</v>
      </c>
      <c r="N300" s="135">
        <v>0</v>
      </c>
      <c r="P300" s="135">
        <v>0</v>
      </c>
      <c r="R300" s="135">
        <v>0</v>
      </c>
    </row>
    <row r="301" spans="1:46" ht="12" customHeight="1" x14ac:dyDescent="0.2">
      <c r="A301" s="8">
        <v>11000</v>
      </c>
      <c r="B301" s="8">
        <v>1000</v>
      </c>
      <c r="C301" s="8">
        <v>53414</v>
      </c>
      <c r="D301" s="8" t="s">
        <v>747</v>
      </c>
      <c r="E301" s="17">
        <v>3000</v>
      </c>
      <c r="F301" s="17" t="s">
        <v>12</v>
      </c>
      <c r="G301" s="20" t="s">
        <v>10</v>
      </c>
      <c r="H301" s="47" t="s">
        <v>10</v>
      </c>
      <c r="I301" s="90"/>
      <c r="J301" s="135" t="s">
        <v>977</v>
      </c>
    </row>
    <row r="302" spans="1:46" ht="12" customHeight="1" x14ac:dyDescent="0.2">
      <c r="A302" s="8">
        <v>11000</v>
      </c>
      <c r="B302" s="8">
        <v>1000</v>
      </c>
      <c r="C302" s="8">
        <v>53414</v>
      </c>
      <c r="D302" s="8" t="s">
        <v>747</v>
      </c>
      <c r="E302" s="17">
        <v>4010</v>
      </c>
      <c r="F302" s="17" t="s">
        <v>12</v>
      </c>
      <c r="G302" s="20" t="s">
        <v>10</v>
      </c>
      <c r="H302" s="47" t="s">
        <v>10</v>
      </c>
      <c r="I302" s="90"/>
      <c r="J302" s="135" t="s">
        <v>977</v>
      </c>
    </row>
    <row r="303" spans="1:46" ht="12" customHeight="1" x14ac:dyDescent="0.2">
      <c r="A303" s="8">
        <v>11000</v>
      </c>
      <c r="B303" s="8">
        <v>1000</v>
      </c>
      <c r="C303" s="8">
        <v>53414</v>
      </c>
      <c r="D303" s="8" t="s">
        <v>747</v>
      </c>
      <c r="E303" s="17">
        <v>4020</v>
      </c>
      <c r="F303" s="17" t="s">
        <v>12</v>
      </c>
      <c r="G303" s="20" t="s">
        <v>10</v>
      </c>
      <c r="H303" s="47" t="s">
        <v>10</v>
      </c>
      <c r="I303" s="90"/>
      <c r="J303" s="135" t="s">
        <v>977</v>
      </c>
    </row>
    <row r="304" spans="1:46" ht="12" customHeight="1" x14ac:dyDescent="0.2">
      <c r="A304" s="8">
        <v>11000</v>
      </c>
      <c r="B304" s="8">
        <v>1000</v>
      </c>
      <c r="C304" s="8">
        <v>53414</v>
      </c>
      <c r="D304" s="8" t="s">
        <v>747</v>
      </c>
      <c r="E304" s="17">
        <v>9000</v>
      </c>
      <c r="F304" s="17" t="s">
        <v>12</v>
      </c>
      <c r="G304" s="20" t="s">
        <v>10</v>
      </c>
      <c r="H304" s="47" t="s">
        <v>976</v>
      </c>
      <c r="I304" s="90"/>
      <c r="J304" s="135">
        <v>0</v>
      </c>
      <c r="L304" s="135">
        <v>0</v>
      </c>
      <c r="N304" s="135">
        <v>0</v>
      </c>
      <c r="P304" s="135">
        <v>0</v>
      </c>
      <c r="R304" s="135">
        <v>0</v>
      </c>
    </row>
    <row r="305" spans="1:46" ht="12" customHeight="1" x14ac:dyDescent="0.2">
      <c r="A305" s="8">
        <v>11000</v>
      </c>
      <c r="B305" s="8">
        <v>1000</v>
      </c>
      <c r="C305" s="8">
        <v>53711</v>
      </c>
      <c r="D305" s="8" t="s">
        <v>78</v>
      </c>
      <c r="E305" s="17">
        <v>1010</v>
      </c>
      <c r="F305" s="17" t="s">
        <v>12</v>
      </c>
      <c r="G305" s="20" t="s">
        <v>10</v>
      </c>
      <c r="H305" s="47" t="s">
        <v>975</v>
      </c>
      <c r="I305" s="90"/>
      <c r="J305" s="135">
        <v>0</v>
      </c>
      <c r="L305" s="135">
        <v>0</v>
      </c>
      <c r="N305" s="135">
        <v>0</v>
      </c>
      <c r="P305" s="135">
        <v>0</v>
      </c>
      <c r="R305" s="135">
        <v>0</v>
      </c>
    </row>
    <row r="306" spans="1:46" ht="12" customHeight="1" x14ac:dyDescent="0.2">
      <c r="A306" s="8">
        <v>11000</v>
      </c>
      <c r="B306" s="8">
        <v>1000</v>
      </c>
      <c r="C306" s="8">
        <v>53711</v>
      </c>
      <c r="D306" s="8" t="s">
        <v>78</v>
      </c>
      <c r="E306" s="17">
        <v>1020</v>
      </c>
      <c r="F306" s="17" t="s">
        <v>12</v>
      </c>
      <c r="G306" s="20" t="s">
        <v>10</v>
      </c>
      <c r="H306" s="47" t="s">
        <v>216</v>
      </c>
      <c r="I306" s="90"/>
      <c r="J306" s="135">
        <v>0</v>
      </c>
      <c r="L306" s="135">
        <v>0</v>
      </c>
      <c r="N306" s="135">
        <v>0</v>
      </c>
      <c r="P306" s="135">
        <v>0</v>
      </c>
      <c r="R306" s="135">
        <v>0</v>
      </c>
    </row>
    <row r="307" spans="1:46" ht="12" customHeight="1" x14ac:dyDescent="0.2">
      <c r="A307" s="8">
        <v>11000</v>
      </c>
      <c r="B307" s="8">
        <v>1000</v>
      </c>
      <c r="C307" s="8">
        <v>53711</v>
      </c>
      <c r="D307" s="8" t="s">
        <v>78</v>
      </c>
      <c r="E307" s="17">
        <v>2000</v>
      </c>
      <c r="F307" s="17" t="s">
        <v>12</v>
      </c>
      <c r="G307" s="20" t="s">
        <v>10</v>
      </c>
      <c r="H307" s="47" t="s">
        <v>217</v>
      </c>
      <c r="I307" s="90"/>
      <c r="J307" s="135">
        <v>0</v>
      </c>
      <c r="L307" s="135">
        <v>0</v>
      </c>
      <c r="N307" s="135">
        <v>0</v>
      </c>
      <c r="P307" s="135">
        <v>0</v>
      </c>
      <c r="R307" s="135">
        <v>0</v>
      </c>
    </row>
    <row r="308" spans="1:46" ht="12" customHeight="1" x14ac:dyDescent="0.2">
      <c r="A308" s="8">
        <v>11000</v>
      </c>
      <c r="B308" s="8">
        <v>1000</v>
      </c>
      <c r="C308" s="8">
        <v>53711</v>
      </c>
      <c r="D308" s="8" t="s">
        <v>78</v>
      </c>
      <c r="E308" s="17">
        <v>3000</v>
      </c>
      <c r="F308" s="17" t="s">
        <v>12</v>
      </c>
      <c r="G308" s="20" t="s">
        <v>10</v>
      </c>
      <c r="H308" s="47" t="s">
        <v>10</v>
      </c>
      <c r="I308" s="90"/>
      <c r="J308" s="135" t="s">
        <v>977</v>
      </c>
    </row>
    <row r="309" spans="1:46" ht="12" customHeight="1" x14ac:dyDescent="0.2">
      <c r="A309" s="8">
        <v>11000</v>
      </c>
      <c r="B309" s="8">
        <v>1000</v>
      </c>
      <c r="C309" s="8">
        <v>53711</v>
      </c>
      <c r="D309" s="8" t="s">
        <v>78</v>
      </c>
      <c r="E309" s="17">
        <v>4010</v>
      </c>
      <c r="F309" s="17" t="s">
        <v>12</v>
      </c>
      <c r="G309" s="20" t="s">
        <v>10</v>
      </c>
      <c r="H309" s="47" t="s">
        <v>10</v>
      </c>
      <c r="I309" s="90"/>
      <c r="J309" s="135" t="s">
        <v>977</v>
      </c>
    </row>
    <row r="310" spans="1:46" ht="12" customHeight="1" x14ac:dyDescent="0.2">
      <c r="A310" s="8">
        <v>11000</v>
      </c>
      <c r="B310" s="8">
        <v>1000</v>
      </c>
      <c r="C310" s="8">
        <v>53711</v>
      </c>
      <c r="D310" s="8" t="s">
        <v>78</v>
      </c>
      <c r="E310" s="17">
        <v>4020</v>
      </c>
      <c r="F310" s="17" t="s">
        <v>12</v>
      </c>
      <c r="G310" s="20" t="s">
        <v>10</v>
      </c>
      <c r="H310" s="47" t="s">
        <v>10</v>
      </c>
      <c r="I310" s="90"/>
      <c r="J310" s="135" t="s">
        <v>977</v>
      </c>
    </row>
    <row r="311" spans="1:46" ht="12" customHeight="1" x14ac:dyDescent="0.2">
      <c r="A311" s="8">
        <v>11000</v>
      </c>
      <c r="B311" s="8">
        <v>1000</v>
      </c>
      <c r="C311" s="8">
        <v>53711</v>
      </c>
      <c r="D311" s="8" t="s">
        <v>78</v>
      </c>
      <c r="E311" s="17" t="s">
        <v>725</v>
      </c>
      <c r="F311" s="17" t="s">
        <v>12</v>
      </c>
      <c r="G311" s="20" t="s">
        <v>10</v>
      </c>
      <c r="H311" s="47" t="s">
        <v>976</v>
      </c>
      <c r="I311" s="90"/>
      <c r="J311" s="135">
        <v>0</v>
      </c>
      <c r="L311" s="135">
        <v>0</v>
      </c>
      <c r="N311" s="135">
        <v>0</v>
      </c>
      <c r="P311" s="135">
        <v>0</v>
      </c>
      <c r="R311" s="135">
        <v>0</v>
      </c>
    </row>
    <row r="312" spans="1:46" s="139" customFormat="1" ht="12" customHeight="1" x14ac:dyDescent="0.2">
      <c r="A312" s="44">
        <v>11000</v>
      </c>
      <c r="B312" s="44">
        <v>1000</v>
      </c>
      <c r="C312" s="44">
        <v>53760</v>
      </c>
      <c r="D312" s="44" t="s">
        <v>726</v>
      </c>
      <c r="E312" s="45">
        <v>1010</v>
      </c>
      <c r="F312" s="45" t="s">
        <v>12</v>
      </c>
      <c r="G312" s="47" t="s">
        <v>10</v>
      </c>
      <c r="H312" s="47" t="s">
        <v>975</v>
      </c>
      <c r="I312" s="91"/>
      <c r="J312" s="135">
        <v>0</v>
      </c>
      <c r="K312" s="136"/>
      <c r="L312" s="135">
        <v>0</v>
      </c>
      <c r="M312" s="136"/>
      <c r="N312" s="135">
        <v>0</v>
      </c>
      <c r="O312" s="136"/>
      <c r="P312" s="135">
        <v>0</v>
      </c>
      <c r="Q312" s="136"/>
      <c r="R312" s="135">
        <v>0</v>
      </c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</row>
    <row r="313" spans="1:46" s="139" customFormat="1" ht="12" customHeight="1" x14ac:dyDescent="0.2">
      <c r="A313" s="44">
        <v>11000</v>
      </c>
      <c r="B313" s="44">
        <v>1000</v>
      </c>
      <c r="C313" s="44">
        <v>53760</v>
      </c>
      <c r="D313" s="44" t="s">
        <v>726</v>
      </c>
      <c r="E313" s="45">
        <v>1020</v>
      </c>
      <c r="F313" s="45" t="s">
        <v>12</v>
      </c>
      <c r="G313" s="47" t="s">
        <v>10</v>
      </c>
      <c r="H313" s="47" t="s">
        <v>216</v>
      </c>
      <c r="I313" s="91"/>
      <c r="J313" s="135">
        <v>0</v>
      </c>
      <c r="K313" s="136"/>
      <c r="L313" s="135">
        <v>0</v>
      </c>
      <c r="M313" s="136"/>
      <c r="N313" s="135">
        <v>0</v>
      </c>
      <c r="O313" s="136"/>
      <c r="P313" s="135">
        <v>0</v>
      </c>
      <c r="Q313" s="136"/>
      <c r="R313" s="135">
        <v>0</v>
      </c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</row>
    <row r="314" spans="1:46" s="139" customFormat="1" ht="12" customHeight="1" x14ac:dyDescent="0.2">
      <c r="A314" s="44">
        <v>11000</v>
      </c>
      <c r="B314" s="44">
        <v>1000</v>
      </c>
      <c r="C314" s="44">
        <v>53760</v>
      </c>
      <c r="D314" s="44" t="s">
        <v>726</v>
      </c>
      <c r="E314" s="45">
        <v>2000</v>
      </c>
      <c r="F314" s="45" t="s">
        <v>12</v>
      </c>
      <c r="G314" s="47" t="s">
        <v>10</v>
      </c>
      <c r="H314" s="47" t="s">
        <v>217</v>
      </c>
      <c r="I314" s="91"/>
      <c r="J314" s="135">
        <v>0</v>
      </c>
      <c r="K314" s="136"/>
      <c r="L314" s="135">
        <v>0</v>
      </c>
      <c r="M314" s="136"/>
      <c r="N314" s="135">
        <v>0</v>
      </c>
      <c r="O314" s="136"/>
      <c r="P314" s="135">
        <v>0</v>
      </c>
      <c r="Q314" s="136"/>
      <c r="R314" s="135">
        <v>0</v>
      </c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</row>
    <row r="315" spans="1:46" s="139" customFormat="1" ht="12" customHeight="1" x14ac:dyDescent="0.2">
      <c r="A315" s="44">
        <v>11000</v>
      </c>
      <c r="B315" s="44">
        <v>1000</v>
      </c>
      <c r="C315" s="44">
        <v>53760</v>
      </c>
      <c r="D315" s="44" t="s">
        <v>726</v>
      </c>
      <c r="E315" s="45">
        <v>3000</v>
      </c>
      <c r="F315" s="45" t="s">
        <v>12</v>
      </c>
      <c r="G315" s="47" t="s">
        <v>10</v>
      </c>
      <c r="H315" s="47" t="s">
        <v>10</v>
      </c>
      <c r="I315" s="91"/>
      <c r="J315" s="135" t="s">
        <v>977</v>
      </c>
      <c r="K315" s="138"/>
      <c r="L315" s="137"/>
      <c r="M315" s="138"/>
      <c r="N315" s="137"/>
      <c r="O315" s="138"/>
      <c r="P315" s="137"/>
      <c r="Q315" s="138"/>
      <c r="R315" s="137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</row>
    <row r="316" spans="1:46" s="139" customFormat="1" ht="12" customHeight="1" x14ac:dyDescent="0.2">
      <c r="A316" s="44">
        <v>11000</v>
      </c>
      <c r="B316" s="44">
        <v>1000</v>
      </c>
      <c r="C316" s="44">
        <v>53760</v>
      </c>
      <c r="D316" s="44" t="s">
        <v>726</v>
      </c>
      <c r="E316" s="45">
        <v>4010</v>
      </c>
      <c r="F316" s="45" t="s">
        <v>12</v>
      </c>
      <c r="G316" s="47" t="s">
        <v>10</v>
      </c>
      <c r="H316" s="47" t="s">
        <v>10</v>
      </c>
      <c r="I316" s="91"/>
      <c r="J316" s="135" t="s">
        <v>977</v>
      </c>
      <c r="K316" s="138"/>
      <c r="L316" s="137"/>
      <c r="M316" s="138"/>
      <c r="N316" s="137"/>
      <c r="O316" s="138"/>
      <c r="P316" s="137"/>
      <c r="Q316" s="138"/>
      <c r="R316" s="137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</row>
    <row r="317" spans="1:46" s="139" customFormat="1" ht="12" customHeight="1" x14ac:dyDescent="0.2">
      <c r="A317" s="44">
        <v>11000</v>
      </c>
      <c r="B317" s="44">
        <v>1000</v>
      </c>
      <c r="C317" s="44">
        <v>53760</v>
      </c>
      <c r="D317" s="44" t="s">
        <v>726</v>
      </c>
      <c r="E317" s="45">
        <v>4020</v>
      </c>
      <c r="F317" s="45" t="s">
        <v>12</v>
      </c>
      <c r="G317" s="47" t="s">
        <v>10</v>
      </c>
      <c r="H317" s="47" t="s">
        <v>10</v>
      </c>
      <c r="I317" s="91"/>
      <c r="J317" s="135" t="s">
        <v>977</v>
      </c>
      <c r="K317" s="138"/>
      <c r="L317" s="137"/>
      <c r="M317" s="138"/>
      <c r="N317" s="137"/>
      <c r="O317" s="138"/>
      <c r="P317" s="137"/>
      <c r="Q317" s="138"/>
      <c r="R317" s="137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</row>
    <row r="318" spans="1:46" s="139" customFormat="1" ht="12" customHeight="1" x14ac:dyDescent="0.2">
      <c r="A318" s="44">
        <v>11000</v>
      </c>
      <c r="B318" s="44">
        <v>1000</v>
      </c>
      <c r="C318" s="44">
        <v>53760</v>
      </c>
      <c r="D318" s="44" t="s">
        <v>726</v>
      </c>
      <c r="E318" s="45" t="s">
        <v>725</v>
      </c>
      <c r="F318" s="45" t="s">
        <v>12</v>
      </c>
      <c r="G318" s="47" t="s">
        <v>10</v>
      </c>
      <c r="H318" s="47" t="s">
        <v>976</v>
      </c>
      <c r="I318" s="91"/>
      <c r="J318" s="135">
        <v>0</v>
      </c>
      <c r="K318" s="136"/>
      <c r="L318" s="135">
        <v>0</v>
      </c>
      <c r="M318" s="136"/>
      <c r="N318" s="135">
        <v>0</v>
      </c>
      <c r="O318" s="136"/>
      <c r="P318" s="135">
        <v>0</v>
      </c>
      <c r="Q318" s="136"/>
      <c r="R318" s="135">
        <v>0</v>
      </c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</row>
    <row r="319" spans="1:46" s="139" customFormat="1" ht="12" customHeight="1" x14ac:dyDescent="0.2">
      <c r="A319" s="44">
        <v>11000</v>
      </c>
      <c r="B319" s="44">
        <v>1000</v>
      </c>
      <c r="C319" s="44">
        <v>53762</v>
      </c>
      <c r="D319" s="44" t="s">
        <v>727</v>
      </c>
      <c r="E319" s="45">
        <v>1010</v>
      </c>
      <c r="F319" s="45" t="s">
        <v>12</v>
      </c>
      <c r="G319" s="47" t="s">
        <v>10</v>
      </c>
      <c r="H319" s="47" t="s">
        <v>975</v>
      </c>
      <c r="I319" s="91"/>
      <c r="J319" s="135">
        <v>0</v>
      </c>
      <c r="K319" s="136"/>
      <c r="L319" s="135">
        <v>0</v>
      </c>
      <c r="M319" s="136"/>
      <c r="N319" s="135">
        <v>0</v>
      </c>
      <c r="O319" s="136"/>
      <c r="P319" s="135">
        <v>0</v>
      </c>
      <c r="Q319" s="136"/>
      <c r="R319" s="135">
        <v>0</v>
      </c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</row>
    <row r="320" spans="1:46" s="139" customFormat="1" ht="12" customHeight="1" x14ac:dyDescent="0.2">
      <c r="A320" s="44">
        <v>11000</v>
      </c>
      <c r="B320" s="44">
        <v>1000</v>
      </c>
      <c r="C320" s="44">
        <v>53762</v>
      </c>
      <c r="D320" s="44" t="s">
        <v>727</v>
      </c>
      <c r="E320" s="45">
        <v>1020</v>
      </c>
      <c r="F320" s="45" t="s">
        <v>12</v>
      </c>
      <c r="G320" s="47" t="s">
        <v>10</v>
      </c>
      <c r="H320" s="47" t="s">
        <v>216</v>
      </c>
      <c r="I320" s="91"/>
      <c r="J320" s="135">
        <v>0</v>
      </c>
      <c r="K320" s="136"/>
      <c r="L320" s="135">
        <v>0</v>
      </c>
      <c r="M320" s="136"/>
      <c r="N320" s="135">
        <v>0</v>
      </c>
      <c r="O320" s="136"/>
      <c r="P320" s="135">
        <v>0</v>
      </c>
      <c r="Q320" s="136"/>
      <c r="R320" s="135">
        <v>0</v>
      </c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</row>
    <row r="321" spans="1:46" s="139" customFormat="1" ht="12" customHeight="1" x14ac:dyDescent="0.2">
      <c r="A321" s="44">
        <v>11000</v>
      </c>
      <c r="B321" s="44">
        <v>1000</v>
      </c>
      <c r="C321" s="44">
        <v>53762</v>
      </c>
      <c r="D321" s="44" t="s">
        <v>727</v>
      </c>
      <c r="E321" s="45">
        <v>2000</v>
      </c>
      <c r="F321" s="45" t="s">
        <v>12</v>
      </c>
      <c r="G321" s="47" t="s">
        <v>10</v>
      </c>
      <c r="H321" s="47" t="s">
        <v>217</v>
      </c>
      <c r="I321" s="91"/>
      <c r="J321" s="135">
        <v>0</v>
      </c>
      <c r="K321" s="136"/>
      <c r="L321" s="135">
        <v>0</v>
      </c>
      <c r="M321" s="136"/>
      <c r="N321" s="135">
        <v>0</v>
      </c>
      <c r="O321" s="136"/>
      <c r="P321" s="135">
        <v>0</v>
      </c>
      <c r="Q321" s="136"/>
      <c r="R321" s="135">
        <v>0</v>
      </c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</row>
    <row r="322" spans="1:46" s="139" customFormat="1" ht="12" customHeight="1" x14ac:dyDescent="0.2">
      <c r="A322" s="44">
        <v>11000</v>
      </c>
      <c r="B322" s="44">
        <v>1000</v>
      </c>
      <c r="C322" s="44">
        <v>53762</v>
      </c>
      <c r="D322" s="44" t="s">
        <v>727</v>
      </c>
      <c r="E322" s="45">
        <v>3000</v>
      </c>
      <c r="F322" s="45" t="s">
        <v>12</v>
      </c>
      <c r="G322" s="47" t="s">
        <v>10</v>
      </c>
      <c r="H322" s="47" t="s">
        <v>10</v>
      </c>
      <c r="I322" s="91"/>
      <c r="J322" s="135" t="s">
        <v>977</v>
      </c>
      <c r="K322" s="138"/>
      <c r="L322" s="137"/>
      <c r="M322" s="138"/>
      <c r="N322" s="137"/>
      <c r="O322" s="138"/>
      <c r="P322" s="137"/>
      <c r="Q322" s="138"/>
      <c r="R322" s="137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</row>
    <row r="323" spans="1:46" s="139" customFormat="1" ht="12" customHeight="1" x14ac:dyDescent="0.2">
      <c r="A323" s="44">
        <v>11000</v>
      </c>
      <c r="B323" s="44">
        <v>1000</v>
      </c>
      <c r="C323" s="44">
        <v>53762</v>
      </c>
      <c r="D323" s="44" t="s">
        <v>727</v>
      </c>
      <c r="E323" s="45">
        <v>4010</v>
      </c>
      <c r="F323" s="45" t="s">
        <v>12</v>
      </c>
      <c r="G323" s="47" t="s">
        <v>10</v>
      </c>
      <c r="H323" s="47" t="s">
        <v>10</v>
      </c>
      <c r="I323" s="91"/>
      <c r="J323" s="135" t="s">
        <v>977</v>
      </c>
      <c r="K323" s="138"/>
      <c r="L323" s="137"/>
      <c r="M323" s="138"/>
      <c r="N323" s="137"/>
      <c r="O323" s="138"/>
      <c r="P323" s="137"/>
      <c r="Q323" s="138"/>
      <c r="R323" s="137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</row>
    <row r="324" spans="1:46" s="139" customFormat="1" ht="12" customHeight="1" x14ac:dyDescent="0.2">
      <c r="A324" s="44">
        <v>11000</v>
      </c>
      <c r="B324" s="44">
        <v>1000</v>
      </c>
      <c r="C324" s="44">
        <v>53762</v>
      </c>
      <c r="D324" s="44" t="s">
        <v>727</v>
      </c>
      <c r="E324" s="45">
        <v>4020</v>
      </c>
      <c r="F324" s="45" t="s">
        <v>12</v>
      </c>
      <c r="G324" s="47" t="s">
        <v>10</v>
      </c>
      <c r="H324" s="47" t="s">
        <v>10</v>
      </c>
      <c r="I324" s="91"/>
      <c r="J324" s="135" t="s">
        <v>977</v>
      </c>
      <c r="K324" s="138"/>
      <c r="L324" s="137"/>
      <c r="M324" s="138"/>
      <c r="N324" s="137"/>
      <c r="O324" s="138"/>
      <c r="P324" s="137"/>
      <c r="Q324" s="138"/>
      <c r="R324" s="137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</row>
    <row r="325" spans="1:46" s="139" customFormat="1" ht="12" customHeight="1" x14ac:dyDescent="0.2">
      <c r="A325" s="44">
        <v>11000</v>
      </c>
      <c r="B325" s="44">
        <v>1000</v>
      </c>
      <c r="C325" s="44">
        <v>53762</v>
      </c>
      <c r="D325" s="44" t="s">
        <v>727</v>
      </c>
      <c r="E325" s="45" t="s">
        <v>725</v>
      </c>
      <c r="F325" s="45" t="s">
        <v>12</v>
      </c>
      <c r="G325" s="47" t="s">
        <v>10</v>
      </c>
      <c r="H325" s="47" t="s">
        <v>976</v>
      </c>
      <c r="I325" s="91"/>
      <c r="J325" s="135">
        <v>0</v>
      </c>
      <c r="K325" s="136"/>
      <c r="L325" s="135">
        <v>0</v>
      </c>
      <c r="M325" s="136"/>
      <c r="N325" s="135">
        <v>0</v>
      </c>
      <c r="O325" s="136"/>
      <c r="P325" s="135">
        <v>0</v>
      </c>
      <c r="Q325" s="136"/>
      <c r="R325" s="135">
        <v>0</v>
      </c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</row>
    <row r="326" spans="1:46" ht="14.25" x14ac:dyDescent="0.3">
      <c r="A326" s="4"/>
      <c r="B326" s="5"/>
      <c r="C326" s="6" t="s">
        <v>79</v>
      </c>
      <c r="D326" s="7"/>
      <c r="E326" s="18"/>
      <c r="F326" s="18"/>
      <c r="G326" s="19"/>
      <c r="H326" s="19"/>
      <c r="I326" s="89"/>
      <c r="J326" s="73" t="s">
        <v>905</v>
      </c>
      <c r="K326" s="83"/>
      <c r="L326" s="73" t="s">
        <v>906</v>
      </c>
      <c r="M326" s="83"/>
      <c r="N326" s="73" t="s">
        <v>907</v>
      </c>
      <c r="O326" s="83"/>
      <c r="P326" s="73" t="s">
        <v>908</v>
      </c>
      <c r="Q326" s="83"/>
      <c r="R326" s="73" t="s">
        <v>909</v>
      </c>
    </row>
    <row r="327" spans="1:46" ht="12" customHeight="1" x14ac:dyDescent="0.2">
      <c r="A327" s="8">
        <v>11000</v>
      </c>
      <c r="B327" s="8">
        <v>1000</v>
      </c>
      <c r="C327" s="8">
        <v>54311</v>
      </c>
      <c r="D327" s="8" t="s">
        <v>80</v>
      </c>
      <c r="E327" s="17">
        <v>1010</v>
      </c>
      <c r="F327" s="17" t="s">
        <v>12</v>
      </c>
      <c r="G327" s="20" t="s">
        <v>10</v>
      </c>
      <c r="H327" s="47" t="s">
        <v>975</v>
      </c>
      <c r="I327" s="90"/>
      <c r="J327" s="135">
        <v>0</v>
      </c>
      <c r="L327" s="135">
        <v>0</v>
      </c>
      <c r="N327" s="135">
        <v>0</v>
      </c>
      <c r="P327" s="135">
        <v>0</v>
      </c>
      <c r="R327" s="135">
        <v>0</v>
      </c>
    </row>
    <row r="328" spans="1:46" ht="12" customHeight="1" x14ac:dyDescent="0.2">
      <c r="A328" s="8">
        <v>11000</v>
      </c>
      <c r="B328" s="8">
        <v>1000</v>
      </c>
      <c r="C328" s="8">
        <v>54311</v>
      </c>
      <c r="D328" s="8" t="s">
        <v>80</v>
      </c>
      <c r="E328" s="17">
        <v>1020</v>
      </c>
      <c r="F328" s="17" t="s">
        <v>12</v>
      </c>
      <c r="G328" s="20" t="s">
        <v>10</v>
      </c>
      <c r="H328" s="47" t="s">
        <v>216</v>
      </c>
      <c r="I328" s="90"/>
      <c r="J328" s="135">
        <v>0</v>
      </c>
      <c r="L328" s="135">
        <v>0</v>
      </c>
      <c r="N328" s="135">
        <v>0</v>
      </c>
      <c r="P328" s="135">
        <v>0</v>
      </c>
      <c r="R328" s="135">
        <v>0</v>
      </c>
    </row>
    <row r="329" spans="1:46" ht="12" customHeight="1" x14ac:dyDescent="0.2">
      <c r="A329" s="8">
        <v>11000</v>
      </c>
      <c r="B329" s="8">
        <v>1000</v>
      </c>
      <c r="C329" s="8">
        <v>54311</v>
      </c>
      <c r="D329" s="8" t="s">
        <v>80</v>
      </c>
      <c r="E329" s="17">
        <v>2000</v>
      </c>
      <c r="F329" s="17" t="s">
        <v>12</v>
      </c>
      <c r="G329" s="20" t="s">
        <v>10</v>
      </c>
      <c r="H329" s="47" t="s">
        <v>217</v>
      </c>
      <c r="I329" s="90"/>
      <c r="J329" s="135">
        <v>0</v>
      </c>
      <c r="L329" s="135">
        <v>0</v>
      </c>
      <c r="N329" s="135">
        <v>0</v>
      </c>
      <c r="P329" s="135">
        <v>0</v>
      </c>
      <c r="R329" s="135">
        <v>0</v>
      </c>
    </row>
    <row r="330" spans="1:46" ht="12" customHeight="1" x14ac:dyDescent="0.2">
      <c r="A330" s="8">
        <v>11000</v>
      </c>
      <c r="B330" s="8">
        <v>1000</v>
      </c>
      <c r="C330" s="8">
        <v>54311</v>
      </c>
      <c r="D330" s="8" t="s">
        <v>80</v>
      </c>
      <c r="E330" s="17">
        <v>3000</v>
      </c>
      <c r="F330" s="17" t="s">
        <v>12</v>
      </c>
      <c r="G330" s="20" t="s">
        <v>10</v>
      </c>
      <c r="H330" s="47" t="s">
        <v>10</v>
      </c>
      <c r="I330" s="90"/>
      <c r="J330" s="135" t="s">
        <v>977</v>
      </c>
    </row>
    <row r="331" spans="1:46" ht="12" customHeight="1" x14ac:dyDescent="0.2">
      <c r="A331" s="8">
        <v>11000</v>
      </c>
      <c r="B331" s="8">
        <v>1000</v>
      </c>
      <c r="C331" s="8">
        <v>54311</v>
      </c>
      <c r="D331" s="8" t="s">
        <v>80</v>
      </c>
      <c r="E331" s="17">
        <v>4010</v>
      </c>
      <c r="F331" s="17" t="s">
        <v>12</v>
      </c>
      <c r="G331" s="20" t="s">
        <v>10</v>
      </c>
      <c r="H331" s="47" t="s">
        <v>10</v>
      </c>
      <c r="I331" s="90"/>
      <c r="J331" s="135" t="s">
        <v>977</v>
      </c>
    </row>
    <row r="332" spans="1:46" ht="12" customHeight="1" x14ac:dyDescent="0.2">
      <c r="A332" s="8">
        <v>11000</v>
      </c>
      <c r="B332" s="8">
        <v>1000</v>
      </c>
      <c r="C332" s="8">
        <v>54311</v>
      </c>
      <c r="D332" s="8" t="s">
        <v>80</v>
      </c>
      <c r="E332" s="17">
        <v>4020</v>
      </c>
      <c r="F332" s="17" t="s">
        <v>12</v>
      </c>
      <c r="G332" s="20" t="s">
        <v>10</v>
      </c>
      <c r="H332" s="47" t="s">
        <v>10</v>
      </c>
      <c r="I332" s="90"/>
      <c r="J332" s="135" t="s">
        <v>977</v>
      </c>
    </row>
    <row r="333" spans="1:46" ht="12" customHeight="1" x14ac:dyDescent="0.2">
      <c r="A333" s="8">
        <v>11000</v>
      </c>
      <c r="B333" s="8">
        <v>1000</v>
      </c>
      <c r="C333" s="8">
        <v>54311</v>
      </c>
      <c r="D333" s="8" t="s">
        <v>80</v>
      </c>
      <c r="E333" s="17">
        <v>9000</v>
      </c>
      <c r="F333" s="17" t="s">
        <v>12</v>
      </c>
      <c r="G333" s="20" t="s">
        <v>10</v>
      </c>
      <c r="H333" s="47" t="s">
        <v>976</v>
      </c>
      <c r="I333" s="90"/>
      <c r="J333" s="135">
        <v>0</v>
      </c>
      <c r="L333" s="135">
        <v>0</v>
      </c>
      <c r="N333" s="135">
        <v>0</v>
      </c>
      <c r="P333" s="135">
        <v>0</v>
      </c>
      <c r="R333" s="135">
        <v>0</v>
      </c>
    </row>
    <row r="334" spans="1:46" ht="12" customHeight="1" x14ac:dyDescent="0.2">
      <c r="A334" s="8">
        <v>11000</v>
      </c>
      <c r="B334" s="8">
        <v>1000</v>
      </c>
      <c r="C334" s="8">
        <v>54610</v>
      </c>
      <c r="D334" s="8" t="s">
        <v>81</v>
      </c>
      <c r="E334" s="17">
        <v>1010</v>
      </c>
      <c r="F334" s="17" t="s">
        <v>12</v>
      </c>
      <c r="G334" s="20" t="s">
        <v>10</v>
      </c>
      <c r="H334" s="47" t="s">
        <v>975</v>
      </c>
      <c r="I334" s="90"/>
      <c r="J334" s="135">
        <v>0</v>
      </c>
      <c r="L334" s="135">
        <v>0</v>
      </c>
      <c r="N334" s="135">
        <v>0</v>
      </c>
      <c r="P334" s="135">
        <v>0</v>
      </c>
      <c r="R334" s="135">
        <v>0</v>
      </c>
    </row>
    <row r="335" spans="1:46" ht="12" customHeight="1" x14ac:dyDescent="0.2">
      <c r="A335" s="8">
        <v>11000</v>
      </c>
      <c r="B335" s="8">
        <v>1000</v>
      </c>
      <c r="C335" s="8">
        <v>54610</v>
      </c>
      <c r="D335" s="8" t="s">
        <v>81</v>
      </c>
      <c r="E335" s="17">
        <v>1020</v>
      </c>
      <c r="F335" s="17" t="s">
        <v>12</v>
      </c>
      <c r="G335" s="20" t="s">
        <v>10</v>
      </c>
      <c r="H335" s="47" t="s">
        <v>216</v>
      </c>
      <c r="I335" s="90"/>
      <c r="J335" s="135">
        <v>0</v>
      </c>
      <c r="L335" s="135">
        <v>0</v>
      </c>
      <c r="N335" s="135">
        <v>0</v>
      </c>
      <c r="P335" s="135">
        <v>0</v>
      </c>
      <c r="R335" s="135">
        <v>0</v>
      </c>
    </row>
    <row r="336" spans="1:46" ht="12" customHeight="1" x14ac:dyDescent="0.2">
      <c r="A336" s="8">
        <v>11000</v>
      </c>
      <c r="B336" s="8">
        <v>1000</v>
      </c>
      <c r="C336" s="8">
        <v>54610</v>
      </c>
      <c r="D336" s="8" t="s">
        <v>81</v>
      </c>
      <c r="E336" s="17">
        <v>2000</v>
      </c>
      <c r="F336" s="17" t="s">
        <v>12</v>
      </c>
      <c r="G336" s="20" t="s">
        <v>10</v>
      </c>
      <c r="H336" s="47" t="s">
        <v>217</v>
      </c>
      <c r="I336" s="90"/>
      <c r="J336" s="135">
        <v>0</v>
      </c>
      <c r="L336" s="135">
        <v>0</v>
      </c>
      <c r="N336" s="135">
        <v>0</v>
      </c>
      <c r="P336" s="135">
        <v>0</v>
      </c>
      <c r="R336" s="135">
        <v>0</v>
      </c>
    </row>
    <row r="337" spans="1:18" ht="12" customHeight="1" x14ac:dyDescent="0.2">
      <c r="A337" s="8">
        <v>11000</v>
      </c>
      <c r="B337" s="8">
        <v>1000</v>
      </c>
      <c r="C337" s="8">
        <v>54610</v>
      </c>
      <c r="D337" s="8" t="s">
        <v>81</v>
      </c>
      <c r="E337" s="17">
        <v>3000</v>
      </c>
      <c r="F337" s="17" t="s">
        <v>12</v>
      </c>
      <c r="G337" s="20" t="s">
        <v>10</v>
      </c>
      <c r="H337" s="47" t="s">
        <v>10</v>
      </c>
      <c r="I337" s="90"/>
      <c r="J337" s="135" t="s">
        <v>977</v>
      </c>
    </row>
    <row r="338" spans="1:18" ht="12" customHeight="1" x14ac:dyDescent="0.2">
      <c r="A338" s="8">
        <v>11000</v>
      </c>
      <c r="B338" s="8">
        <v>1000</v>
      </c>
      <c r="C338" s="8">
        <v>54610</v>
      </c>
      <c r="D338" s="8" t="s">
        <v>81</v>
      </c>
      <c r="E338" s="17">
        <v>4010</v>
      </c>
      <c r="F338" s="17" t="s">
        <v>12</v>
      </c>
      <c r="G338" s="20" t="s">
        <v>10</v>
      </c>
      <c r="H338" s="47" t="s">
        <v>10</v>
      </c>
      <c r="I338" s="90"/>
      <c r="J338" s="135" t="s">
        <v>977</v>
      </c>
    </row>
    <row r="339" spans="1:18" ht="12" customHeight="1" x14ac:dyDescent="0.2">
      <c r="A339" s="8">
        <v>11000</v>
      </c>
      <c r="B339" s="8">
        <v>1000</v>
      </c>
      <c r="C339" s="8">
        <v>54610</v>
      </c>
      <c r="D339" s="8" t="s">
        <v>81</v>
      </c>
      <c r="E339" s="17">
        <v>4020</v>
      </c>
      <c r="F339" s="17" t="s">
        <v>12</v>
      </c>
      <c r="G339" s="20" t="s">
        <v>10</v>
      </c>
      <c r="H339" s="47" t="s">
        <v>10</v>
      </c>
      <c r="I339" s="90"/>
      <c r="J339" s="135" t="s">
        <v>977</v>
      </c>
    </row>
    <row r="340" spans="1:18" ht="12" customHeight="1" x14ac:dyDescent="0.2">
      <c r="A340" s="8">
        <v>11000</v>
      </c>
      <c r="B340" s="8">
        <v>1000</v>
      </c>
      <c r="C340" s="8">
        <v>54610</v>
      </c>
      <c r="D340" s="8" t="s">
        <v>81</v>
      </c>
      <c r="E340" s="17">
        <v>9000</v>
      </c>
      <c r="F340" s="17" t="s">
        <v>12</v>
      </c>
      <c r="G340" s="20" t="s">
        <v>10</v>
      </c>
      <c r="H340" s="47" t="s">
        <v>976</v>
      </c>
      <c r="I340" s="90"/>
      <c r="J340" s="135">
        <v>0</v>
      </c>
      <c r="L340" s="135">
        <v>0</v>
      </c>
      <c r="N340" s="135">
        <v>0</v>
      </c>
      <c r="P340" s="135">
        <v>0</v>
      </c>
      <c r="R340" s="135">
        <v>0</v>
      </c>
    </row>
    <row r="341" spans="1:18" ht="12" customHeight="1" x14ac:dyDescent="0.2">
      <c r="A341" s="8">
        <v>11000</v>
      </c>
      <c r="B341" s="8">
        <v>1000</v>
      </c>
      <c r="C341" s="8">
        <v>54620</v>
      </c>
      <c r="D341" s="8" t="s">
        <v>82</v>
      </c>
      <c r="E341" s="17">
        <v>1010</v>
      </c>
      <c r="F341" s="17" t="s">
        <v>12</v>
      </c>
      <c r="G341" s="20" t="s">
        <v>10</v>
      </c>
      <c r="H341" s="47" t="s">
        <v>975</v>
      </c>
      <c r="I341" s="90"/>
      <c r="J341" s="135">
        <v>0</v>
      </c>
      <c r="L341" s="135">
        <v>0</v>
      </c>
      <c r="N341" s="135">
        <v>0</v>
      </c>
      <c r="P341" s="135">
        <v>0</v>
      </c>
      <c r="R341" s="135">
        <v>0</v>
      </c>
    </row>
    <row r="342" spans="1:18" ht="12" customHeight="1" x14ac:dyDescent="0.2">
      <c r="A342" s="8">
        <v>11000</v>
      </c>
      <c r="B342" s="8">
        <v>1000</v>
      </c>
      <c r="C342" s="8">
        <v>54620</v>
      </c>
      <c r="D342" s="8" t="s">
        <v>82</v>
      </c>
      <c r="E342" s="17">
        <v>1020</v>
      </c>
      <c r="F342" s="17" t="s">
        <v>12</v>
      </c>
      <c r="G342" s="20" t="s">
        <v>10</v>
      </c>
      <c r="H342" s="47" t="s">
        <v>216</v>
      </c>
      <c r="I342" s="90"/>
      <c r="J342" s="135">
        <v>0</v>
      </c>
      <c r="L342" s="135">
        <v>0</v>
      </c>
      <c r="N342" s="135">
        <v>0</v>
      </c>
      <c r="P342" s="135">
        <v>0</v>
      </c>
      <c r="R342" s="135">
        <v>0</v>
      </c>
    </row>
    <row r="343" spans="1:18" ht="12" customHeight="1" x14ac:dyDescent="0.2">
      <c r="A343" s="8">
        <v>11000</v>
      </c>
      <c r="B343" s="8">
        <v>1000</v>
      </c>
      <c r="C343" s="8">
        <v>54620</v>
      </c>
      <c r="D343" s="8" t="s">
        <v>82</v>
      </c>
      <c r="E343" s="17">
        <v>2000</v>
      </c>
      <c r="F343" s="17" t="s">
        <v>12</v>
      </c>
      <c r="G343" s="20" t="s">
        <v>10</v>
      </c>
      <c r="H343" s="47" t="s">
        <v>217</v>
      </c>
      <c r="I343" s="90"/>
      <c r="J343" s="135">
        <v>0</v>
      </c>
      <c r="L343" s="135">
        <v>0</v>
      </c>
      <c r="N343" s="135">
        <v>0</v>
      </c>
      <c r="P343" s="135">
        <v>0</v>
      </c>
      <c r="R343" s="135">
        <v>0</v>
      </c>
    </row>
    <row r="344" spans="1:18" ht="12" customHeight="1" x14ac:dyDescent="0.2">
      <c r="A344" s="8">
        <v>11000</v>
      </c>
      <c r="B344" s="8">
        <v>1000</v>
      </c>
      <c r="C344" s="8">
        <v>54620</v>
      </c>
      <c r="D344" s="8" t="s">
        <v>82</v>
      </c>
      <c r="E344" s="17">
        <v>3000</v>
      </c>
      <c r="F344" s="17" t="s">
        <v>12</v>
      </c>
      <c r="G344" s="20" t="s">
        <v>10</v>
      </c>
      <c r="H344" s="47" t="s">
        <v>10</v>
      </c>
      <c r="I344" s="90"/>
      <c r="J344" s="135" t="s">
        <v>977</v>
      </c>
    </row>
    <row r="345" spans="1:18" ht="12" customHeight="1" x14ac:dyDescent="0.2">
      <c r="A345" s="8">
        <v>11000</v>
      </c>
      <c r="B345" s="8">
        <v>1000</v>
      </c>
      <c r="C345" s="8">
        <v>54620</v>
      </c>
      <c r="D345" s="8" t="s">
        <v>82</v>
      </c>
      <c r="E345" s="17">
        <v>4010</v>
      </c>
      <c r="F345" s="17" t="s">
        <v>12</v>
      </c>
      <c r="G345" s="20" t="s">
        <v>10</v>
      </c>
      <c r="H345" s="47" t="s">
        <v>10</v>
      </c>
      <c r="I345" s="90"/>
      <c r="J345" s="135" t="s">
        <v>977</v>
      </c>
    </row>
    <row r="346" spans="1:18" ht="12" customHeight="1" x14ac:dyDescent="0.2">
      <c r="A346" s="8">
        <v>11000</v>
      </c>
      <c r="B346" s="8">
        <v>1000</v>
      </c>
      <c r="C346" s="8">
        <v>54620</v>
      </c>
      <c r="D346" s="8" t="s">
        <v>82</v>
      </c>
      <c r="E346" s="17">
        <v>4020</v>
      </c>
      <c r="F346" s="17" t="s">
        <v>12</v>
      </c>
      <c r="G346" s="20" t="s">
        <v>10</v>
      </c>
      <c r="H346" s="47" t="s">
        <v>10</v>
      </c>
      <c r="I346" s="90"/>
      <c r="J346" s="135" t="s">
        <v>977</v>
      </c>
    </row>
    <row r="347" spans="1:18" ht="12" customHeight="1" x14ac:dyDescent="0.2">
      <c r="A347" s="8">
        <v>11000</v>
      </c>
      <c r="B347" s="8">
        <v>1000</v>
      </c>
      <c r="C347" s="8">
        <v>54620</v>
      </c>
      <c r="D347" s="8" t="s">
        <v>82</v>
      </c>
      <c r="E347" s="17">
        <v>9000</v>
      </c>
      <c r="F347" s="17" t="s">
        <v>12</v>
      </c>
      <c r="G347" s="20" t="s">
        <v>10</v>
      </c>
      <c r="H347" s="47" t="s">
        <v>976</v>
      </c>
      <c r="I347" s="90"/>
      <c r="J347" s="135">
        <v>0</v>
      </c>
      <c r="L347" s="135">
        <v>0</v>
      </c>
      <c r="N347" s="135">
        <v>0</v>
      </c>
      <c r="P347" s="135">
        <v>0</v>
      </c>
      <c r="R347" s="135">
        <v>0</v>
      </c>
    </row>
    <row r="348" spans="1:18" ht="12" customHeight="1" x14ac:dyDescent="0.2">
      <c r="A348" s="8">
        <v>11000</v>
      </c>
      <c r="B348" s="8">
        <v>1000</v>
      </c>
      <c r="C348" s="8">
        <v>54630</v>
      </c>
      <c r="D348" s="8" t="s">
        <v>83</v>
      </c>
      <c r="E348" s="17">
        <v>1010</v>
      </c>
      <c r="F348" s="17" t="s">
        <v>12</v>
      </c>
      <c r="G348" s="20" t="s">
        <v>10</v>
      </c>
      <c r="H348" s="47" t="s">
        <v>975</v>
      </c>
      <c r="I348" s="90"/>
      <c r="J348" s="135">
        <v>0</v>
      </c>
      <c r="L348" s="135">
        <v>0</v>
      </c>
      <c r="N348" s="135">
        <v>0</v>
      </c>
      <c r="P348" s="135">
        <v>0</v>
      </c>
      <c r="R348" s="135">
        <v>0</v>
      </c>
    </row>
    <row r="349" spans="1:18" ht="12" customHeight="1" x14ac:dyDescent="0.2">
      <c r="A349" s="8">
        <v>11000</v>
      </c>
      <c r="B349" s="8">
        <v>1000</v>
      </c>
      <c r="C349" s="8">
        <v>54630</v>
      </c>
      <c r="D349" s="8" t="s">
        <v>83</v>
      </c>
      <c r="E349" s="17">
        <v>1020</v>
      </c>
      <c r="F349" s="17" t="s">
        <v>12</v>
      </c>
      <c r="G349" s="20" t="s">
        <v>10</v>
      </c>
      <c r="H349" s="47" t="s">
        <v>216</v>
      </c>
      <c r="I349" s="90"/>
      <c r="J349" s="135">
        <v>0</v>
      </c>
      <c r="L349" s="135">
        <v>0</v>
      </c>
      <c r="N349" s="135">
        <v>0</v>
      </c>
      <c r="P349" s="135">
        <v>0</v>
      </c>
      <c r="R349" s="135">
        <v>0</v>
      </c>
    </row>
    <row r="350" spans="1:18" ht="12" customHeight="1" x14ac:dyDescent="0.2">
      <c r="A350" s="8">
        <v>11000</v>
      </c>
      <c r="B350" s="8">
        <v>1000</v>
      </c>
      <c r="C350" s="8">
        <v>54630</v>
      </c>
      <c r="D350" s="8" t="s">
        <v>83</v>
      </c>
      <c r="E350" s="17">
        <v>2000</v>
      </c>
      <c r="F350" s="17" t="s">
        <v>12</v>
      </c>
      <c r="G350" s="20" t="s">
        <v>10</v>
      </c>
      <c r="H350" s="47" t="s">
        <v>217</v>
      </c>
      <c r="I350" s="90"/>
      <c r="J350" s="135">
        <v>0</v>
      </c>
      <c r="L350" s="135">
        <v>0</v>
      </c>
      <c r="N350" s="135">
        <v>0</v>
      </c>
      <c r="P350" s="135">
        <v>0</v>
      </c>
      <c r="R350" s="135">
        <v>0</v>
      </c>
    </row>
    <row r="351" spans="1:18" ht="12" customHeight="1" x14ac:dyDescent="0.2">
      <c r="A351" s="8">
        <v>11000</v>
      </c>
      <c r="B351" s="8">
        <v>1000</v>
      </c>
      <c r="C351" s="8">
        <v>54630</v>
      </c>
      <c r="D351" s="8" t="s">
        <v>83</v>
      </c>
      <c r="E351" s="17">
        <v>3000</v>
      </c>
      <c r="F351" s="17" t="s">
        <v>12</v>
      </c>
      <c r="G351" s="20" t="s">
        <v>10</v>
      </c>
      <c r="H351" s="47" t="s">
        <v>10</v>
      </c>
      <c r="I351" s="90"/>
      <c r="J351" s="135" t="s">
        <v>977</v>
      </c>
    </row>
    <row r="352" spans="1:18" ht="12" customHeight="1" x14ac:dyDescent="0.2">
      <c r="A352" s="8">
        <v>11000</v>
      </c>
      <c r="B352" s="8">
        <v>1000</v>
      </c>
      <c r="C352" s="8">
        <v>54630</v>
      </c>
      <c r="D352" s="8" t="s">
        <v>83</v>
      </c>
      <c r="E352" s="17">
        <v>4010</v>
      </c>
      <c r="F352" s="17" t="s">
        <v>12</v>
      </c>
      <c r="G352" s="20" t="s">
        <v>10</v>
      </c>
      <c r="H352" s="47" t="s">
        <v>10</v>
      </c>
      <c r="I352" s="90"/>
      <c r="J352" s="135" t="s">
        <v>977</v>
      </c>
    </row>
    <row r="353" spans="1:18" ht="12" customHeight="1" x14ac:dyDescent="0.2">
      <c r="A353" s="8">
        <v>11000</v>
      </c>
      <c r="B353" s="8">
        <v>1000</v>
      </c>
      <c r="C353" s="8">
        <v>54630</v>
      </c>
      <c r="D353" s="8" t="s">
        <v>83</v>
      </c>
      <c r="E353" s="17">
        <v>4020</v>
      </c>
      <c r="F353" s="17" t="s">
        <v>12</v>
      </c>
      <c r="G353" s="20" t="s">
        <v>10</v>
      </c>
      <c r="H353" s="47" t="s">
        <v>10</v>
      </c>
      <c r="I353" s="90"/>
      <c r="J353" s="135" t="s">
        <v>977</v>
      </c>
    </row>
    <row r="354" spans="1:18" ht="12" customHeight="1" x14ac:dyDescent="0.2">
      <c r="A354" s="8">
        <v>11000</v>
      </c>
      <c r="B354" s="8">
        <v>1000</v>
      </c>
      <c r="C354" s="8">
        <v>54630</v>
      </c>
      <c r="D354" s="8" t="s">
        <v>83</v>
      </c>
      <c r="E354" s="17">
        <v>9000</v>
      </c>
      <c r="F354" s="17" t="s">
        <v>12</v>
      </c>
      <c r="G354" s="20" t="s">
        <v>10</v>
      </c>
      <c r="H354" s="47" t="s">
        <v>976</v>
      </c>
      <c r="I354" s="90"/>
      <c r="J354" s="135">
        <v>0</v>
      </c>
    </row>
    <row r="355" spans="1:18" ht="14.25" x14ac:dyDescent="0.3">
      <c r="A355" s="4"/>
      <c r="B355" s="5"/>
      <c r="C355" s="6" t="s">
        <v>84</v>
      </c>
      <c r="D355" s="7"/>
      <c r="E355" s="18"/>
      <c r="F355" s="18"/>
      <c r="G355" s="19"/>
      <c r="H355" s="19"/>
      <c r="I355" s="89"/>
      <c r="J355" s="73" t="s">
        <v>905</v>
      </c>
      <c r="K355" s="83"/>
      <c r="L355" s="73" t="s">
        <v>906</v>
      </c>
      <c r="M355" s="83"/>
      <c r="N355" s="73" t="s">
        <v>907</v>
      </c>
      <c r="O355" s="83"/>
      <c r="P355" s="73" t="s">
        <v>908</v>
      </c>
      <c r="Q355" s="83"/>
      <c r="R355" s="73" t="s">
        <v>909</v>
      </c>
    </row>
    <row r="356" spans="1:18" ht="12" customHeight="1" x14ac:dyDescent="0.2">
      <c r="A356" s="8">
        <v>11000</v>
      </c>
      <c r="B356" s="8">
        <v>1000</v>
      </c>
      <c r="C356" s="8">
        <v>55813</v>
      </c>
      <c r="D356" s="8" t="s">
        <v>85</v>
      </c>
      <c r="E356" s="17">
        <v>1010</v>
      </c>
      <c r="F356" s="17" t="s">
        <v>12</v>
      </c>
      <c r="G356" s="20" t="s">
        <v>10</v>
      </c>
      <c r="H356" s="47" t="s">
        <v>975</v>
      </c>
      <c r="I356" s="90"/>
      <c r="J356" s="135">
        <v>0</v>
      </c>
      <c r="L356" s="135">
        <v>1500</v>
      </c>
      <c r="N356" s="135">
        <v>2000</v>
      </c>
      <c r="P356" s="135">
        <v>2500</v>
      </c>
      <c r="R356" s="135">
        <v>3000</v>
      </c>
    </row>
    <row r="357" spans="1:18" ht="12" customHeight="1" x14ac:dyDescent="0.2">
      <c r="A357" s="8">
        <v>11000</v>
      </c>
      <c r="B357" s="8">
        <v>1000</v>
      </c>
      <c r="C357" s="8">
        <v>55813</v>
      </c>
      <c r="D357" s="8" t="s">
        <v>85</v>
      </c>
      <c r="E357" s="17">
        <v>1020</v>
      </c>
      <c r="F357" s="17" t="s">
        <v>12</v>
      </c>
      <c r="G357" s="20" t="s">
        <v>10</v>
      </c>
      <c r="H357" s="47" t="s">
        <v>216</v>
      </c>
      <c r="I357" s="90"/>
      <c r="J357" s="135">
        <v>0</v>
      </c>
      <c r="L357" s="135">
        <v>0</v>
      </c>
      <c r="N357" s="135">
        <v>0</v>
      </c>
      <c r="P357" s="135">
        <v>0</v>
      </c>
      <c r="R357" s="135">
        <v>0</v>
      </c>
    </row>
    <row r="358" spans="1:18" ht="12" customHeight="1" x14ac:dyDescent="0.2">
      <c r="A358" s="8">
        <v>11000</v>
      </c>
      <c r="B358" s="8">
        <v>1000</v>
      </c>
      <c r="C358" s="8">
        <v>55813</v>
      </c>
      <c r="D358" s="8" t="s">
        <v>85</v>
      </c>
      <c r="E358" s="17">
        <v>2000</v>
      </c>
      <c r="F358" s="17" t="s">
        <v>12</v>
      </c>
      <c r="G358" s="20" t="s">
        <v>10</v>
      </c>
      <c r="H358" s="47" t="s">
        <v>217</v>
      </c>
      <c r="I358" s="90"/>
      <c r="J358" s="135">
        <v>0</v>
      </c>
      <c r="L358" s="135">
        <v>0</v>
      </c>
      <c r="N358" s="135">
        <v>0</v>
      </c>
      <c r="P358" s="135">
        <v>0</v>
      </c>
      <c r="R358" s="135">
        <v>0</v>
      </c>
    </row>
    <row r="359" spans="1:18" ht="12" customHeight="1" x14ac:dyDescent="0.2">
      <c r="A359" s="8">
        <v>11000</v>
      </c>
      <c r="B359" s="8">
        <v>1000</v>
      </c>
      <c r="C359" s="8">
        <v>55813</v>
      </c>
      <c r="D359" s="8" t="s">
        <v>85</v>
      </c>
      <c r="E359" s="17">
        <v>3000</v>
      </c>
      <c r="F359" s="17" t="s">
        <v>12</v>
      </c>
      <c r="G359" s="20" t="s">
        <v>10</v>
      </c>
      <c r="H359" s="47" t="s">
        <v>10</v>
      </c>
      <c r="I359" s="90"/>
      <c r="J359" s="135" t="s">
        <v>977</v>
      </c>
    </row>
    <row r="360" spans="1:18" ht="12" customHeight="1" x14ac:dyDescent="0.2">
      <c r="A360" s="8">
        <v>11000</v>
      </c>
      <c r="B360" s="8">
        <v>1000</v>
      </c>
      <c r="C360" s="8">
        <v>55813</v>
      </c>
      <c r="D360" s="8" t="s">
        <v>85</v>
      </c>
      <c r="E360" s="17">
        <v>4010</v>
      </c>
      <c r="F360" s="17" t="s">
        <v>12</v>
      </c>
      <c r="G360" s="20" t="s">
        <v>10</v>
      </c>
      <c r="H360" s="47" t="s">
        <v>10</v>
      </c>
      <c r="I360" s="90"/>
      <c r="J360" s="135" t="s">
        <v>977</v>
      </c>
    </row>
    <row r="361" spans="1:18" ht="12" customHeight="1" x14ac:dyDescent="0.2">
      <c r="A361" s="8">
        <v>11000</v>
      </c>
      <c r="B361" s="8">
        <v>1000</v>
      </c>
      <c r="C361" s="8">
        <v>55813</v>
      </c>
      <c r="D361" s="8" t="s">
        <v>85</v>
      </c>
      <c r="E361" s="17">
        <v>4020</v>
      </c>
      <c r="F361" s="17" t="s">
        <v>12</v>
      </c>
      <c r="G361" s="20" t="s">
        <v>10</v>
      </c>
      <c r="H361" s="47" t="s">
        <v>10</v>
      </c>
      <c r="I361" s="90"/>
      <c r="J361" s="135" t="s">
        <v>977</v>
      </c>
    </row>
    <row r="362" spans="1:18" ht="12" customHeight="1" x14ac:dyDescent="0.2">
      <c r="A362" s="8">
        <v>11000</v>
      </c>
      <c r="B362" s="8">
        <v>1000</v>
      </c>
      <c r="C362" s="8">
        <v>55813</v>
      </c>
      <c r="D362" s="8" t="s">
        <v>85</v>
      </c>
      <c r="E362" s="17">
        <v>9000</v>
      </c>
      <c r="F362" s="17" t="s">
        <v>12</v>
      </c>
      <c r="G362" s="20" t="s">
        <v>10</v>
      </c>
      <c r="H362" s="47" t="s">
        <v>976</v>
      </c>
      <c r="I362" s="90"/>
      <c r="J362" s="135">
        <v>0</v>
      </c>
      <c r="L362" s="135">
        <v>0</v>
      </c>
      <c r="N362" s="135">
        <v>0</v>
      </c>
      <c r="P362" s="135">
        <v>0</v>
      </c>
      <c r="R362" s="135">
        <v>0</v>
      </c>
    </row>
    <row r="363" spans="1:18" ht="12" customHeight="1" x14ac:dyDescent="0.2">
      <c r="A363" s="8">
        <v>11000</v>
      </c>
      <c r="B363" s="8">
        <v>1000</v>
      </c>
      <c r="C363" s="8">
        <v>55817</v>
      </c>
      <c r="D363" s="8" t="s">
        <v>86</v>
      </c>
      <c r="E363" s="17">
        <v>1010</v>
      </c>
      <c r="F363" s="17" t="s">
        <v>12</v>
      </c>
      <c r="G363" s="20" t="s">
        <v>10</v>
      </c>
      <c r="H363" s="47" t="s">
        <v>975</v>
      </c>
      <c r="I363" s="90"/>
      <c r="J363" s="135">
        <v>7200</v>
      </c>
      <c r="L363" s="135">
        <v>12000</v>
      </c>
      <c r="N363" s="135">
        <v>15000</v>
      </c>
      <c r="P363" s="135">
        <v>18000</v>
      </c>
      <c r="R363" s="135">
        <v>21000</v>
      </c>
    </row>
    <row r="364" spans="1:18" ht="12" customHeight="1" x14ac:dyDescent="0.2">
      <c r="A364" s="8">
        <v>11000</v>
      </c>
      <c r="B364" s="8">
        <v>1000</v>
      </c>
      <c r="C364" s="8">
        <v>55817</v>
      </c>
      <c r="D364" s="8" t="s">
        <v>86</v>
      </c>
      <c r="E364" s="17">
        <v>1020</v>
      </c>
      <c r="F364" s="17" t="s">
        <v>12</v>
      </c>
      <c r="G364" s="20" t="s">
        <v>10</v>
      </c>
      <c r="H364" s="47" t="s">
        <v>216</v>
      </c>
      <c r="I364" s="90"/>
      <c r="J364" s="135">
        <v>0</v>
      </c>
      <c r="L364" s="135">
        <v>4000</v>
      </c>
      <c r="N364" s="135">
        <v>4000</v>
      </c>
      <c r="P364" s="135">
        <v>8000</v>
      </c>
      <c r="R364" s="135">
        <v>8000</v>
      </c>
    </row>
    <row r="365" spans="1:18" ht="12" customHeight="1" x14ac:dyDescent="0.2">
      <c r="A365" s="8">
        <v>11000</v>
      </c>
      <c r="B365" s="8">
        <v>1000</v>
      </c>
      <c r="C365" s="8">
        <v>55817</v>
      </c>
      <c r="D365" s="8" t="s">
        <v>86</v>
      </c>
      <c r="E365" s="17">
        <v>2000</v>
      </c>
      <c r="F365" s="17" t="s">
        <v>12</v>
      </c>
      <c r="G365" s="20" t="s">
        <v>10</v>
      </c>
      <c r="H365" s="47" t="s">
        <v>217</v>
      </c>
      <c r="I365" s="90"/>
      <c r="J365" s="135">
        <v>800</v>
      </c>
      <c r="L365" s="135">
        <v>2000</v>
      </c>
      <c r="N365" s="135">
        <v>3000</v>
      </c>
      <c r="P365" s="135">
        <v>4000</v>
      </c>
      <c r="R365" s="135">
        <v>5000</v>
      </c>
    </row>
    <row r="366" spans="1:18" ht="12" customHeight="1" x14ac:dyDescent="0.2">
      <c r="A366" s="8">
        <v>11000</v>
      </c>
      <c r="B366" s="8">
        <v>1000</v>
      </c>
      <c r="C366" s="8">
        <v>55817</v>
      </c>
      <c r="D366" s="8" t="s">
        <v>86</v>
      </c>
      <c r="E366" s="17">
        <v>3000</v>
      </c>
      <c r="F366" s="17" t="s">
        <v>12</v>
      </c>
      <c r="G366" s="20" t="s">
        <v>10</v>
      </c>
      <c r="H366" s="47" t="s">
        <v>10</v>
      </c>
      <c r="I366" s="90"/>
      <c r="J366" s="135" t="s">
        <v>977</v>
      </c>
    </row>
    <row r="367" spans="1:18" ht="12" customHeight="1" x14ac:dyDescent="0.2">
      <c r="A367" s="8">
        <v>11000</v>
      </c>
      <c r="B367" s="8">
        <v>1000</v>
      </c>
      <c r="C367" s="8">
        <v>55817</v>
      </c>
      <c r="D367" s="8" t="s">
        <v>86</v>
      </c>
      <c r="E367" s="17">
        <v>4010</v>
      </c>
      <c r="F367" s="17" t="s">
        <v>12</v>
      </c>
      <c r="G367" s="20" t="s">
        <v>10</v>
      </c>
      <c r="H367" s="47" t="s">
        <v>10</v>
      </c>
      <c r="I367" s="90"/>
      <c r="J367" s="135" t="s">
        <v>977</v>
      </c>
    </row>
    <row r="368" spans="1:18" ht="12" customHeight="1" x14ac:dyDescent="0.2">
      <c r="A368" s="8">
        <v>11000</v>
      </c>
      <c r="B368" s="8">
        <v>1000</v>
      </c>
      <c r="C368" s="8">
        <v>55817</v>
      </c>
      <c r="D368" s="8" t="s">
        <v>86</v>
      </c>
      <c r="E368" s="17">
        <v>4020</v>
      </c>
      <c r="F368" s="17" t="s">
        <v>12</v>
      </c>
      <c r="G368" s="20" t="s">
        <v>10</v>
      </c>
      <c r="H368" s="47" t="s">
        <v>10</v>
      </c>
      <c r="I368" s="90"/>
      <c r="J368" s="135" t="s">
        <v>977</v>
      </c>
    </row>
    <row r="369" spans="1:18" ht="12" customHeight="1" x14ac:dyDescent="0.2">
      <c r="A369" s="8">
        <v>11000</v>
      </c>
      <c r="B369" s="8">
        <v>1000</v>
      </c>
      <c r="C369" s="8">
        <v>55817</v>
      </c>
      <c r="D369" s="8" t="s">
        <v>86</v>
      </c>
      <c r="E369" s="17">
        <v>9000</v>
      </c>
      <c r="F369" s="17" t="s">
        <v>12</v>
      </c>
      <c r="G369" s="20" t="s">
        <v>10</v>
      </c>
      <c r="H369" s="47" t="s">
        <v>976</v>
      </c>
      <c r="I369" s="90"/>
      <c r="J369" s="135">
        <v>0</v>
      </c>
      <c r="L369" s="135">
        <v>4000</v>
      </c>
      <c r="N369" s="135">
        <v>4000</v>
      </c>
      <c r="P369" s="135">
        <v>8000</v>
      </c>
      <c r="R369" s="135">
        <v>8000</v>
      </c>
    </row>
    <row r="370" spans="1:18" ht="12" customHeight="1" x14ac:dyDescent="0.2">
      <c r="A370" s="8">
        <v>11000</v>
      </c>
      <c r="B370" s="8">
        <v>1000</v>
      </c>
      <c r="C370" s="8">
        <v>55818</v>
      </c>
      <c r="D370" s="8" t="s">
        <v>87</v>
      </c>
      <c r="E370" s="17">
        <v>1010</v>
      </c>
      <c r="F370" s="17" t="s">
        <v>12</v>
      </c>
      <c r="G370" s="20" t="s">
        <v>10</v>
      </c>
      <c r="H370" s="47" t="s">
        <v>975</v>
      </c>
      <c r="I370" s="90"/>
      <c r="J370" s="135">
        <v>0</v>
      </c>
      <c r="L370" s="135">
        <v>0</v>
      </c>
      <c r="N370" s="135">
        <v>0</v>
      </c>
      <c r="P370" s="135">
        <v>0</v>
      </c>
      <c r="R370" s="135">
        <v>0</v>
      </c>
    </row>
    <row r="371" spans="1:18" ht="12" customHeight="1" x14ac:dyDescent="0.2">
      <c r="A371" s="8">
        <v>11000</v>
      </c>
      <c r="B371" s="8">
        <v>1000</v>
      </c>
      <c r="C371" s="8">
        <v>55818</v>
      </c>
      <c r="D371" s="8" t="s">
        <v>87</v>
      </c>
      <c r="E371" s="17">
        <v>1020</v>
      </c>
      <c r="F371" s="17" t="s">
        <v>12</v>
      </c>
      <c r="G371" s="20" t="s">
        <v>10</v>
      </c>
      <c r="H371" s="47" t="s">
        <v>216</v>
      </c>
      <c r="I371" s="90"/>
      <c r="J371" s="135">
        <v>0</v>
      </c>
      <c r="L371" s="135">
        <v>0</v>
      </c>
      <c r="N371" s="135">
        <v>0</v>
      </c>
      <c r="P371" s="135">
        <v>0</v>
      </c>
      <c r="R371" s="135">
        <v>0</v>
      </c>
    </row>
    <row r="372" spans="1:18" ht="12" customHeight="1" x14ac:dyDescent="0.2">
      <c r="A372" s="8">
        <v>11000</v>
      </c>
      <c r="B372" s="8">
        <v>1000</v>
      </c>
      <c r="C372" s="8">
        <v>55818</v>
      </c>
      <c r="D372" s="8" t="s">
        <v>87</v>
      </c>
      <c r="E372" s="17">
        <v>2000</v>
      </c>
      <c r="F372" s="17" t="s">
        <v>12</v>
      </c>
      <c r="G372" s="20" t="s">
        <v>10</v>
      </c>
      <c r="H372" s="47" t="s">
        <v>217</v>
      </c>
      <c r="I372" s="90"/>
      <c r="J372" s="135">
        <v>0</v>
      </c>
      <c r="L372" s="135">
        <v>0</v>
      </c>
      <c r="N372" s="135">
        <v>0</v>
      </c>
      <c r="P372" s="135">
        <v>0</v>
      </c>
      <c r="R372" s="135">
        <v>0</v>
      </c>
    </row>
    <row r="373" spans="1:18" ht="12" customHeight="1" x14ac:dyDescent="0.2">
      <c r="A373" s="8">
        <v>11000</v>
      </c>
      <c r="B373" s="8">
        <v>1000</v>
      </c>
      <c r="C373" s="8">
        <v>55818</v>
      </c>
      <c r="D373" s="8" t="s">
        <v>87</v>
      </c>
      <c r="E373" s="17">
        <v>3000</v>
      </c>
      <c r="F373" s="17" t="s">
        <v>12</v>
      </c>
      <c r="G373" s="20" t="s">
        <v>10</v>
      </c>
      <c r="H373" s="47" t="s">
        <v>10</v>
      </c>
      <c r="I373" s="90"/>
      <c r="J373" s="135" t="s">
        <v>977</v>
      </c>
    </row>
    <row r="374" spans="1:18" ht="12" customHeight="1" x14ac:dyDescent="0.2">
      <c r="A374" s="8">
        <v>11000</v>
      </c>
      <c r="B374" s="8">
        <v>1000</v>
      </c>
      <c r="C374" s="8">
        <v>55818</v>
      </c>
      <c r="D374" s="8" t="s">
        <v>87</v>
      </c>
      <c r="E374" s="17">
        <v>4010</v>
      </c>
      <c r="F374" s="17" t="s">
        <v>12</v>
      </c>
      <c r="G374" s="20" t="s">
        <v>10</v>
      </c>
      <c r="H374" s="47" t="s">
        <v>10</v>
      </c>
      <c r="I374" s="90"/>
      <c r="J374" s="135" t="s">
        <v>977</v>
      </c>
    </row>
    <row r="375" spans="1:18" ht="12" customHeight="1" x14ac:dyDescent="0.2">
      <c r="A375" s="8">
        <v>11000</v>
      </c>
      <c r="B375" s="8">
        <v>1000</v>
      </c>
      <c r="C375" s="8">
        <v>55818</v>
      </c>
      <c r="D375" s="8" t="s">
        <v>87</v>
      </c>
      <c r="E375" s="17">
        <v>4020</v>
      </c>
      <c r="F375" s="17" t="s">
        <v>12</v>
      </c>
      <c r="G375" s="20" t="s">
        <v>10</v>
      </c>
      <c r="H375" s="47" t="s">
        <v>10</v>
      </c>
      <c r="I375" s="90"/>
      <c r="J375" s="135" t="s">
        <v>977</v>
      </c>
    </row>
    <row r="376" spans="1:18" ht="12" customHeight="1" x14ac:dyDescent="0.2">
      <c r="A376" s="8">
        <v>11000</v>
      </c>
      <c r="B376" s="8">
        <v>1000</v>
      </c>
      <c r="C376" s="8">
        <v>55818</v>
      </c>
      <c r="D376" s="8" t="s">
        <v>87</v>
      </c>
      <c r="E376" s="17">
        <v>9000</v>
      </c>
      <c r="F376" s="17" t="s">
        <v>12</v>
      </c>
      <c r="G376" s="20" t="s">
        <v>10</v>
      </c>
      <c r="H376" s="47" t="s">
        <v>976</v>
      </c>
      <c r="I376" s="90"/>
      <c r="J376" s="135">
        <v>0</v>
      </c>
      <c r="L376" s="135">
        <v>0</v>
      </c>
      <c r="N376" s="135">
        <v>0</v>
      </c>
      <c r="P376" s="135">
        <v>0</v>
      </c>
      <c r="R376" s="135">
        <v>0</v>
      </c>
    </row>
    <row r="377" spans="1:18" ht="12" customHeight="1" x14ac:dyDescent="0.2">
      <c r="A377" s="8">
        <v>11000</v>
      </c>
      <c r="B377" s="8">
        <v>1000</v>
      </c>
      <c r="C377" s="8">
        <v>55819</v>
      </c>
      <c r="D377" s="8" t="s">
        <v>88</v>
      </c>
      <c r="E377" s="17">
        <v>1010</v>
      </c>
      <c r="F377" s="17" t="s">
        <v>12</v>
      </c>
      <c r="G377" s="20" t="s">
        <v>10</v>
      </c>
      <c r="H377" s="47" t="s">
        <v>975</v>
      </c>
      <c r="I377" s="90"/>
      <c r="J377" s="135">
        <v>0</v>
      </c>
      <c r="L377" s="135">
        <v>0</v>
      </c>
      <c r="N377" s="135">
        <v>0</v>
      </c>
      <c r="P377" s="135">
        <v>0</v>
      </c>
      <c r="R377" s="135">
        <v>0</v>
      </c>
    </row>
    <row r="378" spans="1:18" ht="12" customHeight="1" x14ac:dyDescent="0.2">
      <c r="A378" s="8">
        <v>11000</v>
      </c>
      <c r="B378" s="8">
        <v>1000</v>
      </c>
      <c r="C378" s="8">
        <v>55819</v>
      </c>
      <c r="D378" s="8" t="s">
        <v>88</v>
      </c>
      <c r="E378" s="17">
        <v>1020</v>
      </c>
      <c r="F378" s="17" t="s">
        <v>12</v>
      </c>
      <c r="G378" s="20" t="s">
        <v>10</v>
      </c>
      <c r="H378" s="47" t="s">
        <v>216</v>
      </c>
      <c r="I378" s="90"/>
      <c r="J378" s="135">
        <v>0</v>
      </c>
      <c r="L378" s="135">
        <v>0</v>
      </c>
      <c r="N378" s="135">
        <v>0</v>
      </c>
      <c r="P378" s="135">
        <v>0</v>
      </c>
      <c r="R378" s="135">
        <v>0</v>
      </c>
    </row>
    <row r="379" spans="1:18" ht="12" customHeight="1" x14ac:dyDescent="0.2">
      <c r="A379" s="8">
        <v>11000</v>
      </c>
      <c r="B379" s="8">
        <v>1000</v>
      </c>
      <c r="C379" s="8">
        <v>55819</v>
      </c>
      <c r="D379" s="8" t="s">
        <v>88</v>
      </c>
      <c r="E379" s="17">
        <v>2000</v>
      </c>
      <c r="F379" s="17" t="s">
        <v>12</v>
      </c>
      <c r="G379" s="20" t="s">
        <v>10</v>
      </c>
      <c r="H379" s="47" t="s">
        <v>217</v>
      </c>
      <c r="I379" s="90"/>
      <c r="J379" s="135">
        <v>0</v>
      </c>
      <c r="L379" s="135">
        <v>0</v>
      </c>
      <c r="N379" s="135">
        <v>0</v>
      </c>
      <c r="P379" s="135">
        <v>0</v>
      </c>
      <c r="R379" s="135">
        <v>0</v>
      </c>
    </row>
    <row r="380" spans="1:18" ht="12" customHeight="1" x14ac:dyDescent="0.2">
      <c r="A380" s="8">
        <v>11000</v>
      </c>
      <c r="B380" s="8">
        <v>1000</v>
      </c>
      <c r="C380" s="8">
        <v>55819</v>
      </c>
      <c r="D380" s="8" t="s">
        <v>88</v>
      </c>
      <c r="E380" s="17">
        <v>3000</v>
      </c>
      <c r="F380" s="17" t="s">
        <v>12</v>
      </c>
      <c r="G380" s="20" t="s">
        <v>10</v>
      </c>
      <c r="H380" s="47" t="s">
        <v>10</v>
      </c>
      <c r="I380" s="90"/>
      <c r="J380" s="135" t="s">
        <v>977</v>
      </c>
    </row>
    <row r="381" spans="1:18" ht="12" customHeight="1" x14ac:dyDescent="0.2">
      <c r="A381" s="8">
        <v>11000</v>
      </c>
      <c r="B381" s="8">
        <v>1000</v>
      </c>
      <c r="C381" s="8">
        <v>55819</v>
      </c>
      <c r="D381" s="8" t="s">
        <v>88</v>
      </c>
      <c r="E381" s="17">
        <v>4010</v>
      </c>
      <c r="F381" s="17" t="s">
        <v>12</v>
      </c>
      <c r="G381" s="20" t="s">
        <v>10</v>
      </c>
      <c r="H381" s="47" t="s">
        <v>10</v>
      </c>
      <c r="I381" s="90"/>
      <c r="J381" s="135" t="s">
        <v>977</v>
      </c>
    </row>
    <row r="382" spans="1:18" ht="12" customHeight="1" x14ac:dyDescent="0.2">
      <c r="A382" s="8">
        <v>11000</v>
      </c>
      <c r="B382" s="8">
        <v>1000</v>
      </c>
      <c r="C382" s="8">
        <v>55819</v>
      </c>
      <c r="D382" s="8" t="s">
        <v>88</v>
      </c>
      <c r="E382" s="17">
        <v>4020</v>
      </c>
      <c r="F382" s="17" t="s">
        <v>12</v>
      </c>
      <c r="G382" s="20" t="s">
        <v>10</v>
      </c>
      <c r="H382" s="47" t="s">
        <v>10</v>
      </c>
      <c r="I382" s="90"/>
      <c r="J382" s="135" t="s">
        <v>977</v>
      </c>
    </row>
    <row r="383" spans="1:18" ht="12" customHeight="1" x14ac:dyDescent="0.2">
      <c r="A383" s="8">
        <v>11000</v>
      </c>
      <c r="B383" s="8">
        <v>1000</v>
      </c>
      <c r="C383" s="8">
        <v>55819</v>
      </c>
      <c r="D383" s="8" t="s">
        <v>88</v>
      </c>
      <c r="E383" s="17">
        <v>9000</v>
      </c>
      <c r="F383" s="17" t="s">
        <v>12</v>
      </c>
      <c r="G383" s="20" t="s">
        <v>10</v>
      </c>
      <c r="H383" s="47" t="s">
        <v>976</v>
      </c>
      <c r="I383" s="90"/>
      <c r="J383" s="135">
        <v>0</v>
      </c>
      <c r="L383" s="135">
        <v>0</v>
      </c>
      <c r="N383" s="135">
        <v>0</v>
      </c>
      <c r="P383" s="135">
        <v>0</v>
      </c>
      <c r="R383" s="135">
        <v>0</v>
      </c>
    </row>
    <row r="384" spans="1:18" ht="12" customHeight="1" x14ac:dyDescent="0.2">
      <c r="A384" s="8">
        <v>11000</v>
      </c>
      <c r="B384" s="8">
        <v>1000</v>
      </c>
      <c r="C384" s="8">
        <v>55913</v>
      </c>
      <c r="D384" s="8" t="s">
        <v>750</v>
      </c>
      <c r="E384" s="17">
        <v>1010</v>
      </c>
      <c r="F384" s="17" t="s">
        <v>12</v>
      </c>
      <c r="G384" s="20" t="s">
        <v>10</v>
      </c>
      <c r="H384" s="47" t="s">
        <v>975</v>
      </c>
      <c r="I384" s="90"/>
      <c r="J384" s="135">
        <v>0</v>
      </c>
      <c r="L384" s="135">
        <v>0</v>
      </c>
      <c r="N384" s="135">
        <v>0</v>
      </c>
      <c r="P384" s="135">
        <v>0</v>
      </c>
      <c r="R384" s="135">
        <v>0</v>
      </c>
    </row>
    <row r="385" spans="1:18" ht="12" customHeight="1" x14ac:dyDescent="0.2">
      <c r="A385" s="8">
        <v>11000</v>
      </c>
      <c r="B385" s="8">
        <v>1000</v>
      </c>
      <c r="C385" s="8">
        <v>55913</v>
      </c>
      <c r="D385" s="8" t="s">
        <v>750</v>
      </c>
      <c r="E385" s="17">
        <v>1020</v>
      </c>
      <c r="F385" s="17" t="s">
        <v>12</v>
      </c>
      <c r="G385" s="20" t="s">
        <v>10</v>
      </c>
      <c r="H385" s="47" t="s">
        <v>216</v>
      </c>
      <c r="I385" s="90"/>
      <c r="J385" s="135">
        <v>0</v>
      </c>
      <c r="L385" s="135">
        <v>0</v>
      </c>
      <c r="N385" s="135">
        <v>0</v>
      </c>
      <c r="P385" s="135">
        <v>0</v>
      </c>
      <c r="R385" s="135">
        <v>0</v>
      </c>
    </row>
    <row r="386" spans="1:18" ht="12" customHeight="1" x14ac:dyDescent="0.2">
      <c r="A386" s="8">
        <v>11000</v>
      </c>
      <c r="B386" s="8">
        <v>1000</v>
      </c>
      <c r="C386" s="8">
        <v>55913</v>
      </c>
      <c r="D386" s="8" t="s">
        <v>750</v>
      </c>
      <c r="E386" s="17">
        <v>2000</v>
      </c>
      <c r="F386" s="17" t="s">
        <v>12</v>
      </c>
      <c r="G386" s="20" t="s">
        <v>10</v>
      </c>
      <c r="H386" s="47" t="s">
        <v>217</v>
      </c>
      <c r="I386" s="90"/>
      <c r="J386" s="135">
        <v>0</v>
      </c>
      <c r="L386" s="135">
        <v>0</v>
      </c>
      <c r="N386" s="135">
        <v>0</v>
      </c>
      <c r="P386" s="135">
        <v>0</v>
      </c>
      <c r="R386" s="135">
        <v>0</v>
      </c>
    </row>
    <row r="387" spans="1:18" ht="12" customHeight="1" x14ac:dyDescent="0.2">
      <c r="A387" s="8">
        <v>11000</v>
      </c>
      <c r="B387" s="8">
        <v>1000</v>
      </c>
      <c r="C387" s="8">
        <v>55913</v>
      </c>
      <c r="D387" s="8" t="s">
        <v>750</v>
      </c>
      <c r="E387" s="17">
        <v>3000</v>
      </c>
      <c r="F387" s="17" t="s">
        <v>12</v>
      </c>
      <c r="G387" s="20" t="s">
        <v>10</v>
      </c>
      <c r="H387" s="47" t="s">
        <v>10</v>
      </c>
      <c r="I387" s="90"/>
      <c r="J387" s="135" t="s">
        <v>977</v>
      </c>
    </row>
    <row r="388" spans="1:18" ht="12" customHeight="1" x14ac:dyDescent="0.2">
      <c r="A388" s="8">
        <v>11000</v>
      </c>
      <c r="B388" s="8">
        <v>1000</v>
      </c>
      <c r="C388" s="8">
        <v>55913</v>
      </c>
      <c r="D388" s="8" t="s">
        <v>750</v>
      </c>
      <c r="E388" s="17">
        <v>4010</v>
      </c>
      <c r="F388" s="17" t="s">
        <v>12</v>
      </c>
      <c r="G388" s="20" t="s">
        <v>10</v>
      </c>
      <c r="H388" s="47" t="s">
        <v>10</v>
      </c>
      <c r="I388" s="90"/>
      <c r="J388" s="135" t="s">
        <v>977</v>
      </c>
    </row>
    <row r="389" spans="1:18" ht="12" customHeight="1" x14ac:dyDescent="0.2">
      <c r="A389" s="8">
        <v>11000</v>
      </c>
      <c r="B389" s="8">
        <v>1000</v>
      </c>
      <c r="C389" s="8">
        <v>55913</v>
      </c>
      <c r="D389" s="8" t="s">
        <v>750</v>
      </c>
      <c r="E389" s="17">
        <v>4020</v>
      </c>
      <c r="F389" s="17" t="s">
        <v>12</v>
      </c>
      <c r="G389" s="20" t="s">
        <v>10</v>
      </c>
      <c r="H389" s="47" t="s">
        <v>10</v>
      </c>
      <c r="I389" s="90"/>
      <c r="J389" s="135" t="s">
        <v>977</v>
      </c>
    </row>
    <row r="390" spans="1:18" ht="12" customHeight="1" x14ac:dyDescent="0.2">
      <c r="A390" s="8">
        <v>11000</v>
      </c>
      <c r="B390" s="8">
        <v>1000</v>
      </c>
      <c r="C390" s="8">
        <v>55913</v>
      </c>
      <c r="D390" s="8" t="s">
        <v>750</v>
      </c>
      <c r="E390" s="17">
        <v>9000</v>
      </c>
      <c r="F390" s="17" t="s">
        <v>12</v>
      </c>
      <c r="G390" s="20" t="s">
        <v>10</v>
      </c>
      <c r="H390" s="47" t="s">
        <v>976</v>
      </c>
      <c r="I390" s="90"/>
      <c r="J390" s="135">
        <v>0</v>
      </c>
      <c r="L390" s="135">
        <v>0</v>
      </c>
      <c r="N390" s="135">
        <v>0</v>
      </c>
      <c r="P390" s="135">
        <v>0</v>
      </c>
      <c r="R390" s="135">
        <v>0</v>
      </c>
    </row>
    <row r="391" spans="1:18" ht="12" customHeight="1" x14ac:dyDescent="0.2">
      <c r="A391" s="8">
        <v>11000</v>
      </c>
      <c r="B391" s="8">
        <v>1000</v>
      </c>
      <c r="C391" s="8">
        <v>55914</v>
      </c>
      <c r="D391" s="8" t="s">
        <v>89</v>
      </c>
      <c r="E391" s="17">
        <v>1010</v>
      </c>
      <c r="F391" s="17" t="s">
        <v>12</v>
      </c>
      <c r="G391" s="20" t="s">
        <v>10</v>
      </c>
      <c r="H391" s="47" t="s">
        <v>975</v>
      </c>
      <c r="I391" s="90"/>
      <c r="J391" s="135">
        <v>0</v>
      </c>
      <c r="L391" s="135">
        <v>0</v>
      </c>
      <c r="N391" s="135">
        <v>0</v>
      </c>
      <c r="P391" s="135">
        <v>0</v>
      </c>
      <c r="R391" s="135">
        <v>0</v>
      </c>
    </row>
    <row r="392" spans="1:18" ht="12" customHeight="1" x14ac:dyDescent="0.2">
      <c r="A392" s="8">
        <v>11000</v>
      </c>
      <c r="B392" s="8">
        <v>1000</v>
      </c>
      <c r="C392" s="8">
        <v>55914</v>
      </c>
      <c r="D392" s="8" t="s">
        <v>89</v>
      </c>
      <c r="E392" s="17">
        <v>1020</v>
      </c>
      <c r="F392" s="17" t="s">
        <v>12</v>
      </c>
      <c r="G392" s="20" t="s">
        <v>10</v>
      </c>
      <c r="H392" s="47" t="s">
        <v>216</v>
      </c>
      <c r="I392" s="90"/>
      <c r="J392" s="135">
        <v>0</v>
      </c>
      <c r="L392" s="135">
        <v>0</v>
      </c>
      <c r="N392" s="135">
        <v>0</v>
      </c>
      <c r="P392" s="135">
        <v>0</v>
      </c>
      <c r="R392" s="135">
        <v>0</v>
      </c>
    </row>
    <row r="393" spans="1:18" ht="12" customHeight="1" x14ac:dyDescent="0.2">
      <c r="A393" s="8">
        <v>11000</v>
      </c>
      <c r="B393" s="8">
        <v>1000</v>
      </c>
      <c r="C393" s="8">
        <v>55914</v>
      </c>
      <c r="D393" s="8" t="s">
        <v>89</v>
      </c>
      <c r="E393" s="17">
        <v>2000</v>
      </c>
      <c r="F393" s="17" t="s">
        <v>12</v>
      </c>
      <c r="G393" s="20" t="s">
        <v>10</v>
      </c>
      <c r="H393" s="47" t="s">
        <v>217</v>
      </c>
      <c r="I393" s="90"/>
      <c r="J393" s="135">
        <v>0</v>
      </c>
      <c r="L393" s="135">
        <v>0</v>
      </c>
      <c r="N393" s="135">
        <v>0</v>
      </c>
      <c r="P393" s="135">
        <v>0</v>
      </c>
      <c r="R393" s="135">
        <v>0</v>
      </c>
    </row>
    <row r="394" spans="1:18" ht="12" customHeight="1" x14ac:dyDescent="0.2">
      <c r="A394" s="8">
        <v>11000</v>
      </c>
      <c r="B394" s="8">
        <v>1000</v>
      </c>
      <c r="C394" s="8">
        <v>55914</v>
      </c>
      <c r="D394" s="8" t="s">
        <v>89</v>
      </c>
      <c r="E394" s="17">
        <v>3000</v>
      </c>
      <c r="F394" s="17" t="s">
        <v>12</v>
      </c>
      <c r="G394" s="20" t="s">
        <v>10</v>
      </c>
      <c r="H394" s="47" t="s">
        <v>10</v>
      </c>
      <c r="I394" s="90"/>
      <c r="J394" s="135" t="s">
        <v>977</v>
      </c>
    </row>
    <row r="395" spans="1:18" ht="12" customHeight="1" x14ac:dyDescent="0.2">
      <c r="A395" s="8">
        <v>11000</v>
      </c>
      <c r="B395" s="8">
        <v>1000</v>
      </c>
      <c r="C395" s="8">
        <v>55914</v>
      </c>
      <c r="D395" s="8" t="s">
        <v>89</v>
      </c>
      <c r="E395" s="17">
        <v>4010</v>
      </c>
      <c r="F395" s="17" t="s">
        <v>12</v>
      </c>
      <c r="G395" s="20" t="s">
        <v>10</v>
      </c>
      <c r="H395" s="47" t="s">
        <v>10</v>
      </c>
      <c r="I395" s="90"/>
      <c r="J395" s="135" t="s">
        <v>977</v>
      </c>
    </row>
    <row r="396" spans="1:18" ht="12" customHeight="1" x14ac:dyDescent="0.2">
      <c r="A396" s="8">
        <v>11000</v>
      </c>
      <c r="B396" s="8">
        <v>1000</v>
      </c>
      <c r="C396" s="8">
        <v>55914</v>
      </c>
      <c r="D396" s="8" t="s">
        <v>89</v>
      </c>
      <c r="E396" s="17">
        <v>4020</v>
      </c>
      <c r="F396" s="17" t="s">
        <v>12</v>
      </c>
      <c r="G396" s="20" t="s">
        <v>10</v>
      </c>
      <c r="H396" s="47" t="s">
        <v>10</v>
      </c>
      <c r="I396" s="90"/>
      <c r="J396" s="135" t="s">
        <v>977</v>
      </c>
    </row>
    <row r="397" spans="1:18" ht="12" customHeight="1" x14ac:dyDescent="0.2">
      <c r="A397" s="8">
        <v>11000</v>
      </c>
      <c r="B397" s="8">
        <v>1000</v>
      </c>
      <c r="C397" s="8">
        <v>55914</v>
      </c>
      <c r="D397" s="8" t="s">
        <v>89</v>
      </c>
      <c r="E397" s="17">
        <v>9000</v>
      </c>
      <c r="F397" s="17" t="s">
        <v>12</v>
      </c>
      <c r="G397" s="20" t="s">
        <v>10</v>
      </c>
      <c r="H397" s="47" t="s">
        <v>976</v>
      </c>
      <c r="I397" s="90"/>
      <c r="J397" s="135">
        <v>0</v>
      </c>
      <c r="L397" s="135">
        <v>0</v>
      </c>
      <c r="N397" s="135">
        <v>0</v>
      </c>
      <c r="P397" s="135">
        <v>0</v>
      </c>
      <c r="R397" s="135">
        <v>0</v>
      </c>
    </row>
    <row r="398" spans="1:18" ht="12" customHeight="1" x14ac:dyDescent="0.2">
      <c r="A398" s="8">
        <v>11000</v>
      </c>
      <c r="B398" s="8">
        <v>1000</v>
      </c>
      <c r="C398" s="8">
        <v>55915</v>
      </c>
      <c r="D398" s="8" t="s">
        <v>90</v>
      </c>
      <c r="E398" s="17">
        <v>1010</v>
      </c>
      <c r="F398" s="17" t="s">
        <v>12</v>
      </c>
      <c r="G398" s="20" t="s">
        <v>10</v>
      </c>
      <c r="H398" s="47" t="s">
        <v>975</v>
      </c>
      <c r="I398" s="90"/>
      <c r="J398" s="135">
        <v>0</v>
      </c>
      <c r="L398" s="135">
        <v>0</v>
      </c>
      <c r="N398" s="135">
        <v>0</v>
      </c>
      <c r="P398" s="135">
        <v>0</v>
      </c>
      <c r="R398" s="135">
        <v>0</v>
      </c>
    </row>
    <row r="399" spans="1:18" ht="12" customHeight="1" x14ac:dyDescent="0.2">
      <c r="A399" s="8">
        <v>11000</v>
      </c>
      <c r="B399" s="8">
        <v>1000</v>
      </c>
      <c r="C399" s="8">
        <v>55915</v>
      </c>
      <c r="D399" s="8" t="s">
        <v>90</v>
      </c>
      <c r="E399" s="17">
        <v>1020</v>
      </c>
      <c r="F399" s="17" t="s">
        <v>12</v>
      </c>
      <c r="G399" s="20" t="s">
        <v>10</v>
      </c>
      <c r="H399" s="47" t="s">
        <v>216</v>
      </c>
      <c r="I399" s="90"/>
      <c r="J399" s="135">
        <v>0</v>
      </c>
      <c r="L399" s="135">
        <v>0</v>
      </c>
      <c r="N399" s="135">
        <v>0</v>
      </c>
      <c r="P399" s="135">
        <v>0</v>
      </c>
      <c r="R399" s="135">
        <v>0</v>
      </c>
    </row>
    <row r="400" spans="1:18" ht="12" customHeight="1" x14ac:dyDescent="0.2">
      <c r="A400" s="8">
        <v>11000</v>
      </c>
      <c r="B400" s="8">
        <v>1000</v>
      </c>
      <c r="C400" s="8">
        <v>55915</v>
      </c>
      <c r="D400" s="8" t="s">
        <v>90</v>
      </c>
      <c r="E400" s="17">
        <v>2000</v>
      </c>
      <c r="F400" s="17" t="s">
        <v>12</v>
      </c>
      <c r="G400" s="20" t="s">
        <v>10</v>
      </c>
      <c r="H400" s="47" t="s">
        <v>217</v>
      </c>
      <c r="I400" s="90"/>
      <c r="J400" s="135">
        <v>0</v>
      </c>
      <c r="L400" s="135">
        <v>0</v>
      </c>
      <c r="N400" s="135">
        <v>0</v>
      </c>
      <c r="P400" s="135">
        <v>0</v>
      </c>
      <c r="R400" s="135">
        <v>0</v>
      </c>
    </row>
    <row r="401" spans="1:18" ht="12" customHeight="1" x14ac:dyDescent="0.2">
      <c r="A401" s="8">
        <v>11000</v>
      </c>
      <c r="B401" s="8">
        <v>1000</v>
      </c>
      <c r="C401" s="8">
        <v>55915</v>
      </c>
      <c r="D401" s="8" t="s">
        <v>90</v>
      </c>
      <c r="E401" s="17">
        <v>3000</v>
      </c>
      <c r="F401" s="17" t="s">
        <v>12</v>
      </c>
      <c r="G401" s="20" t="s">
        <v>10</v>
      </c>
      <c r="H401" s="47" t="s">
        <v>10</v>
      </c>
      <c r="I401" s="90"/>
      <c r="J401" s="135" t="s">
        <v>977</v>
      </c>
    </row>
    <row r="402" spans="1:18" ht="12" customHeight="1" x14ac:dyDescent="0.2">
      <c r="A402" s="8">
        <v>11000</v>
      </c>
      <c r="B402" s="8">
        <v>1000</v>
      </c>
      <c r="C402" s="8">
        <v>55915</v>
      </c>
      <c r="D402" s="8" t="s">
        <v>90</v>
      </c>
      <c r="E402" s="17">
        <v>4010</v>
      </c>
      <c r="F402" s="17" t="s">
        <v>12</v>
      </c>
      <c r="G402" s="20" t="s">
        <v>10</v>
      </c>
      <c r="H402" s="47" t="s">
        <v>10</v>
      </c>
      <c r="I402" s="90"/>
      <c r="J402" s="135" t="s">
        <v>977</v>
      </c>
    </row>
    <row r="403" spans="1:18" ht="12" customHeight="1" x14ac:dyDescent="0.2">
      <c r="A403" s="8">
        <v>11000</v>
      </c>
      <c r="B403" s="8">
        <v>1000</v>
      </c>
      <c r="C403" s="8">
        <v>55915</v>
      </c>
      <c r="D403" s="8" t="s">
        <v>90</v>
      </c>
      <c r="E403" s="17">
        <v>4020</v>
      </c>
      <c r="F403" s="17" t="s">
        <v>12</v>
      </c>
      <c r="G403" s="20" t="s">
        <v>10</v>
      </c>
      <c r="H403" s="47" t="s">
        <v>10</v>
      </c>
      <c r="I403" s="90"/>
      <c r="J403" s="135" t="s">
        <v>977</v>
      </c>
    </row>
    <row r="404" spans="1:18" ht="12" customHeight="1" x14ac:dyDescent="0.2">
      <c r="A404" s="8">
        <v>11000</v>
      </c>
      <c r="B404" s="8">
        <v>1000</v>
      </c>
      <c r="C404" s="8">
        <v>55915</v>
      </c>
      <c r="D404" s="8" t="s">
        <v>90</v>
      </c>
      <c r="E404" s="17">
        <v>9000</v>
      </c>
      <c r="F404" s="17" t="s">
        <v>12</v>
      </c>
      <c r="G404" s="20" t="s">
        <v>10</v>
      </c>
      <c r="H404" s="47" t="s">
        <v>976</v>
      </c>
      <c r="I404" s="90"/>
      <c r="J404" s="135">
        <v>0</v>
      </c>
      <c r="L404" s="135">
        <v>0</v>
      </c>
      <c r="N404" s="135">
        <v>0</v>
      </c>
      <c r="P404" s="135">
        <v>0</v>
      </c>
      <c r="R404" s="135">
        <v>0</v>
      </c>
    </row>
    <row r="405" spans="1:18" ht="14.25" x14ac:dyDescent="0.3">
      <c r="A405" s="4"/>
      <c r="B405" s="5"/>
      <c r="C405" s="6" t="s">
        <v>91</v>
      </c>
      <c r="D405" s="7"/>
      <c r="E405" s="18"/>
      <c r="F405" s="18"/>
      <c r="G405" s="19"/>
      <c r="H405" s="19"/>
      <c r="I405" s="89"/>
      <c r="J405" s="73" t="s">
        <v>905</v>
      </c>
      <c r="K405" s="83"/>
      <c r="L405" s="73" t="s">
        <v>906</v>
      </c>
      <c r="M405" s="83"/>
      <c r="N405" s="73" t="s">
        <v>907</v>
      </c>
      <c r="O405" s="83"/>
      <c r="P405" s="73" t="s">
        <v>908</v>
      </c>
      <c r="Q405" s="83"/>
      <c r="R405" s="73" t="s">
        <v>909</v>
      </c>
    </row>
    <row r="406" spans="1:18" ht="12" customHeight="1" x14ac:dyDescent="0.2">
      <c r="A406" s="8">
        <v>11000</v>
      </c>
      <c r="B406" s="8">
        <v>1000</v>
      </c>
      <c r="C406" s="8">
        <v>56112</v>
      </c>
      <c r="D406" s="8" t="s">
        <v>92</v>
      </c>
      <c r="E406" s="17">
        <v>1010</v>
      </c>
      <c r="F406" s="17" t="s">
        <v>12</v>
      </c>
      <c r="G406" s="20" t="s">
        <v>10</v>
      </c>
      <c r="H406" s="47" t="s">
        <v>975</v>
      </c>
      <c r="I406" s="90"/>
      <c r="J406" s="135">
        <v>0</v>
      </c>
      <c r="L406" s="135">
        <v>500</v>
      </c>
      <c r="N406" s="135">
        <v>1000</v>
      </c>
      <c r="P406" s="135">
        <v>1500</v>
      </c>
      <c r="R406" s="135">
        <v>2000</v>
      </c>
    </row>
    <row r="407" spans="1:18" ht="12" customHeight="1" x14ac:dyDescent="0.2">
      <c r="A407" s="8">
        <v>11000</v>
      </c>
      <c r="B407" s="8">
        <v>1000</v>
      </c>
      <c r="C407" s="8">
        <v>56112</v>
      </c>
      <c r="D407" s="8" t="s">
        <v>92</v>
      </c>
      <c r="E407" s="17">
        <v>1020</v>
      </c>
      <c r="F407" s="17" t="s">
        <v>12</v>
      </c>
      <c r="G407" s="20" t="s">
        <v>10</v>
      </c>
      <c r="H407" s="47" t="s">
        <v>216</v>
      </c>
      <c r="I407" s="90"/>
      <c r="J407" s="135">
        <v>0</v>
      </c>
      <c r="L407" s="135">
        <v>500</v>
      </c>
      <c r="N407" s="135">
        <v>1000</v>
      </c>
      <c r="P407" s="135">
        <v>1500</v>
      </c>
      <c r="R407" s="135">
        <v>2000</v>
      </c>
    </row>
    <row r="408" spans="1:18" ht="12" customHeight="1" x14ac:dyDescent="0.2">
      <c r="A408" s="8">
        <v>11000</v>
      </c>
      <c r="B408" s="8">
        <v>1000</v>
      </c>
      <c r="C408" s="8">
        <v>56112</v>
      </c>
      <c r="D408" s="8" t="s">
        <v>92</v>
      </c>
      <c r="E408" s="17">
        <v>2000</v>
      </c>
      <c r="F408" s="17" t="s">
        <v>12</v>
      </c>
      <c r="G408" s="20" t="s">
        <v>10</v>
      </c>
      <c r="H408" s="47" t="s">
        <v>217</v>
      </c>
      <c r="I408" s="90"/>
      <c r="J408" s="135">
        <v>0</v>
      </c>
      <c r="L408" s="135">
        <v>500</v>
      </c>
      <c r="N408" s="135">
        <v>1000</v>
      </c>
      <c r="P408" s="135">
        <v>1500</v>
      </c>
      <c r="R408" s="135">
        <v>2000</v>
      </c>
    </row>
    <row r="409" spans="1:18" ht="12" customHeight="1" x14ac:dyDescent="0.2">
      <c r="A409" s="8">
        <v>11000</v>
      </c>
      <c r="B409" s="8">
        <v>1000</v>
      </c>
      <c r="C409" s="8">
        <v>56112</v>
      </c>
      <c r="D409" s="8" t="s">
        <v>92</v>
      </c>
      <c r="E409" s="17">
        <v>3000</v>
      </c>
      <c r="F409" s="17" t="s">
        <v>12</v>
      </c>
      <c r="G409" s="20" t="s">
        <v>10</v>
      </c>
      <c r="H409" s="47" t="s">
        <v>10</v>
      </c>
      <c r="I409" s="90"/>
      <c r="J409" s="135" t="s">
        <v>977</v>
      </c>
    </row>
    <row r="410" spans="1:18" ht="12" customHeight="1" x14ac:dyDescent="0.2">
      <c r="A410" s="8">
        <v>11000</v>
      </c>
      <c r="B410" s="8">
        <v>1000</v>
      </c>
      <c r="C410" s="8">
        <v>56112</v>
      </c>
      <c r="D410" s="8" t="s">
        <v>92</v>
      </c>
      <c r="E410" s="17">
        <v>4010</v>
      </c>
      <c r="F410" s="17" t="s">
        <v>12</v>
      </c>
      <c r="G410" s="20" t="s">
        <v>10</v>
      </c>
      <c r="H410" s="47" t="s">
        <v>10</v>
      </c>
      <c r="I410" s="90"/>
      <c r="J410" s="135" t="s">
        <v>977</v>
      </c>
    </row>
    <row r="411" spans="1:18" ht="12" customHeight="1" x14ac:dyDescent="0.2">
      <c r="A411" s="8">
        <v>11000</v>
      </c>
      <c r="B411" s="8">
        <v>1000</v>
      </c>
      <c r="C411" s="8">
        <v>56112</v>
      </c>
      <c r="D411" s="8" t="s">
        <v>92</v>
      </c>
      <c r="E411" s="17">
        <v>4020</v>
      </c>
      <c r="F411" s="17" t="s">
        <v>12</v>
      </c>
      <c r="G411" s="20" t="s">
        <v>10</v>
      </c>
      <c r="H411" s="47" t="s">
        <v>10</v>
      </c>
      <c r="I411" s="90"/>
      <c r="J411" s="135" t="s">
        <v>977</v>
      </c>
    </row>
    <row r="412" spans="1:18" ht="12" customHeight="1" x14ac:dyDescent="0.2">
      <c r="A412" s="8">
        <v>11000</v>
      </c>
      <c r="B412" s="8">
        <v>1000</v>
      </c>
      <c r="C412" s="8">
        <v>56112</v>
      </c>
      <c r="D412" s="8" t="s">
        <v>92</v>
      </c>
      <c r="E412" s="17">
        <v>9000</v>
      </c>
      <c r="F412" s="17" t="s">
        <v>12</v>
      </c>
      <c r="G412" s="20" t="s">
        <v>10</v>
      </c>
      <c r="H412" s="47" t="s">
        <v>976</v>
      </c>
      <c r="I412" s="90"/>
      <c r="J412" s="135">
        <v>0</v>
      </c>
    </row>
    <row r="413" spans="1:18" ht="12" customHeight="1" x14ac:dyDescent="0.2">
      <c r="A413" s="8">
        <v>11000</v>
      </c>
      <c r="B413" s="8">
        <v>1000</v>
      </c>
      <c r="C413" s="8">
        <v>56113</v>
      </c>
      <c r="D413" s="8" t="s">
        <v>746</v>
      </c>
      <c r="E413" s="17">
        <v>1010</v>
      </c>
      <c r="F413" s="17" t="s">
        <v>12</v>
      </c>
      <c r="G413" s="20" t="s">
        <v>10</v>
      </c>
      <c r="H413" s="47" t="s">
        <v>975</v>
      </c>
      <c r="I413" s="90"/>
      <c r="J413" s="135">
        <v>360</v>
      </c>
      <c r="L413" s="135">
        <v>540</v>
      </c>
      <c r="N413" s="135">
        <v>720</v>
      </c>
      <c r="P413" s="135">
        <v>900</v>
      </c>
      <c r="R413" s="135">
        <v>1080</v>
      </c>
    </row>
    <row r="414" spans="1:18" ht="12" customHeight="1" x14ac:dyDescent="0.2">
      <c r="A414" s="8">
        <v>11000</v>
      </c>
      <c r="B414" s="8">
        <v>1000</v>
      </c>
      <c r="C414" s="8">
        <v>56113</v>
      </c>
      <c r="D414" s="8" t="s">
        <v>746</v>
      </c>
      <c r="E414" s="17">
        <v>1020</v>
      </c>
      <c r="F414" s="17" t="s">
        <v>12</v>
      </c>
      <c r="G414" s="20" t="s">
        <v>10</v>
      </c>
      <c r="H414" s="47" t="s">
        <v>216</v>
      </c>
      <c r="I414" s="90"/>
      <c r="J414" s="135">
        <v>180</v>
      </c>
      <c r="L414" s="135">
        <v>360</v>
      </c>
      <c r="N414" s="135">
        <v>540</v>
      </c>
      <c r="P414" s="135">
        <v>720</v>
      </c>
      <c r="R414" s="135">
        <v>900</v>
      </c>
    </row>
    <row r="415" spans="1:18" ht="12" customHeight="1" x14ac:dyDescent="0.2">
      <c r="A415" s="8">
        <v>11000</v>
      </c>
      <c r="B415" s="8">
        <v>1000</v>
      </c>
      <c r="C415" s="8">
        <v>56113</v>
      </c>
      <c r="D415" s="8" t="s">
        <v>746</v>
      </c>
      <c r="E415" s="17">
        <v>2000</v>
      </c>
      <c r="F415" s="17" t="s">
        <v>12</v>
      </c>
      <c r="G415" s="20" t="s">
        <v>10</v>
      </c>
      <c r="H415" s="47" t="s">
        <v>217</v>
      </c>
      <c r="I415" s="90"/>
      <c r="J415" s="135">
        <v>180</v>
      </c>
      <c r="L415" s="135">
        <v>360</v>
      </c>
      <c r="N415" s="135">
        <v>540</v>
      </c>
      <c r="P415" s="135">
        <v>720</v>
      </c>
      <c r="R415" s="135">
        <v>900</v>
      </c>
    </row>
    <row r="416" spans="1:18" ht="12" customHeight="1" x14ac:dyDescent="0.2">
      <c r="A416" s="8">
        <v>11000</v>
      </c>
      <c r="B416" s="8">
        <v>1000</v>
      </c>
      <c r="C416" s="8">
        <v>56113</v>
      </c>
      <c r="D416" s="8" t="s">
        <v>746</v>
      </c>
      <c r="E416" s="17">
        <v>3000</v>
      </c>
      <c r="F416" s="17" t="s">
        <v>12</v>
      </c>
      <c r="G416" s="20" t="s">
        <v>10</v>
      </c>
      <c r="H416" s="47" t="s">
        <v>10</v>
      </c>
      <c r="I416" s="90"/>
      <c r="J416" s="135" t="s">
        <v>977</v>
      </c>
    </row>
    <row r="417" spans="1:18" ht="12" customHeight="1" x14ac:dyDescent="0.2">
      <c r="A417" s="8">
        <v>11000</v>
      </c>
      <c r="B417" s="8">
        <v>1000</v>
      </c>
      <c r="C417" s="8">
        <v>56113</v>
      </c>
      <c r="D417" s="8" t="s">
        <v>746</v>
      </c>
      <c r="E417" s="17">
        <v>4010</v>
      </c>
      <c r="F417" s="17" t="s">
        <v>12</v>
      </c>
      <c r="G417" s="20" t="s">
        <v>10</v>
      </c>
      <c r="H417" s="47" t="s">
        <v>10</v>
      </c>
      <c r="I417" s="90"/>
      <c r="J417" s="135" t="s">
        <v>977</v>
      </c>
    </row>
    <row r="418" spans="1:18" ht="12" customHeight="1" x14ac:dyDescent="0.2">
      <c r="A418" s="8">
        <v>11000</v>
      </c>
      <c r="B418" s="8">
        <v>1000</v>
      </c>
      <c r="C418" s="8">
        <v>56113</v>
      </c>
      <c r="D418" s="8" t="s">
        <v>746</v>
      </c>
      <c r="E418" s="17">
        <v>4020</v>
      </c>
      <c r="F418" s="17" t="s">
        <v>12</v>
      </c>
      <c r="G418" s="20" t="s">
        <v>10</v>
      </c>
      <c r="H418" s="47" t="s">
        <v>10</v>
      </c>
      <c r="I418" s="90"/>
      <c r="J418" s="135" t="s">
        <v>977</v>
      </c>
    </row>
    <row r="419" spans="1:18" ht="12" customHeight="1" x14ac:dyDescent="0.2">
      <c r="A419" s="8">
        <v>11000</v>
      </c>
      <c r="B419" s="8">
        <v>1000</v>
      </c>
      <c r="C419" s="8">
        <v>56113</v>
      </c>
      <c r="D419" s="8" t="s">
        <v>746</v>
      </c>
      <c r="E419" s="17">
        <v>9000</v>
      </c>
      <c r="F419" s="17" t="s">
        <v>12</v>
      </c>
      <c r="G419" s="20" t="s">
        <v>10</v>
      </c>
      <c r="H419" s="47" t="s">
        <v>976</v>
      </c>
      <c r="I419" s="90"/>
      <c r="J419" s="135">
        <v>120</v>
      </c>
      <c r="L419" s="135">
        <v>240</v>
      </c>
      <c r="N419" s="135">
        <v>360</v>
      </c>
      <c r="P419" s="135">
        <v>480</v>
      </c>
      <c r="R419" s="135">
        <v>600</v>
      </c>
    </row>
    <row r="420" spans="1:18" ht="12" customHeight="1" x14ac:dyDescent="0.2">
      <c r="A420" s="8">
        <v>11000</v>
      </c>
      <c r="B420" s="8">
        <v>1000</v>
      </c>
      <c r="C420" s="8">
        <v>56118</v>
      </c>
      <c r="D420" s="8" t="s">
        <v>93</v>
      </c>
      <c r="E420" s="17">
        <v>1010</v>
      </c>
      <c r="F420" s="17" t="s">
        <v>12</v>
      </c>
      <c r="G420" s="20" t="s">
        <v>10</v>
      </c>
      <c r="H420" s="47" t="s">
        <v>975</v>
      </c>
      <c r="I420" s="90"/>
      <c r="J420" s="135">
        <v>15000</v>
      </c>
      <c r="L420" s="135">
        <v>20000</v>
      </c>
      <c r="N420" s="135">
        <v>25000</v>
      </c>
      <c r="P420" s="135">
        <v>35000</v>
      </c>
      <c r="R420" s="135">
        <v>45000</v>
      </c>
    </row>
    <row r="421" spans="1:18" ht="12" customHeight="1" x14ac:dyDescent="0.2">
      <c r="A421" s="8">
        <v>11000</v>
      </c>
      <c r="B421" s="8">
        <v>1000</v>
      </c>
      <c r="C421" s="8">
        <v>56118</v>
      </c>
      <c r="D421" s="8" t="s">
        <v>93</v>
      </c>
      <c r="E421" s="17">
        <v>1020</v>
      </c>
      <c r="F421" s="17" t="s">
        <v>12</v>
      </c>
      <c r="G421" s="20" t="s">
        <v>10</v>
      </c>
      <c r="H421" s="47" t="s">
        <v>216</v>
      </c>
      <c r="I421" s="90"/>
      <c r="J421" s="135">
        <v>2500</v>
      </c>
      <c r="L421" s="135">
        <v>5000</v>
      </c>
      <c r="N421" s="135">
        <v>10000</v>
      </c>
      <c r="P421" s="135">
        <v>15000</v>
      </c>
      <c r="R421" s="135">
        <v>15000</v>
      </c>
    </row>
    <row r="422" spans="1:18" ht="12" customHeight="1" x14ac:dyDescent="0.2">
      <c r="A422" s="8">
        <v>11000</v>
      </c>
      <c r="B422" s="8">
        <v>1000</v>
      </c>
      <c r="C422" s="8">
        <v>56118</v>
      </c>
      <c r="D422" s="8" t="s">
        <v>93</v>
      </c>
      <c r="E422" s="17">
        <v>2000</v>
      </c>
      <c r="F422" s="17" t="s">
        <v>12</v>
      </c>
      <c r="G422" s="20" t="s">
        <v>10</v>
      </c>
      <c r="H422" s="47" t="s">
        <v>217</v>
      </c>
      <c r="I422" s="90"/>
      <c r="J422" s="135">
        <v>2500</v>
      </c>
      <c r="L422" s="135">
        <v>5000</v>
      </c>
      <c r="N422" s="135">
        <v>10000</v>
      </c>
      <c r="P422" s="135">
        <v>15000</v>
      </c>
      <c r="R422" s="135">
        <v>15000</v>
      </c>
    </row>
    <row r="423" spans="1:18" ht="12" customHeight="1" x14ac:dyDescent="0.2">
      <c r="A423" s="8">
        <v>11000</v>
      </c>
      <c r="B423" s="8">
        <v>1000</v>
      </c>
      <c r="C423" s="8">
        <v>56118</v>
      </c>
      <c r="D423" s="8" t="s">
        <v>93</v>
      </c>
      <c r="E423" s="17">
        <v>3000</v>
      </c>
      <c r="F423" s="17" t="s">
        <v>12</v>
      </c>
      <c r="G423" s="20" t="s">
        <v>10</v>
      </c>
      <c r="H423" s="47" t="s">
        <v>10</v>
      </c>
      <c r="I423" s="90"/>
      <c r="J423" s="135" t="s">
        <v>977</v>
      </c>
    </row>
    <row r="424" spans="1:18" ht="12" customHeight="1" x14ac:dyDescent="0.2">
      <c r="A424" s="8">
        <v>11000</v>
      </c>
      <c r="B424" s="8">
        <v>1000</v>
      </c>
      <c r="C424" s="8">
        <v>56118</v>
      </c>
      <c r="D424" s="8" t="s">
        <v>93</v>
      </c>
      <c r="E424" s="17">
        <v>4010</v>
      </c>
      <c r="F424" s="17" t="s">
        <v>12</v>
      </c>
      <c r="G424" s="20" t="s">
        <v>10</v>
      </c>
      <c r="H424" s="47" t="s">
        <v>10</v>
      </c>
      <c r="I424" s="90"/>
      <c r="J424" s="135" t="s">
        <v>977</v>
      </c>
    </row>
    <row r="425" spans="1:18" ht="12" customHeight="1" x14ac:dyDescent="0.2">
      <c r="A425" s="8">
        <v>11000</v>
      </c>
      <c r="B425" s="8">
        <v>1000</v>
      </c>
      <c r="C425" s="8">
        <v>56118</v>
      </c>
      <c r="D425" s="8" t="s">
        <v>93</v>
      </c>
      <c r="E425" s="17">
        <v>4020</v>
      </c>
      <c r="F425" s="17" t="s">
        <v>12</v>
      </c>
      <c r="G425" s="20" t="s">
        <v>10</v>
      </c>
      <c r="H425" s="47" t="s">
        <v>10</v>
      </c>
      <c r="I425" s="90"/>
      <c r="J425" s="135" t="s">
        <v>977</v>
      </c>
    </row>
    <row r="426" spans="1:18" ht="12" customHeight="1" x14ac:dyDescent="0.2">
      <c r="A426" s="8">
        <v>11000</v>
      </c>
      <c r="B426" s="8">
        <v>1000</v>
      </c>
      <c r="C426" s="8">
        <v>56118</v>
      </c>
      <c r="D426" s="8" t="s">
        <v>93</v>
      </c>
      <c r="E426" s="17">
        <v>9000</v>
      </c>
      <c r="F426" s="17" t="s">
        <v>12</v>
      </c>
      <c r="G426" s="20" t="s">
        <v>10</v>
      </c>
      <c r="H426" s="47" t="s">
        <v>976</v>
      </c>
      <c r="I426" s="90"/>
      <c r="J426" s="135">
        <v>2500</v>
      </c>
      <c r="L426" s="135">
        <v>5000</v>
      </c>
      <c r="N426" s="135">
        <v>10000</v>
      </c>
      <c r="P426" s="135">
        <v>15000</v>
      </c>
      <c r="R426" s="135">
        <v>15000</v>
      </c>
    </row>
    <row r="427" spans="1:18" ht="14.25" x14ac:dyDescent="0.3">
      <c r="A427" s="4"/>
      <c r="B427" s="5"/>
      <c r="C427" s="6" t="s">
        <v>94</v>
      </c>
      <c r="D427" s="7"/>
      <c r="E427" s="18"/>
      <c r="F427" s="18"/>
      <c r="G427" s="19"/>
      <c r="H427" s="19"/>
      <c r="I427" s="89"/>
      <c r="J427" s="73" t="s">
        <v>905</v>
      </c>
      <c r="K427" s="83"/>
      <c r="L427" s="73" t="s">
        <v>906</v>
      </c>
      <c r="M427" s="83"/>
      <c r="N427" s="73" t="s">
        <v>907</v>
      </c>
      <c r="O427" s="83"/>
      <c r="P427" s="73" t="s">
        <v>908</v>
      </c>
      <c r="Q427" s="83"/>
      <c r="R427" s="73" t="s">
        <v>909</v>
      </c>
    </row>
    <row r="428" spans="1:18" x14ac:dyDescent="0.2">
      <c r="A428" s="8">
        <v>11000</v>
      </c>
      <c r="B428" s="8">
        <v>1000</v>
      </c>
      <c r="C428" s="8">
        <v>57331</v>
      </c>
      <c r="D428" s="8" t="s">
        <v>95</v>
      </c>
      <c r="E428" s="17">
        <v>1010</v>
      </c>
      <c r="F428" s="17" t="s">
        <v>12</v>
      </c>
      <c r="G428" s="20" t="s">
        <v>10</v>
      </c>
      <c r="H428" s="47" t="s">
        <v>975</v>
      </c>
      <c r="I428" s="90"/>
      <c r="J428" s="135">
        <v>0</v>
      </c>
      <c r="L428" s="135">
        <v>0</v>
      </c>
      <c r="N428" s="135">
        <v>0</v>
      </c>
      <c r="P428" s="135">
        <v>0</v>
      </c>
      <c r="R428" s="135">
        <v>0</v>
      </c>
    </row>
    <row r="429" spans="1:18" ht="12" customHeight="1" x14ac:dyDescent="0.2">
      <c r="A429" s="8">
        <v>11000</v>
      </c>
      <c r="B429" s="8">
        <v>1000</v>
      </c>
      <c r="C429" s="8">
        <v>57331</v>
      </c>
      <c r="D429" s="8" t="s">
        <v>95</v>
      </c>
      <c r="E429" s="17">
        <v>1020</v>
      </c>
      <c r="F429" s="17" t="s">
        <v>12</v>
      </c>
      <c r="G429" s="20" t="s">
        <v>10</v>
      </c>
      <c r="H429" s="47" t="s">
        <v>216</v>
      </c>
      <c r="I429" s="90"/>
      <c r="J429" s="135">
        <v>0</v>
      </c>
      <c r="L429" s="135">
        <v>0</v>
      </c>
      <c r="N429" s="135">
        <v>0</v>
      </c>
      <c r="P429" s="135">
        <v>0</v>
      </c>
      <c r="R429" s="135">
        <v>0</v>
      </c>
    </row>
    <row r="430" spans="1:18" ht="12" customHeight="1" x14ac:dyDescent="0.2">
      <c r="A430" s="8">
        <v>11000</v>
      </c>
      <c r="B430" s="8">
        <v>1000</v>
      </c>
      <c r="C430" s="8">
        <v>57331</v>
      </c>
      <c r="D430" s="8" t="s">
        <v>95</v>
      </c>
      <c r="E430" s="17">
        <v>2000</v>
      </c>
      <c r="F430" s="17" t="s">
        <v>12</v>
      </c>
      <c r="G430" s="20" t="s">
        <v>10</v>
      </c>
      <c r="H430" s="47" t="s">
        <v>217</v>
      </c>
      <c r="I430" s="90"/>
      <c r="J430" s="135">
        <v>0</v>
      </c>
      <c r="L430" s="135">
        <v>0</v>
      </c>
      <c r="N430" s="135">
        <v>0</v>
      </c>
      <c r="P430" s="135">
        <v>0</v>
      </c>
      <c r="R430" s="135">
        <v>0</v>
      </c>
    </row>
    <row r="431" spans="1:18" ht="12" customHeight="1" x14ac:dyDescent="0.2">
      <c r="A431" s="8">
        <v>11000</v>
      </c>
      <c r="B431" s="8">
        <v>1000</v>
      </c>
      <c r="C431" s="8">
        <v>57331</v>
      </c>
      <c r="D431" s="8" t="s">
        <v>95</v>
      </c>
      <c r="E431" s="17">
        <v>3000</v>
      </c>
      <c r="F431" s="17" t="s">
        <v>12</v>
      </c>
      <c r="G431" s="20" t="s">
        <v>10</v>
      </c>
      <c r="H431" s="47" t="s">
        <v>10</v>
      </c>
      <c r="I431" s="90"/>
      <c r="J431" s="135" t="s">
        <v>977</v>
      </c>
    </row>
    <row r="432" spans="1:18" ht="12" customHeight="1" x14ac:dyDescent="0.2">
      <c r="A432" s="8">
        <v>11000</v>
      </c>
      <c r="B432" s="8">
        <v>1000</v>
      </c>
      <c r="C432" s="8">
        <v>57331</v>
      </c>
      <c r="D432" s="8" t="s">
        <v>95</v>
      </c>
      <c r="E432" s="17">
        <v>4010</v>
      </c>
      <c r="F432" s="17" t="s">
        <v>12</v>
      </c>
      <c r="G432" s="20" t="s">
        <v>10</v>
      </c>
      <c r="H432" s="47" t="s">
        <v>10</v>
      </c>
      <c r="I432" s="90"/>
      <c r="J432" s="135" t="s">
        <v>977</v>
      </c>
    </row>
    <row r="433" spans="1:46" ht="12" customHeight="1" x14ac:dyDescent="0.2">
      <c r="A433" s="8">
        <v>11000</v>
      </c>
      <c r="B433" s="8">
        <v>1000</v>
      </c>
      <c r="C433" s="8">
        <v>57331</v>
      </c>
      <c r="D433" s="8" t="s">
        <v>95</v>
      </c>
      <c r="E433" s="17">
        <v>4020</v>
      </c>
      <c r="F433" s="17" t="s">
        <v>12</v>
      </c>
      <c r="G433" s="20" t="s">
        <v>10</v>
      </c>
      <c r="H433" s="47" t="s">
        <v>10</v>
      </c>
      <c r="I433" s="90"/>
      <c r="J433" s="135" t="s">
        <v>977</v>
      </c>
    </row>
    <row r="434" spans="1:46" ht="12" customHeight="1" x14ac:dyDescent="0.2">
      <c r="A434" s="8">
        <v>11000</v>
      </c>
      <c r="B434" s="8">
        <v>1000</v>
      </c>
      <c r="C434" s="8">
        <v>57331</v>
      </c>
      <c r="D434" s="8" t="s">
        <v>95</v>
      </c>
      <c r="E434" s="17">
        <v>9000</v>
      </c>
      <c r="F434" s="17" t="s">
        <v>12</v>
      </c>
      <c r="G434" s="20" t="s">
        <v>10</v>
      </c>
      <c r="H434" s="47" t="s">
        <v>976</v>
      </c>
      <c r="I434" s="90"/>
      <c r="J434" s="135">
        <v>0</v>
      </c>
      <c r="L434" s="135">
        <v>0</v>
      </c>
      <c r="N434" s="135">
        <v>0</v>
      </c>
      <c r="P434" s="135">
        <v>0</v>
      </c>
      <c r="R434" s="135">
        <v>0</v>
      </c>
    </row>
    <row r="435" spans="1:46" ht="12" customHeight="1" x14ac:dyDescent="0.2">
      <c r="A435" s="8">
        <v>11000</v>
      </c>
      <c r="B435" s="8">
        <v>1000</v>
      </c>
      <c r="C435" s="8">
        <v>57332</v>
      </c>
      <c r="D435" s="8" t="s">
        <v>96</v>
      </c>
      <c r="E435" s="17">
        <v>1010</v>
      </c>
      <c r="F435" s="17" t="s">
        <v>12</v>
      </c>
      <c r="G435" s="20" t="s">
        <v>10</v>
      </c>
      <c r="H435" s="47" t="s">
        <v>975</v>
      </c>
      <c r="I435" s="90"/>
      <c r="J435" s="135">
        <v>13500</v>
      </c>
      <c r="L435" s="135">
        <v>50000</v>
      </c>
      <c r="N435" s="135">
        <v>50000</v>
      </c>
      <c r="P435" s="135">
        <v>50000</v>
      </c>
      <c r="R435" s="135">
        <v>50000</v>
      </c>
    </row>
    <row r="436" spans="1:46" ht="12" customHeight="1" x14ac:dyDescent="0.2">
      <c r="A436" s="8">
        <v>11000</v>
      </c>
      <c r="B436" s="8">
        <v>1000</v>
      </c>
      <c r="C436" s="8">
        <v>57332</v>
      </c>
      <c r="D436" s="8" t="s">
        <v>96</v>
      </c>
      <c r="E436" s="17">
        <v>1020</v>
      </c>
      <c r="F436" s="17" t="s">
        <v>12</v>
      </c>
      <c r="G436" s="20" t="s">
        <v>10</v>
      </c>
      <c r="H436" s="47" t="s">
        <v>216</v>
      </c>
      <c r="I436" s="90"/>
      <c r="J436" s="135">
        <v>3000</v>
      </c>
      <c r="L436" s="135">
        <v>20000</v>
      </c>
      <c r="N436" s="135">
        <v>20000</v>
      </c>
      <c r="P436" s="135">
        <v>20000</v>
      </c>
      <c r="R436" s="135">
        <v>20000</v>
      </c>
    </row>
    <row r="437" spans="1:46" ht="12" customHeight="1" x14ac:dyDescent="0.2">
      <c r="A437" s="8">
        <v>11000</v>
      </c>
      <c r="B437" s="8">
        <v>1000</v>
      </c>
      <c r="C437" s="8">
        <v>57332</v>
      </c>
      <c r="D437" s="8" t="s">
        <v>96</v>
      </c>
      <c r="E437" s="17">
        <v>2000</v>
      </c>
      <c r="F437" s="17" t="s">
        <v>12</v>
      </c>
      <c r="G437" s="20" t="s">
        <v>10</v>
      </c>
      <c r="H437" s="47" t="s">
        <v>217</v>
      </c>
      <c r="I437" s="90"/>
      <c r="J437" s="135">
        <v>3000</v>
      </c>
      <c r="L437" s="135">
        <v>20000</v>
      </c>
      <c r="N437" s="135">
        <v>20000</v>
      </c>
      <c r="P437" s="135">
        <v>25000</v>
      </c>
      <c r="R437" s="135">
        <v>25000</v>
      </c>
    </row>
    <row r="438" spans="1:46" ht="12" customHeight="1" x14ac:dyDescent="0.2">
      <c r="A438" s="8">
        <v>11000</v>
      </c>
      <c r="B438" s="8">
        <v>1000</v>
      </c>
      <c r="C438" s="8">
        <v>57332</v>
      </c>
      <c r="D438" s="8" t="s">
        <v>96</v>
      </c>
      <c r="E438" s="17">
        <v>3000</v>
      </c>
      <c r="F438" s="17" t="s">
        <v>12</v>
      </c>
      <c r="G438" s="20" t="s">
        <v>10</v>
      </c>
      <c r="H438" s="47" t="s">
        <v>10</v>
      </c>
      <c r="I438" s="90"/>
      <c r="J438" s="135" t="s">
        <v>977</v>
      </c>
    </row>
    <row r="439" spans="1:46" ht="12" customHeight="1" x14ac:dyDescent="0.2">
      <c r="A439" s="8">
        <v>11000</v>
      </c>
      <c r="B439" s="8">
        <v>1000</v>
      </c>
      <c r="C439" s="8">
        <v>57332</v>
      </c>
      <c r="D439" s="8" t="s">
        <v>96</v>
      </c>
      <c r="E439" s="17">
        <v>4010</v>
      </c>
      <c r="F439" s="17" t="s">
        <v>12</v>
      </c>
      <c r="G439" s="20" t="s">
        <v>10</v>
      </c>
      <c r="H439" s="47" t="s">
        <v>10</v>
      </c>
      <c r="I439" s="90"/>
      <c r="J439" s="135" t="s">
        <v>977</v>
      </c>
    </row>
    <row r="440" spans="1:46" ht="12" customHeight="1" x14ac:dyDescent="0.2">
      <c r="A440" s="8">
        <v>11000</v>
      </c>
      <c r="B440" s="8">
        <v>1000</v>
      </c>
      <c r="C440" s="8">
        <v>57332</v>
      </c>
      <c r="D440" s="8" t="s">
        <v>96</v>
      </c>
      <c r="E440" s="17">
        <v>4020</v>
      </c>
      <c r="F440" s="17" t="s">
        <v>12</v>
      </c>
      <c r="G440" s="20" t="s">
        <v>10</v>
      </c>
      <c r="H440" s="47" t="s">
        <v>10</v>
      </c>
      <c r="I440" s="90"/>
      <c r="J440" s="135" t="s">
        <v>977</v>
      </c>
    </row>
    <row r="441" spans="1:46" ht="12" customHeight="1" x14ac:dyDescent="0.2">
      <c r="A441" s="8">
        <v>11000</v>
      </c>
      <c r="B441" s="8">
        <v>1000</v>
      </c>
      <c r="C441" s="8">
        <v>57332</v>
      </c>
      <c r="D441" s="8" t="s">
        <v>96</v>
      </c>
      <c r="E441" s="17">
        <v>9000</v>
      </c>
      <c r="F441" s="17" t="s">
        <v>12</v>
      </c>
      <c r="G441" s="20" t="s">
        <v>10</v>
      </c>
      <c r="H441" s="47" t="s">
        <v>976</v>
      </c>
      <c r="I441" s="90"/>
      <c r="J441" s="135">
        <v>3000</v>
      </c>
      <c r="L441" s="135">
        <v>25000</v>
      </c>
      <c r="N441" s="135">
        <v>25000</v>
      </c>
      <c r="P441" s="135">
        <v>30000</v>
      </c>
      <c r="R441" s="135">
        <v>30000</v>
      </c>
    </row>
    <row r="442" spans="1:46" ht="12" customHeight="1" x14ac:dyDescent="0.2">
      <c r="A442" s="67"/>
      <c r="B442" s="170"/>
      <c r="C442" s="222"/>
      <c r="D442" s="222"/>
      <c r="E442" s="223"/>
      <c r="F442" s="223"/>
      <c r="G442" s="228"/>
      <c r="H442" s="231"/>
      <c r="I442" s="229"/>
    </row>
    <row r="443" spans="1:46" ht="12" customHeight="1" x14ac:dyDescent="0.2">
      <c r="A443" s="67"/>
      <c r="B443" s="170"/>
      <c r="C443" s="222"/>
      <c r="D443" s="222"/>
      <c r="E443" s="223"/>
      <c r="F443" s="223"/>
      <c r="G443" s="228"/>
      <c r="H443" s="231" t="s">
        <v>978</v>
      </c>
      <c r="I443" s="229"/>
      <c r="J443" s="135">
        <f>SUM(J289:J442)</f>
        <v>56840</v>
      </c>
      <c r="L443" s="135">
        <f>SUM(L289:L442)</f>
        <v>193000</v>
      </c>
      <c r="N443" s="135">
        <f>SUM(N289:N442)</f>
        <v>222660</v>
      </c>
      <c r="P443" s="135">
        <f>SUM(P289:P442)</f>
        <v>276820</v>
      </c>
      <c r="R443" s="135">
        <f>SUM(R289:R442)</f>
        <v>296480</v>
      </c>
    </row>
    <row r="444" spans="1:46" ht="14.25" x14ac:dyDescent="0.3">
      <c r="A444" s="3"/>
      <c r="B444" s="295" t="s">
        <v>97</v>
      </c>
      <c r="C444" s="296"/>
      <c r="D444" s="296"/>
      <c r="E444" s="296"/>
      <c r="F444" s="296"/>
      <c r="G444" s="297"/>
      <c r="H444" s="66"/>
      <c r="I444" s="99"/>
      <c r="J444" s="99"/>
      <c r="K444" s="99"/>
      <c r="L444" s="99"/>
      <c r="M444" s="99"/>
      <c r="N444" s="99"/>
      <c r="O444" s="99"/>
      <c r="P444" s="99"/>
      <c r="Q444" s="99"/>
      <c r="R444" s="99"/>
    </row>
    <row r="445" spans="1:46" ht="14.25" x14ac:dyDescent="0.3">
      <c r="A445" s="4"/>
      <c r="B445" s="5"/>
      <c r="C445" s="6" t="s">
        <v>55</v>
      </c>
      <c r="D445" s="7"/>
      <c r="E445" s="18"/>
      <c r="F445" s="18"/>
      <c r="G445" s="19"/>
      <c r="H445" s="19"/>
      <c r="I445" s="89"/>
      <c r="J445" s="73" t="s">
        <v>905</v>
      </c>
      <c r="K445" s="83"/>
      <c r="L445" s="73" t="s">
        <v>906</v>
      </c>
      <c r="M445" s="83"/>
      <c r="N445" s="73" t="s">
        <v>907</v>
      </c>
      <c r="O445" s="83"/>
      <c r="P445" s="73" t="s">
        <v>908</v>
      </c>
      <c r="Q445" s="83"/>
      <c r="R445" s="73" t="s">
        <v>909</v>
      </c>
    </row>
    <row r="446" spans="1:46" s="141" customFormat="1" ht="14.25" x14ac:dyDescent="0.3">
      <c r="A446" s="4"/>
      <c r="B446" s="26"/>
      <c r="C446" s="7"/>
      <c r="D446" s="7"/>
      <c r="E446" s="27" t="s">
        <v>214</v>
      </c>
      <c r="F446" s="18"/>
      <c r="G446" s="19"/>
      <c r="H446" s="19"/>
      <c r="I446" s="96"/>
      <c r="J446" s="289"/>
      <c r="K446" s="290"/>
      <c r="L446" s="290"/>
      <c r="M446" s="290"/>
      <c r="N446" s="290"/>
      <c r="O446" s="290"/>
      <c r="P446" s="291"/>
      <c r="Q446" s="89"/>
      <c r="R446" s="219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</row>
    <row r="447" spans="1:46" ht="12" customHeight="1" x14ac:dyDescent="0.2">
      <c r="A447" s="8">
        <v>11000</v>
      </c>
      <c r="B447" s="8">
        <v>2100</v>
      </c>
      <c r="C447" s="8">
        <v>51100</v>
      </c>
      <c r="D447" s="8" t="s">
        <v>56</v>
      </c>
      <c r="E447" s="20" t="s">
        <v>10</v>
      </c>
      <c r="F447" s="17" t="s">
        <v>12</v>
      </c>
      <c r="G447" s="17">
        <v>1211</v>
      </c>
      <c r="H447" s="17" t="s">
        <v>930</v>
      </c>
      <c r="J447" s="135">
        <v>0</v>
      </c>
      <c r="L447" s="135">
        <v>0</v>
      </c>
      <c r="N447" s="135">
        <v>0</v>
      </c>
      <c r="P447" s="135">
        <v>0</v>
      </c>
      <c r="R447" s="135">
        <v>0</v>
      </c>
    </row>
    <row r="448" spans="1:46" ht="12" customHeight="1" x14ac:dyDescent="0.2">
      <c r="A448" s="8">
        <v>11000</v>
      </c>
      <c r="B448" s="8">
        <v>2100</v>
      </c>
      <c r="C448" s="8">
        <v>51100</v>
      </c>
      <c r="D448" s="8" t="s">
        <v>56</v>
      </c>
      <c r="E448" s="20" t="s">
        <v>10</v>
      </c>
      <c r="F448" s="17" t="s">
        <v>12</v>
      </c>
      <c r="G448" s="17">
        <v>1214</v>
      </c>
      <c r="H448" s="17" t="s">
        <v>931</v>
      </c>
      <c r="I448" s="97">
        <v>1</v>
      </c>
      <c r="J448" s="135">
        <f>PRODUCT(I448,34312)</f>
        <v>34312</v>
      </c>
      <c r="K448" s="136">
        <v>1</v>
      </c>
      <c r="L448" s="135">
        <f>PRODUCT(K448,44312)</f>
        <v>44312</v>
      </c>
      <c r="M448" s="136">
        <v>1</v>
      </c>
      <c r="N448" s="135">
        <f>PRODUCT(M448,44312)</f>
        <v>44312</v>
      </c>
      <c r="O448" s="136">
        <v>2</v>
      </c>
      <c r="P448" s="135">
        <f>PRODUCT(O448,44312)</f>
        <v>88624</v>
      </c>
      <c r="Q448" s="136">
        <v>2</v>
      </c>
      <c r="R448" s="135">
        <f>PRODUCT(Q448,44312)</f>
        <v>88624</v>
      </c>
    </row>
    <row r="449" spans="1:46" ht="12" customHeight="1" x14ac:dyDescent="0.2">
      <c r="A449" s="8">
        <v>11000</v>
      </c>
      <c r="B449" s="8">
        <v>2100</v>
      </c>
      <c r="C449" s="8">
        <v>51100</v>
      </c>
      <c r="D449" s="8" t="s">
        <v>56</v>
      </c>
      <c r="E449" s="20" t="s">
        <v>10</v>
      </c>
      <c r="F449" s="17" t="s">
        <v>12</v>
      </c>
      <c r="G449" s="17">
        <v>1215</v>
      </c>
      <c r="H449" s="17" t="s">
        <v>932</v>
      </c>
      <c r="I449" s="97">
        <v>1</v>
      </c>
      <c r="J449" s="135">
        <f>PRODUCT(I449,39600)</f>
        <v>39600</v>
      </c>
      <c r="K449" s="136">
        <v>1</v>
      </c>
      <c r="L449" s="135">
        <f>PRODUCT(K449,40000)</f>
        <v>40000</v>
      </c>
      <c r="M449" s="136">
        <v>1</v>
      </c>
      <c r="N449" s="135">
        <f>PRODUCT(M449,40400)</f>
        <v>40400</v>
      </c>
      <c r="O449" s="136">
        <v>1</v>
      </c>
      <c r="P449" s="135">
        <f>PRODUCT(O449,40800)</f>
        <v>40800</v>
      </c>
      <c r="Q449" s="136">
        <v>1</v>
      </c>
      <c r="R449" s="135">
        <f>PRODUCT(Q449,41200)</f>
        <v>41200</v>
      </c>
    </row>
    <row r="450" spans="1:46" ht="12" customHeight="1" x14ac:dyDescent="0.2">
      <c r="A450" s="8">
        <v>11000</v>
      </c>
      <c r="B450" s="8">
        <v>2100</v>
      </c>
      <c r="C450" s="8">
        <v>51100</v>
      </c>
      <c r="D450" s="8" t="s">
        <v>56</v>
      </c>
      <c r="E450" s="20" t="s">
        <v>10</v>
      </c>
      <c r="F450" s="17" t="s">
        <v>12</v>
      </c>
      <c r="G450" s="17">
        <v>1216</v>
      </c>
      <c r="H450" s="17" t="s">
        <v>933</v>
      </c>
      <c r="J450" s="135">
        <v>0</v>
      </c>
      <c r="L450" s="135">
        <v>0</v>
      </c>
      <c r="N450" s="135">
        <v>0</v>
      </c>
      <c r="P450" s="135">
        <v>0</v>
      </c>
      <c r="R450" s="135">
        <v>0</v>
      </c>
    </row>
    <row r="451" spans="1:46" ht="12" customHeight="1" x14ac:dyDescent="0.2">
      <c r="A451" s="8">
        <v>11000</v>
      </c>
      <c r="B451" s="8">
        <v>2100</v>
      </c>
      <c r="C451" s="8">
        <v>51100</v>
      </c>
      <c r="D451" s="8" t="s">
        <v>56</v>
      </c>
      <c r="E451" s="20" t="s">
        <v>10</v>
      </c>
      <c r="F451" s="17" t="s">
        <v>12</v>
      </c>
      <c r="G451" s="17">
        <v>1217</v>
      </c>
      <c r="H451" s="17" t="s">
        <v>934</v>
      </c>
      <c r="J451" s="135">
        <v>0</v>
      </c>
      <c r="L451" s="135">
        <v>0</v>
      </c>
      <c r="N451" s="135">
        <v>0</v>
      </c>
      <c r="P451" s="135">
        <v>0</v>
      </c>
      <c r="R451" s="135">
        <v>0</v>
      </c>
    </row>
    <row r="452" spans="1:46" ht="12" customHeight="1" x14ac:dyDescent="0.2">
      <c r="A452" s="8">
        <v>11000</v>
      </c>
      <c r="B452" s="8">
        <v>2100</v>
      </c>
      <c r="C452" s="8">
        <v>51100</v>
      </c>
      <c r="D452" s="8" t="s">
        <v>56</v>
      </c>
      <c r="E452" s="20" t="s">
        <v>10</v>
      </c>
      <c r="F452" s="17" t="s">
        <v>12</v>
      </c>
      <c r="G452" s="17">
        <v>1218</v>
      </c>
      <c r="H452" s="17" t="s">
        <v>935</v>
      </c>
      <c r="J452" s="135">
        <v>0</v>
      </c>
      <c r="L452" s="135">
        <v>0</v>
      </c>
      <c r="N452" s="135">
        <v>0</v>
      </c>
      <c r="P452" s="135">
        <v>0</v>
      </c>
      <c r="R452" s="135">
        <v>0</v>
      </c>
    </row>
    <row r="453" spans="1:46" ht="12" customHeight="1" x14ac:dyDescent="0.2">
      <c r="A453" s="8">
        <v>11000</v>
      </c>
      <c r="B453" s="8">
        <v>2100</v>
      </c>
      <c r="C453" s="8">
        <v>51100</v>
      </c>
      <c r="D453" s="8" t="s">
        <v>56</v>
      </c>
      <c r="E453" s="20" t="s">
        <v>10</v>
      </c>
      <c r="F453" s="17" t="s">
        <v>12</v>
      </c>
      <c r="G453" s="17">
        <v>1311</v>
      </c>
      <c r="H453" s="17" t="s">
        <v>936</v>
      </c>
      <c r="J453" s="135">
        <v>0</v>
      </c>
      <c r="L453" s="135">
        <v>0</v>
      </c>
      <c r="N453" s="135">
        <v>0</v>
      </c>
      <c r="P453" s="135">
        <v>0</v>
      </c>
      <c r="R453" s="135">
        <v>0</v>
      </c>
    </row>
    <row r="454" spans="1:46" ht="12" customHeight="1" x14ac:dyDescent="0.2">
      <c r="A454" s="8">
        <v>11000</v>
      </c>
      <c r="B454" s="8">
        <v>2100</v>
      </c>
      <c r="C454" s="8">
        <v>51100</v>
      </c>
      <c r="D454" s="8" t="s">
        <v>56</v>
      </c>
      <c r="E454" s="20" t="s">
        <v>10</v>
      </c>
      <c r="F454" s="17" t="s">
        <v>12</v>
      </c>
      <c r="G454" s="17">
        <v>1312</v>
      </c>
      <c r="H454" s="17" t="s">
        <v>937</v>
      </c>
      <c r="J454" s="135">
        <v>0</v>
      </c>
      <c r="L454" s="135">
        <v>0</v>
      </c>
      <c r="N454" s="135">
        <v>0</v>
      </c>
      <c r="P454" s="135">
        <v>0</v>
      </c>
      <c r="R454" s="135">
        <v>0</v>
      </c>
    </row>
    <row r="455" spans="1:46" ht="12" customHeight="1" x14ac:dyDescent="0.2">
      <c r="A455" s="8">
        <v>11000</v>
      </c>
      <c r="B455" s="8">
        <v>2100</v>
      </c>
      <c r="C455" s="8">
        <v>51100</v>
      </c>
      <c r="D455" s="8" t="s">
        <v>56</v>
      </c>
      <c r="E455" s="20" t="s">
        <v>10</v>
      </c>
      <c r="F455" s="17" t="s">
        <v>12</v>
      </c>
      <c r="G455" s="17">
        <v>1313</v>
      </c>
      <c r="H455" s="17" t="s">
        <v>938</v>
      </c>
      <c r="J455" s="135">
        <v>0</v>
      </c>
      <c r="L455" s="135">
        <v>0</v>
      </c>
      <c r="N455" s="135">
        <v>0</v>
      </c>
      <c r="P455" s="135">
        <v>0</v>
      </c>
      <c r="R455" s="135">
        <v>0</v>
      </c>
    </row>
    <row r="456" spans="1:46" ht="12" customHeight="1" x14ac:dyDescent="0.2">
      <c r="A456" s="8">
        <v>11000</v>
      </c>
      <c r="B456" s="8">
        <v>2100</v>
      </c>
      <c r="C456" s="8">
        <v>51100</v>
      </c>
      <c r="D456" s="8" t="s">
        <v>56</v>
      </c>
      <c r="E456" s="20" t="s">
        <v>10</v>
      </c>
      <c r="F456" s="17" t="s">
        <v>12</v>
      </c>
      <c r="G456" s="17">
        <v>1314</v>
      </c>
      <c r="H456" s="17" t="s">
        <v>939</v>
      </c>
      <c r="J456" s="135">
        <v>0</v>
      </c>
      <c r="L456" s="135">
        <v>0</v>
      </c>
      <c r="N456" s="135">
        <v>0</v>
      </c>
      <c r="P456" s="135">
        <v>0</v>
      </c>
      <c r="R456" s="135">
        <v>0</v>
      </c>
    </row>
    <row r="457" spans="1:46" ht="12" customHeight="1" x14ac:dyDescent="0.2">
      <c r="A457" s="8">
        <v>11000</v>
      </c>
      <c r="B457" s="8">
        <v>2100</v>
      </c>
      <c r="C457" s="8">
        <v>51100</v>
      </c>
      <c r="D457" s="8" t="s">
        <v>56</v>
      </c>
      <c r="E457" s="20" t="s">
        <v>10</v>
      </c>
      <c r="F457" s="17" t="s">
        <v>12</v>
      </c>
      <c r="G457" s="17">
        <v>1315</v>
      </c>
      <c r="H457" s="17" t="s">
        <v>940</v>
      </c>
      <c r="J457" s="135">
        <v>0</v>
      </c>
      <c r="L457" s="135">
        <v>0</v>
      </c>
      <c r="N457" s="135">
        <v>0</v>
      </c>
      <c r="P457" s="135">
        <v>0</v>
      </c>
      <c r="R457" s="135">
        <v>0</v>
      </c>
    </row>
    <row r="458" spans="1:46" ht="12" customHeight="1" x14ac:dyDescent="0.2">
      <c r="A458" s="8">
        <v>11000</v>
      </c>
      <c r="B458" s="8">
        <v>2100</v>
      </c>
      <c r="C458" s="8">
        <v>51100</v>
      </c>
      <c r="D458" s="8" t="s">
        <v>56</v>
      </c>
      <c r="E458" s="20" t="s">
        <v>10</v>
      </c>
      <c r="F458" s="17" t="s">
        <v>12</v>
      </c>
      <c r="G458" s="17">
        <v>1316</v>
      </c>
      <c r="H458" s="17" t="s">
        <v>941</v>
      </c>
      <c r="J458" s="135">
        <v>0</v>
      </c>
      <c r="L458" s="135">
        <v>0</v>
      </c>
      <c r="N458" s="135">
        <v>0</v>
      </c>
      <c r="P458" s="135">
        <v>0</v>
      </c>
      <c r="R458" s="135">
        <v>0</v>
      </c>
    </row>
    <row r="459" spans="1:46" ht="12" customHeight="1" x14ac:dyDescent="0.2">
      <c r="A459" s="8">
        <v>11000</v>
      </c>
      <c r="B459" s="8">
        <v>2100</v>
      </c>
      <c r="C459" s="8">
        <v>51100</v>
      </c>
      <c r="D459" s="8" t="s">
        <v>56</v>
      </c>
      <c r="E459" s="20" t="s">
        <v>10</v>
      </c>
      <c r="F459" s="17" t="s">
        <v>12</v>
      </c>
      <c r="G459" s="17">
        <v>1317</v>
      </c>
      <c r="H459" s="17" t="s">
        <v>942</v>
      </c>
      <c r="J459" s="135">
        <v>0</v>
      </c>
      <c r="L459" s="135">
        <v>0</v>
      </c>
      <c r="N459" s="135">
        <v>0</v>
      </c>
      <c r="P459" s="135">
        <v>0</v>
      </c>
      <c r="R459" s="135">
        <v>0</v>
      </c>
    </row>
    <row r="460" spans="1:46" ht="12" customHeight="1" x14ac:dyDescent="0.2">
      <c r="A460" s="8">
        <v>11000</v>
      </c>
      <c r="B460" s="8">
        <v>2100</v>
      </c>
      <c r="C460" s="8">
        <v>51100</v>
      </c>
      <c r="D460" s="8" t="s">
        <v>56</v>
      </c>
      <c r="E460" s="20" t="s">
        <v>10</v>
      </c>
      <c r="F460" s="17" t="s">
        <v>12</v>
      </c>
      <c r="G460" s="17">
        <v>1318</v>
      </c>
      <c r="H460" s="17" t="s">
        <v>943</v>
      </c>
      <c r="J460" s="135">
        <v>0</v>
      </c>
      <c r="L460" s="135">
        <v>0</v>
      </c>
      <c r="N460" s="135">
        <v>0</v>
      </c>
      <c r="P460" s="135">
        <v>0</v>
      </c>
      <c r="R460" s="135">
        <v>0</v>
      </c>
    </row>
    <row r="461" spans="1:46" ht="12" customHeight="1" x14ac:dyDescent="0.2">
      <c r="A461" s="8">
        <v>11000</v>
      </c>
      <c r="B461" s="8">
        <v>2100</v>
      </c>
      <c r="C461" s="8">
        <v>51100</v>
      </c>
      <c r="D461" s="8" t="s">
        <v>56</v>
      </c>
      <c r="E461" s="20" t="s">
        <v>10</v>
      </c>
      <c r="F461" s="17" t="s">
        <v>12</v>
      </c>
      <c r="G461" s="17">
        <v>1319</v>
      </c>
      <c r="H461" s="17" t="s">
        <v>944</v>
      </c>
      <c r="J461" s="135">
        <v>0</v>
      </c>
      <c r="L461" s="135">
        <v>0</v>
      </c>
      <c r="N461" s="135">
        <v>0</v>
      </c>
      <c r="P461" s="135">
        <v>0</v>
      </c>
      <c r="R461" s="135">
        <v>0</v>
      </c>
    </row>
    <row r="462" spans="1:46" ht="12" customHeight="1" x14ac:dyDescent="0.2">
      <c r="A462" s="8">
        <v>11000</v>
      </c>
      <c r="B462" s="8">
        <v>2100</v>
      </c>
      <c r="C462" s="8">
        <v>51100</v>
      </c>
      <c r="D462" s="8" t="s">
        <v>56</v>
      </c>
      <c r="E462" s="20" t="s">
        <v>10</v>
      </c>
      <c r="F462" s="17" t="s">
        <v>12</v>
      </c>
      <c r="G462" s="17">
        <v>1511</v>
      </c>
      <c r="H462" s="17" t="s">
        <v>945</v>
      </c>
      <c r="J462" s="135">
        <v>0</v>
      </c>
      <c r="L462" s="135">
        <v>0</v>
      </c>
      <c r="N462" s="135">
        <v>0</v>
      </c>
      <c r="P462" s="135">
        <v>0</v>
      </c>
      <c r="R462" s="135">
        <v>0</v>
      </c>
    </row>
    <row r="463" spans="1:46" s="139" customFormat="1" ht="12" customHeight="1" x14ac:dyDescent="0.2">
      <c r="A463" s="44">
        <v>11000</v>
      </c>
      <c r="B463" s="44">
        <v>2100</v>
      </c>
      <c r="C463" s="44">
        <v>51100</v>
      </c>
      <c r="D463" s="44" t="s">
        <v>56</v>
      </c>
      <c r="E463" s="47" t="s">
        <v>10</v>
      </c>
      <c r="F463" s="45" t="s">
        <v>12</v>
      </c>
      <c r="G463" s="45" t="s">
        <v>743</v>
      </c>
      <c r="H463" s="45" t="s">
        <v>912</v>
      </c>
      <c r="I463" s="98"/>
      <c r="J463" s="135">
        <v>0</v>
      </c>
      <c r="K463" s="136"/>
      <c r="L463" s="135">
        <v>0</v>
      </c>
      <c r="M463" s="136"/>
      <c r="N463" s="135">
        <v>0</v>
      </c>
      <c r="O463" s="136"/>
      <c r="P463" s="135">
        <v>0</v>
      </c>
      <c r="Q463" s="136"/>
      <c r="R463" s="135">
        <v>0</v>
      </c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</row>
    <row r="464" spans="1:46" ht="12" customHeight="1" x14ac:dyDescent="0.2">
      <c r="A464" s="8">
        <v>11000</v>
      </c>
      <c r="B464" s="8">
        <v>2100</v>
      </c>
      <c r="C464" s="8">
        <v>51100</v>
      </c>
      <c r="D464" s="8" t="s">
        <v>56</v>
      </c>
      <c r="E464" s="20" t="s">
        <v>10</v>
      </c>
      <c r="F464" s="17" t="s">
        <v>12</v>
      </c>
      <c r="G464" s="17">
        <v>1611</v>
      </c>
      <c r="H464" s="17" t="s">
        <v>913</v>
      </c>
      <c r="J464" s="135">
        <v>0</v>
      </c>
      <c r="L464" s="135">
        <v>0</v>
      </c>
      <c r="N464" s="135">
        <v>0</v>
      </c>
      <c r="P464" s="135">
        <v>0</v>
      </c>
      <c r="R464" s="135">
        <v>0</v>
      </c>
    </row>
    <row r="465" spans="1:46" ht="12" customHeight="1" x14ac:dyDescent="0.2">
      <c r="A465" s="8">
        <v>11000</v>
      </c>
      <c r="B465" s="8">
        <v>2100</v>
      </c>
      <c r="C465" s="8">
        <v>51100</v>
      </c>
      <c r="D465" s="8" t="s">
        <v>56</v>
      </c>
      <c r="E465" s="20" t="s">
        <v>10</v>
      </c>
      <c r="F465" s="17" t="s">
        <v>12</v>
      </c>
      <c r="G465" s="17">
        <v>1612</v>
      </c>
      <c r="H465" s="17" t="s">
        <v>914</v>
      </c>
      <c r="J465" s="135">
        <v>0</v>
      </c>
      <c r="L465" s="135">
        <v>0</v>
      </c>
      <c r="N465" s="135">
        <v>0</v>
      </c>
      <c r="P465" s="135">
        <v>0</v>
      </c>
      <c r="R465" s="135">
        <v>0</v>
      </c>
    </row>
    <row r="466" spans="1:46" s="28" customFormat="1" ht="12" customHeight="1" x14ac:dyDescent="0.2">
      <c r="A466" s="8">
        <v>11000</v>
      </c>
      <c r="B466" s="8">
        <v>2100</v>
      </c>
      <c r="C466" s="8">
        <v>51100</v>
      </c>
      <c r="D466" s="8" t="s">
        <v>56</v>
      </c>
      <c r="E466" s="20" t="s">
        <v>10</v>
      </c>
      <c r="F466" s="17" t="s">
        <v>12</v>
      </c>
      <c r="G466" s="17">
        <v>1613</v>
      </c>
      <c r="H466" s="17" t="s">
        <v>915</v>
      </c>
      <c r="I466" s="97"/>
      <c r="J466" s="135">
        <v>0</v>
      </c>
      <c r="K466" s="136"/>
      <c r="L466" s="135">
        <v>0</v>
      </c>
      <c r="M466" s="136"/>
      <c r="N466" s="135">
        <v>0</v>
      </c>
      <c r="O466" s="136"/>
      <c r="P466" s="135">
        <v>0</v>
      </c>
      <c r="Q466" s="136"/>
      <c r="R466" s="135">
        <v>0</v>
      </c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</row>
    <row r="467" spans="1:46" ht="14.25" x14ac:dyDescent="0.3">
      <c r="A467" s="4"/>
      <c r="B467" s="26"/>
      <c r="C467" s="7"/>
      <c r="D467" s="7"/>
      <c r="E467" s="27" t="s">
        <v>217</v>
      </c>
      <c r="F467" s="18"/>
      <c r="G467" s="19"/>
      <c r="H467" s="19"/>
      <c r="I467" s="89"/>
      <c r="J467" s="73" t="s">
        <v>905</v>
      </c>
      <c r="K467" s="83"/>
      <c r="L467" s="73" t="s">
        <v>906</v>
      </c>
      <c r="M467" s="83"/>
      <c r="N467" s="73" t="s">
        <v>907</v>
      </c>
      <c r="O467" s="83"/>
      <c r="P467" s="73" t="s">
        <v>908</v>
      </c>
      <c r="Q467" s="83"/>
      <c r="R467" s="73" t="s">
        <v>909</v>
      </c>
    </row>
    <row r="468" spans="1:46" ht="12" customHeight="1" x14ac:dyDescent="0.2">
      <c r="A468" s="8">
        <v>11000</v>
      </c>
      <c r="B468" s="8">
        <v>2100</v>
      </c>
      <c r="C468" s="8">
        <v>51100</v>
      </c>
      <c r="D468" s="8" t="s">
        <v>56</v>
      </c>
      <c r="E468" s="17">
        <v>2000</v>
      </c>
      <c r="F468" s="17" t="s">
        <v>12</v>
      </c>
      <c r="G468" s="17">
        <v>1211</v>
      </c>
      <c r="H468" s="17" t="s">
        <v>930</v>
      </c>
      <c r="J468" s="135">
        <v>0</v>
      </c>
      <c r="L468" s="135">
        <v>0</v>
      </c>
      <c r="N468" s="135">
        <v>0</v>
      </c>
      <c r="P468" s="135">
        <v>0</v>
      </c>
      <c r="R468" s="135">
        <v>0</v>
      </c>
    </row>
    <row r="469" spans="1:46" ht="12" customHeight="1" x14ac:dyDescent="0.2">
      <c r="A469" s="8">
        <v>11000</v>
      </c>
      <c r="B469" s="8">
        <v>2100</v>
      </c>
      <c r="C469" s="8">
        <v>51100</v>
      </c>
      <c r="D469" s="8" t="s">
        <v>56</v>
      </c>
      <c r="E469" s="17">
        <v>2000</v>
      </c>
      <c r="F469" s="17" t="s">
        <v>12</v>
      </c>
      <c r="G469" s="17">
        <v>1214</v>
      </c>
      <c r="H469" s="17" t="s">
        <v>931</v>
      </c>
      <c r="J469" s="135">
        <v>0</v>
      </c>
      <c r="L469" s="135">
        <v>0</v>
      </c>
      <c r="N469" s="135">
        <v>0</v>
      </c>
      <c r="P469" s="135">
        <v>0</v>
      </c>
      <c r="R469" s="135">
        <v>0</v>
      </c>
    </row>
    <row r="470" spans="1:46" ht="12" customHeight="1" x14ac:dyDescent="0.2">
      <c r="A470" s="8">
        <v>11000</v>
      </c>
      <c r="B470" s="8">
        <v>2100</v>
      </c>
      <c r="C470" s="8">
        <v>51100</v>
      </c>
      <c r="D470" s="8" t="s">
        <v>56</v>
      </c>
      <c r="E470" s="17">
        <v>2000</v>
      </c>
      <c r="F470" s="17" t="s">
        <v>12</v>
      </c>
      <c r="G470" s="17">
        <v>1215</v>
      </c>
      <c r="H470" s="17" t="s">
        <v>932</v>
      </c>
      <c r="J470" s="135">
        <v>0</v>
      </c>
      <c r="L470" s="135">
        <v>0</v>
      </c>
      <c r="N470" s="135">
        <v>0</v>
      </c>
      <c r="P470" s="135">
        <v>0</v>
      </c>
      <c r="R470" s="135">
        <v>0</v>
      </c>
    </row>
    <row r="471" spans="1:46" ht="12" customHeight="1" x14ac:dyDescent="0.2">
      <c r="A471" s="8">
        <v>11000</v>
      </c>
      <c r="B471" s="8">
        <v>2100</v>
      </c>
      <c r="C471" s="8">
        <v>51100</v>
      </c>
      <c r="D471" s="8" t="s">
        <v>56</v>
      </c>
      <c r="E471" s="17">
        <v>2000</v>
      </c>
      <c r="F471" s="17" t="s">
        <v>12</v>
      </c>
      <c r="G471" s="17">
        <v>1216</v>
      </c>
      <c r="H471" s="17" t="s">
        <v>933</v>
      </c>
      <c r="J471" s="135">
        <v>0</v>
      </c>
      <c r="L471" s="135">
        <v>0</v>
      </c>
      <c r="N471" s="135">
        <v>0</v>
      </c>
      <c r="P471" s="135">
        <v>0</v>
      </c>
      <c r="R471" s="135">
        <v>0</v>
      </c>
    </row>
    <row r="472" spans="1:46" ht="12" customHeight="1" x14ac:dyDescent="0.2">
      <c r="A472" s="8">
        <v>11000</v>
      </c>
      <c r="B472" s="8">
        <v>2100</v>
      </c>
      <c r="C472" s="8">
        <v>51100</v>
      </c>
      <c r="D472" s="8" t="s">
        <v>56</v>
      </c>
      <c r="E472" s="17">
        <v>2000</v>
      </c>
      <c r="F472" s="17" t="s">
        <v>12</v>
      </c>
      <c r="G472" s="17">
        <v>1217</v>
      </c>
      <c r="H472" s="17" t="s">
        <v>934</v>
      </c>
      <c r="J472" s="135">
        <v>0</v>
      </c>
      <c r="L472" s="135">
        <v>0</v>
      </c>
      <c r="N472" s="135">
        <v>0</v>
      </c>
      <c r="P472" s="135">
        <v>0</v>
      </c>
      <c r="R472" s="135">
        <v>0</v>
      </c>
    </row>
    <row r="473" spans="1:46" ht="12" customHeight="1" x14ac:dyDescent="0.2">
      <c r="A473" s="8">
        <v>11000</v>
      </c>
      <c r="B473" s="8">
        <v>2100</v>
      </c>
      <c r="C473" s="8">
        <v>51100</v>
      </c>
      <c r="D473" s="8" t="s">
        <v>56</v>
      </c>
      <c r="E473" s="17">
        <v>2000</v>
      </c>
      <c r="F473" s="17" t="s">
        <v>12</v>
      </c>
      <c r="G473" s="17">
        <v>1218</v>
      </c>
      <c r="H473" s="17" t="s">
        <v>935</v>
      </c>
      <c r="J473" s="135">
        <v>0</v>
      </c>
      <c r="L473" s="135">
        <v>0</v>
      </c>
      <c r="N473" s="135">
        <v>0</v>
      </c>
      <c r="P473" s="135">
        <v>0</v>
      </c>
      <c r="R473" s="135">
        <v>0</v>
      </c>
    </row>
    <row r="474" spans="1:46" ht="12" customHeight="1" x14ac:dyDescent="0.2">
      <c r="A474" s="8">
        <v>11000</v>
      </c>
      <c r="B474" s="8">
        <v>2100</v>
      </c>
      <c r="C474" s="8">
        <v>51100</v>
      </c>
      <c r="D474" s="8" t="s">
        <v>56</v>
      </c>
      <c r="E474" s="17">
        <v>2000</v>
      </c>
      <c r="F474" s="17" t="s">
        <v>12</v>
      </c>
      <c r="G474" s="17">
        <v>1311</v>
      </c>
      <c r="H474" s="17" t="s">
        <v>936</v>
      </c>
      <c r="J474" s="135">
        <v>0</v>
      </c>
      <c r="L474" s="135">
        <v>0</v>
      </c>
      <c r="N474" s="135">
        <v>0</v>
      </c>
      <c r="P474" s="135">
        <v>0</v>
      </c>
      <c r="R474" s="135">
        <v>0</v>
      </c>
    </row>
    <row r="475" spans="1:46" ht="12" customHeight="1" x14ac:dyDescent="0.2">
      <c r="A475" s="8">
        <v>11000</v>
      </c>
      <c r="B475" s="8">
        <v>2100</v>
      </c>
      <c r="C475" s="8">
        <v>51100</v>
      </c>
      <c r="D475" s="8" t="s">
        <v>56</v>
      </c>
      <c r="E475" s="17">
        <v>2000</v>
      </c>
      <c r="F475" s="17" t="s">
        <v>12</v>
      </c>
      <c r="G475" s="17">
        <v>1312</v>
      </c>
      <c r="H475" s="17" t="s">
        <v>937</v>
      </c>
      <c r="J475" s="135">
        <v>0</v>
      </c>
      <c r="L475" s="135">
        <v>0</v>
      </c>
      <c r="N475" s="135">
        <v>0</v>
      </c>
      <c r="P475" s="135">
        <v>0</v>
      </c>
      <c r="R475" s="135">
        <v>0</v>
      </c>
    </row>
    <row r="476" spans="1:46" ht="12" customHeight="1" x14ac:dyDescent="0.2">
      <c r="A476" s="8">
        <v>11000</v>
      </c>
      <c r="B476" s="8">
        <v>2100</v>
      </c>
      <c r="C476" s="8">
        <v>51100</v>
      </c>
      <c r="D476" s="8" t="s">
        <v>56</v>
      </c>
      <c r="E476" s="17">
        <v>2000</v>
      </c>
      <c r="F476" s="17" t="s">
        <v>12</v>
      </c>
      <c r="G476" s="17">
        <v>1313</v>
      </c>
      <c r="H476" s="17" t="s">
        <v>938</v>
      </c>
      <c r="J476" s="135">
        <v>0</v>
      </c>
      <c r="L476" s="135">
        <v>0</v>
      </c>
      <c r="N476" s="135">
        <v>0</v>
      </c>
      <c r="P476" s="135">
        <v>0</v>
      </c>
      <c r="R476" s="135">
        <v>0</v>
      </c>
    </row>
    <row r="477" spans="1:46" ht="12" customHeight="1" x14ac:dyDescent="0.2">
      <c r="A477" s="8">
        <v>11000</v>
      </c>
      <c r="B477" s="8">
        <v>2100</v>
      </c>
      <c r="C477" s="8">
        <v>51100</v>
      </c>
      <c r="D477" s="8" t="s">
        <v>56</v>
      </c>
      <c r="E477" s="17">
        <v>2000</v>
      </c>
      <c r="F477" s="17" t="s">
        <v>12</v>
      </c>
      <c r="G477" s="17">
        <v>1314</v>
      </c>
      <c r="H477" s="17" t="s">
        <v>939</v>
      </c>
      <c r="J477" s="135">
        <v>0</v>
      </c>
      <c r="L477" s="135">
        <v>0</v>
      </c>
      <c r="N477" s="135">
        <v>0</v>
      </c>
      <c r="P477" s="135">
        <v>0</v>
      </c>
      <c r="R477" s="135">
        <v>0</v>
      </c>
    </row>
    <row r="478" spans="1:46" ht="12" customHeight="1" x14ac:dyDescent="0.2">
      <c r="A478" s="8">
        <v>11000</v>
      </c>
      <c r="B478" s="8">
        <v>2100</v>
      </c>
      <c r="C478" s="8">
        <v>51100</v>
      </c>
      <c r="D478" s="8" t="s">
        <v>56</v>
      </c>
      <c r="E478" s="17">
        <v>2000</v>
      </c>
      <c r="F478" s="17" t="s">
        <v>12</v>
      </c>
      <c r="G478" s="17">
        <v>1315</v>
      </c>
      <c r="H478" s="17" t="s">
        <v>940</v>
      </c>
      <c r="J478" s="135">
        <v>0</v>
      </c>
      <c r="L478" s="135">
        <v>0</v>
      </c>
      <c r="N478" s="135">
        <v>0</v>
      </c>
      <c r="P478" s="135">
        <v>0</v>
      </c>
      <c r="R478" s="135">
        <v>0</v>
      </c>
    </row>
    <row r="479" spans="1:46" ht="12" customHeight="1" x14ac:dyDescent="0.2">
      <c r="A479" s="8">
        <v>11000</v>
      </c>
      <c r="B479" s="8">
        <v>2100</v>
      </c>
      <c r="C479" s="8">
        <v>51100</v>
      </c>
      <c r="D479" s="8" t="s">
        <v>56</v>
      </c>
      <c r="E479" s="17">
        <v>2000</v>
      </c>
      <c r="F479" s="17" t="s">
        <v>12</v>
      </c>
      <c r="G479" s="17">
        <v>1316</v>
      </c>
      <c r="H479" s="17" t="s">
        <v>941</v>
      </c>
      <c r="J479" s="135">
        <v>0</v>
      </c>
      <c r="L479" s="135">
        <v>0</v>
      </c>
      <c r="N479" s="135">
        <v>0</v>
      </c>
      <c r="P479" s="135">
        <v>0</v>
      </c>
      <c r="R479" s="135">
        <v>0</v>
      </c>
    </row>
    <row r="480" spans="1:46" ht="12" customHeight="1" x14ac:dyDescent="0.2">
      <c r="A480" s="8">
        <v>11000</v>
      </c>
      <c r="B480" s="8">
        <v>2100</v>
      </c>
      <c r="C480" s="8">
        <v>51100</v>
      </c>
      <c r="D480" s="8" t="s">
        <v>56</v>
      </c>
      <c r="E480" s="17">
        <v>2000</v>
      </c>
      <c r="F480" s="17" t="s">
        <v>12</v>
      </c>
      <c r="G480" s="17">
        <v>1317</v>
      </c>
      <c r="H480" s="17" t="s">
        <v>942</v>
      </c>
      <c r="J480" s="135">
        <v>0</v>
      </c>
      <c r="L480" s="135">
        <v>0</v>
      </c>
      <c r="N480" s="135">
        <v>0</v>
      </c>
      <c r="P480" s="135">
        <v>0</v>
      </c>
      <c r="R480" s="135">
        <v>0</v>
      </c>
    </row>
    <row r="481" spans="1:46" ht="12" customHeight="1" x14ac:dyDescent="0.2">
      <c r="A481" s="8">
        <v>11000</v>
      </c>
      <c r="B481" s="8">
        <v>2100</v>
      </c>
      <c r="C481" s="8">
        <v>51100</v>
      </c>
      <c r="D481" s="8" t="s">
        <v>56</v>
      </c>
      <c r="E481" s="17">
        <v>2000</v>
      </c>
      <c r="F481" s="17" t="s">
        <v>12</v>
      </c>
      <c r="G481" s="17">
        <v>1318</v>
      </c>
      <c r="H481" s="17" t="s">
        <v>943</v>
      </c>
      <c r="J481" s="135">
        <v>0</v>
      </c>
      <c r="L481" s="135">
        <v>0</v>
      </c>
      <c r="N481" s="135">
        <v>0</v>
      </c>
      <c r="P481" s="135">
        <v>0</v>
      </c>
      <c r="R481" s="135">
        <v>0</v>
      </c>
    </row>
    <row r="482" spans="1:46" ht="12" customHeight="1" x14ac:dyDescent="0.2">
      <c r="A482" s="8">
        <v>11000</v>
      </c>
      <c r="B482" s="8">
        <v>2100</v>
      </c>
      <c r="C482" s="8">
        <v>51100</v>
      </c>
      <c r="D482" s="8" t="s">
        <v>56</v>
      </c>
      <c r="E482" s="17">
        <v>2000</v>
      </c>
      <c r="F482" s="17" t="s">
        <v>12</v>
      </c>
      <c r="G482" s="17">
        <v>1319</v>
      </c>
      <c r="H482" s="17" t="s">
        <v>944</v>
      </c>
      <c r="J482" s="135">
        <v>0</v>
      </c>
      <c r="L482" s="135">
        <v>0</v>
      </c>
      <c r="N482" s="135">
        <v>0</v>
      </c>
      <c r="P482" s="135">
        <v>0</v>
      </c>
      <c r="R482" s="135">
        <v>0</v>
      </c>
    </row>
    <row r="483" spans="1:46" ht="12" customHeight="1" x14ac:dyDescent="0.2">
      <c r="A483" s="8">
        <v>11000</v>
      </c>
      <c r="B483" s="8">
        <v>2100</v>
      </c>
      <c r="C483" s="8">
        <v>51100</v>
      </c>
      <c r="D483" s="8" t="s">
        <v>56</v>
      </c>
      <c r="E483" s="17">
        <v>2000</v>
      </c>
      <c r="F483" s="17" t="s">
        <v>12</v>
      </c>
      <c r="G483" s="17">
        <v>1511</v>
      </c>
      <c r="H483" s="17" t="s">
        <v>945</v>
      </c>
      <c r="J483" s="135">
        <v>0</v>
      </c>
      <c r="L483" s="135">
        <v>0</v>
      </c>
      <c r="N483" s="135">
        <v>0</v>
      </c>
      <c r="P483" s="135">
        <v>0</v>
      </c>
      <c r="R483" s="135">
        <v>0</v>
      </c>
    </row>
    <row r="484" spans="1:46" s="139" customFormat="1" ht="12" customHeight="1" x14ac:dyDescent="0.2">
      <c r="A484" s="44">
        <v>11000</v>
      </c>
      <c r="B484" s="44">
        <v>2100</v>
      </c>
      <c r="C484" s="44">
        <v>51100</v>
      </c>
      <c r="D484" s="44" t="s">
        <v>56</v>
      </c>
      <c r="E484" s="45">
        <v>2000</v>
      </c>
      <c r="F484" s="45" t="s">
        <v>12</v>
      </c>
      <c r="G484" s="45" t="s">
        <v>743</v>
      </c>
      <c r="H484" s="45" t="s">
        <v>912</v>
      </c>
      <c r="I484" s="98"/>
      <c r="J484" s="135">
        <v>0</v>
      </c>
      <c r="K484" s="136"/>
      <c r="L484" s="135">
        <v>0</v>
      </c>
      <c r="M484" s="136"/>
      <c r="N484" s="135">
        <v>0</v>
      </c>
      <c r="O484" s="136"/>
      <c r="P484" s="135">
        <v>0</v>
      </c>
      <c r="Q484" s="136"/>
      <c r="R484" s="135">
        <v>0</v>
      </c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</row>
    <row r="485" spans="1:46" ht="12" customHeight="1" x14ac:dyDescent="0.2">
      <c r="A485" s="8">
        <v>11000</v>
      </c>
      <c r="B485" s="8">
        <v>2100</v>
      </c>
      <c r="C485" s="8">
        <v>51100</v>
      </c>
      <c r="D485" s="8" t="s">
        <v>56</v>
      </c>
      <c r="E485" s="17">
        <v>2000</v>
      </c>
      <c r="F485" s="17" t="s">
        <v>12</v>
      </c>
      <c r="G485" s="17">
        <v>1611</v>
      </c>
      <c r="H485" s="17" t="s">
        <v>913</v>
      </c>
      <c r="J485" s="135">
        <v>0</v>
      </c>
      <c r="L485" s="135">
        <v>0</v>
      </c>
      <c r="N485" s="135">
        <v>0</v>
      </c>
      <c r="P485" s="135">
        <v>0</v>
      </c>
      <c r="R485" s="135">
        <v>0</v>
      </c>
    </row>
    <row r="486" spans="1:46" ht="12" customHeight="1" x14ac:dyDescent="0.2">
      <c r="A486" s="8">
        <v>11000</v>
      </c>
      <c r="B486" s="8">
        <v>2100</v>
      </c>
      <c r="C486" s="8">
        <v>51100</v>
      </c>
      <c r="D486" s="8" t="s">
        <v>56</v>
      </c>
      <c r="E486" s="17">
        <v>2000</v>
      </c>
      <c r="F486" s="17" t="s">
        <v>12</v>
      </c>
      <c r="G486" s="17">
        <v>1612</v>
      </c>
      <c r="H486" s="17" t="s">
        <v>914</v>
      </c>
      <c r="J486" s="135">
        <v>0</v>
      </c>
      <c r="L486" s="135">
        <v>0</v>
      </c>
      <c r="N486" s="135">
        <v>0</v>
      </c>
      <c r="P486" s="135">
        <v>0</v>
      </c>
      <c r="R486" s="135">
        <v>0</v>
      </c>
    </row>
    <row r="487" spans="1:46" s="141" customFormat="1" ht="12" customHeight="1" x14ac:dyDescent="0.2">
      <c r="A487" s="8">
        <v>11000</v>
      </c>
      <c r="B487" s="8">
        <v>2100</v>
      </c>
      <c r="C487" s="8">
        <v>51100</v>
      </c>
      <c r="D487" s="8" t="s">
        <v>56</v>
      </c>
      <c r="E487" s="17">
        <v>2000</v>
      </c>
      <c r="F487" s="17" t="s">
        <v>12</v>
      </c>
      <c r="G487" s="17">
        <v>1613</v>
      </c>
      <c r="H487" s="17" t="s">
        <v>915</v>
      </c>
      <c r="I487" s="97"/>
      <c r="J487" s="135">
        <v>0</v>
      </c>
      <c r="K487" s="136"/>
      <c r="L487" s="135">
        <v>0</v>
      </c>
      <c r="M487" s="136"/>
      <c r="N487" s="135">
        <v>0</v>
      </c>
      <c r="O487" s="136"/>
      <c r="P487" s="135">
        <v>0</v>
      </c>
      <c r="Q487" s="136"/>
      <c r="R487" s="135">
        <v>0</v>
      </c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</row>
    <row r="488" spans="1:46" ht="14.25" x14ac:dyDescent="0.3">
      <c r="A488" s="4"/>
      <c r="B488" s="26"/>
      <c r="C488" s="7"/>
      <c r="D488" s="7"/>
      <c r="E488" s="27" t="s">
        <v>221</v>
      </c>
      <c r="F488" s="18"/>
      <c r="G488" s="19"/>
      <c r="H488" s="19"/>
      <c r="I488" s="89"/>
      <c r="J488" s="73" t="s">
        <v>905</v>
      </c>
      <c r="K488" s="83"/>
      <c r="L488" s="73" t="s">
        <v>906</v>
      </c>
      <c r="M488" s="83"/>
      <c r="N488" s="73" t="s">
        <v>907</v>
      </c>
      <c r="O488" s="83"/>
      <c r="P488" s="73" t="s">
        <v>908</v>
      </c>
      <c r="Q488" s="83"/>
      <c r="R488" s="73" t="s">
        <v>909</v>
      </c>
    </row>
    <row r="489" spans="1:46" ht="12" customHeight="1" x14ac:dyDescent="0.2">
      <c r="A489" s="8">
        <v>11000</v>
      </c>
      <c r="B489" s="8">
        <v>2100</v>
      </c>
      <c r="C489" s="8">
        <v>51100</v>
      </c>
      <c r="D489" s="8" t="s">
        <v>56</v>
      </c>
      <c r="E489" s="17">
        <v>9000</v>
      </c>
      <c r="F489" s="17" t="s">
        <v>12</v>
      </c>
      <c r="G489" s="17">
        <v>1211</v>
      </c>
      <c r="H489" s="17" t="s">
        <v>930</v>
      </c>
      <c r="J489" s="135">
        <v>0</v>
      </c>
      <c r="L489" s="135">
        <v>0</v>
      </c>
      <c r="N489" s="135">
        <v>0</v>
      </c>
      <c r="P489" s="135">
        <v>0</v>
      </c>
      <c r="R489" s="135">
        <v>0</v>
      </c>
    </row>
    <row r="490" spans="1:46" ht="12" customHeight="1" x14ac:dyDescent="0.2">
      <c r="A490" s="8">
        <v>11000</v>
      </c>
      <c r="B490" s="8">
        <v>2100</v>
      </c>
      <c r="C490" s="8">
        <v>51100</v>
      </c>
      <c r="D490" s="8" t="s">
        <v>56</v>
      </c>
      <c r="E490" s="17">
        <v>9000</v>
      </c>
      <c r="F490" s="17" t="s">
        <v>12</v>
      </c>
      <c r="G490" s="17">
        <v>1214</v>
      </c>
      <c r="H490" s="17" t="s">
        <v>931</v>
      </c>
      <c r="J490" s="135">
        <v>0</v>
      </c>
      <c r="L490" s="135">
        <v>0</v>
      </c>
      <c r="N490" s="135">
        <v>0</v>
      </c>
      <c r="P490" s="135">
        <v>0</v>
      </c>
      <c r="R490" s="135">
        <v>0</v>
      </c>
    </row>
    <row r="491" spans="1:46" ht="12" customHeight="1" x14ac:dyDescent="0.2">
      <c r="A491" s="8">
        <v>11000</v>
      </c>
      <c r="B491" s="8">
        <v>2100</v>
      </c>
      <c r="C491" s="8">
        <v>51100</v>
      </c>
      <c r="D491" s="8" t="s">
        <v>56</v>
      </c>
      <c r="E491" s="17">
        <v>9000</v>
      </c>
      <c r="F491" s="17" t="s">
        <v>12</v>
      </c>
      <c r="G491" s="17">
        <v>1215</v>
      </c>
      <c r="H491" s="17" t="s">
        <v>932</v>
      </c>
      <c r="J491" s="135">
        <v>0</v>
      </c>
      <c r="L491" s="135">
        <v>0</v>
      </c>
      <c r="N491" s="135">
        <v>0</v>
      </c>
      <c r="P491" s="135">
        <v>0</v>
      </c>
      <c r="R491" s="135">
        <v>0</v>
      </c>
    </row>
    <row r="492" spans="1:46" ht="12" customHeight="1" x14ac:dyDescent="0.2">
      <c r="A492" s="8">
        <v>11000</v>
      </c>
      <c r="B492" s="8">
        <v>2100</v>
      </c>
      <c r="C492" s="8">
        <v>51100</v>
      </c>
      <c r="D492" s="8" t="s">
        <v>56</v>
      </c>
      <c r="E492" s="17">
        <v>9000</v>
      </c>
      <c r="F492" s="17" t="s">
        <v>12</v>
      </c>
      <c r="G492" s="17">
        <v>1216</v>
      </c>
      <c r="H492" s="17" t="s">
        <v>933</v>
      </c>
      <c r="J492" s="135">
        <v>0</v>
      </c>
      <c r="L492" s="135">
        <v>0</v>
      </c>
      <c r="N492" s="135">
        <v>0</v>
      </c>
      <c r="P492" s="135">
        <v>0</v>
      </c>
      <c r="R492" s="135">
        <v>0</v>
      </c>
    </row>
    <row r="493" spans="1:46" ht="12" customHeight="1" x14ac:dyDescent="0.2">
      <c r="A493" s="8">
        <v>11000</v>
      </c>
      <c r="B493" s="8">
        <v>2100</v>
      </c>
      <c r="C493" s="8">
        <v>51100</v>
      </c>
      <c r="D493" s="8" t="s">
        <v>56</v>
      </c>
      <c r="E493" s="17">
        <v>9000</v>
      </c>
      <c r="F493" s="17" t="s">
        <v>12</v>
      </c>
      <c r="G493" s="17">
        <v>1217</v>
      </c>
      <c r="H493" s="17" t="s">
        <v>934</v>
      </c>
      <c r="J493" s="135">
        <v>0</v>
      </c>
      <c r="L493" s="135">
        <v>0</v>
      </c>
      <c r="N493" s="135">
        <v>0</v>
      </c>
      <c r="P493" s="135">
        <v>0</v>
      </c>
      <c r="R493" s="135">
        <v>0</v>
      </c>
    </row>
    <row r="494" spans="1:46" ht="12" customHeight="1" x14ac:dyDescent="0.2">
      <c r="A494" s="8">
        <v>11000</v>
      </c>
      <c r="B494" s="8">
        <v>2100</v>
      </c>
      <c r="C494" s="8">
        <v>51100</v>
      </c>
      <c r="D494" s="8" t="s">
        <v>56</v>
      </c>
      <c r="E494" s="17">
        <v>9000</v>
      </c>
      <c r="F494" s="17" t="s">
        <v>12</v>
      </c>
      <c r="G494" s="17">
        <v>1218</v>
      </c>
      <c r="H494" s="17" t="s">
        <v>935</v>
      </c>
      <c r="J494" s="135">
        <v>0</v>
      </c>
      <c r="L494" s="135">
        <v>0</v>
      </c>
      <c r="N494" s="135">
        <v>0</v>
      </c>
      <c r="P494" s="135">
        <v>0</v>
      </c>
      <c r="R494" s="135">
        <v>0</v>
      </c>
    </row>
    <row r="495" spans="1:46" ht="12" customHeight="1" x14ac:dyDescent="0.2">
      <c r="A495" s="8">
        <v>11000</v>
      </c>
      <c r="B495" s="8">
        <v>2100</v>
      </c>
      <c r="C495" s="8">
        <v>51100</v>
      </c>
      <c r="D495" s="8" t="s">
        <v>56</v>
      </c>
      <c r="E495" s="17">
        <v>9000</v>
      </c>
      <c r="F495" s="17" t="s">
        <v>12</v>
      </c>
      <c r="G495" s="17">
        <v>1311</v>
      </c>
      <c r="H495" s="17" t="s">
        <v>936</v>
      </c>
      <c r="J495" s="135">
        <v>0</v>
      </c>
      <c r="L495" s="135">
        <v>0</v>
      </c>
      <c r="N495" s="135">
        <v>0</v>
      </c>
      <c r="P495" s="135">
        <v>0</v>
      </c>
      <c r="R495" s="135">
        <v>0</v>
      </c>
    </row>
    <row r="496" spans="1:46" ht="12" customHeight="1" x14ac:dyDescent="0.2">
      <c r="A496" s="8">
        <v>11000</v>
      </c>
      <c r="B496" s="8">
        <v>2100</v>
      </c>
      <c r="C496" s="8">
        <v>51100</v>
      </c>
      <c r="D496" s="8" t="s">
        <v>56</v>
      </c>
      <c r="E496" s="17">
        <v>9000</v>
      </c>
      <c r="F496" s="17" t="s">
        <v>12</v>
      </c>
      <c r="G496" s="17">
        <v>1312</v>
      </c>
      <c r="H496" s="17" t="s">
        <v>937</v>
      </c>
      <c r="J496" s="135">
        <v>0</v>
      </c>
      <c r="L496" s="135">
        <v>0</v>
      </c>
      <c r="N496" s="135">
        <v>0</v>
      </c>
      <c r="P496" s="135">
        <v>0</v>
      </c>
      <c r="R496" s="135">
        <v>0</v>
      </c>
    </row>
    <row r="497" spans="1:46" ht="12" customHeight="1" x14ac:dyDescent="0.2">
      <c r="A497" s="8">
        <v>11000</v>
      </c>
      <c r="B497" s="8">
        <v>2100</v>
      </c>
      <c r="C497" s="8">
        <v>51100</v>
      </c>
      <c r="D497" s="8" t="s">
        <v>56</v>
      </c>
      <c r="E497" s="17">
        <v>9000</v>
      </c>
      <c r="F497" s="17" t="s">
        <v>12</v>
      </c>
      <c r="G497" s="17">
        <v>1313</v>
      </c>
      <c r="H497" s="17" t="s">
        <v>938</v>
      </c>
      <c r="J497" s="135">
        <v>0</v>
      </c>
      <c r="L497" s="135">
        <v>0</v>
      </c>
      <c r="N497" s="135">
        <v>0</v>
      </c>
      <c r="P497" s="135">
        <v>0</v>
      </c>
      <c r="R497" s="135">
        <v>0</v>
      </c>
    </row>
    <row r="498" spans="1:46" ht="12" customHeight="1" x14ac:dyDescent="0.2">
      <c r="A498" s="8">
        <v>11000</v>
      </c>
      <c r="B498" s="8">
        <v>2100</v>
      </c>
      <c r="C498" s="8">
        <v>51100</v>
      </c>
      <c r="D498" s="8" t="s">
        <v>56</v>
      </c>
      <c r="E498" s="17">
        <v>9000</v>
      </c>
      <c r="F498" s="17" t="s">
        <v>12</v>
      </c>
      <c r="G498" s="17">
        <v>1314</v>
      </c>
      <c r="H498" s="17" t="s">
        <v>939</v>
      </c>
      <c r="J498" s="135">
        <v>0</v>
      </c>
      <c r="L498" s="135">
        <v>0</v>
      </c>
      <c r="N498" s="135">
        <v>0</v>
      </c>
      <c r="P498" s="135">
        <v>0</v>
      </c>
      <c r="R498" s="135">
        <v>0</v>
      </c>
    </row>
    <row r="499" spans="1:46" ht="12" customHeight="1" x14ac:dyDescent="0.2">
      <c r="A499" s="8">
        <v>11000</v>
      </c>
      <c r="B499" s="8">
        <v>2100</v>
      </c>
      <c r="C499" s="8">
        <v>51100</v>
      </c>
      <c r="D499" s="8" t="s">
        <v>56</v>
      </c>
      <c r="E499" s="17">
        <v>9000</v>
      </c>
      <c r="F499" s="17" t="s">
        <v>12</v>
      </c>
      <c r="G499" s="17">
        <v>1315</v>
      </c>
      <c r="H499" s="17" t="s">
        <v>940</v>
      </c>
      <c r="J499" s="135">
        <v>0</v>
      </c>
      <c r="L499" s="135">
        <v>0</v>
      </c>
      <c r="N499" s="135">
        <v>0</v>
      </c>
      <c r="P499" s="135">
        <v>0</v>
      </c>
      <c r="R499" s="135">
        <v>0</v>
      </c>
    </row>
    <row r="500" spans="1:46" ht="12" customHeight="1" x14ac:dyDescent="0.2">
      <c r="A500" s="8">
        <v>11000</v>
      </c>
      <c r="B500" s="8">
        <v>2100</v>
      </c>
      <c r="C500" s="8">
        <v>51100</v>
      </c>
      <c r="D500" s="8" t="s">
        <v>56</v>
      </c>
      <c r="E500" s="17">
        <v>9000</v>
      </c>
      <c r="F500" s="17" t="s">
        <v>12</v>
      </c>
      <c r="G500" s="17">
        <v>1316</v>
      </c>
      <c r="H500" s="17" t="s">
        <v>941</v>
      </c>
      <c r="J500" s="135">
        <v>0</v>
      </c>
      <c r="L500" s="135">
        <v>0</v>
      </c>
      <c r="N500" s="135">
        <v>0</v>
      </c>
      <c r="P500" s="135">
        <v>0</v>
      </c>
      <c r="R500" s="135">
        <v>0</v>
      </c>
    </row>
    <row r="501" spans="1:46" ht="12" customHeight="1" x14ac:dyDescent="0.2">
      <c r="A501" s="8">
        <v>11000</v>
      </c>
      <c r="B501" s="8">
        <v>2100</v>
      </c>
      <c r="C501" s="8">
        <v>51100</v>
      </c>
      <c r="D501" s="8" t="s">
        <v>56</v>
      </c>
      <c r="E501" s="17">
        <v>9000</v>
      </c>
      <c r="F501" s="17" t="s">
        <v>12</v>
      </c>
      <c r="G501" s="17">
        <v>1317</v>
      </c>
      <c r="H501" s="17" t="s">
        <v>942</v>
      </c>
      <c r="J501" s="135">
        <v>0</v>
      </c>
      <c r="L501" s="135">
        <v>0</v>
      </c>
      <c r="N501" s="135">
        <v>0</v>
      </c>
      <c r="P501" s="135">
        <v>0</v>
      </c>
      <c r="R501" s="135">
        <v>0</v>
      </c>
    </row>
    <row r="502" spans="1:46" ht="12" customHeight="1" x14ac:dyDescent="0.2">
      <c r="A502" s="8">
        <v>11000</v>
      </c>
      <c r="B502" s="8">
        <v>2100</v>
      </c>
      <c r="C502" s="8">
        <v>51100</v>
      </c>
      <c r="D502" s="8" t="s">
        <v>56</v>
      </c>
      <c r="E502" s="17">
        <v>9000</v>
      </c>
      <c r="F502" s="17" t="s">
        <v>12</v>
      </c>
      <c r="G502" s="17">
        <v>1318</v>
      </c>
      <c r="H502" s="17" t="s">
        <v>943</v>
      </c>
      <c r="J502" s="135">
        <v>0</v>
      </c>
      <c r="L502" s="135">
        <v>0</v>
      </c>
      <c r="N502" s="135">
        <v>0</v>
      </c>
      <c r="P502" s="135">
        <v>0</v>
      </c>
      <c r="R502" s="135">
        <v>0</v>
      </c>
    </row>
    <row r="503" spans="1:46" ht="12" customHeight="1" x14ac:dyDescent="0.2">
      <c r="A503" s="8">
        <v>11000</v>
      </c>
      <c r="B503" s="8">
        <v>2100</v>
      </c>
      <c r="C503" s="8">
        <v>51100</v>
      </c>
      <c r="D503" s="8" t="s">
        <v>56</v>
      </c>
      <c r="E503" s="17">
        <v>9000</v>
      </c>
      <c r="F503" s="17" t="s">
        <v>12</v>
      </c>
      <c r="G503" s="17">
        <v>1319</v>
      </c>
      <c r="H503" s="17" t="s">
        <v>944</v>
      </c>
      <c r="J503" s="135">
        <v>0</v>
      </c>
      <c r="L503" s="135">
        <v>0</v>
      </c>
      <c r="N503" s="135">
        <v>0</v>
      </c>
      <c r="P503" s="135">
        <v>0</v>
      </c>
      <c r="R503" s="135">
        <v>0</v>
      </c>
    </row>
    <row r="504" spans="1:46" ht="12" customHeight="1" x14ac:dyDescent="0.2">
      <c r="A504" s="8">
        <v>11000</v>
      </c>
      <c r="B504" s="8">
        <v>2100</v>
      </c>
      <c r="C504" s="8">
        <v>51100</v>
      </c>
      <c r="D504" s="8" t="s">
        <v>56</v>
      </c>
      <c r="E504" s="17">
        <v>9000</v>
      </c>
      <c r="F504" s="17" t="s">
        <v>12</v>
      </c>
      <c r="G504" s="17">
        <v>1511</v>
      </c>
      <c r="H504" s="17" t="s">
        <v>945</v>
      </c>
      <c r="J504" s="135">
        <v>0</v>
      </c>
      <c r="L504" s="135">
        <v>0</v>
      </c>
      <c r="N504" s="135">
        <v>0</v>
      </c>
      <c r="P504" s="135">
        <v>0</v>
      </c>
      <c r="R504" s="135">
        <v>0</v>
      </c>
    </row>
    <row r="505" spans="1:46" s="139" customFormat="1" ht="12" customHeight="1" x14ac:dyDescent="0.2">
      <c r="A505" s="44">
        <v>11000</v>
      </c>
      <c r="B505" s="44">
        <v>2100</v>
      </c>
      <c r="C505" s="44">
        <v>51100</v>
      </c>
      <c r="D505" s="44" t="s">
        <v>56</v>
      </c>
      <c r="E505" s="45" t="s">
        <v>725</v>
      </c>
      <c r="F505" s="45" t="s">
        <v>12</v>
      </c>
      <c r="G505" s="45" t="s">
        <v>743</v>
      </c>
      <c r="H505" s="45" t="s">
        <v>912</v>
      </c>
      <c r="I505" s="98"/>
      <c r="J505" s="135">
        <v>0</v>
      </c>
      <c r="K505" s="136"/>
      <c r="L505" s="135">
        <v>0</v>
      </c>
      <c r="M505" s="136"/>
      <c r="N505" s="135">
        <v>0</v>
      </c>
      <c r="O505" s="136"/>
      <c r="P505" s="135">
        <v>0</v>
      </c>
      <c r="Q505" s="136"/>
      <c r="R505" s="135">
        <v>0</v>
      </c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</row>
    <row r="506" spans="1:46" ht="12" customHeight="1" x14ac:dyDescent="0.2">
      <c r="A506" s="8">
        <v>11000</v>
      </c>
      <c r="B506" s="8">
        <v>2100</v>
      </c>
      <c r="C506" s="8">
        <v>51100</v>
      </c>
      <c r="D506" s="8" t="s">
        <v>56</v>
      </c>
      <c r="E506" s="17">
        <v>9000</v>
      </c>
      <c r="F506" s="17" t="s">
        <v>12</v>
      </c>
      <c r="G506" s="17">
        <v>1611</v>
      </c>
      <c r="H506" s="17" t="s">
        <v>913</v>
      </c>
      <c r="J506" s="135">
        <v>0</v>
      </c>
      <c r="L506" s="135">
        <v>0</v>
      </c>
      <c r="N506" s="135">
        <v>0</v>
      </c>
      <c r="P506" s="135">
        <v>0</v>
      </c>
      <c r="R506" s="135">
        <v>0</v>
      </c>
    </row>
    <row r="507" spans="1:46" ht="12" customHeight="1" x14ac:dyDescent="0.2">
      <c r="A507" s="8">
        <v>11000</v>
      </c>
      <c r="B507" s="8">
        <v>2100</v>
      </c>
      <c r="C507" s="8">
        <v>51100</v>
      </c>
      <c r="D507" s="8" t="s">
        <v>56</v>
      </c>
      <c r="E507" s="17">
        <v>9000</v>
      </c>
      <c r="F507" s="17" t="s">
        <v>12</v>
      </c>
      <c r="G507" s="17">
        <v>1612</v>
      </c>
      <c r="H507" s="17" t="s">
        <v>914</v>
      </c>
      <c r="J507" s="135">
        <v>0</v>
      </c>
      <c r="L507" s="135">
        <v>0</v>
      </c>
      <c r="N507" s="135">
        <v>0</v>
      </c>
      <c r="P507" s="135">
        <v>0</v>
      </c>
      <c r="R507" s="135">
        <v>0</v>
      </c>
    </row>
    <row r="508" spans="1:46" s="141" customFormat="1" ht="12" customHeight="1" x14ac:dyDescent="0.2">
      <c r="A508" s="8">
        <v>11000</v>
      </c>
      <c r="B508" s="8">
        <v>2100</v>
      </c>
      <c r="C508" s="8">
        <v>51100</v>
      </c>
      <c r="D508" s="8" t="s">
        <v>56</v>
      </c>
      <c r="E508" s="17">
        <v>9000</v>
      </c>
      <c r="F508" s="17" t="s">
        <v>12</v>
      </c>
      <c r="G508" s="17">
        <v>1613</v>
      </c>
      <c r="H508" s="17" t="s">
        <v>915</v>
      </c>
      <c r="I508" s="97"/>
      <c r="J508" s="135">
        <v>0</v>
      </c>
      <c r="K508" s="136"/>
      <c r="L508" s="135">
        <v>0</v>
      </c>
      <c r="M508" s="136"/>
      <c r="N508" s="135">
        <v>0</v>
      </c>
      <c r="O508" s="136"/>
      <c r="P508" s="135">
        <v>0</v>
      </c>
      <c r="Q508" s="136"/>
      <c r="R508" s="135">
        <v>0</v>
      </c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</row>
    <row r="509" spans="1:46" ht="14.25" x14ac:dyDescent="0.3">
      <c r="A509" s="4"/>
      <c r="B509" s="26"/>
      <c r="C509" s="7"/>
      <c r="D509" s="7"/>
      <c r="E509" s="27" t="s">
        <v>214</v>
      </c>
      <c r="F509" s="18"/>
      <c r="G509" s="19"/>
      <c r="H509" s="19"/>
      <c r="I509" s="89"/>
      <c r="J509" s="73" t="s">
        <v>905</v>
      </c>
      <c r="K509" s="83"/>
      <c r="L509" s="73" t="s">
        <v>906</v>
      </c>
      <c r="M509" s="83"/>
      <c r="N509" s="73" t="s">
        <v>907</v>
      </c>
      <c r="O509" s="83"/>
      <c r="P509" s="73" t="s">
        <v>908</v>
      </c>
      <c r="Q509" s="83"/>
      <c r="R509" s="73" t="s">
        <v>909</v>
      </c>
    </row>
    <row r="510" spans="1:46" ht="12" customHeight="1" x14ac:dyDescent="0.2">
      <c r="A510" s="8">
        <v>11000</v>
      </c>
      <c r="B510" s="8">
        <v>2100</v>
      </c>
      <c r="C510" s="8">
        <v>51200</v>
      </c>
      <c r="D510" s="8" t="s">
        <v>57</v>
      </c>
      <c r="E510" s="20" t="s">
        <v>10</v>
      </c>
      <c r="F510" s="17" t="s">
        <v>12</v>
      </c>
      <c r="G510" s="17">
        <v>1211</v>
      </c>
      <c r="H510" s="17" t="s">
        <v>930</v>
      </c>
      <c r="J510" s="135">
        <v>0</v>
      </c>
      <c r="L510" s="135">
        <v>0</v>
      </c>
      <c r="N510" s="135">
        <v>0</v>
      </c>
      <c r="P510" s="135">
        <v>0</v>
      </c>
      <c r="R510" s="135">
        <v>0</v>
      </c>
    </row>
    <row r="511" spans="1:46" ht="12" customHeight="1" x14ac:dyDescent="0.2">
      <c r="A511" s="8">
        <v>11000</v>
      </c>
      <c r="B511" s="8">
        <v>2100</v>
      </c>
      <c r="C511" s="8">
        <v>51200</v>
      </c>
      <c r="D511" s="8" t="s">
        <v>57</v>
      </c>
      <c r="E511" s="20" t="s">
        <v>10</v>
      </c>
      <c r="F511" s="17" t="s">
        <v>12</v>
      </c>
      <c r="G511" s="17">
        <v>1215</v>
      </c>
      <c r="H511" s="17" t="s">
        <v>932</v>
      </c>
      <c r="J511" s="135">
        <v>0</v>
      </c>
      <c r="L511" s="135">
        <v>0</v>
      </c>
      <c r="N511" s="135">
        <v>0</v>
      </c>
      <c r="P511" s="135">
        <v>0</v>
      </c>
      <c r="R511" s="135">
        <v>0</v>
      </c>
    </row>
    <row r="512" spans="1:46" ht="12" customHeight="1" x14ac:dyDescent="0.2">
      <c r="A512" s="8">
        <v>11000</v>
      </c>
      <c r="B512" s="8">
        <v>2100</v>
      </c>
      <c r="C512" s="8">
        <v>51200</v>
      </c>
      <c r="D512" s="8" t="s">
        <v>57</v>
      </c>
      <c r="E512" s="20" t="s">
        <v>10</v>
      </c>
      <c r="F512" s="17" t="s">
        <v>12</v>
      </c>
      <c r="G512" s="17">
        <v>1216</v>
      </c>
      <c r="H512" s="17" t="s">
        <v>933</v>
      </c>
      <c r="J512" s="135">
        <v>0</v>
      </c>
      <c r="L512" s="135">
        <v>0</v>
      </c>
      <c r="N512" s="135">
        <v>0</v>
      </c>
      <c r="P512" s="135">
        <v>0</v>
      </c>
      <c r="R512" s="135">
        <v>0</v>
      </c>
    </row>
    <row r="513" spans="1:46" ht="12" customHeight="1" x14ac:dyDescent="0.2">
      <c r="A513" s="8">
        <v>11000</v>
      </c>
      <c r="B513" s="8">
        <v>2100</v>
      </c>
      <c r="C513" s="8">
        <v>51200</v>
      </c>
      <c r="D513" s="8" t="s">
        <v>57</v>
      </c>
      <c r="E513" s="20" t="s">
        <v>10</v>
      </c>
      <c r="F513" s="17" t="s">
        <v>12</v>
      </c>
      <c r="G513" s="17">
        <v>1217</v>
      </c>
      <c r="H513" s="17" t="s">
        <v>934</v>
      </c>
      <c r="J513" s="135">
        <v>0</v>
      </c>
      <c r="L513" s="135">
        <v>0</v>
      </c>
      <c r="N513" s="135">
        <v>0</v>
      </c>
      <c r="P513" s="135">
        <v>0</v>
      </c>
      <c r="R513" s="135">
        <v>0</v>
      </c>
    </row>
    <row r="514" spans="1:46" ht="12" customHeight="1" x14ac:dyDescent="0.2">
      <c r="A514" s="8">
        <v>11000</v>
      </c>
      <c r="B514" s="8">
        <v>2100</v>
      </c>
      <c r="C514" s="8">
        <v>51200</v>
      </c>
      <c r="D514" s="8" t="s">
        <v>57</v>
      </c>
      <c r="E514" s="20" t="s">
        <v>10</v>
      </c>
      <c r="F514" s="17" t="s">
        <v>12</v>
      </c>
      <c r="G514" s="17">
        <v>1218</v>
      </c>
      <c r="H514" s="17" t="s">
        <v>935</v>
      </c>
      <c r="J514" s="135">
        <v>0</v>
      </c>
      <c r="L514" s="135">
        <v>0</v>
      </c>
      <c r="N514" s="135">
        <v>0</v>
      </c>
      <c r="P514" s="135">
        <v>0</v>
      </c>
      <c r="R514" s="135">
        <v>0</v>
      </c>
    </row>
    <row r="515" spans="1:46" ht="12" customHeight="1" x14ac:dyDescent="0.2">
      <c r="A515" s="8">
        <v>11000</v>
      </c>
      <c r="B515" s="8">
        <v>2100</v>
      </c>
      <c r="C515" s="8">
        <v>51200</v>
      </c>
      <c r="D515" s="8" t="s">
        <v>57</v>
      </c>
      <c r="E515" s="20" t="s">
        <v>10</v>
      </c>
      <c r="F515" s="17" t="s">
        <v>12</v>
      </c>
      <c r="G515" s="17">
        <v>1319</v>
      </c>
      <c r="H515" s="17" t="s">
        <v>944</v>
      </c>
      <c r="J515" s="135">
        <v>0</v>
      </c>
      <c r="L515" s="135">
        <v>0</v>
      </c>
      <c r="N515" s="135">
        <v>0</v>
      </c>
      <c r="P515" s="135">
        <v>0</v>
      </c>
      <c r="R515" s="135">
        <v>0</v>
      </c>
    </row>
    <row r="516" spans="1:46" s="141" customFormat="1" ht="12" customHeight="1" x14ac:dyDescent="0.2">
      <c r="A516" s="8">
        <v>11000</v>
      </c>
      <c r="B516" s="8">
        <v>2100</v>
      </c>
      <c r="C516" s="8">
        <v>51200</v>
      </c>
      <c r="D516" s="8" t="s">
        <v>57</v>
      </c>
      <c r="E516" s="20" t="s">
        <v>10</v>
      </c>
      <c r="F516" s="17" t="s">
        <v>12</v>
      </c>
      <c r="G516" s="17">
        <v>1511</v>
      </c>
      <c r="H516" s="17" t="s">
        <v>945</v>
      </c>
      <c r="I516" s="97"/>
      <c r="J516" s="135">
        <v>0</v>
      </c>
      <c r="K516" s="136"/>
      <c r="L516" s="135">
        <v>0</v>
      </c>
      <c r="M516" s="136"/>
      <c r="N516" s="135">
        <v>0</v>
      </c>
      <c r="O516" s="136"/>
      <c r="P516" s="135">
        <v>0</v>
      </c>
      <c r="Q516" s="136"/>
      <c r="R516" s="135">
        <v>0</v>
      </c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</row>
    <row r="517" spans="1:46" ht="14.25" x14ac:dyDescent="0.3">
      <c r="A517" s="4"/>
      <c r="B517" s="26"/>
      <c r="C517" s="7"/>
      <c r="D517" s="7"/>
      <c r="E517" s="27" t="s">
        <v>217</v>
      </c>
      <c r="F517" s="18"/>
      <c r="G517" s="19"/>
      <c r="H517" s="19"/>
      <c r="I517" s="89"/>
      <c r="J517" s="73" t="s">
        <v>905</v>
      </c>
      <c r="K517" s="83"/>
      <c r="L517" s="73" t="s">
        <v>906</v>
      </c>
      <c r="M517" s="83"/>
      <c r="N517" s="73" t="s">
        <v>907</v>
      </c>
      <c r="O517" s="83"/>
      <c r="P517" s="73" t="s">
        <v>908</v>
      </c>
      <c r="Q517" s="83"/>
      <c r="R517" s="73" t="s">
        <v>909</v>
      </c>
    </row>
    <row r="518" spans="1:46" ht="12" customHeight="1" x14ac:dyDescent="0.2">
      <c r="A518" s="8">
        <v>11000</v>
      </c>
      <c r="B518" s="8">
        <v>2100</v>
      </c>
      <c r="C518" s="8">
        <v>51200</v>
      </c>
      <c r="D518" s="8" t="s">
        <v>57</v>
      </c>
      <c r="E518" s="17">
        <v>2000</v>
      </c>
      <c r="F518" s="17" t="s">
        <v>12</v>
      </c>
      <c r="G518" s="17">
        <v>1211</v>
      </c>
      <c r="H518" s="17" t="s">
        <v>930</v>
      </c>
      <c r="J518" s="135">
        <v>0</v>
      </c>
      <c r="L518" s="135">
        <v>0</v>
      </c>
      <c r="N518" s="135">
        <v>0</v>
      </c>
      <c r="P518" s="135">
        <v>0</v>
      </c>
      <c r="R518" s="135">
        <v>0</v>
      </c>
    </row>
    <row r="519" spans="1:46" ht="12" customHeight="1" x14ac:dyDescent="0.2">
      <c r="A519" s="8">
        <v>11000</v>
      </c>
      <c r="B519" s="8">
        <v>2100</v>
      </c>
      <c r="C519" s="8">
        <v>51200</v>
      </c>
      <c r="D519" s="8" t="s">
        <v>57</v>
      </c>
      <c r="E519" s="17">
        <v>2000</v>
      </c>
      <c r="F519" s="17" t="s">
        <v>12</v>
      </c>
      <c r="G519" s="17">
        <v>1215</v>
      </c>
      <c r="H519" s="17" t="s">
        <v>932</v>
      </c>
      <c r="J519" s="135">
        <v>0</v>
      </c>
      <c r="L519" s="135">
        <v>0</v>
      </c>
      <c r="N519" s="135">
        <v>0</v>
      </c>
      <c r="P519" s="135">
        <v>0</v>
      </c>
      <c r="R519" s="135">
        <v>0</v>
      </c>
    </row>
    <row r="520" spans="1:46" ht="12" customHeight="1" x14ac:dyDescent="0.2">
      <c r="A520" s="8">
        <v>11000</v>
      </c>
      <c r="B520" s="8">
        <v>2100</v>
      </c>
      <c r="C520" s="8">
        <v>51200</v>
      </c>
      <c r="D520" s="8" t="s">
        <v>57</v>
      </c>
      <c r="E520" s="17">
        <v>2000</v>
      </c>
      <c r="F520" s="17" t="s">
        <v>12</v>
      </c>
      <c r="G520" s="17">
        <v>1216</v>
      </c>
      <c r="H520" s="17" t="s">
        <v>933</v>
      </c>
      <c r="J520" s="135">
        <v>0</v>
      </c>
      <c r="L520" s="135">
        <v>0</v>
      </c>
      <c r="N520" s="135">
        <v>0</v>
      </c>
      <c r="P520" s="135">
        <v>0</v>
      </c>
      <c r="R520" s="135">
        <v>0</v>
      </c>
    </row>
    <row r="521" spans="1:46" ht="12" customHeight="1" x14ac:dyDescent="0.2">
      <c r="A521" s="8">
        <v>11000</v>
      </c>
      <c r="B521" s="8">
        <v>2100</v>
      </c>
      <c r="C521" s="8">
        <v>51200</v>
      </c>
      <c r="D521" s="8" t="s">
        <v>57</v>
      </c>
      <c r="E521" s="17">
        <v>2000</v>
      </c>
      <c r="F521" s="17" t="s">
        <v>12</v>
      </c>
      <c r="G521" s="17">
        <v>1217</v>
      </c>
      <c r="H521" s="17" t="s">
        <v>934</v>
      </c>
      <c r="J521" s="135">
        <v>0</v>
      </c>
      <c r="L521" s="135">
        <v>0</v>
      </c>
      <c r="N521" s="135">
        <v>0</v>
      </c>
      <c r="P521" s="135">
        <v>0</v>
      </c>
      <c r="R521" s="135">
        <v>0</v>
      </c>
    </row>
    <row r="522" spans="1:46" ht="12" customHeight="1" x14ac:dyDescent="0.2">
      <c r="A522" s="8">
        <v>11000</v>
      </c>
      <c r="B522" s="8">
        <v>2100</v>
      </c>
      <c r="C522" s="8">
        <v>51200</v>
      </c>
      <c r="D522" s="8" t="s">
        <v>57</v>
      </c>
      <c r="E522" s="17">
        <v>2000</v>
      </c>
      <c r="F522" s="17" t="s">
        <v>12</v>
      </c>
      <c r="G522" s="17">
        <v>1218</v>
      </c>
      <c r="H522" s="17" t="s">
        <v>935</v>
      </c>
      <c r="J522" s="135">
        <v>0</v>
      </c>
      <c r="L522" s="135">
        <v>0</v>
      </c>
      <c r="N522" s="135">
        <v>0</v>
      </c>
      <c r="P522" s="135">
        <v>0</v>
      </c>
      <c r="R522" s="135">
        <v>0</v>
      </c>
    </row>
    <row r="523" spans="1:46" ht="12" customHeight="1" x14ac:dyDescent="0.2">
      <c r="A523" s="8">
        <v>11000</v>
      </c>
      <c r="B523" s="8">
        <v>2100</v>
      </c>
      <c r="C523" s="8">
        <v>51200</v>
      </c>
      <c r="D523" s="8" t="s">
        <v>57</v>
      </c>
      <c r="E523" s="17">
        <v>2000</v>
      </c>
      <c r="F523" s="17" t="s">
        <v>12</v>
      </c>
      <c r="G523" s="17">
        <v>1319</v>
      </c>
      <c r="H523" s="17" t="s">
        <v>944</v>
      </c>
      <c r="J523" s="135">
        <v>0</v>
      </c>
      <c r="L523" s="135">
        <v>0</v>
      </c>
      <c r="N523" s="135">
        <v>0</v>
      </c>
      <c r="P523" s="135">
        <v>0</v>
      </c>
      <c r="R523" s="135">
        <v>0</v>
      </c>
    </row>
    <row r="524" spans="1:46" s="141" customFormat="1" ht="12" customHeight="1" x14ac:dyDescent="0.2">
      <c r="A524" s="8">
        <v>11000</v>
      </c>
      <c r="B524" s="8">
        <v>2100</v>
      </c>
      <c r="C524" s="8">
        <v>51200</v>
      </c>
      <c r="D524" s="8" t="s">
        <v>57</v>
      </c>
      <c r="E524" s="17">
        <v>2000</v>
      </c>
      <c r="F524" s="17" t="s">
        <v>12</v>
      </c>
      <c r="G524" s="17">
        <v>1511</v>
      </c>
      <c r="H524" s="17" t="s">
        <v>945</v>
      </c>
      <c r="I524" s="97"/>
      <c r="J524" s="135">
        <v>0</v>
      </c>
      <c r="K524" s="136"/>
      <c r="L524" s="135">
        <v>0</v>
      </c>
      <c r="M524" s="136"/>
      <c r="N524" s="135">
        <v>0</v>
      </c>
      <c r="O524" s="136"/>
      <c r="P524" s="135">
        <v>0</v>
      </c>
      <c r="Q524" s="136"/>
      <c r="R524" s="135">
        <v>0</v>
      </c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</row>
    <row r="525" spans="1:46" ht="14.25" x14ac:dyDescent="0.3">
      <c r="A525" s="4"/>
      <c r="B525" s="26"/>
      <c r="C525" s="7"/>
      <c r="D525" s="7"/>
      <c r="E525" s="27" t="s">
        <v>221</v>
      </c>
      <c r="F525" s="18"/>
      <c r="G525" s="19"/>
      <c r="H525" s="19"/>
      <c r="I525" s="89"/>
      <c r="J525" s="73" t="s">
        <v>905</v>
      </c>
      <c r="K525" s="83"/>
      <c r="L525" s="73" t="s">
        <v>906</v>
      </c>
      <c r="M525" s="83"/>
      <c r="N525" s="73" t="s">
        <v>907</v>
      </c>
      <c r="O525" s="83"/>
      <c r="P525" s="73" t="s">
        <v>908</v>
      </c>
      <c r="Q525" s="83"/>
      <c r="R525" s="73" t="s">
        <v>909</v>
      </c>
    </row>
    <row r="526" spans="1:46" x14ac:dyDescent="0.2">
      <c r="A526" s="8">
        <v>11000</v>
      </c>
      <c r="B526" s="8">
        <v>2100</v>
      </c>
      <c r="C526" s="8">
        <v>51200</v>
      </c>
      <c r="D526" s="8" t="s">
        <v>57</v>
      </c>
      <c r="E526" s="17">
        <v>9000</v>
      </c>
      <c r="F526" s="17" t="s">
        <v>12</v>
      </c>
      <c r="G526" s="17">
        <v>1211</v>
      </c>
      <c r="H526" s="17" t="s">
        <v>930</v>
      </c>
      <c r="J526" s="135">
        <v>0</v>
      </c>
      <c r="L526" s="135">
        <v>0</v>
      </c>
      <c r="N526" s="135">
        <v>0</v>
      </c>
      <c r="P526" s="135">
        <v>0</v>
      </c>
      <c r="R526" s="135">
        <v>0</v>
      </c>
    </row>
    <row r="527" spans="1:46" ht="12" customHeight="1" x14ac:dyDescent="0.2">
      <c r="A527" s="8">
        <v>11000</v>
      </c>
      <c r="B527" s="8">
        <v>2100</v>
      </c>
      <c r="C527" s="8">
        <v>51200</v>
      </c>
      <c r="D527" s="8" t="s">
        <v>57</v>
      </c>
      <c r="E527" s="17">
        <v>9000</v>
      </c>
      <c r="F527" s="17" t="s">
        <v>12</v>
      </c>
      <c r="G527" s="17">
        <v>1215</v>
      </c>
      <c r="H527" s="17" t="s">
        <v>932</v>
      </c>
      <c r="J527" s="135">
        <v>0</v>
      </c>
      <c r="L527" s="135">
        <v>0</v>
      </c>
      <c r="N527" s="135">
        <v>0</v>
      </c>
      <c r="P527" s="135">
        <v>0</v>
      </c>
      <c r="R527" s="135">
        <v>0</v>
      </c>
    </row>
    <row r="528" spans="1:46" ht="12" customHeight="1" x14ac:dyDescent="0.2">
      <c r="A528" s="8">
        <v>11000</v>
      </c>
      <c r="B528" s="8">
        <v>2100</v>
      </c>
      <c r="C528" s="8">
        <v>51200</v>
      </c>
      <c r="D528" s="8" t="s">
        <v>57</v>
      </c>
      <c r="E528" s="17">
        <v>9000</v>
      </c>
      <c r="F528" s="17" t="s">
        <v>12</v>
      </c>
      <c r="G528" s="17">
        <v>1216</v>
      </c>
      <c r="H528" s="17" t="s">
        <v>933</v>
      </c>
      <c r="J528" s="135">
        <v>0</v>
      </c>
      <c r="L528" s="135">
        <v>0</v>
      </c>
      <c r="N528" s="135">
        <v>0</v>
      </c>
      <c r="P528" s="135">
        <v>0</v>
      </c>
      <c r="R528" s="135">
        <v>0</v>
      </c>
    </row>
    <row r="529" spans="1:46" ht="12" customHeight="1" x14ac:dyDescent="0.2">
      <c r="A529" s="8">
        <v>11000</v>
      </c>
      <c r="B529" s="8">
        <v>2100</v>
      </c>
      <c r="C529" s="8">
        <v>51200</v>
      </c>
      <c r="D529" s="8" t="s">
        <v>57</v>
      </c>
      <c r="E529" s="17">
        <v>9000</v>
      </c>
      <c r="F529" s="17" t="s">
        <v>12</v>
      </c>
      <c r="G529" s="17">
        <v>1217</v>
      </c>
      <c r="H529" s="17" t="s">
        <v>934</v>
      </c>
      <c r="J529" s="135">
        <v>0</v>
      </c>
      <c r="L529" s="135">
        <v>0</v>
      </c>
      <c r="N529" s="135">
        <v>0</v>
      </c>
      <c r="P529" s="135">
        <v>0</v>
      </c>
      <c r="R529" s="135">
        <v>0</v>
      </c>
    </row>
    <row r="530" spans="1:46" ht="12" customHeight="1" x14ac:dyDescent="0.2">
      <c r="A530" s="8">
        <v>11000</v>
      </c>
      <c r="B530" s="8">
        <v>2100</v>
      </c>
      <c r="C530" s="8">
        <v>51200</v>
      </c>
      <c r="D530" s="8" t="s">
        <v>57</v>
      </c>
      <c r="E530" s="17">
        <v>9000</v>
      </c>
      <c r="F530" s="17" t="s">
        <v>12</v>
      </c>
      <c r="G530" s="17">
        <v>1218</v>
      </c>
      <c r="H530" s="17" t="s">
        <v>935</v>
      </c>
      <c r="J530" s="135">
        <v>0</v>
      </c>
      <c r="L530" s="135">
        <v>0</v>
      </c>
      <c r="N530" s="135">
        <v>0</v>
      </c>
      <c r="P530" s="135">
        <v>0</v>
      </c>
      <c r="R530" s="135">
        <v>0</v>
      </c>
    </row>
    <row r="531" spans="1:46" ht="12" customHeight="1" x14ac:dyDescent="0.2">
      <c r="A531" s="8">
        <v>11000</v>
      </c>
      <c r="B531" s="8">
        <v>2100</v>
      </c>
      <c r="C531" s="8">
        <v>51200</v>
      </c>
      <c r="D531" s="8" t="s">
        <v>57</v>
      </c>
      <c r="E531" s="17">
        <v>9000</v>
      </c>
      <c r="F531" s="17" t="s">
        <v>12</v>
      </c>
      <c r="G531" s="17">
        <v>1319</v>
      </c>
      <c r="H531" s="17" t="s">
        <v>944</v>
      </c>
      <c r="J531" s="135">
        <v>0</v>
      </c>
      <c r="L531" s="135">
        <v>0</v>
      </c>
      <c r="N531" s="135">
        <v>0</v>
      </c>
      <c r="P531" s="135">
        <v>0</v>
      </c>
      <c r="R531" s="135">
        <v>0</v>
      </c>
    </row>
    <row r="532" spans="1:46" s="141" customFormat="1" ht="12" customHeight="1" x14ac:dyDescent="0.2">
      <c r="A532" s="8">
        <v>11000</v>
      </c>
      <c r="B532" s="8">
        <v>2100</v>
      </c>
      <c r="C532" s="8">
        <v>51200</v>
      </c>
      <c r="D532" s="8" t="s">
        <v>57</v>
      </c>
      <c r="E532" s="17">
        <v>9000</v>
      </c>
      <c r="F532" s="17" t="s">
        <v>12</v>
      </c>
      <c r="G532" s="17">
        <v>1511</v>
      </c>
      <c r="H532" s="17" t="s">
        <v>945</v>
      </c>
      <c r="I532" s="97"/>
      <c r="J532" s="135">
        <v>0</v>
      </c>
      <c r="K532" s="136"/>
      <c r="L532" s="135">
        <v>0</v>
      </c>
      <c r="M532" s="136"/>
      <c r="N532" s="135">
        <v>0</v>
      </c>
      <c r="O532" s="136"/>
      <c r="P532" s="135">
        <v>0</v>
      </c>
      <c r="Q532" s="136"/>
      <c r="R532" s="135">
        <v>0</v>
      </c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</row>
    <row r="533" spans="1:46" ht="14.25" x14ac:dyDescent="0.3">
      <c r="A533" s="4"/>
      <c r="B533" s="26"/>
      <c r="C533" s="7"/>
      <c r="D533" s="7"/>
      <c r="E533" s="27" t="s">
        <v>214</v>
      </c>
      <c r="F533" s="18"/>
      <c r="G533" s="19"/>
      <c r="H533" s="19"/>
      <c r="I533" s="89"/>
      <c r="J533" s="73" t="s">
        <v>905</v>
      </c>
      <c r="K533" s="83"/>
      <c r="L533" s="73" t="s">
        <v>906</v>
      </c>
      <c r="M533" s="83"/>
      <c r="N533" s="73" t="s">
        <v>907</v>
      </c>
      <c r="O533" s="83"/>
      <c r="P533" s="73" t="s">
        <v>908</v>
      </c>
      <c r="Q533" s="83"/>
      <c r="R533" s="73" t="s">
        <v>909</v>
      </c>
    </row>
    <row r="534" spans="1:46" ht="12" customHeight="1" x14ac:dyDescent="0.2">
      <c r="A534" s="8">
        <v>11000</v>
      </c>
      <c r="B534" s="8">
        <v>2100</v>
      </c>
      <c r="C534" s="8">
        <v>51300</v>
      </c>
      <c r="D534" s="8" t="s">
        <v>58</v>
      </c>
      <c r="E534" s="20" t="s">
        <v>10</v>
      </c>
      <c r="F534" s="17" t="s">
        <v>12</v>
      </c>
      <c r="G534" s="17">
        <v>1211</v>
      </c>
      <c r="H534" s="17" t="s">
        <v>930</v>
      </c>
      <c r="J534" s="135">
        <v>0</v>
      </c>
      <c r="L534" s="135">
        <v>0</v>
      </c>
      <c r="N534" s="135">
        <v>0</v>
      </c>
      <c r="P534" s="135">
        <v>0</v>
      </c>
      <c r="R534" s="135">
        <v>0</v>
      </c>
    </row>
    <row r="535" spans="1:46" ht="12" customHeight="1" x14ac:dyDescent="0.2">
      <c r="A535" s="8">
        <v>11000</v>
      </c>
      <c r="B535" s="8">
        <v>2100</v>
      </c>
      <c r="C535" s="8">
        <v>51300</v>
      </c>
      <c r="D535" s="8" t="s">
        <v>58</v>
      </c>
      <c r="E535" s="20" t="s">
        <v>10</v>
      </c>
      <c r="F535" s="17" t="s">
        <v>12</v>
      </c>
      <c r="G535" s="17">
        <v>1214</v>
      </c>
      <c r="H535" s="17" t="s">
        <v>931</v>
      </c>
      <c r="J535" s="135">
        <v>0</v>
      </c>
      <c r="L535" s="135">
        <v>0</v>
      </c>
      <c r="N535" s="135">
        <v>0</v>
      </c>
      <c r="P535" s="135">
        <v>0</v>
      </c>
      <c r="R535" s="135">
        <v>0</v>
      </c>
    </row>
    <row r="536" spans="1:46" ht="12" customHeight="1" x14ac:dyDescent="0.2">
      <c r="A536" s="8">
        <v>11000</v>
      </c>
      <c r="B536" s="8">
        <v>2100</v>
      </c>
      <c r="C536" s="8">
        <v>51300</v>
      </c>
      <c r="D536" s="8" t="s">
        <v>58</v>
      </c>
      <c r="E536" s="20" t="s">
        <v>10</v>
      </c>
      <c r="F536" s="17" t="s">
        <v>12</v>
      </c>
      <c r="G536" s="17">
        <v>1215</v>
      </c>
      <c r="H536" s="17" t="s">
        <v>932</v>
      </c>
      <c r="J536" s="135">
        <v>0</v>
      </c>
      <c r="L536" s="135">
        <v>0</v>
      </c>
      <c r="N536" s="135">
        <v>0</v>
      </c>
      <c r="P536" s="135">
        <v>0</v>
      </c>
      <c r="R536" s="135">
        <v>0</v>
      </c>
    </row>
    <row r="537" spans="1:46" ht="12" customHeight="1" x14ac:dyDescent="0.2">
      <c r="A537" s="8">
        <v>11000</v>
      </c>
      <c r="B537" s="8">
        <v>2100</v>
      </c>
      <c r="C537" s="8">
        <v>51300</v>
      </c>
      <c r="D537" s="8" t="s">
        <v>58</v>
      </c>
      <c r="E537" s="20" t="s">
        <v>10</v>
      </c>
      <c r="F537" s="17" t="s">
        <v>12</v>
      </c>
      <c r="G537" s="17">
        <v>1216</v>
      </c>
      <c r="H537" s="17" t="s">
        <v>933</v>
      </c>
      <c r="J537" s="135">
        <v>0</v>
      </c>
      <c r="L537" s="135">
        <v>0</v>
      </c>
      <c r="N537" s="135">
        <v>0</v>
      </c>
      <c r="P537" s="135">
        <v>0</v>
      </c>
      <c r="R537" s="135">
        <v>0</v>
      </c>
    </row>
    <row r="538" spans="1:46" ht="12" customHeight="1" x14ac:dyDescent="0.2">
      <c r="A538" s="8">
        <v>11000</v>
      </c>
      <c r="B538" s="8">
        <v>2100</v>
      </c>
      <c r="C538" s="8">
        <v>51300</v>
      </c>
      <c r="D538" s="8" t="s">
        <v>58</v>
      </c>
      <c r="E538" s="20" t="s">
        <v>10</v>
      </c>
      <c r="F538" s="17" t="s">
        <v>12</v>
      </c>
      <c r="G538" s="17">
        <v>1217</v>
      </c>
      <c r="H538" s="17" t="s">
        <v>934</v>
      </c>
      <c r="J538" s="135">
        <v>0</v>
      </c>
      <c r="L538" s="135">
        <v>0</v>
      </c>
      <c r="N538" s="135">
        <v>0</v>
      </c>
      <c r="P538" s="135">
        <v>0</v>
      </c>
      <c r="R538" s="135">
        <v>0</v>
      </c>
    </row>
    <row r="539" spans="1:46" ht="12" customHeight="1" x14ac:dyDescent="0.2">
      <c r="A539" s="8">
        <v>11000</v>
      </c>
      <c r="B539" s="8">
        <v>2100</v>
      </c>
      <c r="C539" s="8">
        <v>51300</v>
      </c>
      <c r="D539" s="8" t="s">
        <v>58</v>
      </c>
      <c r="E539" s="20" t="s">
        <v>10</v>
      </c>
      <c r="F539" s="17" t="s">
        <v>12</v>
      </c>
      <c r="G539" s="17">
        <v>1218</v>
      </c>
      <c r="H539" s="17" t="s">
        <v>935</v>
      </c>
      <c r="J539" s="135">
        <v>0</v>
      </c>
      <c r="L539" s="135">
        <v>0</v>
      </c>
      <c r="N539" s="135">
        <v>0</v>
      </c>
      <c r="P539" s="135">
        <v>0</v>
      </c>
      <c r="R539" s="135">
        <v>0</v>
      </c>
    </row>
    <row r="540" spans="1:46" ht="12" customHeight="1" x14ac:dyDescent="0.2">
      <c r="A540" s="8">
        <v>11000</v>
      </c>
      <c r="B540" s="8">
        <v>2100</v>
      </c>
      <c r="C540" s="8">
        <v>51300</v>
      </c>
      <c r="D540" s="8" t="s">
        <v>58</v>
      </c>
      <c r="E540" s="20" t="s">
        <v>10</v>
      </c>
      <c r="F540" s="17" t="s">
        <v>12</v>
      </c>
      <c r="G540" s="17">
        <v>1311</v>
      </c>
      <c r="H540" s="17" t="s">
        <v>936</v>
      </c>
      <c r="J540" s="135">
        <v>0</v>
      </c>
      <c r="L540" s="135">
        <v>0</v>
      </c>
      <c r="N540" s="135">
        <v>0</v>
      </c>
      <c r="P540" s="135">
        <v>0</v>
      </c>
      <c r="R540" s="135">
        <v>0</v>
      </c>
    </row>
    <row r="541" spans="1:46" ht="12" customHeight="1" x14ac:dyDescent="0.2">
      <c r="A541" s="8">
        <v>11000</v>
      </c>
      <c r="B541" s="8">
        <v>2100</v>
      </c>
      <c r="C541" s="8">
        <v>51300</v>
      </c>
      <c r="D541" s="8" t="s">
        <v>58</v>
      </c>
      <c r="E541" s="20" t="s">
        <v>10</v>
      </c>
      <c r="F541" s="17" t="s">
        <v>12</v>
      </c>
      <c r="G541" s="17">
        <v>1312</v>
      </c>
      <c r="H541" s="17" t="s">
        <v>937</v>
      </c>
      <c r="J541" s="135">
        <v>0</v>
      </c>
      <c r="L541" s="135">
        <v>0</v>
      </c>
      <c r="N541" s="135">
        <v>0</v>
      </c>
      <c r="P541" s="135">
        <v>0</v>
      </c>
      <c r="R541" s="135">
        <v>0</v>
      </c>
    </row>
    <row r="542" spans="1:46" s="28" customFormat="1" ht="12" customHeight="1" x14ac:dyDescent="0.2">
      <c r="A542" s="8">
        <v>11000</v>
      </c>
      <c r="B542" s="8">
        <v>2100</v>
      </c>
      <c r="C542" s="8">
        <v>51300</v>
      </c>
      <c r="D542" s="8" t="s">
        <v>58</v>
      </c>
      <c r="E542" s="20" t="s">
        <v>10</v>
      </c>
      <c r="F542" s="17" t="s">
        <v>12</v>
      </c>
      <c r="G542" s="17">
        <v>1313</v>
      </c>
      <c r="H542" s="17" t="s">
        <v>938</v>
      </c>
      <c r="I542" s="97"/>
      <c r="J542" s="135">
        <v>0</v>
      </c>
      <c r="K542" s="136"/>
      <c r="L542" s="135">
        <v>0</v>
      </c>
      <c r="M542" s="136"/>
      <c r="N542" s="135">
        <v>0</v>
      </c>
      <c r="O542" s="136"/>
      <c r="P542" s="135">
        <v>0</v>
      </c>
      <c r="Q542" s="136"/>
      <c r="R542" s="135">
        <v>0</v>
      </c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</row>
    <row r="543" spans="1:46" ht="12" customHeight="1" x14ac:dyDescent="0.2">
      <c r="A543" s="8">
        <v>11000</v>
      </c>
      <c r="B543" s="8">
        <v>2100</v>
      </c>
      <c r="C543" s="8">
        <v>51300</v>
      </c>
      <c r="D543" s="8" t="s">
        <v>58</v>
      </c>
      <c r="E543" s="20" t="s">
        <v>10</v>
      </c>
      <c r="F543" s="17" t="s">
        <v>12</v>
      </c>
      <c r="G543" s="17">
        <v>1314</v>
      </c>
      <c r="H543" s="17" t="s">
        <v>939</v>
      </c>
      <c r="J543" s="135">
        <v>0</v>
      </c>
      <c r="L543" s="135">
        <v>0</v>
      </c>
      <c r="N543" s="135">
        <v>0</v>
      </c>
      <c r="P543" s="135">
        <v>0</v>
      </c>
      <c r="R543" s="135">
        <v>0</v>
      </c>
    </row>
    <row r="544" spans="1:46" ht="12" customHeight="1" x14ac:dyDescent="0.2">
      <c r="A544" s="8">
        <v>11000</v>
      </c>
      <c r="B544" s="8">
        <v>2100</v>
      </c>
      <c r="C544" s="8">
        <v>51300</v>
      </c>
      <c r="D544" s="8" t="s">
        <v>58</v>
      </c>
      <c r="E544" s="20" t="s">
        <v>10</v>
      </c>
      <c r="F544" s="17" t="s">
        <v>12</v>
      </c>
      <c r="G544" s="17">
        <v>1315</v>
      </c>
      <c r="H544" s="17" t="s">
        <v>940</v>
      </c>
      <c r="J544" s="135">
        <v>0</v>
      </c>
      <c r="L544" s="135">
        <v>0</v>
      </c>
      <c r="N544" s="135">
        <v>0</v>
      </c>
      <c r="P544" s="135">
        <v>0</v>
      </c>
      <c r="R544" s="135">
        <v>0</v>
      </c>
    </row>
    <row r="545" spans="1:46" ht="12" customHeight="1" x14ac:dyDescent="0.2">
      <c r="A545" s="8">
        <v>11000</v>
      </c>
      <c r="B545" s="8">
        <v>2100</v>
      </c>
      <c r="C545" s="8">
        <v>51300</v>
      </c>
      <c r="D545" s="8" t="s">
        <v>58</v>
      </c>
      <c r="E545" s="20" t="s">
        <v>10</v>
      </c>
      <c r="F545" s="17" t="s">
        <v>12</v>
      </c>
      <c r="G545" s="17">
        <v>1316</v>
      </c>
      <c r="H545" s="17" t="s">
        <v>941</v>
      </c>
      <c r="J545" s="135">
        <v>0</v>
      </c>
      <c r="L545" s="135">
        <v>0</v>
      </c>
      <c r="N545" s="135">
        <v>0</v>
      </c>
      <c r="P545" s="135">
        <v>0</v>
      </c>
      <c r="R545" s="135">
        <v>0</v>
      </c>
    </row>
    <row r="546" spans="1:46" ht="12" customHeight="1" x14ac:dyDescent="0.2">
      <c r="A546" s="8">
        <v>11000</v>
      </c>
      <c r="B546" s="8">
        <v>2100</v>
      </c>
      <c r="C546" s="8">
        <v>51300</v>
      </c>
      <c r="D546" s="8" t="s">
        <v>58</v>
      </c>
      <c r="E546" s="20" t="s">
        <v>10</v>
      </c>
      <c r="F546" s="17" t="s">
        <v>12</v>
      </c>
      <c r="G546" s="17">
        <v>1317</v>
      </c>
      <c r="H546" s="17" t="s">
        <v>942</v>
      </c>
      <c r="J546" s="135">
        <v>0</v>
      </c>
      <c r="L546" s="135">
        <v>0</v>
      </c>
      <c r="N546" s="135">
        <v>0</v>
      </c>
      <c r="P546" s="135">
        <v>0</v>
      </c>
      <c r="R546" s="135">
        <v>0</v>
      </c>
    </row>
    <row r="547" spans="1:46" ht="12" customHeight="1" x14ac:dyDescent="0.2">
      <c r="A547" s="8">
        <v>11000</v>
      </c>
      <c r="B547" s="8">
        <v>2100</v>
      </c>
      <c r="C547" s="8">
        <v>51300</v>
      </c>
      <c r="D547" s="8" t="s">
        <v>58</v>
      </c>
      <c r="E547" s="20" t="s">
        <v>10</v>
      </c>
      <c r="F547" s="17" t="s">
        <v>12</v>
      </c>
      <c r="G547" s="17">
        <v>1318</v>
      </c>
      <c r="H547" s="17" t="s">
        <v>943</v>
      </c>
      <c r="J547" s="135">
        <v>0</v>
      </c>
      <c r="L547" s="135">
        <v>0</v>
      </c>
      <c r="N547" s="135">
        <v>0</v>
      </c>
      <c r="P547" s="135">
        <v>0</v>
      </c>
      <c r="R547" s="135">
        <v>0</v>
      </c>
    </row>
    <row r="548" spans="1:46" ht="12" customHeight="1" x14ac:dyDescent="0.2">
      <c r="A548" s="8">
        <v>11000</v>
      </c>
      <c r="B548" s="8">
        <v>2100</v>
      </c>
      <c r="C548" s="8">
        <v>51300</v>
      </c>
      <c r="D548" s="8" t="s">
        <v>58</v>
      </c>
      <c r="E548" s="20" t="s">
        <v>10</v>
      </c>
      <c r="F548" s="17" t="s">
        <v>12</v>
      </c>
      <c r="G548" s="17">
        <v>1319</v>
      </c>
      <c r="H548" s="17" t="s">
        <v>944</v>
      </c>
      <c r="J548" s="135">
        <v>0</v>
      </c>
      <c r="L548" s="135">
        <v>0</v>
      </c>
      <c r="N548" s="135">
        <v>0</v>
      </c>
      <c r="P548" s="135">
        <v>0</v>
      </c>
      <c r="R548" s="135">
        <v>0</v>
      </c>
    </row>
    <row r="549" spans="1:46" s="141" customFormat="1" ht="12" customHeight="1" x14ac:dyDescent="0.2">
      <c r="A549" s="8">
        <v>11000</v>
      </c>
      <c r="B549" s="8">
        <v>2100</v>
      </c>
      <c r="C549" s="8">
        <v>51300</v>
      </c>
      <c r="D549" s="8" t="s">
        <v>58</v>
      </c>
      <c r="E549" s="20" t="s">
        <v>10</v>
      </c>
      <c r="F549" s="17" t="s">
        <v>12</v>
      </c>
      <c r="G549" s="17">
        <v>1511</v>
      </c>
      <c r="H549" s="17" t="s">
        <v>945</v>
      </c>
      <c r="I549" s="97"/>
      <c r="J549" s="135">
        <v>0</v>
      </c>
      <c r="K549" s="136"/>
      <c r="L549" s="135">
        <v>0</v>
      </c>
      <c r="M549" s="136"/>
      <c r="N549" s="135">
        <v>0</v>
      </c>
      <c r="O549" s="136"/>
      <c r="P549" s="135">
        <v>0</v>
      </c>
      <c r="Q549" s="136"/>
      <c r="R549" s="135">
        <v>0</v>
      </c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</row>
    <row r="550" spans="1:46" ht="14.25" x14ac:dyDescent="0.3">
      <c r="A550" s="4"/>
      <c r="B550" s="26"/>
      <c r="C550" s="7"/>
      <c r="D550" s="7"/>
      <c r="E550" s="27" t="s">
        <v>217</v>
      </c>
      <c r="F550" s="18"/>
      <c r="G550" s="19"/>
      <c r="H550" s="19"/>
      <c r="I550" s="89"/>
      <c r="J550" s="73" t="s">
        <v>905</v>
      </c>
      <c r="K550" s="83"/>
      <c r="L550" s="73" t="s">
        <v>906</v>
      </c>
      <c r="M550" s="83"/>
      <c r="N550" s="73" t="s">
        <v>907</v>
      </c>
      <c r="O550" s="83"/>
      <c r="P550" s="73" t="s">
        <v>908</v>
      </c>
      <c r="Q550" s="83"/>
      <c r="R550" s="73" t="s">
        <v>909</v>
      </c>
    </row>
    <row r="551" spans="1:46" ht="12" customHeight="1" x14ac:dyDescent="0.2">
      <c r="A551" s="8">
        <v>11000</v>
      </c>
      <c r="B551" s="8">
        <v>2100</v>
      </c>
      <c r="C551" s="8">
        <v>51300</v>
      </c>
      <c r="D551" s="8" t="s">
        <v>58</v>
      </c>
      <c r="E551" s="17">
        <v>2000</v>
      </c>
      <c r="F551" s="17" t="s">
        <v>12</v>
      </c>
      <c r="G551" s="17">
        <v>1211</v>
      </c>
      <c r="H551" s="17" t="s">
        <v>930</v>
      </c>
      <c r="J551" s="135">
        <v>0</v>
      </c>
      <c r="L551" s="135">
        <v>0</v>
      </c>
      <c r="N551" s="135">
        <v>0</v>
      </c>
      <c r="P551" s="135">
        <v>0</v>
      </c>
      <c r="R551" s="135">
        <v>0</v>
      </c>
    </row>
    <row r="552" spans="1:46" ht="12" customHeight="1" x14ac:dyDescent="0.2">
      <c r="A552" s="8">
        <v>11000</v>
      </c>
      <c r="B552" s="8">
        <v>2100</v>
      </c>
      <c r="C552" s="8">
        <v>51300</v>
      </c>
      <c r="D552" s="8" t="s">
        <v>58</v>
      </c>
      <c r="E552" s="17">
        <v>2000</v>
      </c>
      <c r="F552" s="17" t="s">
        <v>12</v>
      </c>
      <c r="G552" s="17">
        <v>1214</v>
      </c>
      <c r="H552" s="17" t="s">
        <v>931</v>
      </c>
      <c r="J552" s="135">
        <v>0</v>
      </c>
      <c r="L552" s="135">
        <v>0</v>
      </c>
      <c r="N552" s="135">
        <v>0</v>
      </c>
      <c r="P552" s="135">
        <v>0</v>
      </c>
      <c r="R552" s="135">
        <v>0</v>
      </c>
    </row>
    <row r="553" spans="1:46" ht="12" customHeight="1" x14ac:dyDescent="0.2">
      <c r="A553" s="8">
        <v>11000</v>
      </c>
      <c r="B553" s="8">
        <v>2100</v>
      </c>
      <c r="C553" s="8">
        <v>51300</v>
      </c>
      <c r="D553" s="8" t="s">
        <v>58</v>
      </c>
      <c r="E553" s="17">
        <v>2000</v>
      </c>
      <c r="F553" s="17" t="s">
        <v>12</v>
      </c>
      <c r="G553" s="17">
        <v>1215</v>
      </c>
      <c r="H553" s="17" t="s">
        <v>932</v>
      </c>
      <c r="J553" s="135">
        <v>0</v>
      </c>
      <c r="L553" s="135">
        <v>0</v>
      </c>
      <c r="N553" s="135">
        <v>0</v>
      </c>
      <c r="P553" s="135">
        <v>0</v>
      </c>
      <c r="R553" s="135">
        <v>0</v>
      </c>
    </row>
    <row r="554" spans="1:46" ht="12" customHeight="1" x14ac:dyDescent="0.2">
      <c r="A554" s="8">
        <v>11000</v>
      </c>
      <c r="B554" s="8">
        <v>2100</v>
      </c>
      <c r="C554" s="8">
        <v>51300</v>
      </c>
      <c r="D554" s="8" t="s">
        <v>58</v>
      </c>
      <c r="E554" s="17">
        <v>2000</v>
      </c>
      <c r="F554" s="17" t="s">
        <v>12</v>
      </c>
      <c r="G554" s="17">
        <v>1216</v>
      </c>
      <c r="H554" s="17" t="s">
        <v>933</v>
      </c>
      <c r="J554" s="135">
        <v>0</v>
      </c>
      <c r="L554" s="135">
        <v>0</v>
      </c>
      <c r="N554" s="135">
        <v>0</v>
      </c>
      <c r="P554" s="135">
        <v>0</v>
      </c>
      <c r="R554" s="135">
        <v>0</v>
      </c>
    </row>
    <row r="555" spans="1:46" ht="12" customHeight="1" x14ac:dyDescent="0.2">
      <c r="A555" s="8">
        <v>11000</v>
      </c>
      <c r="B555" s="8">
        <v>2100</v>
      </c>
      <c r="C555" s="8">
        <v>51300</v>
      </c>
      <c r="D555" s="8" t="s">
        <v>58</v>
      </c>
      <c r="E555" s="17">
        <v>2000</v>
      </c>
      <c r="F555" s="17" t="s">
        <v>12</v>
      </c>
      <c r="G555" s="17">
        <v>1217</v>
      </c>
      <c r="H555" s="17" t="s">
        <v>934</v>
      </c>
      <c r="J555" s="135">
        <v>0</v>
      </c>
      <c r="L555" s="135">
        <v>0</v>
      </c>
      <c r="N555" s="135">
        <v>0</v>
      </c>
      <c r="P555" s="135">
        <v>0</v>
      </c>
      <c r="R555" s="135">
        <v>0</v>
      </c>
    </row>
    <row r="556" spans="1:46" ht="12" customHeight="1" x14ac:dyDescent="0.2">
      <c r="A556" s="8">
        <v>11000</v>
      </c>
      <c r="B556" s="8">
        <v>2100</v>
      </c>
      <c r="C556" s="8">
        <v>51300</v>
      </c>
      <c r="D556" s="8" t="s">
        <v>58</v>
      </c>
      <c r="E556" s="17">
        <v>2000</v>
      </c>
      <c r="F556" s="17" t="s">
        <v>12</v>
      </c>
      <c r="G556" s="17">
        <v>1218</v>
      </c>
      <c r="H556" s="17" t="s">
        <v>935</v>
      </c>
      <c r="J556" s="135">
        <v>0</v>
      </c>
      <c r="L556" s="135">
        <v>0</v>
      </c>
      <c r="N556" s="135">
        <v>0</v>
      </c>
      <c r="P556" s="135">
        <v>0</v>
      </c>
      <c r="R556" s="135">
        <v>0</v>
      </c>
    </row>
    <row r="557" spans="1:46" ht="12" customHeight="1" x14ac:dyDescent="0.2">
      <c r="A557" s="8">
        <v>11000</v>
      </c>
      <c r="B557" s="8">
        <v>2100</v>
      </c>
      <c r="C557" s="8">
        <v>51300</v>
      </c>
      <c r="D557" s="8" t="s">
        <v>58</v>
      </c>
      <c r="E557" s="17">
        <v>2000</v>
      </c>
      <c r="F557" s="17" t="s">
        <v>12</v>
      </c>
      <c r="G557" s="17">
        <v>1311</v>
      </c>
      <c r="H557" s="17" t="s">
        <v>936</v>
      </c>
      <c r="J557" s="135">
        <v>0</v>
      </c>
      <c r="L557" s="135">
        <v>0</v>
      </c>
      <c r="N557" s="135">
        <v>0</v>
      </c>
      <c r="P557" s="135">
        <v>0</v>
      </c>
      <c r="R557" s="135">
        <v>0</v>
      </c>
    </row>
    <row r="558" spans="1:46" ht="12" customHeight="1" x14ac:dyDescent="0.2">
      <c r="A558" s="8">
        <v>11000</v>
      </c>
      <c r="B558" s="8">
        <v>2100</v>
      </c>
      <c r="C558" s="8">
        <v>51300</v>
      </c>
      <c r="D558" s="8" t="s">
        <v>58</v>
      </c>
      <c r="E558" s="17">
        <v>2000</v>
      </c>
      <c r="F558" s="17" t="s">
        <v>12</v>
      </c>
      <c r="G558" s="17">
        <v>1312</v>
      </c>
      <c r="H558" s="17" t="s">
        <v>937</v>
      </c>
      <c r="J558" s="135">
        <v>0</v>
      </c>
      <c r="L558" s="135">
        <v>0</v>
      </c>
      <c r="N558" s="135">
        <v>0</v>
      </c>
      <c r="P558" s="135">
        <v>0</v>
      </c>
      <c r="R558" s="135">
        <v>0</v>
      </c>
    </row>
    <row r="559" spans="1:46" ht="12" customHeight="1" x14ac:dyDescent="0.2">
      <c r="A559" s="8">
        <v>11000</v>
      </c>
      <c r="B559" s="8">
        <v>2100</v>
      </c>
      <c r="C559" s="8">
        <v>51300</v>
      </c>
      <c r="D559" s="8" t="s">
        <v>58</v>
      </c>
      <c r="E559" s="17">
        <v>2000</v>
      </c>
      <c r="F559" s="17" t="s">
        <v>12</v>
      </c>
      <c r="G559" s="17">
        <v>1313</v>
      </c>
      <c r="H559" s="17" t="s">
        <v>938</v>
      </c>
      <c r="J559" s="135">
        <v>0</v>
      </c>
      <c r="L559" s="135">
        <v>0</v>
      </c>
      <c r="N559" s="135">
        <v>0</v>
      </c>
      <c r="P559" s="135">
        <v>0</v>
      </c>
      <c r="R559" s="135">
        <v>0</v>
      </c>
    </row>
    <row r="560" spans="1:46" ht="12" customHeight="1" x14ac:dyDescent="0.2">
      <c r="A560" s="8">
        <v>11000</v>
      </c>
      <c r="B560" s="8">
        <v>2100</v>
      </c>
      <c r="C560" s="8">
        <v>51300</v>
      </c>
      <c r="D560" s="8" t="s">
        <v>58</v>
      </c>
      <c r="E560" s="17">
        <v>2000</v>
      </c>
      <c r="F560" s="17" t="s">
        <v>12</v>
      </c>
      <c r="G560" s="17">
        <v>1314</v>
      </c>
      <c r="H560" s="17" t="s">
        <v>939</v>
      </c>
      <c r="J560" s="135">
        <v>0</v>
      </c>
      <c r="L560" s="135">
        <v>0</v>
      </c>
      <c r="N560" s="135">
        <v>0</v>
      </c>
      <c r="P560" s="135">
        <v>0</v>
      </c>
      <c r="R560" s="135">
        <v>0</v>
      </c>
    </row>
    <row r="561" spans="1:46" ht="12" customHeight="1" x14ac:dyDescent="0.2">
      <c r="A561" s="8">
        <v>11000</v>
      </c>
      <c r="B561" s="8">
        <v>2100</v>
      </c>
      <c r="C561" s="8">
        <v>51300</v>
      </c>
      <c r="D561" s="8" t="s">
        <v>58</v>
      </c>
      <c r="E561" s="17">
        <v>2000</v>
      </c>
      <c r="F561" s="17" t="s">
        <v>12</v>
      </c>
      <c r="G561" s="17">
        <v>1315</v>
      </c>
      <c r="H561" s="17" t="s">
        <v>940</v>
      </c>
      <c r="J561" s="135">
        <v>0</v>
      </c>
      <c r="L561" s="135">
        <v>0</v>
      </c>
      <c r="N561" s="135">
        <v>0</v>
      </c>
      <c r="P561" s="135">
        <v>0</v>
      </c>
      <c r="R561" s="135">
        <v>0</v>
      </c>
    </row>
    <row r="562" spans="1:46" ht="12" customHeight="1" x14ac:dyDescent="0.2">
      <c r="A562" s="8">
        <v>11000</v>
      </c>
      <c r="B562" s="8">
        <v>2100</v>
      </c>
      <c r="C562" s="8">
        <v>51300</v>
      </c>
      <c r="D562" s="8" t="s">
        <v>58</v>
      </c>
      <c r="E562" s="17">
        <v>2000</v>
      </c>
      <c r="F562" s="17" t="s">
        <v>12</v>
      </c>
      <c r="G562" s="17">
        <v>1316</v>
      </c>
      <c r="H562" s="17" t="s">
        <v>941</v>
      </c>
      <c r="J562" s="135">
        <v>0</v>
      </c>
      <c r="L562" s="135">
        <v>0</v>
      </c>
      <c r="N562" s="135">
        <v>0</v>
      </c>
      <c r="P562" s="135">
        <v>0</v>
      </c>
      <c r="R562" s="135">
        <v>0</v>
      </c>
    </row>
    <row r="563" spans="1:46" ht="12" customHeight="1" x14ac:dyDescent="0.2">
      <c r="A563" s="8">
        <v>11000</v>
      </c>
      <c r="B563" s="8">
        <v>2100</v>
      </c>
      <c r="C563" s="8">
        <v>51300</v>
      </c>
      <c r="D563" s="8" t="s">
        <v>58</v>
      </c>
      <c r="E563" s="17">
        <v>2000</v>
      </c>
      <c r="F563" s="17" t="s">
        <v>12</v>
      </c>
      <c r="G563" s="17">
        <v>1317</v>
      </c>
      <c r="H563" s="17" t="s">
        <v>942</v>
      </c>
      <c r="J563" s="135">
        <v>0</v>
      </c>
      <c r="L563" s="135">
        <v>0</v>
      </c>
      <c r="N563" s="135">
        <v>0</v>
      </c>
      <c r="P563" s="135">
        <v>0</v>
      </c>
      <c r="R563" s="135">
        <v>0</v>
      </c>
    </row>
    <row r="564" spans="1:46" ht="12" customHeight="1" x14ac:dyDescent="0.2">
      <c r="A564" s="8">
        <v>11000</v>
      </c>
      <c r="B564" s="8">
        <v>2100</v>
      </c>
      <c r="C564" s="8">
        <v>51300</v>
      </c>
      <c r="D564" s="8" t="s">
        <v>58</v>
      </c>
      <c r="E564" s="17">
        <v>2000</v>
      </c>
      <c r="F564" s="17" t="s">
        <v>12</v>
      </c>
      <c r="G564" s="17">
        <v>1318</v>
      </c>
      <c r="H564" s="17" t="s">
        <v>943</v>
      </c>
      <c r="J564" s="135">
        <v>0</v>
      </c>
      <c r="L564" s="135">
        <v>0</v>
      </c>
      <c r="N564" s="135">
        <v>0</v>
      </c>
      <c r="P564" s="135">
        <v>0</v>
      </c>
      <c r="R564" s="135">
        <v>0</v>
      </c>
    </row>
    <row r="565" spans="1:46" ht="12" customHeight="1" x14ac:dyDescent="0.2">
      <c r="A565" s="8">
        <v>11000</v>
      </c>
      <c r="B565" s="8">
        <v>2100</v>
      </c>
      <c r="C565" s="8">
        <v>51300</v>
      </c>
      <c r="D565" s="8" t="s">
        <v>58</v>
      </c>
      <c r="E565" s="17">
        <v>2000</v>
      </c>
      <c r="F565" s="17" t="s">
        <v>12</v>
      </c>
      <c r="G565" s="17">
        <v>1319</v>
      </c>
      <c r="H565" s="17" t="s">
        <v>944</v>
      </c>
      <c r="J565" s="135">
        <v>0</v>
      </c>
      <c r="L565" s="135">
        <v>0</v>
      </c>
      <c r="N565" s="135">
        <v>0</v>
      </c>
      <c r="P565" s="135">
        <v>0</v>
      </c>
      <c r="R565" s="135">
        <v>0</v>
      </c>
    </row>
    <row r="566" spans="1:46" s="141" customFormat="1" ht="12" customHeight="1" x14ac:dyDescent="0.2">
      <c r="A566" s="8">
        <v>11000</v>
      </c>
      <c r="B566" s="8">
        <v>2100</v>
      </c>
      <c r="C566" s="8">
        <v>51300</v>
      </c>
      <c r="D566" s="8" t="s">
        <v>58</v>
      </c>
      <c r="E566" s="17">
        <v>2000</v>
      </c>
      <c r="F566" s="17" t="s">
        <v>12</v>
      </c>
      <c r="G566" s="17">
        <v>1511</v>
      </c>
      <c r="H566" s="17" t="s">
        <v>945</v>
      </c>
      <c r="I566" s="97"/>
      <c r="J566" s="135">
        <v>0</v>
      </c>
      <c r="K566" s="136"/>
      <c r="L566" s="135">
        <v>0</v>
      </c>
      <c r="M566" s="136"/>
      <c r="N566" s="135">
        <v>0</v>
      </c>
      <c r="O566" s="136"/>
      <c r="P566" s="135">
        <v>0</v>
      </c>
      <c r="Q566" s="136"/>
      <c r="R566" s="135">
        <v>0</v>
      </c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</row>
    <row r="567" spans="1:46" ht="14.25" x14ac:dyDescent="0.3">
      <c r="A567" s="4"/>
      <c r="B567" s="26"/>
      <c r="C567" s="7"/>
      <c r="D567" s="7"/>
      <c r="E567" s="27" t="s">
        <v>221</v>
      </c>
      <c r="F567" s="18"/>
      <c r="G567" s="19"/>
      <c r="H567" s="19"/>
      <c r="I567" s="89"/>
      <c r="J567" s="73" t="s">
        <v>905</v>
      </c>
      <c r="K567" s="83"/>
      <c r="L567" s="73" t="s">
        <v>906</v>
      </c>
      <c r="M567" s="83"/>
      <c r="N567" s="73" t="s">
        <v>907</v>
      </c>
      <c r="O567" s="83"/>
      <c r="P567" s="73" t="s">
        <v>908</v>
      </c>
      <c r="Q567" s="83"/>
      <c r="R567" s="73" t="s">
        <v>909</v>
      </c>
    </row>
    <row r="568" spans="1:46" x14ac:dyDescent="0.2">
      <c r="A568" s="8">
        <v>11000</v>
      </c>
      <c r="B568" s="8">
        <v>2100</v>
      </c>
      <c r="C568" s="8">
        <v>51300</v>
      </c>
      <c r="D568" s="8" t="s">
        <v>58</v>
      </c>
      <c r="E568" s="17">
        <v>9000</v>
      </c>
      <c r="F568" s="17" t="s">
        <v>12</v>
      </c>
      <c r="G568" s="17">
        <v>1211</v>
      </c>
      <c r="H568" s="17" t="s">
        <v>930</v>
      </c>
      <c r="J568" s="135">
        <v>0</v>
      </c>
      <c r="L568" s="135">
        <v>0</v>
      </c>
      <c r="N568" s="135">
        <v>0</v>
      </c>
      <c r="P568" s="135">
        <v>0</v>
      </c>
      <c r="R568" s="135">
        <v>0</v>
      </c>
    </row>
    <row r="569" spans="1:46" ht="12" customHeight="1" x14ac:dyDescent="0.2">
      <c r="A569" s="8">
        <v>11000</v>
      </c>
      <c r="B569" s="8">
        <v>2100</v>
      </c>
      <c r="C569" s="8">
        <v>51300</v>
      </c>
      <c r="D569" s="8" t="s">
        <v>58</v>
      </c>
      <c r="E569" s="17">
        <v>9000</v>
      </c>
      <c r="F569" s="17" t="s">
        <v>12</v>
      </c>
      <c r="G569" s="17">
        <v>1214</v>
      </c>
      <c r="H569" s="17" t="s">
        <v>931</v>
      </c>
      <c r="J569" s="135">
        <v>0</v>
      </c>
      <c r="L569" s="135">
        <v>0</v>
      </c>
      <c r="N569" s="135">
        <v>0</v>
      </c>
      <c r="P569" s="135">
        <v>0</v>
      </c>
      <c r="R569" s="135">
        <v>0</v>
      </c>
    </row>
    <row r="570" spans="1:46" ht="12" customHeight="1" x14ac:dyDescent="0.2">
      <c r="A570" s="8">
        <v>11000</v>
      </c>
      <c r="B570" s="8">
        <v>2100</v>
      </c>
      <c r="C570" s="8">
        <v>51300</v>
      </c>
      <c r="D570" s="8" t="s">
        <v>58</v>
      </c>
      <c r="E570" s="17">
        <v>9000</v>
      </c>
      <c r="F570" s="17" t="s">
        <v>12</v>
      </c>
      <c r="G570" s="17">
        <v>1215</v>
      </c>
      <c r="H570" s="17" t="s">
        <v>932</v>
      </c>
      <c r="J570" s="135">
        <v>0</v>
      </c>
      <c r="L570" s="135">
        <v>0</v>
      </c>
      <c r="N570" s="135">
        <v>0</v>
      </c>
      <c r="P570" s="135">
        <v>0</v>
      </c>
      <c r="R570" s="135">
        <v>0</v>
      </c>
    </row>
    <row r="571" spans="1:46" ht="12" customHeight="1" x14ac:dyDescent="0.2">
      <c r="A571" s="8">
        <v>11000</v>
      </c>
      <c r="B571" s="8">
        <v>2100</v>
      </c>
      <c r="C571" s="8">
        <v>51300</v>
      </c>
      <c r="D571" s="8" t="s">
        <v>58</v>
      </c>
      <c r="E571" s="17">
        <v>9000</v>
      </c>
      <c r="F571" s="17" t="s">
        <v>12</v>
      </c>
      <c r="G571" s="17">
        <v>1216</v>
      </c>
      <c r="H571" s="17" t="s">
        <v>933</v>
      </c>
      <c r="J571" s="135">
        <v>0</v>
      </c>
      <c r="L571" s="135">
        <v>0</v>
      </c>
      <c r="N571" s="135">
        <v>0</v>
      </c>
      <c r="P571" s="135">
        <v>0</v>
      </c>
      <c r="R571" s="135">
        <v>0</v>
      </c>
    </row>
    <row r="572" spans="1:46" ht="12" customHeight="1" x14ac:dyDescent="0.2">
      <c r="A572" s="8">
        <v>11000</v>
      </c>
      <c r="B572" s="8">
        <v>2100</v>
      </c>
      <c r="C572" s="8">
        <v>51300</v>
      </c>
      <c r="D572" s="8" t="s">
        <v>58</v>
      </c>
      <c r="E572" s="17">
        <v>9000</v>
      </c>
      <c r="F572" s="17" t="s">
        <v>12</v>
      </c>
      <c r="G572" s="17">
        <v>1217</v>
      </c>
      <c r="H572" s="17" t="s">
        <v>934</v>
      </c>
      <c r="J572" s="135">
        <v>0</v>
      </c>
      <c r="L572" s="135">
        <v>0</v>
      </c>
      <c r="N572" s="135">
        <v>0</v>
      </c>
      <c r="P572" s="135">
        <v>0</v>
      </c>
      <c r="R572" s="135">
        <v>0</v>
      </c>
    </row>
    <row r="573" spans="1:46" ht="12" customHeight="1" x14ac:dyDescent="0.2">
      <c r="A573" s="8">
        <v>11000</v>
      </c>
      <c r="B573" s="8">
        <v>2100</v>
      </c>
      <c r="C573" s="8">
        <v>51300</v>
      </c>
      <c r="D573" s="8" t="s">
        <v>58</v>
      </c>
      <c r="E573" s="17">
        <v>9000</v>
      </c>
      <c r="F573" s="17" t="s">
        <v>12</v>
      </c>
      <c r="G573" s="17">
        <v>1218</v>
      </c>
      <c r="H573" s="17" t="s">
        <v>935</v>
      </c>
      <c r="J573" s="135">
        <v>0</v>
      </c>
      <c r="L573" s="135">
        <v>0</v>
      </c>
      <c r="N573" s="135">
        <v>0</v>
      </c>
      <c r="P573" s="135">
        <v>0</v>
      </c>
      <c r="R573" s="135">
        <v>0</v>
      </c>
    </row>
    <row r="574" spans="1:46" ht="12" customHeight="1" x14ac:dyDescent="0.2">
      <c r="A574" s="8">
        <v>11000</v>
      </c>
      <c r="B574" s="8">
        <v>2100</v>
      </c>
      <c r="C574" s="8">
        <v>51300</v>
      </c>
      <c r="D574" s="8" t="s">
        <v>58</v>
      </c>
      <c r="E574" s="17">
        <v>9000</v>
      </c>
      <c r="F574" s="17" t="s">
        <v>12</v>
      </c>
      <c r="G574" s="17">
        <v>1311</v>
      </c>
      <c r="H574" s="17" t="s">
        <v>936</v>
      </c>
      <c r="J574" s="135">
        <v>0</v>
      </c>
      <c r="L574" s="135">
        <v>0</v>
      </c>
      <c r="N574" s="135">
        <v>0</v>
      </c>
      <c r="P574" s="135">
        <v>0</v>
      </c>
      <c r="R574" s="135">
        <v>0</v>
      </c>
    </row>
    <row r="575" spans="1:46" ht="12" customHeight="1" x14ac:dyDescent="0.2">
      <c r="A575" s="8">
        <v>11000</v>
      </c>
      <c r="B575" s="8">
        <v>2100</v>
      </c>
      <c r="C575" s="8">
        <v>51300</v>
      </c>
      <c r="D575" s="8" t="s">
        <v>58</v>
      </c>
      <c r="E575" s="17">
        <v>9000</v>
      </c>
      <c r="F575" s="17" t="s">
        <v>12</v>
      </c>
      <c r="G575" s="17">
        <v>1312</v>
      </c>
      <c r="H575" s="17" t="s">
        <v>937</v>
      </c>
      <c r="J575" s="135">
        <v>0</v>
      </c>
      <c r="L575" s="135">
        <v>0</v>
      </c>
      <c r="N575" s="135">
        <v>0</v>
      </c>
      <c r="P575" s="135">
        <v>0</v>
      </c>
      <c r="R575" s="135">
        <v>0</v>
      </c>
    </row>
    <row r="576" spans="1:46" ht="12" customHeight="1" x14ac:dyDescent="0.2">
      <c r="A576" s="8">
        <v>11000</v>
      </c>
      <c r="B576" s="8">
        <v>2100</v>
      </c>
      <c r="C576" s="8">
        <v>51300</v>
      </c>
      <c r="D576" s="8" t="s">
        <v>58</v>
      </c>
      <c r="E576" s="17">
        <v>9000</v>
      </c>
      <c r="F576" s="17" t="s">
        <v>12</v>
      </c>
      <c r="G576" s="17">
        <v>1313</v>
      </c>
      <c r="H576" s="17" t="s">
        <v>938</v>
      </c>
      <c r="J576" s="135">
        <v>0</v>
      </c>
      <c r="L576" s="135">
        <v>0</v>
      </c>
      <c r="N576" s="135">
        <v>0</v>
      </c>
      <c r="P576" s="135">
        <v>0</v>
      </c>
      <c r="R576" s="135">
        <v>0</v>
      </c>
    </row>
    <row r="577" spans="1:18" ht="12" customHeight="1" x14ac:dyDescent="0.2">
      <c r="A577" s="8">
        <v>11000</v>
      </c>
      <c r="B577" s="8">
        <v>2100</v>
      </c>
      <c r="C577" s="8">
        <v>51300</v>
      </c>
      <c r="D577" s="8" t="s">
        <v>58</v>
      </c>
      <c r="E577" s="17">
        <v>9000</v>
      </c>
      <c r="F577" s="17" t="s">
        <v>12</v>
      </c>
      <c r="G577" s="17">
        <v>1314</v>
      </c>
      <c r="H577" s="17" t="s">
        <v>939</v>
      </c>
      <c r="J577" s="135">
        <v>0</v>
      </c>
      <c r="L577" s="135">
        <v>0</v>
      </c>
      <c r="N577" s="135">
        <v>0</v>
      </c>
      <c r="P577" s="135">
        <v>0</v>
      </c>
      <c r="R577" s="135">
        <v>0</v>
      </c>
    </row>
    <row r="578" spans="1:18" ht="12" customHeight="1" x14ac:dyDescent="0.2">
      <c r="A578" s="8">
        <v>11000</v>
      </c>
      <c r="B578" s="8">
        <v>2100</v>
      </c>
      <c r="C578" s="8">
        <v>51300</v>
      </c>
      <c r="D578" s="8" t="s">
        <v>58</v>
      </c>
      <c r="E578" s="17">
        <v>9000</v>
      </c>
      <c r="F578" s="17" t="s">
        <v>12</v>
      </c>
      <c r="G578" s="17">
        <v>1315</v>
      </c>
      <c r="H578" s="17" t="s">
        <v>940</v>
      </c>
      <c r="J578" s="135">
        <v>0</v>
      </c>
      <c r="L578" s="135">
        <v>0</v>
      </c>
      <c r="N578" s="135">
        <v>0</v>
      </c>
      <c r="P578" s="135">
        <v>0</v>
      </c>
      <c r="R578" s="135">
        <v>0</v>
      </c>
    </row>
    <row r="579" spans="1:18" ht="12" customHeight="1" x14ac:dyDescent="0.2">
      <c r="A579" s="8">
        <v>11000</v>
      </c>
      <c r="B579" s="8">
        <v>2100</v>
      </c>
      <c r="C579" s="8">
        <v>51300</v>
      </c>
      <c r="D579" s="8" t="s">
        <v>58</v>
      </c>
      <c r="E579" s="17">
        <v>9000</v>
      </c>
      <c r="F579" s="17" t="s">
        <v>12</v>
      </c>
      <c r="G579" s="17">
        <v>1316</v>
      </c>
      <c r="H579" s="17" t="s">
        <v>941</v>
      </c>
      <c r="J579" s="135">
        <v>0</v>
      </c>
      <c r="L579" s="135">
        <v>0</v>
      </c>
      <c r="N579" s="135">
        <v>0</v>
      </c>
      <c r="P579" s="135">
        <v>0</v>
      </c>
      <c r="R579" s="135">
        <v>0</v>
      </c>
    </row>
    <row r="580" spans="1:18" ht="12" customHeight="1" x14ac:dyDescent="0.2">
      <c r="A580" s="8">
        <v>11000</v>
      </c>
      <c r="B580" s="8">
        <v>2100</v>
      </c>
      <c r="C580" s="8">
        <v>51300</v>
      </c>
      <c r="D580" s="8" t="s">
        <v>58</v>
      </c>
      <c r="E580" s="17">
        <v>9000</v>
      </c>
      <c r="F580" s="17" t="s">
        <v>12</v>
      </c>
      <c r="G580" s="17">
        <v>1317</v>
      </c>
      <c r="H580" s="17" t="s">
        <v>942</v>
      </c>
      <c r="J580" s="135">
        <v>0</v>
      </c>
      <c r="L580" s="135">
        <v>0</v>
      </c>
      <c r="N580" s="135">
        <v>0</v>
      </c>
      <c r="P580" s="135">
        <v>0</v>
      </c>
      <c r="R580" s="135">
        <v>0</v>
      </c>
    </row>
    <row r="581" spans="1:18" ht="12" customHeight="1" x14ac:dyDescent="0.2">
      <c r="A581" s="8">
        <v>11000</v>
      </c>
      <c r="B581" s="8">
        <v>2100</v>
      </c>
      <c r="C581" s="8">
        <v>51300</v>
      </c>
      <c r="D581" s="8" t="s">
        <v>58</v>
      </c>
      <c r="E581" s="17">
        <v>9000</v>
      </c>
      <c r="F581" s="17" t="s">
        <v>12</v>
      </c>
      <c r="G581" s="17">
        <v>1318</v>
      </c>
      <c r="H581" s="17" t="s">
        <v>943</v>
      </c>
      <c r="J581" s="135">
        <v>0</v>
      </c>
      <c r="L581" s="135">
        <v>0</v>
      </c>
      <c r="N581" s="135">
        <v>0</v>
      </c>
      <c r="P581" s="135">
        <v>0</v>
      </c>
      <c r="R581" s="135">
        <v>0</v>
      </c>
    </row>
    <row r="582" spans="1:18" ht="12" customHeight="1" x14ac:dyDescent="0.2">
      <c r="A582" s="8">
        <v>11000</v>
      </c>
      <c r="B582" s="8">
        <v>2100</v>
      </c>
      <c r="C582" s="8">
        <v>51300</v>
      </c>
      <c r="D582" s="8" t="s">
        <v>58</v>
      </c>
      <c r="E582" s="17">
        <v>9000</v>
      </c>
      <c r="F582" s="17" t="s">
        <v>12</v>
      </c>
      <c r="G582" s="17">
        <v>1319</v>
      </c>
      <c r="H582" s="17" t="s">
        <v>944</v>
      </c>
      <c r="J582" s="135">
        <v>0</v>
      </c>
      <c r="L582" s="135">
        <v>0</v>
      </c>
      <c r="N582" s="135">
        <v>0</v>
      </c>
      <c r="P582" s="135">
        <v>0</v>
      </c>
      <c r="R582" s="135">
        <v>0</v>
      </c>
    </row>
    <row r="583" spans="1:18" ht="12" customHeight="1" x14ac:dyDescent="0.2">
      <c r="A583" s="8">
        <v>11000</v>
      </c>
      <c r="B583" s="8">
        <v>2100</v>
      </c>
      <c r="C583" s="8">
        <v>51300</v>
      </c>
      <c r="D583" s="8" t="s">
        <v>58</v>
      </c>
      <c r="E583" s="17">
        <v>9000</v>
      </c>
      <c r="F583" s="17" t="s">
        <v>12</v>
      </c>
      <c r="G583" s="17">
        <v>1511</v>
      </c>
      <c r="H583" s="17" t="s">
        <v>945</v>
      </c>
      <c r="J583" s="135">
        <v>0</v>
      </c>
      <c r="L583" s="135">
        <v>0</v>
      </c>
      <c r="N583" s="135">
        <v>0</v>
      </c>
      <c r="P583" s="135">
        <v>0</v>
      </c>
      <c r="R583" s="135">
        <v>0</v>
      </c>
    </row>
    <row r="584" spans="1:18" ht="12" customHeight="1" x14ac:dyDescent="0.2">
      <c r="A584" s="170"/>
      <c r="B584" s="8"/>
      <c r="C584" s="222"/>
      <c r="D584" s="222"/>
      <c r="E584" s="223"/>
      <c r="F584" s="223"/>
      <c r="G584" s="224"/>
      <c r="H584" s="224"/>
      <c r="I584" s="225"/>
      <c r="J584" s="168"/>
      <c r="K584" s="169"/>
      <c r="L584" s="168"/>
      <c r="M584" s="169"/>
      <c r="N584" s="168"/>
      <c r="O584" s="169"/>
      <c r="P584" s="168"/>
      <c r="Q584" s="169"/>
      <c r="R584" s="168"/>
    </row>
    <row r="585" spans="1:18" ht="12" customHeight="1" x14ac:dyDescent="0.2">
      <c r="A585" s="170"/>
      <c r="B585" s="8"/>
      <c r="C585" s="222"/>
      <c r="D585" s="222"/>
      <c r="E585" s="223"/>
      <c r="F585" s="223"/>
      <c r="G585" s="224"/>
      <c r="H585" s="224" t="s">
        <v>973</v>
      </c>
      <c r="I585" s="225"/>
      <c r="J585" s="168">
        <f>SUM(J447:J584)</f>
        <v>73912</v>
      </c>
      <c r="K585" s="169"/>
      <c r="L585" s="168">
        <f>SUM(L447:L584)</f>
        <v>84312</v>
      </c>
      <c r="M585" s="169"/>
      <c r="N585" s="168">
        <f>SUM(N447:N584)</f>
        <v>84712</v>
      </c>
      <c r="O585" s="169"/>
      <c r="P585" s="168">
        <f>SUM(P447:P584)</f>
        <v>129424</v>
      </c>
      <c r="Q585" s="169"/>
      <c r="R585" s="168">
        <f>SUM(R447:R584)</f>
        <v>129824</v>
      </c>
    </row>
    <row r="586" spans="1:18" ht="14.25" x14ac:dyDescent="0.3">
      <c r="A586" s="4"/>
      <c r="B586" s="5"/>
      <c r="C586" s="6" t="s">
        <v>59</v>
      </c>
      <c r="D586" s="7"/>
      <c r="E586" s="18"/>
      <c r="F586" s="18"/>
      <c r="G586" s="19"/>
      <c r="H586" s="19"/>
      <c r="I586" s="89"/>
      <c r="J586" s="73" t="s">
        <v>905</v>
      </c>
      <c r="K586" s="83"/>
      <c r="L586" s="73" t="s">
        <v>906</v>
      </c>
      <c r="M586" s="83"/>
      <c r="N586" s="73" t="s">
        <v>907</v>
      </c>
      <c r="O586" s="83"/>
      <c r="P586" s="73" t="s">
        <v>908</v>
      </c>
      <c r="Q586" s="83"/>
      <c r="R586" s="73" t="s">
        <v>909</v>
      </c>
    </row>
    <row r="587" spans="1:18" ht="12" customHeight="1" x14ac:dyDescent="0.2">
      <c r="A587" s="8">
        <v>11000</v>
      </c>
      <c r="B587" s="8">
        <v>2100</v>
      </c>
      <c r="C587" s="8">
        <v>52111</v>
      </c>
      <c r="D587" s="8" t="s">
        <v>60</v>
      </c>
      <c r="E587" s="20" t="s">
        <v>10</v>
      </c>
      <c r="F587" s="17" t="s">
        <v>12</v>
      </c>
      <c r="G587" s="20" t="s">
        <v>10</v>
      </c>
      <c r="H587" s="20">
        <v>8.1131174445543006E-2</v>
      </c>
      <c r="I587" s="90"/>
      <c r="J587" s="135">
        <f>0.0811*J585</f>
        <v>5994.2632000000003</v>
      </c>
      <c r="L587" s="135">
        <f>0.0811*L585</f>
        <v>6837.7032000000008</v>
      </c>
      <c r="N587" s="135">
        <f>0.0811*N585</f>
        <v>6870.1432000000004</v>
      </c>
      <c r="P587" s="135">
        <f>0.0811*P585</f>
        <v>10496.286400000001</v>
      </c>
      <c r="R587" s="135">
        <f>0.0811*R585</f>
        <v>10528.726400000001</v>
      </c>
    </row>
    <row r="588" spans="1:18" ht="12" customHeight="1" x14ac:dyDescent="0.2">
      <c r="A588" s="8">
        <v>11000</v>
      </c>
      <c r="B588" s="8">
        <v>2100</v>
      </c>
      <c r="C588" s="8">
        <v>52112</v>
      </c>
      <c r="D588" s="8" t="s">
        <v>61</v>
      </c>
      <c r="E588" s="20" t="s">
        <v>10</v>
      </c>
      <c r="F588" s="17" t="s">
        <v>12</v>
      </c>
      <c r="G588" s="20" t="s">
        <v>10</v>
      </c>
      <c r="H588" s="20">
        <v>1.0859962815302153E-2</v>
      </c>
      <c r="I588" s="90"/>
      <c r="J588" s="135">
        <f>0.0108*J585</f>
        <v>798.24959999999999</v>
      </c>
      <c r="L588" s="135">
        <f>0.0108*L585</f>
        <v>910.56960000000004</v>
      </c>
      <c r="N588" s="135">
        <f>0.0108*N585</f>
        <v>914.88960000000009</v>
      </c>
      <c r="P588" s="135">
        <f>0.0108*P585</f>
        <v>1397.7792000000002</v>
      </c>
      <c r="R588" s="135">
        <f>0.0108*R585</f>
        <v>1402.0992000000001</v>
      </c>
    </row>
    <row r="589" spans="1:18" ht="12" customHeight="1" x14ac:dyDescent="0.2">
      <c r="A589" s="8">
        <v>11000</v>
      </c>
      <c r="B589" s="8">
        <v>2100</v>
      </c>
      <c r="C589" s="8">
        <v>52210</v>
      </c>
      <c r="D589" s="8" t="s">
        <v>62</v>
      </c>
      <c r="E589" s="20" t="s">
        <v>10</v>
      </c>
      <c r="F589" s="17" t="s">
        <v>12</v>
      </c>
      <c r="G589" s="20" t="s">
        <v>10</v>
      </c>
      <c r="H589" s="20">
        <v>4.2680969666901783E-2</v>
      </c>
      <c r="I589" s="90"/>
      <c r="J589" s="135">
        <f>0.0426*J585</f>
        <v>3148.6511999999998</v>
      </c>
      <c r="L589" s="135">
        <f>0.0426*L585</f>
        <v>3591.6911999999998</v>
      </c>
      <c r="N589" s="135">
        <f>0.0426*N585</f>
        <v>3608.7311999999997</v>
      </c>
      <c r="P589" s="135">
        <f>0.0426*P585</f>
        <v>5513.4623999999994</v>
      </c>
      <c r="R589" s="135">
        <f>0.0426*R585</f>
        <v>5530.5024000000003</v>
      </c>
    </row>
    <row r="590" spans="1:18" ht="12" customHeight="1" x14ac:dyDescent="0.2">
      <c r="A590" s="8">
        <v>11000</v>
      </c>
      <c r="B590" s="8">
        <v>2100</v>
      </c>
      <c r="C590" s="8">
        <v>52220</v>
      </c>
      <c r="D590" s="8" t="s">
        <v>63</v>
      </c>
      <c r="E590" s="20" t="s">
        <v>10</v>
      </c>
      <c r="F590" s="17" t="s">
        <v>12</v>
      </c>
      <c r="G590" s="20" t="s">
        <v>10</v>
      </c>
      <c r="H590" s="20">
        <v>9.9817409702777186E-3</v>
      </c>
      <c r="I590" s="90"/>
      <c r="J590" s="135">
        <f>0.0099*J585</f>
        <v>731.72880000000009</v>
      </c>
      <c r="L590" s="135">
        <f>0.0099*L585</f>
        <v>834.68880000000001</v>
      </c>
      <c r="N590" s="135">
        <f>0.0099*N585</f>
        <v>838.64880000000005</v>
      </c>
      <c r="P590" s="135">
        <f>0.0099*P585</f>
        <v>1281.2976000000001</v>
      </c>
      <c r="R590" s="135">
        <f>0.0099*R585</f>
        <v>1285.2576000000001</v>
      </c>
    </row>
    <row r="591" spans="1:18" ht="12" customHeight="1" x14ac:dyDescent="0.2">
      <c r="A591" s="8">
        <v>11000</v>
      </c>
      <c r="B591" s="8">
        <v>2100</v>
      </c>
      <c r="C591" s="8">
        <v>52311</v>
      </c>
      <c r="D591" s="8" t="s">
        <v>64</v>
      </c>
      <c r="E591" s="20" t="s">
        <v>10</v>
      </c>
      <c r="F591" s="17" t="s">
        <v>12</v>
      </c>
      <c r="G591" s="20" t="s">
        <v>10</v>
      </c>
      <c r="H591" s="20">
        <v>8.3172198733456937E-2</v>
      </c>
      <c r="I591" s="90"/>
      <c r="J591" s="135">
        <f>0.0831*J585</f>
        <v>6142.0871999999999</v>
      </c>
      <c r="L591" s="135">
        <f>0.0831*L585</f>
        <v>7006.3271999999997</v>
      </c>
      <c r="N591" s="135">
        <f>0.0831*N585</f>
        <v>7039.5671999999995</v>
      </c>
      <c r="P591" s="135">
        <f>0.0831*P585</f>
        <v>10755.134399999999</v>
      </c>
      <c r="R591" s="135">
        <f>0.0831*R585</f>
        <v>10788.374399999999</v>
      </c>
    </row>
    <row r="592" spans="1:18" ht="12" customHeight="1" x14ac:dyDescent="0.2">
      <c r="A592" s="8">
        <v>11000</v>
      </c>
      <c r="B592" s="8">
        <v>2100</v>
      </c>
      <c r="C592" s="8">
        <v>52312</v>
      </c>
      <c r="D592" s="8" t="s">
        <v>65</v>
      </c>
      <c r="E592" s="20" t="s">
        <v>10</v>
      </c>
      <c r="F592" s="17" t="s">
        <v>12</v>
      </c>
      <c r="G592" s="20" t="s">
        <v>10</v>
      </c>
      <c r="H592" s="20">
        <v>9.9389008802765275E-4</v>
      </c>
      <c r="I592" s="90"/>
      <c r="J592" s="135">
        <f>0.0009*J585</f>
        <v>66.520799999999994</v>
      </c>
      <c r="L592" s="135">
        <f>0.0009*L585</f>
        <v>75.880799999999994</v>
      </c>
      <c r="N592" s="135">
        <f>0.0009*N585</f>
        <v>76.240799999999993</v>
      </c>
      <c r="P592" s="135">
        <f>0.0009*P585</f>
        <v>116.4816</v>
      </c>
      <c r="R592" s="135">
        <f>0.0009*R585</f>
        <v>116.8416</v>
      </c>
    </row>
    <row r="593" spans="1:18" ht="12" customHeight="1" x14ac:dyDescent="0.2">
      <c r="A593" s="8">
        <v>11000</v>
      </c>
      <c r="B593" s="8">
        <v>2100</v>
      </c>
      <c r="C593" s="8">
        <v>52313</v>
      </c>
      <c r="D593" s="8" t="s">
        <v>66</v>
      </c>
      <c r="E593" s="20" t="s">
        <v>10</v>
      </c>
      <c r="F593" s="17" t="s">
        <v>12</v>
      </c>
      <c r="G593" s="20" t="s">
        <v>10</v>
      </c>
      <c r="H593" s="20">
        <v>7.6334920369266705E-3</v>
      </c>
      <c r="I593" s="90"/>
      <c r="J593" s="135">
        <f>0.0076*J585</f>
        <v>561.73119999999994</v>
      </c>
      <c r="L593" s="135">
        <f>0.0076*L585</f>
        <v>640.77120000000002</v>
      </c>
      <c r="N593" s="135">
        <f>0.0076*N585</f>
        <v>643.81119999999999</v>
      </c>
      <c r="P593" s="135">
        <f>0.0076*P585</f>
        <v>983.62239999999997</v>
      </c>
      <c r="R593" s="135">
        <f>0.0076*R585</f>
        <v>986.66240000000005</v>
      </c>
    </row>
    <row r="594" spans="1:18" ht="12" customHeight="1" x14ac:dyDescent="0.2">
      <c r="A594" s="8">
        <v>11000</v>
      </c>
      <c r="B594" s="8">
        <v>2100</v>
      </c>
      <c r="C594" s="8">
        <v>52314</v>
      </c>
      <c r="D594" s="8" t="s">
        <v>67</v>
      </c>
      <c r="E594" s="20" t="s">
        <v>10</v>
      </c>
      <c r="F594" s="17" t="s">
        <v>12</v>
      </c>
      <c r="G594" s="20" t="s">
        <v>10</v>
      </c>
      <c r="H594" s="20">
        <v>1.5073591667562245E-3</v>
      </c>
      <c r="I594" s="90"/>
      <c r="J594" s="135">
        <f>0.0015*J585</f>
        <v>110.86800000000001</v>
      </c>
      <c r="L594" s="135">
        <f>0.0015*L585</f>
        <v>126.468</v>
      </c>
      <c r="N594" s="135">
        <f>0.0015*N585</f>
        <v>127.068</v>
      </c>
      <c r="P594" s="135">
        <f>0.0015*P585</f>
        <v>194.136</v>
      </c>
      <c r="R594" s="135">
        <f>0.0015*R585</f>
        <v>194.73599999999999</v>
      </c>
    </row>
    <row r="595" spans="1:18" ht="12" customHeight="1" x14ac:dyDescent="0.2">
      <c r="A595" s="8">
        <v>11000</v>
      </c>
      <c r="B595" s="8">
        <v>2100</v>
      </c>
      <c r="C595" s="8">
        <v>52315</v>
      </c>
      <c r="D595" s="8" t="s">
        <v>68</v>
      </c>
      <c r="E595" s="20" t="s">
        <v>10</v>
      </c>
      <c r="F595" s="17" t="s">
        <v>12</v>
      </c>
      <c r="G595" s="20" t="s">
        <v>10</v>
      </c>
      <c r="H595" s="20">
        <v>1.4100509623249456E-3</v>
      </c>
      <c r="I595" s="90"/>
      <c r="J595" s="135">
        <f>0.0014*J585</f>
        <v>103.4768</v>
      </c>
      <c r="L595" s="135">
        <f>0.0014*L585</f>
        <v>118.0368</v>
      </c>
      <c r="N595" s="135">
        <f>0.0014*N585</f>
        <v>118.5968</v>
      </c>
      <c r="P595" s="135">
        <f>0.0014*P585</f>
        <v>181.1936</v>
      </c>
      <c r="R595" s="135">
        <f>0.0014*R585</f>
        <v>181.75360000000001</v>
      </c>
    </row>
    <row r="596" spans="1:18" ht="12" customHeight="1" x14ac:dyDescent="0.2">
      <c r="A596" s="8">
        <v>11000</v>
      </c>
      <c r="B596" s="8">
        <v>2100</v>
      </c>
      <c r="C596" s="8">
        <v>52316</v>
      </c>
      <c r="D596" s="8" t="s">
        <v>69</v>
      </c>
      <c r="E596" s="20" t="s">
        <v>10</v>
      </c>
      <c r="F596" s="17" t="s">
        <v>12</v>
      </c>
      <c r="G596" s="20" t="s">
        <v>10</v>
      </c>
      <c r="H596" s="20">
        <v>0</v>
      </c>
      <c r="I596" s="90"/>
      <c r="J596" s="135">
        <f>0*J585</f>
        <v>0</v>
      </c>
      <c r="L596" s="135">
        <f>0*L585</f>
        <v>0</v>
      </c>
      <c r="N596" s="135">
        <f>0*N585</f>
        <v>0</v>
      </c>
      <c r="P596" s="135">
        <f>0*P585</f>
        <v>0</v>
      </c>
      <c r="R596" s="135">
        <f>0*R585</f>
        <v>0</v>
      </c>
    </row>
    <row r="597" spans="1:18" ht="12" customHeight="1" x14ac:dyDescent="0.2">
      <c r="A597" s="8">
        <v>11000</v>
      </c>
      <c r="B597" s="8">
        <v>2100</v>
      </c>
      <c r="C597" s="8">
        <v>52500</v>
      </c>
      <c r="D597" s="8" t="s">
        <v>70</v>
      </c>
      <c r="E597" s="20" t="s">
        <v>10</v>
      </c>
      <c r="F597" s="17" t="s">
        <v>12</v>
      </c>
      <c r="G597" s="20" t="s">
        <v>10</v>
      </c>
      <c r="H597" s="20">
        <v>1.0334865712144686E-2</v>
      </c>
      <c r="I597" s="90"/>
      <c r="J597" s="135">
        <f>0.0103*J585</f>
        <v>761.29359999999997</v>
      </c>
      <c r="L597" s="135">
        <f>0.0103*L585</f>
        <v>868.41359999999997</v>
      </c>
      <c r="N597" s="135">
        <f>0.0103*N585</f>
        <v>872.53359999999998</v>
      </c>
      <c r="P597" s="135">
        <f>0.0103*P585</f>
        <v>1333.0672</v>
      </c>
      <c r="R597" s="135">
        <f>0.0103*R585</f>
        <v>1337.1872000000001</v>
      </c>
    </row>
    <row r="598" spans="1:18" ht="12" customHeight="1" x14ac:dyDescent="0.2">
      <c r="A598" s="8">
        <v>11000</v>
      </c>
      <c r="B598" s="8">
        <v>2100</v>
      </c>
      <c r="C598" s="8">
        <v>52710</v>
      </c>
      <c r="D598" s="8" t="s">
        <v>71</v>
      </c>
      <c r="E598" s="20" t="s">
        <v>10</v>
      </c>
      <c r="F598" s="17" t="s">
        <v>12</v>
      </c>
      <c r="G598" s="20" t="s">
        <v>10</v>
      </c>
      <c r="H598" s="20">
        <v>1.0904638909160538E-2</v>
      </c>
      <c r="I598" s="90"/>
      <c r="J598" s="135">
        <f>0.0109*J585</f>
        <v>805.64080000000001</v>
      </c>
      <c r="L598" s="135">
        <f>0.0109*L585</f>
        <v>919.00080000000003</v>
      </c>
      <c r="N598" s="135">
        <f>0.0109*N585</f>
        <v>923.36080000000004</v>
      </c>
      <c r="P598" s="135">
        <f>0.0109*P585</f>
        <v>1410.7216000000001</v>
      </c>
      <c r="R598" s="135">
        <f>0.0109*R585</f>
        <v>1415.0816</v>
      </c>
    </row>
    <row r="599" spans="1:18" ht="12" customHeight="1" x14ac:dyDescent="0.2">
      <c r="A599" s="8">
        <v>11000</v>
      </c>
      <c r="B599" s="8">
        <v>2100</v>
      </c>
      <c r="C599" s="8">
        <v>52720</v>
      </c>
      <c r="D599" s="8" t="s">
        <v>72</v>
      </c>
      <c r="E599" s="20" t="s">
        <v>10</v>
      </c>
      <c r="F599" s="17" t="s">
        <v>12</v>
      </c>
      <c r="G599" s="20" t="s">
        <v>10</v>
      </c>
      <c r="H599" s="20">
        <v>3.0477664029419395E-4</v>
      </c>
      <c r="I599" s="90"/>
      <c r="J599" s="135">
        <f>0.0003*J585</f>
        <v>22.173599999999997</v>
      </c>
      <c r="L599" s="135">
        <f>0.0003*L585</f>
        <v>25.293599999999998</v>
      </c>
      <c r="N599" s="135">
        <f>0.0003*N585</f>
        <v>25.413599999999999</v>
      </c>
      <c r="P599" s="135">
        <f>0.0003*P585</f>
        <v>38.827199999999998</v>
      </c>
      <c r="R599" s="135">
        <f>0.0003*R585</f>
        <v>38.947199999999995</v>
      </c>
    </row>
    <row r="600" spans="1:18" ht="12" customHeight="1" x14ac:dyDescent="0.2">
      <c r="A600" s="8">
        <v>11000</v>
      </c>
      <c r="B600" s="8">
        <v>2100</v>
      </c>
      <c r="C600" s="8">
        <v>52730</v>
      </c>
      <c r="D600" s="8" t="s">
        <v>73</v>
      </c>
      <c r="E600" s="20" t="s">
        <v>10</v>
      </c>
      <c r="F600" s="17" t="s">
        <v>12</v>
      </c>
      <c r="G600" s="20" t="s">
        <v>10</v>
      </c>
      <c r="H600" s="20" t="s">
        <v>10</v>
      </c>
      <c r="I600" s="90"/>
      <c r="J600" s="135">
        <v>0</v>
      </c>
      <c r="L600" s="135">
        <v>0</v>
      </c>
      <c r="N600" s="135">
        <v>0</v>
      </c>
      <c r="P600" s="135">
        <v>0</v>
      </c>
      <c r="R600" s="135">
        <v>0</v>
      </c>
    </row>
    <row r="601" spans="1:18" ht="12" customHeight="1" x14ac:dyDescent="0.2">
      <c r="A601" s="8">
        <v>11000</v>
      </c>
      <c r="B601" s="8">
        <v>2100</v>
      </c>
      <c r="C601" s="8">
        <v>52911</v>
      </c>
      <c r="D601" s="8" t="s">
        <v>74</v>
      </c>
      <c r="E601" s="20" t="s">
        <v>10</v>
      </c>
      <c r="F601" s="17" t="s">
        <v>12</v>
      </c>
      <c r="G601" s="20" t="s">
        <v>10</v>
      </c>
      <c r="H601" s="20" t="s">
        <v>10</v>
      </c>
      <c r="I601" s="90"/>
      <c r="J601" s="135">
        <v>0</v>
      </c>
      <c r="L601" s="135">
        <v>0</v>
      </c>
      <c r="N601" s="135">
        <v>0</v>
      </c>
      <c r="P601" s="135">
        <v>0</v>
      </c>
      <c r="R601" s="135">
        <v>0</v>
      </c>
    </row>
    <row r="602" spans="1:18" ht="12" customHeight="1" x14ac:dyDescent="0.2">
      <c r="A602" s="8">
        <v>11000</v>
      </c>
      <c r="B602" s="8">
        <v>2100</v>
      </c>
      <c r="C602" s="8">
        <v>52912</v>
      </c>
      <c r="D602" s="8" t="s">
        <v>75</v>
      </c>
      <c r="E602" s="20" t="s">
        <v>10</v>
      </c>
      <c r="F602" s="17" t="s">
        <v>12</v>
      </c>
      <c r="G602" s="20" t="s">
        <v>10</v>
      </c>
      <c r="H602" s="20" t="s">
        <v>10</v>
      </c>
      <c r="I602" s="90"/>
      <c r="J602" s="135">
        <v>0</v>
      </c>
      <c r="L602" s="135">
        <v>0</v>
      </c>
      <c r="N602" s="135">
        <v>0</v>
      </c>
      <c r="P602" s="135">
        <v>0</v>
      </c>
      <c r="R602" s="135">
        <v>0</v>
      </c>
    </row>
    <row r="603" spans="1:18" ht="12" customHeight="1" x14ac:dyDescent="0.2">
      <c r="A603" s="8">
        <v>11000</v>
      </c>
      <c r="B603" s="8">
        <v>2100</v>
      </c>
      <c r="C603" s="8">
        <v>52913</v>
      </c>
      <c r="D603" s="8" t="s">
        <v>76</v>
      </c>
      <c r="E603" s="20" t="s">
        <v>10</v>
      </c>
      <c r="F603" s="17" t="s">
        <v>12</v>
      </c>
      <c r="G603" s="20" t="s">
        <v>10</v>
      </c>
      <c r="H603" s="20" t="s">
        <v>10</v>
      </c>
      <c r="I603" s="90"/>
      <c r="J603" s="135">
        <v>0</v>
      </c>
      <c r="L603" s="135">
        <v>0</v>
      </c>
      <c r="N603" s="135">
        <v>0</v>
      </c>
      <c r="P603" s="135">
        <v>0</v>
      </c>
      <c r="R603" s="135">
        <v>0</v>
      </c>
    </row>
    <row r="604" spans="1:18" ht="12" customHeight="1" x14ac:dyDescent="0.2">
      <c r="A604" s="8">
        <v>11000</v>
      </c>
      <c r="B604" s="8">
        <v>2100</v>
      </c>
      <c r="C604" s="8">
        <v>52914</v>
      </c>
      <c r="D604" s="8" t="s">
        <v>77</v>
      </c>
      <c r="E604" s="20" t="s">
        <v>10</v>
      </c>
      <c r="F604" s="17" t="s">
        <v>12</v>
      </c>
      <c r="G604" s="20" t="s">
        <v>10</v>
      </c>
      <c r="H604" s="20" t="s">
        <v>10</v>
      </c>
      <c r="I604" s="90"/>
      <c r="J604" s="135">
        <v>0</v>
      </c>
      <c r="L604" s="135">
        <v>0</v>
      </c>
      <c r="N604" s="135">
        <v>0</v>
      </c>
      <c r="P604" s="135">
        <v>0</v>
      </c>
      <c r="R604" s="135">
        <v>0</v>
      </c>
    </row>
    <row r="605" spans="1:18" ht="12" customHeight="1" x14ac:dyDescent="0.2">
      <c r="A605" s="170"/>
      <c r="B605" s="8"/>
      <c r="C605" s="222"/>
      <c r="D605" s="222"/>
      <c r="E605" s="227"/>
      <c r="F605" s="223"/>
      <c r="G605" s="228"/>
      <c r="H605" s="228"/>
      <c r="I605" s="229"/>
      <c r="J605" s="168"/>
      <c r="K605" s="169"/>
      <c r="L605" s="168"/>
      <c r="M605" s="169"/>
      <c r="N605" s="168"/>
      <c r="O605" s="169"/>
      <c r="P605" s="168"/>
      <c r="Q605" s="169"/>
      <c r="R605" s="168"/>
    </row>
    <row r="606" spans="1:18" ht="12" customHeight="1" x14ac:dyDescent="0.2">
      <c r="A606" s="170"/>
      <c r="B606" s="8"/>
      <c r="C606" s="222"/>
      <c r="D606" s="222"/>
      <c r="E606" s="227"/>
      <c r="F606" s="223"/>
      <c r="G606" s="228"/>
      <c r="H606" s="228" t="s">
        <v>974</v>
      </c>
      <c r="I606" s="229"/>
      <c r="J606" s="168">
        <f>SUM(J587:J604)</f>
        <v>19246.684799999999</v>
      </c>
      <c r="K606" s="169"/>
      <c r="L606" s="168">
        <f>SUM(L587:L604)</f>
        <v>21954.844800000003</v>
      </c>
      <c r="M606" s="169"/>
      <c r="N606" s="168">
        <f>SUM(N587:N604)</f>
        <v>22059.004799999999</v>
      </c>
      <c r="O606" s="169"/>
      <c r="P606" s="168">
        <f>SUM(P587:P604)</f>
        <v>33702.009599999998</v>
      </c>
      <c r="Q606" s="169"/>
      <c r="R606" s="168">
        <f>SUM(R587:R604)</f>
        <v>33806.169600000001</v>
      </c>
    </row>
    <row r="607" spans="1:18" ht="14.25" x14ac:dyDescent="0.3">
      <c r="A607" s="4"/>
      <c r="B607" s="5"/>
      <c r="C607" s="6" t="s">
        <v>655</v>
      </c>
      <c r="D607" s="7"/>
      <c r="E607" s="18"/>
      <c r="F607" s="18"/>
      <c r="G607" s="19"/>
      <c r="H607" s="19"/>
      <c r="I607" s="89"/>
      <c r="J607" s="73" t="s">
        <v>905</v>
      </c>
      <c r="K607" s="83"/>
      <c r="L607" s="73" t="s">
        <v>906</v>
      </c>
      <c r="M607" s="83"/>
      <c r="N607" s="73" t="s">
        <v>907</v>
      </c>
      <c r="O607" s="83"/>
      <c r="P607" s="73" t="s">
        <v>908</v>
      </c>
      <c r="Q607" s="83"/>
      <c r="R607" s="73" t="s">
        <v>909</v>
      </c>
    </row>
    <row r="608" spans="1:18" ht="12" customHeight="1" x14ac:dyDescent="0.2">
      <c r="A608" s="8">
        <v>11000</v>
      </c>
      <c r="B608" s="8">
        <v>2100</v>
      </c>
      <c r="C608" s="8">
        <v>53211</v>
      </c>
      <c r="D608" s="8" t="s">
        <v>98</v>
      </c>
      <c r="E608" s="17">
        <v>2000</v>
      </c>
      <c r="F608" s="17" t="s">
        <v>12</v>
      </c>
      <c r="G608" s="20" t="s">
        <v>10</v>
      </c>
      <c r="H608" s="20" t="s">
        <v>10</v>
      </c>
      <c r="I608" s="90"/>
      <c r="J608" s="135">
        <v>0</v>
      </c>
      <c r="L608" s="135">
        <v>0</v>
      </c>
      <c r="N608" s="135">
        <v>0</v>
      </c>
      <c r="P608" s="135">
        <v>0</v>
      </c>
      <c r="R608" s="135">
        <v>0</v>
      </c>
    </row>
    <row r="609" spans="1:46" ht="12" customHeight="1" x14ac:dyDescent="0.2">
      <c r="A609" s="8">
        <v>11000</v>
      </c>
      <c r="B609" s="8">
        <v>2100</v>
      </c>
      <c r="C609" s="8">
        <v>53212</v>
      </c>
      <c r="D609" s="8" t="s">
        <v>99</v>
      </c>
      <c r="E609" s="17">
        <v>2000</v>
      </c>
      <c r="F609" s="17" t="s">
        <v>12</v>
      </c>
      <c r="G609" s="20" t="s">
        <v>10</v>
      </c>
      <c r="H609" s="20" t="s">
        <v>10</v>
      </c>
      <c r="I609" s="90"/>
      <c r="J609" s="135">
        <v>8640</v>
      </c>
      <c r="L609" s="135">
        <v>10640</v>
      </c>
      <c r="N609" s="135">
        <v>12640</v>
      </c>
      <c r="P609" s="135">
        <v>14640</v>
      </c>
      <c r="R609" s="135">
        <v>16640</v>
      </c>
    </row>
    <row r="610" spans="1:46" ht="12" customHeight="1" x14ac:dyDescent="0.2">
      <c r="A610" s="8">
        <v>11000</v>
      </c>
      <c r="B610" s="8">
        <v>2100</v>
      </c>
      <c r="C610" s="8">
        <v>53213</v>
      </c>
      <c r="D610" s="8" t="s">
        <v>100</v>
      </c>
      <c r="E610" s="17">
        <v>2000</v>
      </c>
      <c r="F610" s="17" t="s">
        <v>12</v>
      </c>
      <c r="G610" s="20" t="s">
        <v>10</v>
      </c>
      <c r="H610" s="20" t="s">
        <v>10</v>
      </c>
      <c r="I610" s="90"/>
      <c r="J610" s="135">
        <v>0</v>
      </c>
      <c r="L610" s="135">
        <v>0</v>
      </c>
      <c r="N610" s="135">
        <v>0</v>
      </c>
      <c r="P610" s="135">
        <v>0</v>
      </c>
      <c r="R610" s="135">
        <v>0</v>
      </c>
    </row>
    <row r="611" spans="1:46" ht="12" customHeight="1" x14ac:dyDescent="0.2">
      <c r="A611" s="8">
        <v>11000</v>
      </c>
      <c r="B611" s="8">
        <v>2100</v>
      </c>
      <c r="C611" s="8">
        <v>53214</v>
      </c>
      <c r="D611" s="8" t="s">
        <v>717</v>
      </c>
      <c r="E611" s="17">
        <v>2000</v>
      </c>
      <c r="F611" s="17" t="s">
        <v>12</v>
      </c>
      <c r="G611" s="20" t="s">
        <v>10</v>
      </c>
      <c r="H611" s="20" t="s">
        <v>10</v>
      </c>
      <c r="I611" s="90"/>
      <c r="J611" s="135">
        <v>0</v>
      </c>
      <c r="L611" s="135">
        <v>0</v>
      </c>
      <c r="N611" s="135">
        <v>0</v>
      </c>
      <c r="P611" s="135">
        <v>0</v>
      </c>
      <c r="R611" s="135">
        <v>0</v>
      </c>
    </row>
    <row r="612" spans="1:46" ht="12" customHeight="1" x14ac:dyDescent="0.2">
      <c r="A612" s="8">
        <v>11000</v>
      </c>
      <c r="B612" s="8">
        <v>2100</v>
      </c>
      <c r="C612" s="8">
        <v>53215</v>
      </c>
      <c r="D612" s="8" t="s">
        <v>101</v>
      </c>
      <c r="E612" s="20" t="s">
        <v>10</v>
      </c>
      <c r="F612" s="17" t="s">
        <v>12</v>
      </c>
      <c r="G612" s="20" t="s">
        <v>10</v>
      </c>
      <c r="H612" s="20" t="s">
        <v>10</v>
      </c>
      <c r="I612" s="90"/>
      <c r="J612" s="135">
        <v>0</v>
      </c>
      <c r="L612" s="135">
        <v>0</v>
      </c>
      <c r="N612" s="135">
        <v>0</v>
      </c>
      <c r="P612" s="135">
        <v>0</v>
      </c>
      <c r="R612" s="135">
        <v>0</v>
      </c>
    </row>
    <row r="613" spans="1:46" ht="12" customHeight="1" x14ac:dyDescent="0.2">
      <c r="A613" s="8">
        <v>11000</v>
      </c>
      <c r="B613" s="8">
        <v>2100</v>
      </c>
      <c r="C613" s="8">
        <v>53215</v>
      </c>
      <c r="D613" s="8" t="s">
        <v>101</v>
      </c>
      <c r="E613" s="17">
        <v>2000</v>
      </c>
      <c r="F613" s="17" t="s">
        <v>12</v>
      </c>
      <c r="G613" s="20" t="s">
        <v>10</v>
      </c>
      <c r="H613" s="20" t="s">
        <v>10</v>
      </c>
      <c r="I613" s="90"/>
      <c r="J613" s="135">
        <v>0</v>
      </c>
      <c r="L613" s="135">
        <v>0</v>
      </c>
      <c r="N613" s="135">
        <v>0</v>
      </c>
      <c r="P613" s="135">
        <v>0</v>
      </c>
      <c r="R613" s="135">
        <v>0</v>
      </c>
    </row>
    <row r="614" spans="1:46" ht="12" customHeight="1" x14ac:dyDescent="0.2">
      <c r="A614" s="8">
        <v>11000</v>
      </c>
      <c r="B614" s="8">
        <v>2100</v>
      </c>
      <c r="C614" s="8">
        <v>53216</v>
      </c>
      <c r="D614" s="8" t="s">
        <v>102</v>
      </c>
      <c r="E614" s="17">
        <v>2000</v>
      </c>
      <c r="F614" s="17" t="s">
        <v>12</v>
      </c>
      <c r="G614" s="20" t="s">
        <v>10</v>
      </c>
      <c r="H614" s="20" t="s">
        <v>10</v>
      </c>
      <c r="I614" s="90"/>
      <c r="J614" s="135">
        <v>0</v>
      </c>
      <c r="L614" s="135">
        <v>0</v>
      </c>
      <c r="N614" s="135">
        <v>0</v>
      </c>
      <c r="P614" s="135">
        <v>0</v>
      </c>
      <c r="R614" s="135">
        <v>0</v>
      </c>
    </row>
    <row r="615" spans="1:46" ht="12" customHeight="1" x14ac:dyDescent="0.2">
      <c r="A615" s="8">
        <v>11000</v>
      </c>
      <c r="B615" s="8">
        <v>2100</v>
      </c>
      <c r="C615" s="8">
        <v>53217</v>
      </c>
      <c r="D615" s="8" t="s">
        <v>103</v>
      </c>
      <c r="E615" s="17">
        <v>2000</v>
      </c>
      <c r="F615" s="17" t="s">
        <v>12</v>
      </c>
      <c r="G615" s="20" t="s">
        <v>10</v>
      </c>
      <c r="H615" s="20" t="s">
        <v>10</v>
      </c>
      <c r="I615" s="90"/>
      <c r="J615" s="135">
        <v>0</v>
      </c>
      <c r="L615" s="135">
        <v>0</v>
      </c>
      <c r="N615" s="135">
        <v>0</v>
      </c>
      <c r="P615" s="135">
        <v>0</v>
      </c>
      <c r="R615" s="135">
        <v>0</v>
      </c>
    </row>
    <row r="616" spans="1:46" ht="12" customHeight="1" x14ac:dyDescent="0.2">
      <c r="A616" s="8">
        <v>11000</v>
      </c>
      <c r="B616" s="8">
        <v>2100</v>
      </c>
      <c r="C616" s="8">
        <v>53218</v>
      </c>
      <c r="D616" s="8" t="s">
        <v>104</v>
      </c>
      <c r="E616" s="17">
        <v>2000</v>
      </c>
      <c r="F616" s="17" t="s">
        <v>12</v>
      </c>
      <c r="G616" s="20" t="s">
        <v>10</v>
      </c>
      <c r="H616" s="20" t="s">
        <v>10</v>
      </c>
      <c r="I616" s="90"/>
      <c r="J616" s="135">
        <v>0</v>
      </c>
      <c r="L616" s="135">
        <v>0</v>
      </c>
      <c r="N616" s="135">
        <v>0</v>
      </c>
      <c r="P616" s="135">
        <v>0</v>
      </c>
      <c r="R616" s="135">
        <v>0</v>
      </c>
    </row>
    <row r="617" spans="1:46" ht="12" customHeight="1" x14ac:dyDescent="0.2">
      <c r="A617" s="8">
        <v>11000</v>
      </c>
      <c r="B617" s="8">
        <v>2100</v>
      </c>
      <c r="C617" s="8">
        <v>53219</v>
      </c>
      <c r="D617" s="8" t="s">
        <v>105</v>
      </c>
      <c r="E617" s="17">
        <v>2000</v>
      </c>
      <c r="F617" s="17" t="s">
        <v>12</v>
      </c>
      <c r="G617" s="20" t="s">
        <v>10</v>
      </c>
      <c r="H617" s="20" t="s">
        <v>10</v>
      </c>
      <c r="I617" s="90"/>
      <c r="J617" s="135">
        <v>0</v>
      </c>
      <c r="L617" s="135">
        <v>0</v>
      </c>
      <c r="N617" s="135">
        <v>0</v>
      </c>
      <c r="P617" s="135">
        <v>0</v>
      </c>
      <c r="R617" s="135">
        <v>0</v>
      </c>
    </row>
    <row r="618" spans="1:46" s="139" customFormat="1" ht="12" customHeight="1" x14ac:dyDescent="0.2">
      <c r="A618" s="44">
        <v>11000</v>
      </c>
      <c r="B618" s="44">
        <v>2100</v>
      </c>
      <c r="C618" s="44">
        <v>53330</v>
      </c>
      <c r="D618" s="44" t="s">
        <v>291</v>
      </c>
      <c r="E618" s="47" t="s">
        <v>10</v>
      </c>
      <c r="F618" s="45" t="s">
        <v>12</v>
      </c>
      <c r="G618" s="47" t="s">
        <v>10</v>
      </c>
      <c r="H618" s="47" t="s">
        <v>10</v>
      </c>
      <c r="I618" s="91"/>
      <c r="J618" s="135">
        <v>0</v>
      </c>
      <c r="K618" s="136"/>
      <c r="L618" s="135">
        <v>0</v>
      </c>
      <c r="M618" s="136"/>
      <c r="N618" s="135">
        <v>0</v>
      </c>
      <c r="O618" s="136"/>
      <c r="P618" s="135">
        <v>0</v>
      </c>
      <c r="Q618" s="136"/>
      <c r="R618" s="135">
        <v>0</v>
      </c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</row>
    <row r="619" spans="1:46" s="139" customFormat="1" ht="12" customHeight="1" x14ac:dyDescent="0.2">
      <c r="A619" s="44">
        <v>11000</v>
      </c>
      <c r="B619" s="44">
        <v>2100</v>
      </c>
      <c r="C619" s="44">
        <v>53330</v>
      </c>
      <c r="D619" s="44" t="s">
        <v>291</v>
      </c>
      <c r="E619" s="45">
        <v>2000</v>
      </c>
      <c r="F619" s="45" t="s">
        <v>12</v>
      </c>
      <c r="G619" s="47" t="s">
        <v>10</v>
      </c>
      <c r="H619" s="47" t="s">
        <v>10</v>
      </c>
      <c r="I619" s="91"/>
      <c r="J619" s="135">
        <v>0</v>
      </c>
      <c r="K619" s="136"/>
      <c r="L619" s="135">
        <v>0</v>
      </c>
      <c r="M619" s="136"/>
      <c r="N619" s="135">
        <v>0</v>
      </c>
      <c r="O619" s="136"/>
      <c r="P619" s="135">
        <v>0</v>
      </c>
      <c r="Q619" s="136"/>
      <c r="R619" s="135">
        <v>0</v>
      </c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</row>
    <row r="620" spans="1:46" s="139" customFormat="1" ht="12" customHeight="1" x14ac:dyDescent="0.2">
      <c r="A620" s="44">
        <v>11000</v>
      </c>
      <c r="B620" s="44">
        <v>2100</v>
      </c>
      <c r="C620" s="44">
        <v>53330</v>
      </c>
      <c r="D620" s="44" t="s">
        <v>291</v>
      </c>
      <c r="E620" s="45" t="s">
        <v>725</v>
      </c>
      <c r="F620" s="45" t="s">
        <v>12</v>
      </c>
      <c r="G620" s="47" t="s">
        <v>10</v>
      </c>
      <c r="H620" s="47" t="s">
        <v>10</v>
      </c>
      <c r="I620" s="91"/>
      <c r="J620" s="135">
        <v>0</v>
      </c>
      <c r="K620" s="136"/>
      <c r="L620" s="135">
        <v>0</v>
      </c>
      <c r="M620" s="136"/>
      <c r="N620" s="135">
        <v>0</v>
      </c>
      <c r="O620" s="136"/>
      <c r="P620" s="135">
        <v>0</v>
      </c>
      <c r="Q620" s="136"/>
      <c r="R620" s="135">
        <v>0</v>
      </c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</row>
    <row r="621" spans="1:46" ht="12" customHeight="1" x14ac:dyDescent="0.2">
      <c r="A621" s="8">
        <v>11000</v>
      </c>
      <c r="B621" s="8">
        <v>2100</v>
      </c>
      <c r="C621" s="8">
        <v>53414</v>
      </c>
      <c r="D621" s="8" t="s">
        <v>747</v>
      </c>
      <c r="E621" s="20" t="s">
        <v>10</v>
      </c>
      <c r="F621" s="17" t="s">
        <v>12</v>
      </c>
      <c r="G621" s="20" t="s">
        <v>10</v>
      </c>
      <c r="H621" s="20" t="s">
        <v>10</v>
      </c>
      <c r="I621" s="90"/>
      <c r="J621" s="135">
        <v>0</v>
      </c>
      <c r="L621" s="135">
        <v>0</v>
      </c>
      <c r="N621" s="135">
        <v>0</v>
      </c>
      <c r="P621" s="135">
        <v>0</v>
      </c>
      <c r="R621" s="135">
        <v>0</v>
      </c>
    </row>
    <row r="622" spans="1:46" ht="12" customHeight="1" x14ac:dyDescent="0.2">
      <c r="A622" s="8">
        <v>11000</v>
      </c>
      <c r="B622" s="8">
        <v>2100</v>
      </c>
      <c r="C622" s="8">
        <v>53414</v>
      </c>
      <c r="D622" s="8" t="s">
        <v>747</v>
      </c>
      <c r="E622" s="17">
        <v>2000</v>
      </c>
      <c r="F622" s="17" t="s">
        <v>12</v>
      </c>
      <c r="G622" s="20" t="s">
        <v>10</v>
      </c>
      <c r="H622" s="20" t="s">
        <v>10</v>
      </c>
      <c r="I622" s="90"/>
      <c r="J622" s="135">
        <v>0</v>
      </c>
      <c r="L622" s="135">
        <v>0</v>
      </c>
      <c r="N622" s="135">
        <v>0</v>
      </c>
      <c r="P622" s="135">
        <v>0</v>
      </c>
      <c r="R622" s="135">
        <v>0</v>
      </c>
    </row>
    <row r="623" spans="1:46" s="28" customFormat="1" ht="12" customHeight="1" x14ac:dyDescent="0.2">
      <c r="A623" s="8">
        <v>11000</v>
      </c>
      <c r="B623" s="8">
        <v>2100</v>
      </c>
      <c r="C623" s="8">
        <v>53414</v>
      </c>
      <c r="D623" s="8" t="s">
        <v>747</v>
      </c>
      <c r="E623" s="17" t="s">
        <v>725</v>
      </c>
      <c r="F623" s="17" t="s">
        <v>12</v>
      </c>
      <c r="G623" s="20" t="s">
        <v>10</v>
      </c>
      <c r="H623" s="20" t="s">
        <v>10</v>
      </c>
      <c r="I623" s="90"/>
      <c r="J623" s="135">
        <v>0</v>
      </c>
      <c r="K623" s="136"/>
      <c r="L623" s="135">
        <v>0</v>
      </c>
      <c r="M623" s="136"/>
      <c r="N623" s="135">
        <v>0</v>
      </c>
      <c r="O623" s="136"/>
      <c r="P623" s="135">
        <v>0</v>
      </c>
      <c r="Q623" s="136"/>
      <c r="R623" s="135">
        <v>0</v>
      </c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</row>
    <row r="624" spans="1:46" ht="12" customHeight="1" x14ac:dyDescent="0.2">
      <c r="A624" s="8">
        <v>11000</v>
      </c>
      <c r="B624" s="8">
        <v>2100</v>
      </c>
      <c r="C624" s="8">
        <v>53711</v>
      </c>
      <c r="D624" s="8" t="s">
        <v>78</v>
      </c>
      <c r="E624" s="20" t="s">
        <v>10</v>
      </c>
      <c r="F624" s="17" t="s">
        <v>12</v>
      </c>
      <c r="G624" s="20" t="s">
        <v>10</v>
      </c>
      <c r="H624" s="20" t="s">
        <v>10</v>
      </c>
      <c r="I624" s="90"/>
      <c r="J624" s="135">
        <v>0</v>
      </c>
      <c r="L624" s="135">
        <v>0</v>
      </c>
      <c r="N624" s="135">
        <v>0</v>
      </c>
      <c r="P624" s="135">
        <v>0</v>
      </c>
      <c r="R624" s="135">
        <v>0</v>
      </c>
    </row>
    <row r="625" spans="1:18" ht="12" customHeight="1" x14ac:dyDescent="0.2">
      <c r="A625" s="8">
        <v>11000</v>
      </c>
      <c r="B625" s="8">
        <v>2100</v>
      </c>
      <c r="C625" s="8">
        <v>53711</v>
      </c>
      <c r="D625" s="8" t="s">
        <v>78</v>
      </c>
      <c r="E625" s="17">
        <v>2000</v>
      </c>
      <c r="F625" s="17" t="s">
        <v>12</v>
      </c>
      <c r="G625" s="20" t="s">
        <v>10</v>
      </c>
      <c r="H625" s="20" t="s">
        <v>10</v>
      </c>
      <c r="I625" s="90"/>
      <c r="J625" s="135">
        <v>0</v>
      </c>
      <c r="L625" s="135">
        <v>0</v>
      </c>
      <c r="N625" s="135">
        <v>0</v>
      </c>
      <c r="P625" s="135">
        <v>0</v>
      </c>
      <c r="R625" s="135">
        <v>0</v>
      </c>
    </row>
    <row r="626" spans="1:18" ht="12" customHeight="1" x14ac:dyDescent="0.2">
      <c r="A626" s="8">
        <v>11000</v>
      </c>
      <c r="B626" s="8">
        <v>2100</v>
      </c>
      <c r="C626" s="8">
        <v>53711</v>
      </c>
      <c r="D626" s="8" t="s">
        <v>78</v>
      </c>
      <c r="E626" s="17">
        <v>9000</v>
      </c>
      <c r="F626" s="17" t="s">
        <v>12</v>
      </c>
      <c r="G626" s="20" t="s">
        <v>10</v>
      </c>
      <c r="H626" s="20" t="s">
        <v>10</v>
      </c>
      <c r="I626" s="90"/>
      <c r="J626" s="135">
        <v>0</v>
      </c>
      <c r="L626" s="135">
        <v>0</v>
      </c>
      <c r="N626" s="135">
        <v>0</v>
      </c>
      <c r="P626" s="135">
        <v>0</v>
      </c>
      <c r="R626" s="135">
        <v>0</v>
      </c>
    </row>
    <row r="627" spans="1:18" ht="14.25" x14ac:dyDescent="0.3">
      <c r="A627" s="4"/>
      <c r="B627" s="5"/>
      <c r="C627" s="6" t="s">
        <v>79</v>
      </c>
      <c r="D627" s="7"/>
      <c r="E627" s="18"/>
      <c r="F627" s="18"/>
      <c r="G627" s="19"/>
      <c r="H627" s="19"/>
      <c r="I627" s="89"/>
      <c r="J627" s="73" t="s">
        <v>905</v>
      </c>
      <c r="K627" s="83"/>
      <c r="L627" s="73" t="s">
        <v>906</v>
      </c>
      <c r="M627" s="83"/>
      <c r="N627" s="73" t="s">
        <v>907</v>
      </c>
      <c r="O627" s="83"/>
      <c r="P627" s="73" t="s">
        <v>908</v>
      </c>
      <c r="Q627" s="83"/>
      <c r="R627" s="73" t="s">
        <v>909</v>
      </c>
    </row>
    <row r="628" spans="1:18" ht="12" customHeight="1" x14ac:dyDescent="0.2">
      <c r="A628" s="8">
        <v>11000</v>
      </c>
      <c r="B628" s="8">
        <v>2100</v>
      </c>
      <c r="C628" s="8">
        <v>54311</v>
      </c>
      <c r="D628" s="8" t="s">
        <v>80</v>
      </c>
      <c r="E628" s="20" t="s">
        <v>10</v>
      </c>
      <c r="F628" s="17" t="s">
        <v>12</v>
      </c>
      <c r="G628" s="20" t="s">
        <v>10</v>
      </c>
      <c r="H628" s="20" t="s">
        <v>10</v>
      </c>
      <c r="I628" s="90"/>
      <c r="J628" s="135">
        <v>0</v>
      </c>
      <c r="L628" s="135">
        <v>0</v>
      </c>
      <c r="N628" s="135">
        <v>0</v>
      </c>
      <c r="P628" s="135">
        <v>0</v>
      </c>
      <c r="R628" s="135">
        <v>0</v>
      </c>
    </row>
    <row r="629" spans="1:18" ht="12" customHeight="1" x14ac:dyDescent="0.2">
      <c r="A629" s="8">
        <v>11000</v>
      </c>
      <c r="B629" s="8">
        <v>2100</v>
      </c>
      <c r="C629" s="8">
        <v>54311</v>
      </c>
      <c r="D629" s="8" t="s">
        <v>80</v>
      </c>
      <c r="E629" s="17">
        <v>2000</v>
      </c>
      <c r="F629" s="17" t="s">
        <v>12</v>
      </c>
      <c r="G629" s="20" t="s">
        <v>10</v>
      </c>
      <c r="H629" s="20" t="s">
        <v>10</v>
      </c>
      <c r="I629" s="90"/>
      <c r="J629" s="135">
        <v>0</v>
      </c>
      <c r="L629" s="135">
        <v>0</v>
      </c>
      <c r="N629" s="135">
        <v>0</v>
      </c>
      <c r="P629" s="135">
        <v>0</v>
      </c>
      <c r="R629" s="135">
        <v>0</v>
      </c>
    </row>
    <row r="630" spans="1:18" ht="12" customHeight="1" x14ac:dyDescent="0.2">
      <c r="A630" s="8">
        <v>11000</v>
      </c>
      <c r="B630" s="8">
        <v>2100</v>
      </c>
      <c r="C630" s="8">
        <v>54311</v>
      </c>
      <c r="D630" s="8" t="s">
        <v>80</v>
      </c>
      <c r="E630" s="17">
        <v>9000</v>
      </c>
      <c r="F630" s="17" t="s">
        <v>12</v>
      </c>
      <c r="G630" s="20" t="s">
        <v>10</v>
      </c>
      <c r="H630" s="20" t="s">
        <v>10</v>
      </c>
      <c r="I630" s="90"/>
      <c r="J630" s="135">
        <v>0</v>
      </c>
      <c r="L630" s="135">
        <v>0</v>
      </c>
      <c r="N630" s="135">
        <v>0</v>
      </c>
      <c r="P630" s="135">
        <v>0</v>
      </c>
      <c r="R630" s="135">
        <v>0</v>
      </c>
    </row>
    <row r="631" spans="1:18" ht="12" customHeight="1" x14ac:dyDescent="0.2">
      <c r="A631" s="8">
        <v>11000</v>
      </c>
      <c r="B631" s="8">
        <v>2100</v>
      </c>
      <c r="C631" s="8">
        <v>54610</v>
      </c>
      <c r="D631" s="8" t="s">
        <v>81</v>
      </c>
      <c r="E631" s="20" t="s">
        <v>10</v>
      </c>
      <c r="F631" s="17" t="s">
        <v>12</v>
      </c>
      <c r="G631" s="20" t="s">
        <v>10</v>
      </c>
      <c r="H631" s="20" t="s">
        <v>10</v>
      </c>
      <c r="I631" s="90"/>
      <c r="J631" s="135">
        <v>0</v>
      </c>
      <c r="L631" s="135">
        <v>0</v>
      </c>
      <c r="N631" s="135">
        <v>0</v>
      </c>
      <c r="P631" s="135">
        <v>0</v>
      </c>
      <c r="R631" s="135">
        <v>0</v>
      </c>
    </row>
    <row r="632" spans="1:18" ht="12" customHeight="1" x14ac:dyDescent="0.2">
      <c r="A632" s="8">
        <v>11000</v>
      </c>
      <c r="B632" s="8">
        <v>2100</v>
      </c>
      <c r="C632" s="8">
        <v>54610</v>
      </c>
      <c r="D632" s="8" t="s">
        <v>81</v>
      </c>
      <c r="E632" s="17">
        <v>2000</v>
      </c>
      <c r="F632" s="17" t="s">
        <v>12</v>
      </c>
      <c r="G632" s="20" t="s">
        <v>10</v>
      </c>
      <c r="H632" s="20" t="s">
        <v>10</v>
      </c>
      <c r="I632" s="90"/>
      <c r="J632" s="135">
        <v>0</v>
      </c>
      <c r="L632" s="135">
        <v>0</v>
      </c>
      <c r="N632" s="135">
        <v>0</v>
      </c>
      <c r="P632" s="135">
        <v>0</v>
      </c>
      <c r="R632" s="135">
        <v>0</v>
      </c>
    </row>
    <row r="633" spans="1:18" ht="12" customHeight="1" x14ac:dyDescent="0.2">
      <c r="A633" s="8">
        <v>11000</v>
      </c>
      <c r="B633" s="8">
        <v>2100</v>
      </c>
      <c r="C633" s="8">
        <v>54610</v>
      </c>
      <c r="D633" s="8" t="s">
        <v>81</v>
      </c>
      <c r="E633" s="17">
        <v>9000</v>
      </c>
      <c r="F633" s="17" t="s">
        <v>12</v>
      </c>
      <c r="G633" s="20" t="s">
        <v>10</v>
      </c>
      <c r="H633" s="20" t="s">
        <v>10</v>
      </c>
      <c r="I633" s="90"/>
      <c r="J633" s="135">
        <v>0</v>
      </c>
      <c r="L633" s="135">
        <v>0</v>
      </c>
      <c r="N633" s="135">
        <v>0</v>
      </c>
      <c r="P633" s="135">
        <v>0</v>
      </c>
      <c r="R633" s="135">
        <v>0</v>
      </c>
    </row>
    <row r="634" spans="1:18" ht="12" customHeight="1" x14ac:dyDescent="0.2">
      <c r="A634" s="8">
        <v>11000</v>
      </c>
      <c r="B634" s="8">
        <v>2100</v>
      </c>
      <c r="C634" s="8">
        <v>54620</v>
      </c>
      <c r="D634" s="8" t="s">
        <v>82</v>
      </c>
      <c r="E634" s="20" t="s">
        <v>10</v>
      </c>
      <c r="F634" s="17" t="s">
        <v>12</v>
      </c>
      <c r="G634" s="20" t="s">
        <v>10</v>
      </c>
      <c r="H634" s="20" t="s">
        <v>10</v>
      </c>
      <c r="I634" s="90"/>
      <c r="J634" s="135">
        <v>0</v>
      </c>
      <c r="L634" s="135">
        <v>0</v>
      </c>
      <c r="N634" s="135">
        <v>0</v>
      </c>
      <c r="P634" s="135">
        <v>0</v>
      </c>
      <c r="R634" s="135">
        <v>0</v>
      </c>
    </row>
    <row r="635" spans="1:18" ht="12" customHeight="1" x14ac:dyDescent="0.2">
      <c r="A635" s="8">
        <v>11000</v>
      </c>
      <c r="B635" s="8">
        <v>2100</v>
      </c>
      <c r="C635" s="8">
        <v>54620</v>
      </c>
      <c r="D635" s="8" t="s">
        <v>82</v>
      </c>
      <c r="E635" s="17">
        <v>2000</v>
      </c>
      <c r="F635" s="17" t="s">
        <v>12</v>
      </c>
      <c r="G635" s="20" t="s">
        <v>10</v>
      </c>
      <c r="H635" s="20" t="s">
        <v>10</v>
      </c>
      <c r="I635" s="90"/>
      <c r="J635" s="135">
        <v>0</v>
      </c>
      <c r="L635" s="135">
        <v>0</v>
      </c>
      <c r="N635" s="135">
        <v>0</v>
      </c>
      <c r="P635" s="135">
        <v>0</v>
      </c>
      <c r="R635" s="135">
        <v>0</v>
      </c>
    </row>
    <row r="636" spans="1:18" ht="12" customHeight="1" x14ac:dyDescent="0.2">
      <c r="A636" s="8">
        <v>11000</v>
      </c>
      <c r="B636" s="8">
        <v>2100</v>
      </c>
      <c r="C636" s="8">
        <v>54620</v>
      </c>
      <c r="D636" s="8" t="s">
        <v>82</v>
      </c>
      <c r="E636" s="17">
        <v>9000</v>
      </c>
      <c r="F636" s="17" t="s">
        <v>12</v>
      </c>
      <c r="G636" s="20" t="s">
        <v>10</v>
      </c>
      <c r="H636" s="20" t="s">
        <v>10</v>
      </c>
      <c r="I636" s="90"/>
      <c r="J636" s="135">
        <v>0</v>
      </c>
      <c r="L636" s="135">
        <v>0</v>
      </c>
      <c r="N636" s="135">
        <v>0</v>
      </c>
      <c r="P636" s="135">
        <v>0</v>
      </c>
      <c r="R636" s="135">
        <v>0</v>
      </c>
    </row>
    <row r="637" spans="1:18" ht="12" customHeight="1" x14ac:dyDescent="0.2">
      <c r="A637" s="8">
        <v>11000</v>
      </c>
      <c r="B637" s="8">
        <v>2100</v>
      </c>
      <c r="C637" s="8">
        <v>54630</v>
      </c>
      <c r="D637" s="8" t="s">
        <v>83</v>
      </c>
      <c r="E637" s="20" t="s">
        <v>10</v>
      </c>
      <c r="F637" s="17" t="s">
        <v>12</v>
      </c>
      <c r="G637" s="20" t="s">
        <v>10</v>
      </c>
      <c r="H637" s="20" t="s">
        <v>10</v>
      </c>
      <c r="I637" s="90"/>
      <c r="J637" s="135">
        <v>0</v>
      </c>
      <c r="L637" s="135">
        <v>0</v>
      </c>
      <c r="N637" s="135">
        <v>0</v>
      </c>
      <c r="P637" s="135">
        <v>0</v>
      </c>
      <c r="R637" s="135">
        <v>0</v>
      </c>
    </row>
    <row r="638" spans="1:18" ht="12" customHeight="1" x14ac:dyDescent="0.2">
      <c r="A638" s="8">
        <v>11000</v>
      </c>
      <c r="B638" s="8">
        <v>2100</v>
      </c>
      <c r="C638" s="8">
        <v>54630</v>
      </c>
      <c r="D638" s="8" t="s">
        <v>83</v>
      </c>
      <c r="E638" s="17">
        <v>2000</v>
      </c>
      <c r="F638" s="17" t="s">
        <v>12</v>
      </c>
      <c r="G638" s="20" t="s">
        <v>10</v>
      </c>
      <c r="H638" s="20" t="s">
        <v>10</v>
      </c>
      <c r="I638" s="90"/>
      <c r="J638" s="135">
        <v>0</v>
      </c>
      <c r="L638" s="135">
        <v>0</v>
      </c>
      <c r="N638" s="135">
        <v>0</v>
      </c>
      <c r="P638" s="135">
        <v>0</v>
      </c>
      <c r="R638" s="135">
        <v>0</v>
      </c>
    </row>
    <row r="639" spans="1:18" ht="12" customHeight="1" x14ac:dyDescent="0.2">
      <c r="A639" s="8">
        <v>11000</v>
      </c>
      <c r="B639" s="8">
        <v>2100</v>
      </c>
      <c r="C639" s="8">
        <v>54630</v>
      </c>
      <c r="D639" s="8" t="s">
        <v>83</v>
      </c>
      <c r="E639" s="17">
        <v>9000</v>
      </c>
      <c r="F639" s="17" t="s">
        <v>12</v>
      </c>
      <c r="G639" s="20" t="s">
        <v>10</v>
      </c>
      <c r="H639" s="20" t="s">
        <v>10</v>
      </c>
      <c r="I639" s="90"/>
      <c r="J639" s="135">
        <v>0</v>
      </c>
      <c r="L639" s="135">
        <v>0</v>
      </c>
      <c r="N639" s="135">
        <v>0</v>
      </c>
      <c r="P639" s="135">
        <v>0</v>
      </c>
      <c r="R639" s="135">
        <v>0</v>
      </c>
    </row>
    <row r="640" spans="1:18" ht="14.25" x14ac:dyDescent="0.3">
      <c r="A640" s="4"/>
      <c r="B640" s="5"/>
      <c r="C640" s="6" t="s">
        <v>84</v>
      </c>
      <c r="D640" s="7"/>
      <c r="E640" s="18"/>
      <c r="F640" s="18"/>
      <c r="G640" s="19"/>
      <c r="H640" s="19"/>
      <c r="I640" s="89"/>
      <c r="J640" s="73" t="s">
        <v>905</v>
      </c>
      <c r="K640" s="83"/>
      <c r="L640" s="73" t="s">
        <v>906</v>
      </c>
      <c r="M640" s="83"/>
      <c r="N640" s="73" t="s">
        <v>907</v>
      </c>
      <c r="O640" s="83"/>
      <c r="P640" s="73" t="s">
        <v>908</v>
      </c>
      <c r="Q640" s="83"/>
      <c r="R640" s="73" t="s">
        <v>909</v>
      </c>
    </row>
    <row r="641" spans="1:18" x14ac:dyDescent="0.2">
      <c r="A641" s="8">
        <v>11000</v>
      </c>
      <c r="B641" s="8">
        <v>2100</v>
      </c>
      <c r="C641" s="8">
        <v>55200</v>
      </c>
      <c r="D641" s="8" t="s">
        <v>106</v>
      </c>
      <c r="E641" s="20" t="s">
        <v>10</v>
      </c>
      <c r="F641" s="17" t="s">
        <v>12</v>
      </c>
      <c r="G641" s="20" t="s">
        <v>10</v>
      </c>
      <c r="H641" s="20" t="s">
        <v>10</v>
      </c>
      <c r="I641" s="90"/>
      <c r="J641" s="135">
        <v>0</v>
      </c>
      <c r="L641" s="135">
        <v>0</v>
      </c>
      <c r="N641" s="135">
        <v>0</v>
      </c>
      <c r="P641" s="135">
        <v>0</v>
      </c>
      <c r="R641" s="135">
        <v>0</v>
      </c>
    </row>
    <row r="642" spans="1:18" ht="12" customHeight="1" x14ac:dyDescent="0.2">
      <c r="A642" s="8">
        <v>11000</v>
      </c>
      <c r="B642" s="8">
        <v>2100</v>
      </c>
      <c r="C642" s="8">
        <v>55200</v>
      </c>
      <c r="D642" s="8" t="s">
        <v>106</v>
      </c>
      <c r="E642" s="17">
        <v>2000</v>
      </c>
      <c r="F642" s="17" t="s">
        <v>12</v>
      </c>
      <c r="G642" s="20" t="s">
        <v>10</v>
      </c>
      <c r="H642" s="20" t="s">
        <v>10</v>
      </c>
      <c r="I642" s="90"/>
      <c r="J642" s="135">
        <v>0</v>
      </c>
      <c r="L642" s="135">
        <v>0</v>
      </c>
      <c r="N642" s="135">
        <v>0</v>
      </c>
      <c r="P642" s="135">
        <v>0</v>
      </c>
      <c r="R642" s="135">
        <v>0</v>
      </c>
    </row>
    <row r="643" spans="1:18" ht="12" customHeight="1" x14ac:dyDescent="0.2">
      <c r="A643" s="8">
        <v>11000</v>
      </c>
      <c r="B643" s="8">
        <v>2100</v>
      </c>
      <c r="C643" s="8">
        <v>55200</v>
      </c>
      <c r="D643" s="8" t="s">
        <v>106</v>
      </c>
      <c r="E643" s="17">
        <v>9000</v>
      </c>
      <c r="F643" s="17" t="s">
        <v>12</v>
      </c>
      <c r="G643" s="20" t="s">
        <v>10</v>
      </c>
      <c r="H643" s="20" t="s">
        <v>10</v>
      </c>
      <c r="I643" s="90"/>
      <c r="J643" s="135">
        <v>0</v>
      </c>
      <c r="L643" s="135">
        <v>0</v>
      </c>
      <c r="N643" s="135">
        <v>0</v>
      </c>
      <c r="P643" s="135">
        <v>0</v>
      </c>
      <c r="R643" s="135">
        <v>0</v>
      </c>
    </row>
    <row r="644" spans="1:18" ht="12" customHeight="1" x14ac:dyDescent="0.2">
      <c r="A644" s="8">
        <v>11000</v>
      </c>
      <c r="B644" s="8">
        <v>2100</v>
      </c>
      <c r="C644" s="8">
        <v>55813</v>
      </c>
      <c r="D644" s="8" t="s">
        <v>85</v>
      </c>
      <c r="E644" s="20" t="s">
        <v>10</v>
      </c>
      <c r="F644" s="17" t="s">
        <v>12</v>
      </c>
      <c r="G644" s="20" t="s">
        <v>10</v>
      </c>
      <c r="H644" s="20" t="s">
        <v>10</v>
      </c>
      <c r="I644" s="90"/>
      <c r="J644" s="135">
        <v>0</v>
      </c>
      <c r="L644" s="135">
        <v>0</v>
      </c>
      <c r="N644" s="135">
        <v>0</v>
      </c>
      <c r="P644" s="135">
        <v>0</v>
      </c>
      <c r="R644" s="135">
        <v>0</v>
      </c>
    </row>
    <row r="645" spans="1:18" ht="12" customHeight="1" x14ac:dyDescent="0.2">
      <c r="A645" s="8">
        <v>11000</v>
      </c>
      <c r="B645" s="8">
        <v>2100</v>
      </c>
      <c r="C645" s="8">
        <v>55813</v>
      </c>
      <c r="D645" s="8" t="s">
        <v>85</v>
      </c>
      <c r="E645" s="17">
        <v>2000</v>
      </c>
      <c r="F645" s="17" t="s">
        <v>12</v>
      </c>
      <c r="G645" s="20" t="s">
        <v>10</v>
      </c>
      <c r="H645" s="20" t="s">
        <v>10</v>
      </c>
      <c r="I645" s="90"/>
      <c r="J645" s="135">
        <v>0</v>
      </c>
      <c r="L645" s="135">
        <v>0</v>
      </c>
      <c r="N645" s="135">
        <v>0</v>
      </c>
      <c r="P645" s="135">
        <v>0</v>
      </c>
      <c r="R645" s="135">
        <v>0</v>
      </c>
    </row>
    <row r="646" spans="1:18" ht="12" customHeight="1" x14ac:dyDescent="0.2">
      <c r="A646" s="8">
        <v>11000</v>
      </c>
      <c r="B646" s="8">
        <v>2100</v>
      </c>
      <c r="C646" s="8">
        <v>55813</v>
      </c>
      <c r="D646" s="8" t="s">
        <v>85</v>
      </c>
      <c r="E646" s="17">
        <v>9000</v>
      </c>
      <c r="F646" s="17" t="s">
        <v>12</v>
      </c>
      <c r="G646" s="20" t="s">
        <v>10</v>
      </c>
      <c r="H646" s="20" t="s">
        <v>10</v>
      </c>
      <c r="I646" s="90"/>
      <c r="J646" s="135">
        <v>0</v>
      </c>
      <c r="L646" s="135">
        <v>0</v>
      </c>
      <c r="N646" s="135">
        <v>0</v>
      </c>
      <c r="P646" s="135">
        <v>0</v>
      </c>
      <c r="R646" s="135">
        <v>0</v>
      </c>
    </row>
    <row r="647" spans="1:18" ht="12" customHeight="1" x14ac:dyDescent="0.2">
      <c r="A647" s="8">
        <v>11000</v>
      </c>
      <c r="B647" s="8">
        <v>2100</v>
      </c>
      <c r="C647" s="8">
        <v>55818</v>
      </c>
      <c r="D647" s="8" t="s">
        <v>87</v>
      </c>
      <c r="E647" s="20" t="s">
        <v>10</v>
      </c>
      <c r="F647" s="17" t="s">
        <v>12</v>
      </c>
      <c r="G647" s="20" t="s">
        <v>10</v>
      </c>
      <c r="H647" s="20" t="s">
        <v>10</v>
      </c>
      <c r="I647" s="90"/>
      <c r="J647" s="135">
        <v>0</v>
      </c>
      <c r="L647" s="135">
        <v>0</v>
      </c>
      <c r="N647" s="135">
        <v>0</v>
      </c>
      <c r="P647" s="135">
        <v>0</v>
      </c>
      <c r="R647" s="135">
        <v>0</v>
      </c>
    </row>
    <row r="648" spans="1:18" ht="12" customHeight="1" x14ac:dyDescent="0.2">
      <c r="A648" s="8">
        <v>11000</v>
      </c>
      <c r="B648" s="8">
        <v>2100</v>
      </c>
      <c r="C648" s="8">
        <v>55818</v>
      </c>
      <c r="D648" s="8" t="s">
        <v>87</v>
      </c>
      <c r="E648" s="17">
        <v>2000</v>
      </c>
      <c r="F648" s="17" t="s">
        <v>12</v>
      </c>
      <c r="G648" s="20" t="s">
        <v>10</v>
      </c>
      <c r="H648" s="20" t="s">
        <v>10</v>
      </c>
      <c r="I648" s="90"/>
      <c r="J648" s="135">
        <v>0</v>
      </c>
      <c r="L648" s="135">
        <v>0</v>
      </c>
      <c r="N648" s="135">
        <v>0</v>
      </c>
      <c r="P648" s="135">
        <v>0</v>
      </c>
      <c r="R648" s="135">
        <v>0</v>
      </c>
    </row>
    <row r="649" spans="1:18" ht="12" customHeight="1" x14ac:dyDescent="0.2">
      <c r="A649" s="8">
        <v>11000</v>
      </c>
      <c r="B649" s="8">
        <v>2100</v>
      </c>
      <c r="C649" s="8">
        <v>55818</v>
      </c>
      <c r="D649" s="8" t="s">
        <v>87</v>
      </c>
      <c r="E649" s="17">
        <v>9000</v>
      </c>
      <c r="F649" s="17" t="s">
        <v>12</v>
      </c>
      <c r="G649" s="20" t="s">
        <v>10</v>
      </c>
      <c r="H649" s="20" t="s">
        <v>10</v>
      </c>
      <c r="I649" s="90"/>
      <c r="J649" s="135">
        <v>0</v>
      </c>
      <c r="L649" s="135">
        <v>0</v>
      </c>
      <c r="N649" s="135">
        <v>0</v>
      </c>
      <c r="P649" s="135">
        <v>0</v>
      </c>
      <c r="R649" s="135">
        <v>0</v>
      </c>
    </row>
    <row r="650" spans="1:18" ht="12" customHeight="1" x14ac:dyDescent="0.2">
      <c r="A650" s="8">
        <v>11000</v>
      </c>
      <c r="B650" s="8">
        <v>2100</v>
      </c>
      <c r="C650" s="8">
        <v>55913</v>
      </c>
      <c r="D650" s="8" t="s">
        <v>750</v>
      </c>
      <c r="E650" s="20" t="s">
        <v>10</v>
      </c>
      <c r="F650" s="17" t="s">
        <v>12</v>
      </c>
      <c r="G650" s="20" t="s">
        <v>10</v>
      </c>
      <c r="H650" s="20" t="s">
        <v>10</v>
      </c>
      <c r="I650" s="90"/>
      <c r="J650" s="135">
        <v>0</v>
      </c>
      <c r="L650" s="135">
        <v>0</v>
      </c>
      <c r="N650" s="135">
        <v>0</v>
      </c>
      <c r="P650" s="135">
        <v>0</v>
      </c>
      <c r="R650" s="135">
        <v>0</v>
      </c>
    </row>
    <row r="651" spans="1:18" ht="12" customHeight="1" x14ac:dyDescent="0.2">
      <c r="A651" s="8">
        <v>11000</v>
      </c>
      <c r="B651" s="8">
        <v>2100</v>
      </c>
      <c r="C651" s="8">
        <v>55913</v>
      </c>
      <c r="D651" s="8" t="s">
        <v>750</v>
      </c>
      <c r="E651" s="17">
        <v>2000</v>
      </c>
      <c r="F651" s="17" t="s">
        <v>12</v>
      </c>
      <c r="G651" s="20" t="s">
        <v>10</v>
      </c>
      <c r="H651" s="20" t="s">
        <v>10</v>
      </c>
      <c r="I651" s="90"/>
      <c r="J651" s="135">
        <v>0</v>
      </c>
      <c r="L651" s="135">
        <v>0</v>
      </c>
      <c r="N651" s="135">
        <v>0</v>
      </c>
      <c r="P651" s="135">
        <v>0</v>
      </c>
      <c r="R651" s="135">
        <v>0</v>
      </c>
    </row>
    <row r="652" spans="1:18" ht="12" customHeight="1" x14ac:dyDescent="0.2">
      <c r="A652" s="8">
        <v>11000</v>
      </c>
      <c r="B652" s="8">
        <v>2100</v>
      </c>
      <c r="C652" s="8">
        <v>55913</v>
      </c>
      <c r="D652" s="8" t="s">
        <v>750</v>
      </c>
      <c r="E652" s="17">
        <v>9000</v>
      </c>
      <c r="F652" s="17" t="s">
        <v>12</v>
      </c>
      <c r="G652" s="20" t="s">
        <v>10</v>
      </c>
      <c r="H652" s="20" t="s">
        <v>10</v>
      </c>
      <c r="I652" s="90"/>
      <c r="J652" s="135">
        <v>0</v>
      </c>
      <c r="L652" s="135">
        <v>0</v>
      </c>
      <c r="N652" s="135">
        <v>0</v>
      </c>
      <c r="P652" s="135">
        <v>0</v>
      </c>
      <c r="R652" s="135">
        <v>0</v>
      </c>
    </row>
    <row r="653" spans="1:18" ht="12" customHeight="1" x14ac:dyDescent="0.2">
      <c r="A653" s="8">
        <v>11000</v>
      </c>
      <c r="B653" s="8">
        <v>2100</v>
      </c>
      <c r="C653" s="8">
        <v>55914</v>
      </c>
      <c r="D653" s="8" t="s">
        <v>89</v>
      </c>
      <c r="E653" s="20" t="s">
        <v>10</v>
      </c>
      <c r="F653" s="17" t="s">
        <v>12</v>
      </c>
      <c r="G653" s="20" t="s">
        <v>10</v>
      </c>
      <c r="H653" s="20" t="s">
        <v>10</v>
      </c>
      <c r="I653" s="90"/>
      <c r="J653" s="135">
        <v>0</v>
      </c>
      <c r="L653" s="135">
        <v>0</v>
      </c>
      <c r="N653" s="135">
        <v>0</v>
      </c>
      <c r="P653" s="135">
        <v>0</v>
      </c>
      <c r="R653" s="135">
        <v>0</v>
      </c>
    </row>
    <row r="654" spans="1:18" ht="12" customHeight="1" x14ac:dyDescent="0.2">
      <c r="A654" s="8">
        <v>11000</v>
      </c>
      <c r="B654" s="8">
        <v>2100</v>
      </c>
      <c r="C654" s="8">
        <v>55914</v>
      </c>
      <c r="D654" s="8" t="s">
        <v>89</v>
      </c>
      <c r="E654" s="17">
        <v>2000</v>
      </c>
      <c r="F654" s="17" t="s">
        <v>12</v>
      </c>
      <c r="G654" s="20" t="s">
        <v>10</v>
      </c>
      <c r="H654" s="20" t="s">
        <v>10</v>
      </c>
      <c r="I654" s="90"/>
      <c r="J654" s="135">
        <v>0</v>
      </c>
      <c r="L654" s="135">
        <v>0</v>
      </c>
      <c r="N654" s="135">
        <v>0</v>
      </c>
      <c r="P654" s="135">
        <v>0</v>
      </c>
      <c r="R654" s="135">
        <v>0</v>
      </c>
    </row>
    <row r="655" spans="1:18" ht="12" customHeight="1" x14ac:dyDescent="0.2">
      <c r="A655" s="8">
        <v>11000</v>
      </c>
      <c r="B655" s="8">
        <v>2100</v>
      </c>
      <c r="C655" s="8">
        <v>55914</v>
      </c>
      <c r="D655" s="8" t="s">
        <v>89</v>
      </c>
      <c r="E655" s="17">
        <v>9000</v>
      </c>
      <c r="F655" s="17" t="s">
        <v>12</v>
      </c>
      <c r="G655" s="20" t="s">
        <v>10</v>
      </c>
      <c r="H655" s="20" t="s">
        <v>10</v>
      </c>
      <c r="I655" s="90"/>
      <c r="J655" s="135">
        <v>0</v>
      </c>
      <c r="L655" s="135">
        <v>0</v>
      </c>
      <c r="N655" s="135">
        <v>0</v>
      </c>
      <c r="P655" s="135">
        <v>0</v>
      </c>
      <c r="R655" s="135">
        <v>0</v>
      </c>
    </row>
    <row r="656" spans="1:18" ht="12" customHeight="1" x14ac:dyDescent="0.2">
      <c r="A656" s="8">
        <v>11000</v>
      </c>
      <c r="B656" s="8">
        <v>2100</v>
      </c>
      <c r="C656" s="8">
        <v>55915</v>
      </c>
      <c r="D656" s="8" t="s">
        <v>90</v>
      </c>
      <c r="E656" s="20" t="s">
        <v>10</v>
      </c>
      <c r="F656" s="17" t="s">
        <v>12</v>
      </c>
      <c r="G656" s="20" t="s">
        <v>10</v>
      </c>
      <c r="H656" s="20" t="s">
        <v>10</v>
      </c>
      <c r="I656" s="90"/>
      <c r="J656" s="135">
        <v>0</v>
      </c>
      <c r="L656" s="135">
        <v>0</v>
      </c>
      <c r="N656" s="135">
        <v>0</v>
      </c>
      <c r="P656" s="135">
        <v>0</v>
      </c>
      <c r="R656" s="135">
        <v>0</v>
      </c>
    </row>
    <row r="657" spans="1:18" ht="12" customHeight="1" x14ac:dyDescent="0.2">
      <c r="A657" s="8">
        <v>11000</v>
      </c>
      <c r="B657" s="8">
        <v>2100</v>
      </c>
      <c r="C657" s="8">
        <v>55915</v>
      </c>
      <c r="D657" s="8" t="s">
        <v>90</v>
      </c>
      <c r="E657" s="17">
        <v>2000</v>
      </c>
      <c r="F657" s="17" t="s">
        <v>12</v>
      </c>
      <c r="G657" s="20" t="s">
        <v>10</v>
      </c>
      <c r="H657" s="20" t="s">
        <v>10</v>
      </c>
      <c r="I657" s="90"/>
      <c r="J657" s="135">
        <v>0</v>
      </c>
      <c r="L657" s="135">
        <v>0</v>
      </c>
      <c r="N657" s="135">
        <v>0</v>
      </c>
      <c r="P657" s="135">
        <v>0</v>
      </c>
      <c r="R657" s="135">
        <v>0</v>
      </c>
    </row>
    <row r="658" spans="1:18" ht="12" customHeight="1" x14ac:dyDescent="0.2">
      <c r="A658" s="8">
        <v>11000</v>
      </c>
      <c r="B658" s="8">
        <v>2100</v>
      </c>
      <c r="C658" s="8">
        <v>55915</v>
      </c>
      <c r="D658" s="8" t="s">
        <v>90</v>
      </c>
      <c r="E658" s="17">
        <v>9000</v>
      </c>
      <c r="F658" s="17" t="s">
        <v>12</v>
      </c>
      <c r="G658" s="20" t="s">
        <v>10</v>
      </c>
      <c r="H658" s="20" t="s">
        <v>10</v>
      </c>
      <c r="I658" s="90"/>
      <c r="J658" s="135">
        <v>0</v>
      </c>
      <c r="L658" s="135">
        <v>0</v>
      </c>
      <c r="N658" s="135">
        <v>0</v>
      </c>
      <c r="P658" s="135">
        <v>0</v>
      </c>
      <c r="R658" s="135">
        <v>0</v>
      </c>
    </row>
    <row r="659" spans="1:18" ht="14.25" x14ac:dyDescent="0.3">
      <c r="A659" s="10"/>
      <c r="B659" s="10"/>
      <c r="C659" s="11" t="s">
        <v>91</v>
      </c>
      <c r="D659" s="10"/>
      <c r="E659" s="21"/>
      <c r="F659" s="21"/>
      <c r="G659" s="21"/>
      <c r="H659" s="21"/>
      <c r="I659" s="100"/>
      <c r="J659" s="73" t="s">
        <v>905</v>
      </c>
      <c r="K659" s="83"/>
      <c r="L659" s="73" t="s">
        <v>906</v>
      </c>
      <c r="M659" s="83"/>
      <c r="N659" s="73" t="s">
        <v>907</v>
      </c>
      <c r="O659" s="83"/>
      <c r="P659" s="73" t="s">
        <v>908</v>
      </c>
      <c r="Q659" s="83"/>
      <c r="R659" s="73" t="s">
        <v>909</v>
      </c>
    </row>
    <row r="660" spans="1:18" ht="12" customHeight="1" x14ac:dyDescent="0.2">
      <c r="A660" s="8">
        <v>11000</v>
      </c>
      <c r="B660" s="8">
        <v>2100</v>
      </c>
      <c r="C660" s="8">
        <v>56113</v>
      </c>
      <c r="D660" s="8" t="s">
        <v>746</v>
      </c>
      <c r="E660" s="20" t="s">
        <v>10</v>
      </c>
      <c r="F660" s="17" t="s">
        <v>12</v>
      </c>
      <c r="G660" s="20" t="s">
        <v>10</v>
      </c>
      <c r="H660" s="20" t="s">
        <v>10</v>
      </c>
      <c r="I660" s="90"/>
      <c r="J660" s="135">
        <v>0</v>
      </c>
      <c r="L660" s="135">
        <v>0</v>
      </c>
      <c r="N660" s="135">
        <v>0</v>
      </c>
      <c r="P660" s="135">
        <v>0</v>
      </c>
      <c r="R660" s="135">
        <v>0</v>
      </c>
    </row>
    <row r="661" spans="1:18" ht="12" customHeight="1" x14ac:dyDescent="0.2">
      <c r="A661" s="8">
        <v>11000</v>
      </c>
      <c r="B661" s="8">
        <v>2100</v>
      </c>
      <c r="C661" s="8">
        <v>56113</v>
      </c>
      <c r="D661" s="8" t="s">
        <v>746</v>
      </c>
      <c r="E661" s="17">
        <v>2000</v>
      </c>
      <c r="F661" s="17" t="s">
        <v>12</v>
      </c>
      <c r="G661" s="20" t="s">
        <v>10</v>
      </c>
      <c r="H661" s="20" t="s">
        <v>10</v>
      </c>
      <c r="I661" s="90"/>
      <c r="J661" s="135">
        <v>0</v>
      </c>
      <c r="L661" s="135">
        <v>0</v>
      </c>
      <c r="N661" s="135">
        <v>0</v>
      </c>
      <c r="P661" s="135">
        <v>0</v>
      </c>
      <c r="R661" s="135">
        <v>0</v>
      </c>
    </row>
    <row r="662" spans="1:18" ht="12" customHeight="1" x14ac:dyDescent="0.2">
      <c r="A662" s="8">
        <v>11000</v>
      </c>
      <c r="B662" s="8">
        <v>2100</v>
      </c>
      <c r="C662" s="8">
        <v>56113</v>
      </c>
      <c r="D662" s="8" t="s">
        <v>746</v>
      </c>
      <c r="E662" s="17">
        <v>9000</v>
      </c>
      <c r="F662" s="17" t="s">
        <v>12</v>
      </c>
      <c r="G662" s="20" t="s">
        <v>10</v>
      </c>
      <c r="H662" s="20" t="s">
        <v>10</v>
      </c>
      <c r="I662" s="90"/>
      <c r="J662" s="135">
        <v>0</v>
      </c>
      <c r="L662" s="135">
        <v>0</v>
      </c>
      <c r="N662" s="135">
        <v>0</v>
      </c>
      <c r="P662" s="135">
        <v>0</v>
      </c>
      <c r="R662" s="135">
        <v>0</v>
      </c>
    </row>
    <row r="663" spans="1:18" ht="12" customHeight="1" x14ac:dyDescent="0.2">
      <c r="A663" s="8">
        <v>11000</v>
      </c>
      <c r="B663" s="8">
        <v>2100</v>
      </c>
      <c r="C663" s="8">
        <v>56118</v>
      </c>
      <c r="D663" s="8" t="s">
        <v>93</v>
      </c>
      <c r="E663" s="20" t="s">
        <v>10</v>
      </c>
      <c r="F663" s="17" t="s">
        <v>12</v>
      </c>
      <c r="G663" s="20" t="s">
        <v>10</v>
      </c>
      <c r="H663" s="20" t="s">
        <v>10</v>
      </c>
      <c r="I663" s="90"/>
      <c r="J663" s="135">
        <v>0</v>
      </c>
      <c r="L663" s="135">
        <v>0</v>
      </c>
      <c r="N663" s="135">
        <v>0</v>
      </c>
      <c r="P663" s="135">
        <v>0</v>
      </c>
      <c r="R663" s="135">
        <v>0</v>
      </c>
    </row>
    <row r="664" spans="1:18" ht="12" customHeight="1" x14ac:dyDescent="0.2">
      <c r="A664" s="8">
        <v>11000</v>
      </c>
      <c r="B664" s="8">
        <v>2100</v>
      </c>
      <c r="C664" s="8">
        <v>56118</v>
      </c>
      <c r="D664" s="8" t="s">
        <v>93</v>
      </c>
      <c r="E664" s="17">
        <v>2000</v>
      </c>
      <c r="F664" s="17" t="s">
        <v>12</v>
      </c>
      <c r="G664" s="20" t="s">
        <v>10</v>
      </c>
      <c r="H664" s="20" t="s">
        <v>10</v>
      </c>
      <c r="I664" s="90"/>
      <c r="J664" s="135">
        <v>0</v>
      </c>
      <c r="L664" s="135">
        <v>0</v>
      </c>
      <c r="N664" s="135">
        <v>0</v>
      </c>
      <c r="P664" s="135">
        <v>0</v>
      </c>
      <c r="R664" s="135">
        <v>0</v>
      </c>
    </row>
    <row r="665" spans="1:18" ht="12" customHeight="1" x14ac:dyDescent="0.2">
      <c r="A665" s="8">
        <v>11000</v>
      </c>
      <c r="B665" s="8">
        <v>2100</v>
      </c>
      <c r="C665" s="8">
        <v>56118</v>
      </c>
      <c r="D665" s="8" t="s">
        <v>93</v>
      </c>
      <c r="E665" s="17">
        <v>9000</v>
      </c>
      <c r="F665" s="17" t="s">
        <v>12</v>
      </c>
      <c r="G665" s="20" t="s">
        <v>10</v>
      </c>
      <c r="H665" s="20" t="s">
        <v>10</v>
      </c>
      <c r="I665" s="90"/>
      <c r="J665" s="135">
        <v>0</v>
      </c>
      <c r="L665" s="135">
        <v>0</v>
      </c>
      <c r="N665" s="135">
        <v>0</v>
      </c>
      <c r="P665" s="135">
        <v>0</v>
      </c>
      <c r="R665" s="135">
        <v>0</v>
      </c>
    </row>
    <row r="666" spans="1:18" ht="14.25" x14ac:dyDescent="0.3">
      <c r="A666" s="11"/>
      <c r="B666" s="11"/>
      <c r="C666" s="11" t="s">
        <v>94</v>
      </c>
      <c r="D666" s="11"/>
      <c r="E666" s="22"/>
      <c r="F666" s="22"/>
      <c r="G666" s="22"/>
      <c r="H666" s="22"/>
      <c r="I666" s="101"/>
      <c r="J666" s="73" t="s">
        <v>905</v>
      </c>
      <c r="K666" s="83"/>
      <c r="L666" s="73" t="s">
        <v>906</v>
      </c>
      <c r="M666" s="83"/>
      <c r="N666" s="73" t="s">
        <v>907</v>
      </c>
      <c r="O666" s="83"/>
      <c r="P666" s="73" t="s">
        <v>908</v>
      </c>
      <c r="Q666" s="83"/>
      <c r="R666" s="73" t="s">
        <v>909</v>
      </c>
    </row>
    <row r="667" spans="1:18" ht="12" customHeight="1" x14ac:dyDescent="0.2">
      <c r="A667" s="8">
        <v>11000</v>
      </c>
      <c r="B667" s="8">
        <v>2100</v>
      </c>
      <c r="C667" s="8">
        <v>57331</v>
      </c>
      <c r="D667" s="8" t="s">
        <v>95</v>
      </c>
      <c r="E667" s="20" t="s">
        <v>10</v>
      </c>
      <c r="F667" s="17" t="s">
        <v>12</v>
      </c>
      <c r="G667" s="20" t="s">
        <v>10</v>
      </c>
      <c r="H667" s="20" t="s">
        <v>10</v>
      </c>
      <c r="I667" s="90"/>
      <c r="J667" s="135">
        <v>0</v>
      </c>
      <c r="L667" s="135">
        <v>0</v>
      </c>
      <c r="N667" s="135">
        <v>0</v>
      </c>
      <c r="P667" s="135">
        <v>0</v>
      </c>
      <c r="R667" s="135">
        <v>0</v>
      </c>
    </row>
    <row r="668" spans="1:18" ht="12" customHeight="1" x14ac:dyDescent="0.2">
      <c r="A668" s="8">
        <v>11000</v>
      </c>
      <c r="B668" s="8">
        <v>2100</v>
      </c>
      <c r="C668" s="8">
        <v>57331</v>
      </c>
      <c r="D668" s="8" t="s">
        <v>95</v>
      </c>
      <c r="E668" s="17">
        <v>2000</v>
      </c>
      <c r="F668" s="17" t="s">
        <v>12</v>
      </c>
      <c r="G668" s="20" t="s">
        <v>10</v>
      </c>
      <c r="H668" s="20" t="s">
        <v>10</v>
      </c>
      <c r="I668" s="90"/>
      <c r="J668" s="135">
        <v>0</v>
      </c>
      <c r="L668" s="135">
        <v>0</v>
      </c>
      <c r="N668" s="135">
        <v>0</v>
      </c>
      <c r="P668" s="135">
        <v>0</v>
      </c>
      <c r="R668" s="135">
        <v>0</v>
      </c>
    </row>
    <row r="669" spans="1:18" ht="12" customHeight="1" x14ac:dyDescent="0.2">
      <c r="A669" s="8">
        <v>11000</v>
      </c>
      <c r="B669" s="8">
        <v>2100</v>
      </c>
      <c r="C669" s="8">
        <v>57331</v>
      </c>
      <c r="D669" s="8" t="s">
        <v>95</v>
      </c>
      <c r="E669" s="17">
        <v>9000</v>
      </c>
      <c r="F669" s="17" t="s">
        <v>12</v>
      </c>
      <c r="G669" s="20" t="s">
        <v>10</v>
      </c>
      <c r="H669" s="20" t="s">
        <v>10</v>
      </c>
      <c r="I669" s="90"/>
      <c r="J669" s="135">
        <v>0</v>
      </c>
      <c r="L669" s="135">
        <v>0</v>
      </c>
      <c r="N669" s="135">
        <v>0</v>
      </c>
      <c r="P669" s="135">
        <v>0</v>
      </c>
      <c r="R669" s="135">
        <v>0</v>
      </c>
    </row>
    <row r="670" spans="1:18" ht="12" customHeight="1" x14ac:dyDescent="0.2">
      <c r="A670" s="8">
        <v>11000</v>
      </c>
      <c r="B670" s="8">
        <v>2100</v>
      </c>
      <c r="C670" s="8">
        <v>57332</v>
      </c>
      <c r="D670" s="8" t="s">
        <v>96</v>
      </c>
      <c r="E670" s="20" t="s">
        <v>10</v>
      </c>
      <c r="F670" s="17" t="s">
        <v>12</v>
      </c>
      <c r="G670" s="20" t="s">
        <v>10</v>
      </c>
      <c r="H670" s="20" t="s">
        <v>10</v>
      </c>
      <c r="I670" s="90"/>
      <c r="J670" s="135">
        <v>0</v>
      </c>
      <c r="L670" s="135">
        <v>0</v>
      </c>
      <c r="N670" s="135">
        <v>0</v>
      </c>
      <c r="P670" s="135">
        <v>0</v>
      </c>
      <c r="R670" s="135">
        <v>0</v>
      </c>
    </row>
    <row r="671" spans="1:18" ht="12" customHeight="1" x14ac:dyDescent="0.2">
      <c r="A671" s="8">
        <v>11000</v>
      </c>
      <c r="B671" s="8">
        <v>2100</v>
      </c>
      <c r="C671" s="8">
        <v>57332</v>
      </c>
      <c r="D671" s="8" t="s">
        <v>96</v>
      </c>
      <c r="E671" s="17">
        <v>2000</v>
      </c>
      <c r="F671" s="17" t="s">
        <v>12</v>
      </c>
      <c r="G671" s="20" t="s">
        <v>10</v>
      </c>
      <c r="H671" s="20" t="s">
        <v>10</v>
      </c>
      <c r="I671" s="90"/>
      <c r="J671" s="135">
        <v>0</v>
      </c>
      <c r="L671" s="135">
        <v>0</v>
      </c>
      <c r="N671" s="135">
        <v>0</v>
      </c>
      <c r="P671" s="135">
        <v>0</v>
      </c>
      <c r="R671" s="135">
        <v>0</v>
      </c>
    </row>
    <row r="672" spans="1:18" ht="12" customHeight="1" x14ac:dyDescent="0.2">
      <c r="A672" s="8">
        <v>11000</v>
      </c>
      <c r="B672" s="8">
        <v>2100</v>
      </c>
      <c r="C672" s="8">
        <v>57332</v>
      </c>
      <c r="D672" s="8" t="s">
        <v>96</v>
      </c>
      <c r="E672" s="17">
        <v>9000</v>
      </c>
      <c r="F672" s="17" t="s">
        <v>12</v>
      </c>
      <c r="G672" s="20" t="s">
        <v>10</v>
      </c>
      <c r="H672" s="20" t="s">
        <v>10</v>
      </c>
      <c r="I672" s="90"/>
      <c r="J672" s="135">
        <v>0</v>
      </c>
      <c r="L672" s="135">
        <v>0</v>
      </c>
      <c r="N672" s="135">
        <v>0</v>
      </c>
      <c r="P672" s="135">
        <v>0</v>
      </c>
      <c r="R672" s="135">
        <v>0</v>
      </c>
    </row>
    <row r="673" spans="1:46" ht="12" customHeight="1" x14ac:dyDescent="0.2">
      <c r="A673" s="67"/>
      <c r="B673" s="232"/>
      <c r="C673" s="69"/>
      <c r="D673" s="69"/>
      <c r="E673" s="71"/>
      <c r="F673" s="71"/>
      <c r="G673" s="72"/>
      <c r="H673" s="72"/>
      <c r="I673" s="92"/>
    </row>
    <row r="674" spans="1:46" ht="12" customHeight="1" x14ac:dyDescent="0.2">
      <c r="A674" s="67"/>
      <c r="B674" s="232"/>
      <c r="C674" s="69"/>
      <c r="D674" s="69"/>
      <c r="E674" s="71"/>
      <c r="F674" s="71"/>
      <c r="G674" s="72"/>
      <c r="H674" s="72" t="s">
        <v>979</v>
      </c>
      <c r="I674" s="92"/>
      <c r="J674" s="135">
        <f>SUM(J608:J673)</f>
        <v>8640</v>
      </c>
      <c r="L674" s="135">
        <f>SUM(L608:L673)</f>
        <v>10640</v>
      </c>
      <c r="N674" s="135">
        <f>SUM(N608:N673)</f>
        <v>12640</v>
      </c>
      <c r="P674" s="135">
        <f>SUM(P608:P673)</f>
        <v>14640</v>
      </c>
      <c r="R674" s="135">
        <f>SUM(R608:R673)</f>
        <v>16640</v>
      </c>
    </row>
    <row r="675" spans="1:46" ht="14.25" x14ac:dyDescent="0.3">
      <c r="A675" s="3"/>
      <c r="B675" s="280" t="s">
        <v>107</v>
      </c>
      <c r="C675" s="281"/>
      <c r="D675" s="281"/>
      <c r="E675" s="281"/>
      <c r="F675" s="281"/>
      <c r="G675" s="282"/>
      <c r="H675" s="262"/>
      <c r="I675" s="263"/>
      <c r="J675" s="264"/>
      <c r="K675" s="265"/>
      <c r="L675" s="264"/>
      <c r="M675" s="265"/>
      <c r="N675" s="264"/>
      <c r="O675" s="265"/>
      <c r="P675" s="264"/>
      <c r="Q675" s="265"/>
      <c r="R675" s="264"/>
    </row>
    <row r="676" spans="1:46" ht="14.25" x14ac:dyDescent="0.3">
      <c r="A676" s="4"/>
      <c r="B676" s="5"/>
      <c r="C676" s="6" t="s">
        <v>55</v>
      </c>
      <c r="D676" s="7"/>
      <c r="E676" s="18"/>
      <c r="F676" s="18"/>
      <c r="G676" s="19"/>
      <c r="H676" s="19"/>
      <c r="I676" s="89"/>
      <c r="J676" s="73" t="s">
        <v>905</v>
      </c>
      <c r="K676" s="83"/>
      <c r="L676" s="73" t="s">
        <v>906</v>
      </c>
      <c r="M676" s="83"/>
      <c r="N676" s="73" t="s">
        <v>907</v>
      </c>
      <c r="O676" s="83"/>
      <c r="P676" s="73" t="s">
        <v>908</v>
      </c>
      <c r="Q676" s="83"/>
      <c r="R676" s="73" t="s">
        <v>909</v>
      </c>
    </row>
    <row r="677" spans="1:46" ht="12" customHeight="1" x14ac:dyDescent="0.2">
      <c r="A677" s="8">
        <v>11000</v>
      </c>
      <c r="B677" s="8">
        <v>2200</v>
      </c>
      <c r="C677" s="8">
        <v>51100</v>
      </c>
      <c r="D677" s="8" t="s">
        <v>56</v>
      </c>
      <c r="E677" s="20" t="s">
        <v>10</v>
      </c>
      <c r="F677" s="17" t="s">
        <v>12</v>
      </c>
      <c r="G677" s="17">
        <v>1211</v>
      </c>
      <c r="H677" s="17" t="s">
        <v>930</v>
      </c>
      <c r="J677" s="135">
        <v>0</v>
      </c>
      <c r="L677" s="135">
        <v>0</v>
      </c>
      <c r="N677" s="135">
        <v>0</v>
      </c>
      <c r="P677" s="135">
        <v>0</v>
      </c>
      <c r="R677" s="135">
        <v>0</v>
      </c>
    </row>
    <row r="678" spans="1:46" ht="12" customHeight="1" x14ac:dyDescent="0.2">
      <c r="A678" s="8">
        <v>11000</v>
      </c>
      <c r="B678" s="8">
        <v>2200</v>
      </c>
      <c r="C678" s="8">
        <v>51100</v>
      </c>
      <c r="D678" s="8" t="s">
        <v>56</v>
      </c>
      <c r="E678" s="20" t="s">
        <v>10</v>
      </c>
      <c r="F678" s="17" t="s">
        <v>12</v>
      </c>
      <c r="G678" s="17">
        <v>1212</v>
      </c>
      <c r="H678" s="17" t="s">
        <v>946</v>
      </c>
      <c r="J678" s="135">
        <v>0</v>
      </c>
      <c r="L678" s="135">
        <v>0</v>
      </c>
      <c r="N678" s="135">
        <v>0</v>
      </c>
      <c r="P678" s="135">
        <v>0</v>
      </c>
      <c r="R678" s="135">
        <v>0</v>
      </c>
    </row>
    <row r="679" spans="1:46" ht="12" customHeight="1" x14ac:dyDescent="0.2">
      <c r="A679" s="8">
        <v>11000</v>
      </c>
      <c r="B679" s="8">
        <v>2200</v>
      </c>
      <c r="C679" s="8">
        <v>51100</v>
      </c>
      <c r="D679" s="8" t="s">
        <v>56</v>
      </c>
      <c r="E679" s="20" t="s">
        <v>10</v>
      </c>
      <c r="F679" s="17" t="s">
        <v>12</v>
      </c>
      <c r="G679" s="17">
        <v>1213</v>
      </c>
      <c r="H679" s="17" t="s">
        <v>947</v>
      </c>
      <c r="J679" s="135">
        <v>0</v>
      </c>
      <c r="L679" s="135">
        <v>0</v>
      </c>
      <c r="N679" s="135">
        <v>0</v>
      </c>
      <c r="P679" s="135">
        <v>0</v>
      </c>
      <c r="R679" s="135">
        <v>0</v>
      </c>
    </row>
    <row r="680" spans="1:46" ht="12" customHeight="1" x14ac:dyDescent="0.2">
      <c r="A680" s="8">
        <v>11000</v>
      </c>
      <c r="B680" s="8">
        <v>2200</v>
      </c>
      <c r="C680" s="8">
        <v>51100</v>
      </c>
      <c r="D680" s="8" t="s">
        <v>56</v>
      </c>
      <c r="E680" s="20" t="s">
        <v>10</v>
      </c>
      <c r="F680" s="17" t="s">
        <v>12</v>
      </c>
      <c r="G680" s="17">
        <v>1217</v>
      </c>
      <c r="H680" s="17" t="s">
        <v>934</v>
      </c>
      <c r="J680" s="135">
        <v>0</v>
      </c>
      <c r="L680" s="135">
        <v>0</v>
      </c>
      <c r="N680" s="135">
        <v>0</v>
      </c>
      <c r="P680" s="135">
        <v>0</v>
      </c>
      <c r="R680" s="135">
        <v>0</v>
      </c>
    </row>
    <row r="681" spans="1:46" ht="12" customHeight="1" x14ac:dyDescent="0.2">
      <c r="A681" s="8">
        <v>11000</v>
      </c>
      <c r="B681" s="8">
        <v>2200</v>
      </c>
      <c r="C681" s="8">
        <v>51100</v>
      </c>
      <c r="D681" s="8" t="s">
        <v>56</v>
      </c>
      <c r="E681" s="20" t="s">
        <v>10</v>
      </c>
      <c r="F681" s="17" t="s">
        <v>12</v>
      </c>
      <c r="G681" s="17">
        <v>1511</v>
      </c>
      <c r="H681" s="17" t="s">
        <v>945</v>
      </c>
      <c r="J681" s="135">
        <v>0</v>
      </c>
      <c r="L681" s="135">
        <v>0</v>
      </c>
      <c r="N681" s="135">
        <v>0</v>
      </c>
      <c r="P681" s="135">
        <v>0</v>
      </c>
      <c r="R681" s="135">
        <v>0</v>
      </c>
    </row>
    <row r="682" spans="1:46" s="139" customFormat="1" ht="12" customHeight="1" x14ac:dyDescent="0.2">
      <c r="A682" s="44">
        <v>11000</v>
      </c>
      <c r="B682" s="44">
        <v>2200</v>
      </c>
      <c r="C682" s="44">
        <v>51100</v>
      </c>
      <c r="D682" s="44" t="s">
        <v>56</v>
      </c>
      <c r="E682" s="47" t="s">
        <v>10</v>
      </c>
      <c r="F682" s="45" t="s">
        <v>12</v>
      </c>
      <c r="G682" s="45" t="s">
        <v>743</v>
      </c>
      <c r="H682" s="45" t="s">
        <v>912</v>
      </c>
      <c r="I682" s="98"/>
      <c r="J682" s="135">
        <v>0</v>
      </c>
      <c r="K682" s="136"/>
      <c r="L682" s="135">
        <v>0</v>
      </c>
      <c r="M682" s="136"/>
      <c r="N682" s="135">
        <v>0</v>
      </c>
      <c r="O682" s="136"/>
      <c r="P682" s="135">
        <v>0</v>
      </c>
      <c r="Q682" s="136"/>
      <c r="R682" s="135">
        <v>0</v>
      </c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</row>
    <row r="683" spans="1:46" ht="12" customHeight="1" x14ac:dyDescent="0.2">
      <c r="A683" s="8">
        <v>11000</v>
      </c>
      <c r="B683" s="8">
        <v>2200</v>
      </c>
      <c r="C683" s="8">
        <v>51100</v>
      </c>
      <c r="D683" s="8" t="s">
        <v>56</v>
      </c>
      <c r="E683" s="20" t="s">
        <v>10</v>
      </c>
      <c r="F683" s="17" t="s">
        <v>12</v>
      </c>
      <c r="G683" s="17">
        <v>1611</v>
      </c>
      <c r="H683" s="17" t="s">
        <v>913</v>
      </c>
      <c r="J683" s="135">
        <v>0</v>
      </c>
      <c r="L683" s="135">
        <v>0</v>
      </c>
      <c r="N683" s="135">
        <v>0</v>
      </c>
      <c r="P683" s="135">
        <v>0</v>
      </c>
      <c r="R683" s="135">
        <v>0</v>
      </c>
    </row>
    <row r="684" spans="1:46" ht="12" customHeight="1" x14ac:dyDescent="0.2">
      <c r="A684" s="8">
        <v>11000</v>
      </c>
      <c r="B684" s="8">
        <v>2200</v>
      </c>
      <c r="C684" s="8">
        <v>51100</v>
      </c>
      <c r="D684" s="8" t="s">
        <v>56</v>
      </c>
      <c r="E684" s="20" t="s">
        <v>10</v>
      </c>
      <c r="F684" s="17" t="s">
        <v>12</v>
      </c>
      <c r="G684" s="17">
        <v>1612</v>
      </c>
      <c r="H684" s="17" t="s">
        <v>914</v>
      </c>
      <c r="J684" s="135">
        <v>0</v>
      </c>
      <c r="L684" s="135">
        <v>0</v>
      </c>
      <c r="N684" s="135">
        <v>0</v>
      </c>
      <c r="P684" s="135">
        <v>0</v>
      </c>
      <c r="R684" s="135">
        <v>0</v>
      </c>
    </row>
    <row r="685" spans="1:46" ht="12" customHeight="1" x14ac:dyDescent="0.2">
      <c r="A685" s="8">
        <v>11000</v>
      </c>
      <c r="B685" s="8">
        <v>2200</v>
      </c>
      <c r="C685" s="8">
        <v>51100</v>
      </c>
      <c r="D685" s="8" t="s">
        <v>56</v>
      </c>
      <c r="E685" s="20" t="s">
        <v>10</v>
      </c>
      <c r="F685" s="17" t="s">
        <v>12</v>
      </c>
      <c r="G685" s="17">
        <v>1613</v>
      </c>
      <c r="H685" s="17" t="s">
        <v>915</v>
      </c>
      <c r="J685" s="135">
        <v>0</v>
      </c>
      <c r="L685" s="135">
        <v>0</v>
      </c>
      <c r="N685" s="135">
        <v>0</v>
      </c>
      <c r="P685" s="135">
        <v>0</v>
      </c>
      <c r="R685" s="135">
        <v>0</v>
      </c>
    </row>
    <row r="686" spans="1:46" ht="12" customHeight="1" x14ac:dyDescent="0.2">
      <c r="A686" s="8">
        <v>11000</v>
      </c>
      <c r="B686" s="8">
        <v>2200</v>
      </c>
      <c r="C686" s="8">
        <v>51200</v>
      </c>
      <c r="D686" s="8" t="s">
        <v>57</v>
      </c>
      <c r="E686" s="20" t="s">
        <v>10</v>
      </c>
      <c r="F686" s="17" t="s">
        <v>12</v>
      </c>
      <c r="G686" s="17">
        <v>1211</v>
      </c>
      <c r="H686" s="17" t="s">
        <v>930</v>
      </c>
      <c r="J686" s="135">
        <v>0</v>
      </c>
      <c r="L686" s="135">
        <v>0</v>
      </c>
      <c r="N686" s="135">
        <v>0</v>
      </c>
      <c r="P686" s="135">
        <v>0</v>
      </c>
      <c r="R686" s="135">
        <v>0</v>
      </c>
    </row>
    <row r="687" spans="1:46" ht="12" customHeight="1" x14ac:dyDescent="0.2">
      <c r="A687" s="8">
        <v>11000</v>
      </c>
      <c r="B687" s="8">
        <v>2200</v>
      </c>
      <c r="C687" s="8">
        <v>51200</v>
      </c>
      <c r="D687" s="8" t="s">
        <v>57</v>
      </c>
      <c r="E687" s="20" t="s">
        <v>10</v>
      </c>
      <c r="F687" s="17" t="s">
        <v>12</v>
      </c>
      <c r="G687" s="17">
        <v>1213</v>
      </c>
      <c r="H687" s="17" t="s">
        <v>947</v>
      </c>
      <c r="J687" s="135">
        <v>0</v>
      </c>
      <c r="L687" s="135">
        <v>0</v>
      </c>
      <c r="N687" s="135">
        <v>0</v>
      </c>
      <c r="P687" s="135">
        <v>0</v>
      </c>
      <c r="R687" s="135">
        <v>0</v>
      </c>
    </row>
    <row r="688" spans="1:46" ht="12" customHeight="1" x14ac:dyDescent="0.2">
      <c r="A688" s="8">
        <v>11000</v>
      </c>
      <c r="B688" s="8">
        <v>2200</v>
      </c>
      <c r="C688" s="8">
        <v>51200</v>
      </c>
      <c r="D688" s="8" t="s">
        <v>57</v>
      </c>
      <c r="E688" s="20" t="s">
        <v>10</v>
      </c>
      <c r="F688" s="17" t="s">
        <v>12</v>
      </c>
      <c r="G688" s="17">
        <v>1217</v>
      </c>
      <c r="H688" s="17" t="s">
        <v>934</v>
      </c>
      <c r="J688" s="135">
        <v>0</v>
      </c>
      <c r="L688" s="135">
        <v>0</v>
      </c>
      <c r="N688" s="135">
        <v>0</v>
      </c>
      <c r="P688" s="135">
        <v>0</v>
      </c>
      <c r="R688" s="135">
        <v>0</v>
      </c>
    </row>
    <row r="689" spans="1:46" ht="12" customHeight="1" x14ac:dyDescent="0.2">
      <c r="A689" s="8">
        <v>11000</v>
      </c>
      <c r="B689" s="8">
        <v>2200</v>
      </c>
      <c r="C689" s="8">
        <v>51200</v>
      </c>
      <c r="D689" s="8" t="s">
        <v>57</v>
      </c>
      <c r="E689" s="20" t="s">
        <v>10</v>
      </c>
      <c r="F689" s="17" t="s">
        <v>12</v>
      </c>
      <c r="G689" s="17">
        <v>1511</v>
      </c>
      <c r="H689" s="17" t="s">
        <v>945</v>
      </c>
      <c r="J689" s="135">
        <v>0</v>
      </c>
      <c r="L689" s="135">
        <v>0</v>
      </c>
      <c r="N689" s="135">
        <v>0</v>
      </c>
      <c r="P689" s="135">
        <v>0</v>
      </c>
      <c r="R689" s="135">
        <v>0</v>
      </c>
    </row>
    <row r="690" spans="1:46" ht="12" customHeight="1" x14ac:dyDescent="0.2">
      <c r="A690" s="8">
        <v>11000</v>
      </c>
      <c r="B690" s="8">
        <v>2200</v>
      </c>
      <c r="C690" s="8">
        <v>51300</v>
      </c>
      <c r="D690" s="8" t="s">
        <v>58</v>
      </c>
      <c r="E690" s="20" t="s">
        <v>10</v>
      </c>
      <c r="F690" s="17" t="s">
        <v>12</v>
      </c>
      <c r="G690" s="17">
        <v>1211</v>
      </c>
      <c r="H690" s="17" t="s">
        <v>930</v>
      </c>
      <c r="J690" s="135">
        <v>0</v>
      </c>
      <c r="L690" s="135">
        <v>0</v>
      </c>
      <c r="N690" s="135">
        <v>0</v>
      </c>
      <c r="P690" s="135">
        <v>0</v>
      </c>
      <c r="R690" s="135">
        <v>0</v>
      </c>
    </row>
    <row r="691" spans="1:46" ht="12" customHeight="1" x14ac:dyDescent="0.2">
      <c r="A691" s="8">
        <v>11000</v>
      </c>
      <c r="B691" s="8">
        <v>2200</v>
      </c>
      <c r="C691" s="8">
        <v>51300</v>
      </c>
      <c r="D691" s="8" t="s">
        <v>58</v>
      </c>
      <c r="E691" s="20" t="s">
        <v>10</v>
      </c>
      <c r="F691" s="17" t="s">
        <v>12</v>
      </c>
      <c r="G691" s="17">
        <v>1212</v>
      </c>
      <c r="H691" s="17" t="s">
        <v>946</v>
      </c>
      <c r="J691" s="135">
        <v>0</v>
      </c>
      <c r="L691" s="135">
        <v>0</v>
      </c>
      <c r="N691" s="135">
        <v>0</v>
      </c>
      <c r="P691" s="135">
        <v>0</v>
      </c>
      <c r="R691" s="135">
        <v>0</v>
      </c>
    </row>
    <row r="692" spans="1:46" ht="12" customHeight="1" x14ac:dyDescent="0.2">
      <c r="A692" s="8">
        <v>11000</v>
      </c>
      <c r="B692" s="8">
        <v>2200</v>
      </c>
      <c r="C692" s="8">
        <v>51300</v>
      </c>
      <c r="D692" s="8" t="s">
        <v>58</v>
      </c>
      <c r="E692" s="20" t="s">
        <v>10</v>
      </c>
      <c r="F692" s="17" t="s">
        <v>12</v>
      </c>
      <c r="G692" s="17">
        <v>1213</v>
      </c>
      <c r="H692" s="17" t="s">
        <v>947</v>
      </c>
      <c r="J692" s="135">
        <v>0</v>
      </c>
      <c r="L692" s="135">
        <v>0</v>
      </c>
      <c r="N692" s="135">
        <v>0</v>
      </c>
      <c r="P692" s="135">
        <v>0</v>
      </c>
      <c r="R692" s="135">
        <v>0</v>
      </c>
    </row>
    <row r="693" spans="1:46" ht="12" customHeight="1" x14ac:dyDescent="0.2">
      <c r="A693" s="8">
        <v>11000</v>
      </c>
      <c r="B693" s="8">
        <v>2200</v>
      </c>
      <c r="C693" s="8">
        <v>51300</v>
      </c>
      <c r="D693" s="8" t="s">
        <v>58</v>
      </c>
      <c r="E693" s="20" t="s">
        <v>10</v>
      </c>
      <c r="F693" s="17" t="s">
        <v>12</v>
      </c>
      <c r="G693" s="17">
        <v>1217</v>
      </c>
      <c r="H693" s="17" t="s">
        <v>934</v>
      </c>
      <c r="J693" s="135">
        <v>0</v>
      </c>
      <c r="L693" s="135">
        <v>0</v>
      </c>
      <c r="N693" s="135">
        <v>0</v>
      </c>
      <c r="P693" s="135">
        <v>0</v>
      </c>
      <c r="R693" s="135">
        <v>0</v>
      </c>
    </row>
    <row r="694" spans="1:46" s="28" customFormat="1" ht="12" customHeight="1" x14ac:dyDescent="0.2">
      <c r="A694" s="8">
        <v>11000</v>
      </c>
      <c r="B694" s="8">
        <v>2200</v>
      </c>
      <c r="C694" s="8">
        <v>51300</v>
      </c>
      <c r="D694" s="8" t="s">
        <v>58</v>
      </c>
      <c r="E694" s="20" t="s">
        <v>10</v>
      </c>
      <c r="F694" s="17" t="s">
        <v>12</v>
      </c>
      <c r="G694" s="17">
        <v>1511</v>
      </c>
      <c r="H694" s="17" t="s">
        <v>945</v>
      </c>
      <c r="I694" s="97"/>
      <c r="J694" s="135">
        <v>0</v>
      </c>
      <c r="K694" s="136"/>
      <c r="L694" s="135">
        <v>0</v>
      </c>
      <c r="M694" s="136"/>
      <c r="N694" s="135">
        <v>0</v>
      </c>
      <c r="O694" s="136"/>
      <c r="P694" s="135">
        <v>0</v>
      </c>
      <c r="Q694" s="136"/>
      <c r="R694" s="135">
        <v>0</v>
      </c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</row>
    <row r="695" spans="1:46" s="28" customFormat="1" ht="12" customHeight="1" x14ac:dyDescent="0.2">
      <c r="A695" s="170"/>
      <c r="B695" s="8"/>
      <c r="C695" s="222"/>
      <c r="D695" s="222"/>
      <c r="E695" s="227"/>
      <c r="F695" s="223"/>
      <c r="G695" s="224"/>
      <c r="H695" s="224"/>
      <c r="I695" s="225"/>
      <c r="J695" s="233"/>
      <c r="K695" s="234"/>
      <c r="L695" s="233"/>
      <c r="M695" s="234"/>
      <c r="N695" s="233"/>
      <c r="O695" s="234"/>
      <c r="P695" s="233"/>
      <c r="Q695" s="234"/>
      <c r="R695" s="233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</row>
    <row r="696" spans="1:46" s="28" customFormat="1" ht="12" customHeight="1" x14ac:dyDescent="0.2">
      <c r="A696" s="170"/>
      <c r="B696" s="8"/>
      <c r="C696" s="222"/>
      <c r="D696" s="222"/>
      <c r="E696" s="227"/>
      <c r="F696" s="223"/>
      <c r="G696" s="224"/>
      <c r="H696" s="224" t="s">
        <v>973</v>
      </c>
      <c r="I696" s="225"/>
      <c r="J696" s="233">
        <f>SUM(J677:J694)</f>
        <v>0</v>
      </c>
      <c r="K696" s="233"/>
      <c r="L696" s="233">
        <f t="shared" ref="L696:N696" si="0">SUM(L677:L694)</f>
        <v>0</v>
      </c>
      <c r="M696" s="233"/>
      <c r="N696" s="233">
        <f t="shared" si="0"/>
        <v>0</v>
      </c>
      <c r="O696" s="233"/>
      <c r="P696" s="233">
        <v>0</v>
      </c>
      <c r="Q696" s="233"/>
      <c r="R696" s="233">
        <v>0</v>
      </c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</row>
    <row r="697" spans="1:46" ht="14.25" x14ac:dyDescent="0.3">
      <c r="A697" s="4"/>
      <c r="B697" s="5"/>
      <c r="C697" s="6" t="s">
        <v>59</v>
      </c>
      <c r="D697" s="7"/>
      <c r="E697" s="18"/>
      <c r="F697" s="18"/>
      <c r="G697" s="19"/>
      <c r="H697" s="19"/>
      <c r="I697" s="89"/>
      <c r="J697" s="73" t="s">
        <v>905</v>
      </c>
      <c r="K697" s="83"/>
      <c r="L697" s="73" t="s">
        <v>906</v>
      </c>
      <c r="M697" s="83"/>
      <c r="N697" s="73" t="s">
        <v>907</v>
      </c>
      <c r="O697" s="83"/>
      <c r="P697" s="73" t="s">
        <v>908</v>
      </c>
      <c r="Q697" s="83"/>
      <c r="R697" s="73" t="s">
        <v>909</v>
      </c>
    </row>
    <row r="698" spans="1:46" ht="12" customHeight="1" x14ac:dyDescent="0.2">
      <c r="A698" s="8">
        <v>11000</v>
      </c>
      <c r="B698" s="8">
        <v>2200</v>
      </c>
      <c r="C698" s="8">
        <v>52111</v>
      </c>
      <c r="D698" s="8" t="s">
        <v>60</v>
      </c>
      <c r="E698" s="20" t="s">
        <v>10</v>
      </c>
      <c r="F698" s="17" t="s">
        <v>12</v>
      </c>
      <c r="G698" s="20" t="s">
        <v>10</v>
      </c>
      <c r="H698" s="20">
        <v>8.1131174445543006E-2</v>
      </c>
      <c r="I698" s="90"/>
      <c r="J698" s="135">
        <f>0.0811*J696</f>
        <v>0</v>
      </c>
      <c r="L698" s="135">
        <f>0.0811*L696</f>
        <v>0</v>
      </c>
      <c r="N698" s="135">
        <f>0.0811*N696</f>
        <v>0</v>
      </c>
      <c r="P698" s="135">
        <f>0.0811*P696</f>
        <v>0</v>
      </c>
      <c r="R698" s="135">
        <f>0.0811*R696</f>
        <v>0</v>
      </c>
    </row>
    <row r="699" spans="1:46" ht="12" customHeight="1" x14ac:dyDescent="0.2">
      <c r="A699" s="8">
        <v>11000</v>
      </c>
      <c r="B699" s="8">
        <v>2200</v>
      </c>
      <c r="C699" s="8">
        <v>52112</v>
      </c>
      <c r="D699" s="8" t="s">
        <v>61</v>
      </c>
      <c r="E699" s="20" t="s">
        <v>10</v>
      </c>
      <c r="F699" s="17" t="s">
        <v>12</v>
      </c>
      <c r="G699" s="20" t="s">
        <v>10</v>
      </c>
      <c r="H699" s="20">
        <v>1.0859962815302153E-2</v>
      </c>
      <c r="I699" s="90"/>
      <c r="J699" s="135">
        <f>0.0108*J696</f>
        <v>0</v>
      </c>
      <c r="L699" s="135">
        <f>0.0108*L696</f>
        <v>0</v>
      </c>
      <c r="N699" s="135">
        <f>0.0108*N696</f>
        <v>0</v>
      </c>
      <c r="P699" s="135">
        <f>0.0108*P696</f>
        <v>0</v>
      </c>
      <c r="R699" s="135">
        <f>0.0108*R696</f>
        <v>0</v>
      </c>
    </row>
    <row r="700" spans="1:46" ht="12" customHeight="1" x14ac:dyDescent="0.2">
      <c r="A700" s="8">
        <v>11000</v>
      </c>
      <c r="B700" s="8">
        <v>2200</v>
      </c>
      <c r="C700" s="8">
        <v>52210</v>
      </c>
      <c r="D700" s="8" t="s">
        <v>62</v>
      </c>
      <c r="E700" s="20" t="s">
        <v>10</v>
      </c>
      <c r="F700" s="17" t="s">
        <v>12</v>
      </c>
      <c r="G700" s="20" t="s">
        <v>10</v>
      </c>
      <c r="H700" s="20">
        <v>4.2680969666901783E-2</v>
      </c>
      <c r="I700" s="90"/>
      <c r="J700" s="135">
        <f>0.0426*J696</f>
        <v>0</v>
      </c>
      <c r="L700" s="135">
        <f>0.0426*L696</f>
        <v>0</v>
      </c>
      <c r="N700" s="135">
        <f>0.0426*N696</f>
        <v>0</v>
      </c>
      <c r="P700" s="135">
        <f>0.0426*P696</f>
        <v>0</v>
      </c>
      <c r="R700" s="135">
        <f>0.0426*R696</f>
        <v>0</v>
      </c>
    </row>
    <row r="701" spans="1:46" ht="12" customHeight="1" x14ac:dyDescent="0.2">
      <c r="A701" s="8">
        <v>11000</v>
      </c>
      <c r="B701" s="8">
        <v>2200</v>
      </c>
      <c r="C701" s="8">
        <v>52220</v>
      </c>
      <c r="D701" s="8" t="s">
        <v>63</v>
      </c>
      <c r="E701" s="20" t="s">
        <v>10</v>
      </c>
      <c r="F701" s="17" t="s">
        <v>12</v>
      </c>
      <c r="G701" s="20" t="s">
        <v>10</v>
      </c>
      <c r="H701" s="20">
        <v>9.9817409702777186E-3</v>
      </c>
      <c r="I701" s="90"/>
      <c r="J701" s="135">
        <f>0.0099*J696</f>
        <v>0</v>
      </c>
      <c r="L701" s="135">
        <f>0.0099*L696</f>
        <v>0</v>
      </c>
      <c r="N701" s="135">
        <f>0.0099*N696</f>
        <v>0</v>
      </c>
      <c r="P701" s="135">
        <f>0.0099*P696</f>
        <v>0</v>
      </c>
      <c r="R701" s="135">
        <f>0.0099*R696</f>
        <v>0</v>
      </c>
    </row>
    <row r="702" spans="1:46" ht="12" customHeight="1" x14ac:dyDescent="0.2">
      <c r="A702" s="8">
        <v>11000</v>
      </c>
      <c r="B702" s="8">
        <v>2200</v>
      </c>
      <c r="C702" s="8">
        <v>52311</v>
      </c>
      <c r="D702" s="8" t="s">
        <v>64</v>
      </c>
      <c r="E702" s="20" t="s">
        <v>10</v>
      </c>
      <c r="F702" s="17" t="s">
        <v>12</v>
      </c>
      <c r="G702" s="20" t="s">
        <v>10</v>
      </c>
      <c r="H702" s="20">
        <v>8.3172198733456937E-2</v>
      </c>
      <c r="I702" s="90"/>
      <c r="J702" s="135">
        <f>0.0831*J696</f>
        <v>0</v>
      </c>
      <c r="L702" s="135">
        <f>0.0831*L696</f>
        <v>0</v>
      </c>
      <c r="N702" s="135">
        <f>0.0831*N696</f>
        <v>0</v>
      </c>
      <c r="P702" s="135">
        <f>0.0831*P696</f>
        <v>0</v>
      </c>
      <c r="R702" s="135">
        <f>0.0831*R696</f>
        <v>0</v>
      </c>
    </row>
    <row r="703" spans="1:46" ht="12" customHeight="1" x14ac:dyDescent="0.2">
      <c r="A703" s="8">
        <v>11000</v>
      </c>
      <c r="B703" s="8">
        <v>2200</v>
      </c>
      <c r="C703" s="8">
        <v>52312</v>
      </c>
      <c r="D703" s="8" t="s">
        <v>65</v>
      </c>
      <c r="E703" s="20" t="s">
        <v>10</v>
      </c>
      <c r="F703" s="17" t="s">
        <v>12</v>
      </c>
      <c r="G703" s="20" t="s">
        <v>10</v>
      </c>
      <c r="H703" s="20">
        <v>9.9389008802765275E-4</v>
      </c>
      <c r="I703" s="90"/>
      <c r="J703" s="135">
        <f>0.0009*J696</f>
        <v>0</v>
      </c>
      <c r="L703" s="135">
        <f>0.0009*L696</f>
        <v>0</v>
      </c>
      <c r="N703" s="135">
        <f>0.0009*N696</f>
        <v>0</v>
      </c>
      <c r="P703" s="135">
        <f>0.0009*P696</f>
        <v>0</v>
      </c>
      <c r="R703" s="135">
        <f>0.0009*R696</f>
        <v>0</v>
      </c>
    </row>
    <row r="704" spans="1:46" ht="12" customHeight="1" x14ac:dyDescent="0.2">
      <c r="A704" s="8">
        <v>11000</v>
      </c>
      <c r="B704" s="8">
        <v>2200</v>
      </c>
      <c r="C704" s="8">
        <v>52313</v>
      </c>
      <c r="D704" s="8" t="s">
        <v>66</v>
      </c>
      <c r="E704" s="20" t="s">
        <v>10</v>
      </c>
      <c r="F704" s="17" t="s">
        <v>12</v>
      </c>
      <c r="G704" s="20" t="s">
        <v>10</v>
      </c>
      <c r="H704" s="20">
        <v>7.6334920369266705E-3</v>
      </c>
      <c r="I704" s="90"/>
      <c r="J704" s="135">
        <f>0.0076*J696</f>
        <v>0</v>
      </c>
      <c r="L704" s="135">
        <f>0.0076*L696</f>
        <v>0</v>
      </c>
      <c r="N704" s="135">
        <f>0.0076*N696</f>
        <v>0</v>
      </c>
      <c r="P704" s="135">
        <f>0.0076*P696</f>
        <v>0</v>
      </c>
      <c r="R704" s="135">
        <f>0.0076*R696</f>
        <v>0</v>
      </c>
    </row>
    <row r="705" spans="1:46" ht="12" customHeight="1" x14ac:dyDescent="0.2">
      <c r="A705" s="8">
        <v>11000</v>
      </c>
      <c r="B705" s="8">
        <v>2200</v>
      </c>
      <c r="C705" s="8">
        <v>52314</v>
      </c>
      <c r="D705" s="8" t="s">
        <v>67</v>
      </c>
      <c r="E705" s="20" t="s">
        <v>10</v>
      </c>
      <c r="F705" s="17" t="s">
        <v>12</v>
      </c>
      <c r="G705" s="20" t="s">
        <v>10</v>
      </c>
      <c r="H705" s="20">
        <v>1.5073591667562245E-3</v>
      </c>
      <c r="I705" s="90"/>
      <c r="J705" s="135">
        <f>0.0015*J696</f>
        <v>0</v>
      </c>
      <c r="L705" s="135">
        <f>0.0015*L696</f>
        <v>0</v>
      </c>
      <c r="N705" s="135">
        <f>0.0015*N696</f>
        <v>0</v>
      </c>
      <c r="P705" s="135">
        <f>0.0015*P696</f>
        <v>0</v>
      </c>
      <c r="R705" s="135">
        <f>0.0015*R696</f>
        <v>0</v>
      </c>
    </row>
    <row r="706" spans="1:46" ht="12" customHeight="1" x14ac:dyDescent="0.2">
      <c r="A706" s="8">
        <v>11000</v>
      </c>
      <c r="B706" s="8">
        <v>2200</v>
      </c>
      <c r="C706" s="8">
        <v>52315</v>
      </c>
      <c r="D706" s="8" t="s">
        <v>68</v>
      </c>
      <c r="E706" s="20" t="s">
        <v>10</v>
      </c>
      <c r="F706" s="17" t="s">
        <v>12</v>
      </c>
      <c r="G706" s="20" t="s">
        <v>10</v>
      </c>
      <c r="H706" s="20">
        <v>1.4100509623249456E-3</v>
      </c>
      <c r="I706" s="90"/>
      <c r="J706" s="135">
        <f>0.0014*J696</f>
        <v>0</v>
      </c>
      <c r="L706" s="135">
        <f>0.0014*L696</f>
        <v>0</v>
      </c>
      <c r="N706" s="135">
        <f>0.0014*N696</f>
        <v>0</v>
      </c>
      <c r="P706" s="135">
        <f>0.0014*P696</f>
        <v>0</v>
      </c>
      <c r="R706" s="135">
        <f>0.0014*R696</f>
        <v>0</v>
      </c>
    </row>
    <row r="707" spans="1:46" ht="12" customHeight="1" x14ac:dyDescent="0.2">
      <c r="A707" s="8">
        <v>11000</v>
      </c>
      <c r="B707" s="8">
        <v>2200</v>
      </c>
      <c r="C707" s="8">
        <v>52316</v>
      </c>
      <c r="D707" s="8" t="s">
        <v>69</v>
      </c>
      <c r="E707" s="20" t="s">
        <v>10</v>
      </c>
      <c r="F707" s="17" t="s">
        <v>12</v>
      </c>
      <c r="G707" s="20" t="s">
        <v>10</v>
      </c>
      <c r="H707" s="20">
        <v>0</v>
      </c>
      <c r="I707" s="90"/>
      <c r="J707" s="135">
        <f>0*J696</f>
        <v>0</v>
      </c>
      <c r="L707" s="135">
        <f>0*L696</f>
        <v>0</v>
      </c>
      <c r="N707" s="135">
        <f>0*N696</f>
        <v>0</v>
      </c>
      <c r="P707" s="135">
        <f>0*P696</f>
        <v>0</v>
      </c>
      <c r="R707" s="135">
        <f>0*R696</f>
        <v>0</v>
      </c>
    </row>
    <row r="708" spans="1:46" ht="12" customHeight="1" x14ac:dyDescent="0.2">
      <c r="A708" s="8">
        <v>11000</v>
      </c>
      <c r="B708" s="8">
        <v>2200</v>
      </c>
      <c r="C708" s="8">
        <v>52500</v>
      </c>
      <c r="D708" s="8" t="s">
        <v>70</v>
      </c>
      <c r="E708" s="20" t="s">
        <v>10</v>
      </c>
      <c r="F708" s="17" t="s">
        <v>12</v>
      </c>
      <c r="G708" s="20" t="s">
        <v>10</v>
      </c>
      <c r="H708" s="20">
        <v>1.0334865712144686E-2</v>
      </c>
      <c r="I708" s="90"/>
      <c r="J708" s="135">
        <f>0.0103*J696</f>
        <v>0</v>
      </c>
      <c r="L708" s="135">
        <f>0.0103*L696</f>
        <v>0</v>
      </c>
      <c r="N708" s="135">
        <f>0.0103*N696</f>
        <v>0</v>
      </c>
      <c r="P708" s="135">
        <f>0.0103*P696</f>
        <v>0</v>
      </c>
      <c r="R708" s="135">
        <f>0.0103*R696</f>
        <v>0</v>
      </c>
    </row>
    <row r="709" spans="1:46" ht="12" customHeight="1" x14ac:dyDescent="0.2">
      <c r="A709" s="8">
        <v>11000</v>
      </c>
      <c r="B709" s="8">
        <v>2200</v>
      </c>
      <c r="C709" s="8">
        <v>52710</v>
      </c>
      <c r="D709" s="8" t="s">
        <v>71</v>
      </c>
      <c r="E709" s="20" t="s">
        <v>10</v>
      </c>
      <c r="F709" s="17" t="s">
        <v>12</v>
      </c>
      <c r="G709" s="20" t="s">
        <v>10</v>
      </c>
      <c r="H709" s="20">
        <v>1.0904638909160538E-2</v>
      </c>
      <c r="I709" s="90"/>
      <c r="J709" s="135">
        <f>0.0109*J696</f>
        <v>0</v>
      </c>
      <c r="L709" s="135">
        <f>0.0109*L696</f>
        <v>0</v>
      </c>
      <c r="N709" s="135">
        <f>0.0109*N696</f>
        <v>0</v>
      </c>
      <c r="P709" s="135">
        <f>0.0109*P696</f>
        <v>0</v>
      </c>
      <c r="R709" s="135">
        <f>0.0109*R696</f>
        <v>0</v>
      </c>
    </row>
    <row r="710" spans="1:46" ht="12" customHeight="1" x14ac:dyDescent="0.2">
      <c r="A710" s="8">
        <v>11000</v>
      </c>
      <c r="B710" s="8">
        <v>2200</v>
      </c>
      <c r="C710" s="8">
        <v>52720</v>
      </c>
      <c r="D710" s="8" t="s">
        <v>72</v>
      </c>
      <c r="E710" s="20" t="s">
        <v>10</v>
      </c>
      <c r="F710" s="17" t="s">
        <v>12</v>
      </c>
      <c r="G710" s="20" t="s">
        <v>10</v>
      </c>
      <c r="H710" s="20">
        <v>3.0477664029419395E-4</v>
      </c>
      <c r="I710" s="90"/>
      <c r="J710" s="135">
        <f>0.0003*J696</f>
        <v>0</v>
      </c>
      <c r="L710" s="135">
        <f>0.0003*L696</f>
        <v>0</v>
      </c>
      <c r="N710" s="135">
        <f>0.0003*N696</f>
        <v>0</v>
      </c>
      <c r="P710" s="135">
        <f>0.0003*P696</f>
        <v>0</v>
      </c>
      <c r="R710" s="135">
        <f>0.0003*R696</f>
        <v>0</v>
      </c>
    </row>
    <row r="711" spans="1:46" ht="12" customHeight="1" x14ac:dyDescent="0.2">
      <c r="A711" s="8">
        <v>11000</v>
      </c>
      <c r="B711" s="8">
        <v>2200</v>
      </c>
      <c r="C711" s="8">
        <v>52730</v>
      </c>
      <c r="D711" s="8" t="s">
        <v>73</v>
      </c>
      <c r="E711" s="20" t="s">
        <v>10</v>
      </c>
      <c r="F711" s="17" t="s">
        <v>12</v>
      </c>
      <c r="G711" s="20" t="s">
        <v>10</v>
      </c>
      <c r="H711" s="20" t="s">
        <v>10</v>
      </c>
      <c r="I711" s="90"/>
      <c r="J711" s="135">
        <v>0</v>
      </c>
      <c r="L711" s="135">
        <v>0</v>
      </c>
      <c r="N711" s="135">
        <v>0</v>
      </c>
      <c r="P711" s="135">
        <v>0</v>
      </c>
      <c r="R711" s="135">
        <v>0</v>
      </c>
    </row>
    <row r="712" spans="1:46" ht="12" customHeight="1" x14ac:dyDescent="0.2">
      <c r="A712" s="8">
        <v>11000</v>
      </c>
      <c r="B712" s="8">
        <v>2200</v>
      </c>
      <c r="C712" s="8">
        <v>52911</v>
      </c>
      <c r="D712" s="8" t="s">
        <v>74</v>
      </c>
      <c r="E712" s="20" t="s">
        <v>10</v>
      </c>
      <c r="F712" s="17" t="s">
        <v>12</v>
      </c>
      <c r="G712" s="20" t="s">
        <v>10</v>
      </c>
      <c r="H712" s="20" t="s">
        <v>10</v>
      </c>
      <c r="I712" s="90"/>
      <c r="J712" s="135">
        <v>0</v>
      </c>
      <c r="L712" s="135">
        <v>0</v>
      </c>
      <c r="N712" s="135">
        <v>0</v>
      </c>
      <c r="P712" s="135">
        <v>0</v>
      </c>
      <c r="R712" s="135">
        <v>0</v>
      </c>
    </row>
    <row r="713" spans="1:46" ht="12" customHeight="1" x14ac:dyDescent="0.2">
      <c r="A713" s="8">
        <v>11000</v>
      </c>
      <c r="B713" s="8">
        <v>2200</v>
      </c>
      <c r="C713" s="8">
        <v>52912</v>
      </c>
      <c r="D713" s="8" t="s">
        <v>75</v>
      </c>
      <c r="E713" s="20" t="s">
        <v>10</v>
      </c>
      <c r="F713" s="17" t="s">
        <v>12</v>
      </c>
      <c r="G713" s="20" t="s">
        <v>10</v>
      </c>
      <c r="H713" s="20" t="s">
        <v>10</v>
      </c>
      <c r="I713" s="90"/>
      <c r="J713" s="135">
        <v>0</v>
      </c>
      <c r="L713" s="135">
        <v>0</v>
      </c>
      <c r="N713" s="135">
        <v>0</v>
      </c>
      <c r="P713" s="135">
        <v>0</v>
      </c>
      <c r="R713" s="135">
        <v>0</v>
      </c>
    </row>
    <row r="714" spans="1:46" ht="12" customHeight="1" x14ac:dyDescent="0.2">
      <c r="A714" s="8">
        <v>11000</v>
      </c>
      <c r="B714" s="8">
        <v>2200</v>
      </c>
      <c r="C714" s="8">
        <v>52913</v>
      </c>
      <c r="D714" s="8" t="s">
        <v>76</v>
      </c>
      <c r="E714" s="20" t="s">
        <v>10</v>
      </c>
      <c r="F714" s="17" t="s">
        <v>12</v>
      </c>
      <c r="G714" s="20" t="s">
        <v>10</v>
      </c>
      <c r="H714" s="20" t="s">
        <v>10</v>
      </c>
      <c r="I714" s="90"/>
      <c r="J714" s="135">
        <v>0</v>
      </c>
      <c r="L714" s="135">
        <v>0</v>
      </c>
      <c r="N714" s="135">
        <v>0</v>
      </c>
      <c r="P714" s="135">
        <v>0</v>
      </c>
      <c r="R714" s="135">
        <v>0</v>
      </c>
    </row>
    <row r="715" spans="1:46" ht="12" customHeight="1" x14ac:dyDescent="0.2">
      <c r="A715" s="8">
        <v>11000</v>
      </c>
      <c r="B715" s="8">
        <v>2200</v>
      </c>
      <c r="C715" s="8">
        <v>52914</v>
      </c>
      <c r="D715" s="8" t="s">
        <v>77</v>
      </c>
      <c r="E715" s="20" t="s">
        <v>10</v>
      </c>
      <c r="F715" s="17" t="s">
        <v>12</v>
      </c>
      <c r="G715" s="20" t="s">
        <v>10</v>
      </c>
      <c r="H715" s="20" t="s">
        <v>10</v>
      </c>
      <c r="I715" s="90"/>
      <c r="J715" s="135">
        <v>0</v>
      </c>
      <c r="L715" s="135">
        <v>0</v>
      </c>
      <c r="N715" s="135">
        <v>0</v>
      </c>
      <c r="P715" s="135">
        <v>0</v>
      </c>
      <c r="R715" s="135">
        <v>0</v>
      </c>
    </row>
    <row r="716" spans="1:46" ht="12" customHeight="1" x14ac:dyDescent="0.2">
      <c r="A716" s="170"/>
      <c r="B716" s="8"/>
      <c r="C716" s="222"/>
      <c r="D716" s="222"/>
      <c r="E716" s="227"/>
      <c r="F716" s="223"/>
      <c r="G716" s="228"/>
      <c r="H716" s="228"/>
      <c r="I716" s="229"/>
      <c r="J716" s="168"/>
      <c r="K716" s="169"/>
      <c r="L716" s="168"/>
      <c r="M716" s="169"/>
      <c r="N716" s="168"/>
      <c r="O716" s="169"/>
      <c r="P716" s="168"/>
      <c r="Q716" s="169"/>
      <c r="R716" s="168"/>
    </row>
    <row r="717" spans="1:46" ht="12" customHeight="1" x14ac:dyDescent="0.2">
      <c r="A717" s="170"/>
      <c r="B717" s="8"/>
      <c r="C717" s="222"/>
      <c r="D717" s="222"/>
      <c r="E717" s="227"/>
      <c r="F717" s="223"/>
      <c r="G717" s="228"/>
      <c r="H717" s="228" t="s">
        <v>974</v>
      </c>
      <c r="I717" s="229"/>
      <c r="J717" s="168">
        <f>SUM(J698:J715)</f>
        <v>0</v>
      </c>
      <c r="K717" s="168"/>
      <c r="L717" s="168">
        <f t="shared" ref="L717:R717" si="1">SUM(L698:L715)</f>
        <v>0</v>
      </c>
      <c r="M717" s="168"/>
      <c r="N717" s="168">
        <f t="shared" si="1"/>
        <v>0</v>
      </c>
      <c r="O717" s="168"/>
      <c r="P717" s="168">
        <f t="shared" si="1"/>
        <v>0</v>
      </c>
      <c r="Q717" s="168"/>
      <c r="R717" s="168">
        <f t="shared" si="1"/>
        <v>0</v>
      </c>
    </row>
    <row r="718" spans="1:46" ht="14.25" x14ac:dyDescent="0.3">
      <c r="A718" s="4"/>
      <c r="B718" s="5"/>
      <c r="C718" s="6" t="s">
        <v>655</v>
      </c>
      <c r="D718" s="7"/>
      <c r="E718" s="18"/>
      <c r="F718" s="18"/>
      <c r="G718" s="19"/>
      <c r="H718" s="19"/>
      <c r="I718" s="89"/>
      <c r="J718" s="73" t="s">
        <v>905</v>
      </c>
      <c r="K718" s="83"/>
      <c r="L718" s="73" t="s">
        <v>906</v>
      </c>
      <c r="M718" s="83"/>
      <c r="N718" s="73" t="s">
        <v>907</v>
      </c>
      <c r="O718" s="83"/>
      <c r="P718" s="73" t="s">
        <v>908</v>
      </c>
      <c r="Q718" s="83"/>
      <c r="R718" s="73" t="s">
        <v>909</v>
      </c>
    </row>
    <row r="719" spans="1:46" s="139" customFormat="1" ht="12" customHeight="1" x14ac:dyDescent="0.2">
      <c r="A719" s="44">
        <v>11000</v>
      </c>
      <c r="B719" s="44">
        <v>2200</v>
      </c>
      <c r="C719" s="44">
        <v>53330</v>
      </c>
      <c r="D719" s="44" t="s">
        <v>291</v>
      </c>
      <c r="E719" s="47" t="s">
        <v>10</v>
      </c>
      <c r="F719" s="45" t="s">
        <v>12</v>
      </c>
      <c r="G719" s="47" t="s">
        <v>10</v>
      </c>
      <c r="H719" s="47" t="s">
        <v>10</v>
      </c>
      <c r="I719" s="91"/>
      <c r="J719" s="135">
        <v>0</v>
      </c>
      <c r="K719" s="136"/>
      <c r="L719" s="135">
        <v>0</v>
      </c>
      <c r="M719" s="136"/>
      <c r="N719" s="135">
        <v>0</v>
      </c>
      <c r="O719" s="136"/>
      <c r="P719" s="135">
        <v>0</v>
      </c>
      <c r="Q719" s="136"/>
      <c r="R719" s="135">
        <v>0</v>
      </c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</row>
    <row r="720" spans="1:46" ht="12" customHeight="1" x14ac:dyDescent="0.2">
      <c r="A720" s="8">
        <v>11000</v>
      </c>
      <c r="B720" s="8">
        <v>2200</v>
      </c>
      <c r="C720" s="8">
        <v>53414</v>
      </c>
      <c r="D720" s="8" t="s">
        <v>747</v>
      </c>
      <c r="E720" s="20" t="s">
        <v>10</v>
      </c>
      <c r="F720" s="17" t="s">
        <v>12</v>
      </c>
      <c r="G720" s="20" t="s">
        <v>10</v>
      </c>
      <c r="H720" s="20" t="s">
        <v>10</v>
      </c>
      <c r="I720" s="90"/>
      <c r="J720" s="135">
        <v>0</v>
      </c>
      <c r="L720" s="135">
        <v>0</v>
      </c>
      <c r="N720" s="135">
        <v>0</v>
      </c>
      <c r="P720" s="135">
        <v>0</v>
      </c>
      <c r="R720" s="135">
        <v>0</v>
      </c>
    </row>
    <row r="721" spans="1:18" ht="12" customHeight="1" x14ac:dyDescent="0.2">
      <c r="A721" s="8">
        <v>11000</v>
      </c>
      <c r="B721" s="8">
        <v>2200</v>
      </c>
      <c r="C721" s="8">
        <v>53711</v>
      </c>
      <c r="D721" s="8" t="s">
        <v>78</v>
      </c>
      <c r="E721" s="20" t="s">
        <v>10</v>
      </c>
      <c r="F721" s="17" t="s">
        <v>12</v>
      </c>
      <c r="G721" s="20" t="s">
        <v>10</v>
      </c>
      <c r="H721" s="20" t="s">
        <v>10</v>
      </c>
      <c r="I721" s="90"/>
      <c r="J721" s="135">
        <v>0</v>
      </c>
      <c r="L721" s="135">
        <v>0</v>
      </c>
      <c r="N721" s="135">
        <v>0</v>
      </c>
      <c r="P721" s="135">
        <v>0</v>
      </c>
      <c r="R721" s="135">
        <v>0</v>
      </c>
    </row>
    <row r="722" spans="1:18" ht="14.25" x14ac:dyDescent="0.3">
      <c r="A722" s="4"/>
      <c r="B722" s="5"/>
      <c r="C722" s="6" t="s">
        <v>79</v>
      </c>
      <c r="D722" s="7"/>
      <c r="E722" s="18"/>
      <c r="F722" s="18"/>
      <c r="G722" s="19"/>
      <c r="H722" s="19"/>
      <c r="I722" s="89"/>
      <c r="J722" s="73" t="s">
        <v>905</v>
      </c>
      <c r="K722" s="83"/>
      <c r="L722" s="73" t="s">
        <v>906</v>
      </c>
      <c r="M722" s="83"/>
      <c r="N722" s="73" t="s">
        <v>907</v>
      </c>
      <c r="O722" s="83"/>
      <c r="P722" s="73" t="s">
        <v>908</v>
      </c>
      <c r="Q722" s="83"/>
      <c r="R722" s="73" t="s">
        <v>909</v>
      </c>
    </row>
    <row r="723" spans="1:18" ht="12" customHeight="1" x14ac:dyDescent="0.2">
      <c r="A723" s="8">
        <v>11000</v>
      </c>
      <c r="B723" s="8">
        <v>2200</v>
      </c>
      <c r="C723" s="8">
        <v>54311</v>
      </c>
      <c r="D723" s="8" t="s">
        <v>80</v>
      </c>
      <c r="E723" s="20" t="s">
        <v>10</v>
      </c>
      <c r="F723" s="17" t="s">
        <v>12</v>
      </c>
      <c r="G723" s="20" t="s">
        <v>10</v>
      </c>
      <c r="H723" s="20" t="s">
        <v>10</v>
      </c>
      <c r="I723" s="90"/>
      <c r="J723" s="135">
        <v>0</v>
      </c>
      <c r="L723" s="135">
        <v>0</v>
      </c>
      <c r="N723" s="135">
        <v>0</v>
      </c>
      <c r="P723" s="135">
        <v>0</v>
      </c>
      <c r="R723" s="135">
        <v>0</v>
      </c>
    </row>
    <row r="724" spans="1:18" ht="12" customHeight="1" x14ac:dyDescent="0.2">
      <c r="A724" s="8">
        <v>11000</v>
      </c>
      <c r="B724" s="8">
        <v>2200</v>
      </c>
      <c r="C724" s="8">
        <v>54610</v>
      </c>
      <c r="D724" s="8" t="s">
        <v>81</v>
      </c>
      <c r="E724" s="20" t="s">
        <v>10</v>
      </c>
      <c r="F724" s="17" t="s">
        <v>12</v>
      </c>
      <c r="G724" s="20" t="s">
        <v>10</v>
      </c>
      <c r="H724" s="20" t="s">
        <v>10</v>
      </c>
      <c r="I724" s="90"/>
      <c r="J724" s="135">
        <v>0</v>
      </c>
      <c r="L724" s="135">
        <v>0</v>
      </c>
      <c r="N724" s="135">
        <v>0</v>
      </c>
      <c r="P724" s="135">
        <v>0</v>
      </c>
      <c r="R724" s="135">
        <v>0</v>
      </c>
    </row>
    <row r="725" spans="1:18" ht="12" customHeight="1" x14ac:dyDescent="0.2">
      <c r="A725" s="8">
        <v>11000</v>
      </c>
      <c r="B725" s="8">
        <v>2200</v>
      </c>
      <c r="C725" s="8">
        <v>54620</v>
      </c>
      <c r="D725" s="8" t="s">
        <v>82</v>
      </c>
      <c r="E725" s="20" t="s">
        <v>10</v>
      </c>
      <c r="F725" s="17" t="s">
        <v>12</v>
      </c>
      <c r="G725" s="20" t="s">
        <v>10</v>
      </c>
      <c r="H725" s="20" t="s">
        <v>10</v>
      </c>
      <c r="I725" s="90"/>
      <c r="J725" s="135">
        <v>0</v>
      </c>
      <c r="L725" s="135">
        <v>0</v>
      </c>
      <c r="N725" s="135">
        <v>0</v>
      </c>
      <c r="P725" s="135">
        <v>0</v>
      </c>
      <c r="R725" s="135">
        <v>0</v>
      </c>
    </row>
    <row r="726" spans="1:18" ht="12" customHeight="1" x14ac:dyDescent="0.2">
      <c r="A726" s="8">
        <v>11000</v>
      </c>
      <c r="B726" s="8">
        <v>2200</v>
      </c>
      <c r="C726" s="8">
        <v>54630</v>
      </c>
      <c r="D726" s="8" t="s">
        <v>83</v>
      </c>
      <c r="E726" s="20" t="s">
        <v>10</v>
      </c>
      <c r="F726" s="17" t="s">
        <v>12</v>
      </c>
      <c r="G726" s="20" t="s">
        <v>10</v>
      </c>
      <c r="H726" s="20" t="s">
        <v>10</v>
      </c>
      <c r="I726" s="90"/>
      <c r="J726" s="135">
        <v>0</v>
      </c>
      <c r="L726" s="135">
        <v>0</v>
      </c>
      <c r="N726" s="135">
        <v>0</v>
      </c>
      <c r="P726" s="135">
        <v>0</v>
      </c>
      <c r="R726" s="135">
        <v>0</v>
      </c>
    </row>
    <row r="727" spans="1:18" ht="14.25" x14ac:dyDescent="0.3">
      <c r="A727" s="4"/>
      <c r="B727" s="5"/>
      <c r="C727" s="6" t="s">
        <v>84</v>
      </c>
      <c r="D727" s="7"/>
      <c r="E727" s="18"/>
      <c r="F727" s="18"/>
      <c r="G727" s="19"/>
      <c r="H727" s="19"/>
      <c r="I727" s="89"/>
      <c r="J727" s="73" t="s">
        <v>905</v>
      </c>
      <c r="K727" s="83"/>
      <c r="L727" s="73" t="s">
        <v>906</v>
      </c>
      <c r="M727" s="83"/>
      <c r="N727" s="73" t="s">
        <v>907</v>
      </c>
      <c r="O727" s="83"/>
      <c r="P727" s="73" t="s">
        <v>908</v>
      </c>
      <c r="Q727" s="83"/>
      <c r="R727" s="73" t="s">
        <v>909</v>
      </c>
    </row>
    <row r="728" spans="1:18" ht="12" customHeight="1" x14ac:dyDescent="0.2">
      <c r="A728" s="8">
        <v>11000</v>
      </c>
      <c r="B728" s="8">
        <v>2200</v>
      </c>
      <c r="C728" s="8">
        <v>55813</v>
      </c>
      <c r="D728" s="8" t="s">
        <v>85</v>
      </c>
      <c r="E728" s="20" t="s">
        <v>10</v>
      </c>
      <c r="F728" s="17" t="s">
        <v>12</v>
      </c>
      <c r="G728" s="20" t="s">
        <v>10</v>
      </c>
      <c r="H728" s="20" t="s">
        <v>10</v>
      </c>
      <c r="I728" s="90"/>
      <c r="J728" s="135">
        <v>0</v>
      </c>
      <c r="L728" s="135">
        <v>0</v>
      </c>
      <c r="N728" s="135">
        <v>0</v>
      </c>
      <c r="P728" s="135">
        <v>0</v>
      </c>
      <c r="R728" s="135">
        <v>0</v>
      </c>
    </row>
    <row r="729" spans="1:18" ht="12" customHeight="1" x14ac:dyDescent="0.2">
      <c r="A729" s="8">
        <v>11000</v>
      </c>
      <c r="B729" s="8">
        <v>2200</v>
      </c>
      <c r="C729" s="8">
        <v>55818</v>
      </c>
      <c r="D729" s="8" t="s">
        <v>87</v>
      </c>
      <c r="E729" s="20" t="s">
        <v>10</v>
      </c>
      <c r="F729" s="17" t="s">
        <v>12</v>
      </c>
      <c r="G729" s="20" t="s">
        <v>10</v>
      </c>
      <c r="H729" s="20" t="s">
        <v>10</v>
      </c>
      <c r="I729" s="90"/>
      <c r="J729" s="135">
        <v>0</v>
      </c>
      <c r="L729" s="135">
        <v>0</v>
      </c>
      <c r="N729" s="135">
        <v>0</v>
      </c>
      <c r="P729" s="135">
        <v>0</v>
      </c>
      <c r="R729" s="135">
        <v>0</v>
      </c>
    </row>
    <row r="730" spans="1:18" ht="12" customHeight="1" x14ac:dyDescent="0.2">
      <c r="A730" s="8">
        <v>11000</v>
      </c>
      <c r="B730" s="8">
        <v>2200</v>
      </c>
      <c r="C730" s="8">
        <v>55913</v>
      </c>
      <c r="D730" s="8" t="s">
        <v>750</v>
      </c>
      <c r="E730" s="20" t="s">
        <v>10</v>
      </c>
      <c r="F730" s="17" t="s">
        <v>12</v>
      </c>
      <c r="G730" s="20" t="s">
        <v>10</v>
      </c>
      <c r="H730" s="20" t="s">
        <v>10</v>
      </c>
      <c r="I730" s="90"/>
      <c r="J730" s="135">
        <v>0</v>
      </c>
      <c r="L730" s="135">
        <v>0</v>
      </c>
      <c r="N730" s="135">
        <v>0</v>
      </c>
      <c r="P730" s="135">
        <v>0</v>
      </c>
      <c r="R730" s="135">
        <v>0</v>
      </c>
    </row>
    <row r="731" spans="1:18" ht="12" customHeight="1" x14ac:dyDescent="0.2">
      <c r="A731" s="8">
        <v>11000</v>
      </c>
      <c r="B731" s="8">
        <v>2200</v>
      </c>
      <c r="C731" s="8">
        <v>55914</v>
      </c>
      <c r="D731" s="8" t="s">
        <v>89</v>
      </c>
      <c r="E731" s="20" t="s">
        <v>10</v>
      </c>
      <c r="F731" s="17" t="s">
        <v>12</v>
      </c>
      <c r="G731" s="20" t="s">
        <v>10</v>
      </c>
      <c r="H731" s="20" t="s">
        <v>10</v>
      </c>
      <c r="I731" s="90"/>
      <c r="J731" s="135">
        <v>0</v>
      </c>
      <c r="L731" s="135">
        <v>0</v>
      </c>
      <c r="N731" s="135">
        <v>0</v>
      </c>
      <c r="P731" s="135">
        <v>0</v>
      </c>
      <c r="R731" s="135">
        <v>0</v>
      </c>
    </row>
    <row r="732" spans="1:18" ht="12" customHeight="1" x14ac:dyDescent="0.2">
      <c r="A732" s="8">
        <v>11000</v>
      </c>
      <c r="B732" s="8">
        <v>2200</v>
      </c>
      <c r="C732" s="8">
        <v>55915</v>
      </c>
      <c r="D732" s="8" t="s">
        <v>90</v>
      </c>
      <c r="E732" s="20" t="s">
        <v>10</v>
      </c>
      <c r="F732" s="17" t="s">
        <v>12</v>
      </c>
      <c r="G732" s="20" t="s">
        <v>10</v>
      </c>
      <c r="H732" s="20" t="s">
        <v>10</v>
      </c>
      <c r="I732" s="90"/>
      <c r="J732" s="135">
        <v>0</v>
      </c>
      <c r="L732" s="135">
        <v>0</v>
      </c>
      <c r="N732" s="135">
        <v>0</v>
      </c>
      <c r="P732" s="135">
        <v>0</v>
      </c>
      <c r="R732" s="135">
        <v>0</v>
      </c>
    </row>
    <row r="733" spans="1:18" ht="14.25" x14ac:dyDescent="0.3">
      <c r="A733" s="10"/>
      <c r="B733" s="10"/>
      <c r="C733" s="11" t="s">
        <v>91</v>
      </c>
      <c r="D733" s="10"/>
      <c r="E733" s="21"/>
      <c r="F733" s="21"/>
      <c r="G733" s="21"/>
      <c r="H733" s="21"/>
      <c r="I733" s="100"/>
      <c r="J733" s="73" t="s">
        <v>905</v>
      </c>
      <c r="K733" s="83"/>
      <c r="L733" s="73" t="s">
        <v>906</v>
      </c>
      <c r="M733" s="83"/>
      <c r="N733" s="73" t="s">
        <v>907</v>
      </c>
      <c r="O733" s="83"/>
      <c r="P733" s="73" t="s">
        <v>908</v>
      </c>
      <c r="Q733" s="83"/>
      <c r="R733" s="73" t="s">
        <v>909</v>
      </c>
    </row>
    <row r="734" spans="1:18" ht="12" customHeight="1" x14ac:dyDescent="0.2">
      <c r="A734" s="8">
        <v>11000</v>
      </c>
      <c r="B734" s="8">
        <v>2200</v>
      </c>
      <c r="C734" s="8">
        <v>56113</v>
      </c>
      <c r="D734" s="8" t="s">
        <v>746</v>
      </c>
      <c r="E734" s="20" t="s">
        <v>10</v>
      </c>
      <c r="F734" s="17" t="s">
        <v>12</v>
      </c>
      <c r="G734" s="20" t="s">
        <v>10</v>
      </c>
      <c r="H734" s="20" t="s">
        <v>10</v>
      </c>
      <c r="I734" s="90"/>
      <c r="J734" s="135">
        <v>0</v>
      </c>
      <c r="L734" s="135">
        <v>2000</v>
      </c>
      <c r="N734" s="135">
        <v>2000</v>
      </c>
      <c r="P734" s="135">
        <v>2000</v>
      </c>
      <c r="R734" s="135">
        <v>2000</v>
      </c>
    </row>
    <row r="735" spans="1:18" ht="12" customHeight="1" x14ac:dyDescent="0.2">
      <c r="A735" s="8">
        <v>11000</v>
      </c>
      <c r="B735" s="8">
        <v>2200</v>
      </c>
      <c r="C735" s="8">
        <v>56114</v>
      </c>
      <c r="D735" s="8" t="s">
        <v>108</v>
      </c>
      <c r="E735" s="20" t="s">
        <v>10</v>
      </c>
      <c r="F735" s="17" t="s">
        <v>12</v>
      </c>
      <c r="G735" s="20" t="s">
        <v>10</v>
      </c>
      <c r="H735" s="20" t="s">
        <v>10</v>
      </c>
      <c r="I735" s="90"/>
      <c r="J735" s="135">
        <v>0</v>
      </c>
      <c r="L735" s="135">
        <v>5000</v>
      </c>
      <c r="N735" s="135">
        <v>5000</v>
      </c>
      <c r="P735" s="135">
        <v>5000</v>
      </c>
      <c r="R735" s="135">
        <v>5000</v>
      </c>
    </row>
    <row r="736" spans="1:18" ht="12" customHeight="1" x14ac:dyDescent="0.2">
      <c r="A736" s="8">
        <v>11000</v>
      </c>
      <c r="B736" s="8">
        <v>2200</v>
      </c>
      <c r="C736" s="8">
        <v>56118</v>
      </c>
      <c r="D736" s="8" t="s">
        <v>93</v>
      </c>
      <c r="E736" s="20" t="s">
        <v>10</v>
      </c>
      <c r="F736" s="17" t="s">
        <v>12</v>
      </c>
      <c r="G736" s="20" t="s">
        <v>10</v>
      </c>
      <c r="H736" s="20" t="s">
        <v>10</v>
      </c>
      <c r="I736" s="90"/>
      <c r="J736" s="135">
        <v>0</v>
      </c>
      <c r="L736" s="135">
        <v>5000</v>
      </c>
      <c r="M736" s="135"/>
      <c r="N736" s="135">
        <v>5000</v>
      </c>
      <c r="O736" s="135"/>
      <c r="P736" s="135">
        <v>5000</v>
      </c>
      <c r="Q736" s="135"/>
      <c r="R736" s="135">
        <v>5000</v>
      </c>
    </row>
    <row r="737" spans="1:46" ht="14.25" x14ac:dyDescent="0.3">
      <c r="A737" s="11"/>
      <c r="B737" s="11"/>
      <c r="C737" s="11" t="s">
        <v>94</v>
      </c>
      <c r="D737" s="11"/>
      <c r="E737" s="22"/>
      <c r="F737" s="22"/>
      <c r="G737" s="22"/>
      <c r="H737" s="22"/>
      <c r="I737" s="101"/>
      <c r="J737" s="73" t="s">
        <v>905</v>
      </c>
      <c r="K737" s="83"/>
      <c r="L737" s="73" t="s">
        <v>906</v>
      </c>
      <c r="M737" s="83"/>
      <c r="N737" s="73" t="s">
        <v>907</v>
      </c>
      <c r="O737" s="83"/>
      <c r="P737" s="73" t="s">
        <v>908</v>
      </c>
      <c r="Q737" s="83"/>
      <c r="R737" s="73" t="s">
        <v>909</v>
      </c>
    </row>
    <row r="738" spans="1:46" ht="12" customHeight="1" x14ac:dyDescent="0.2">
      <c r="A738" s="8">
        <v>11000</v>
      </c>
      <c r="B738" s="8">
        <v>2200</v>
      </c>
      <c r="C738" s="8">
        <v>57331</v>
      </c>
      <c r="D738" s="8" t="s">
        <v>95</v>
      </c>
      <c r="E738" s="20" t="s">
        <v>10</v>
      </c>
      <c r="F738" s="17" t="s">
        <v>12</v>
      </c>
      <c r="G738" s="20" t="s">
        <v>10</v>
      </c>
      <c r="H738" s="20" t="s">
        <v>10</v>
      </c>
      <c r="I738" s="90"/>
      <c r="J738" s="135">
        <v>0</v>
      </c>
      <c r="L738" s="135">
        <v>0</v>
      </c>
      <c r="N738" s="135">
        <v>0</v>
      </c>
      <c r="P738" s="135">
        <v>0</v>
      </c>
      <c r="R738" s="135">
        <v>0</v>
      </c>
    </row>
    <row r="739" spans="1:46" ht="12" customHeight="1" x14ac:dyDescent="0.2">
      <c r="A739" s="8">
        <v>11000</v>
      </c>
      <c r="B739" s="8">
        <v>2200</v>
      </c>
      <c r="C739" s="8">
        <v>57332</v>
      </c>
      <c r="D739" s="8" t="s">
        <v>96</v>
      </c>
      <c r="E739" s="20" t="s">
        <v>10</v>
      </c>
      <c r="F739" s="17" t="s">
        <v>12</v>
      </c>
      <c r="G739" s="20" t="s">
        <v>10</v>
      </c>
      <c r="H739" s="20" t="s">
        <v>10</v>
      </c>
      <c r="I739" s="90"/>
      <c r="J739" s="135">
        <v>0</v>
      </c>
      <c r="L739" s="135">
        <v>5000</v>
      </c>
      <c r="N739" s="135">
        <v>10000</v>
      </c>
      <c r="P739" s="135">
        <v>5000</v>
      </c>
      <c r="R739" s="135">
        <v>5000</v>
      </c>
    </row>
    <row r="740" spans="1:46" ht="12" customHeight="1" x14ac:dyDescent="0.2">
      <c r="A740" s="67"/>
      <c r="B740" s="232"/>
      <c r="C740" s="69"/>
      <c r="D740" s="69"/>
      <c r="E740" s="70"/>
      <c r="F740" s="71"/>
      <c r="G740" s="72"/>
      <c r="H740" s="70"/>
      <c r="I740" s="235"/>
      <c r="J740" s="236"/>
      <c r="K740" s="237"/>
      <c r="L740" s="238"/>
      <c r="M740" s="237"/>
      <c r="N740" s="238"/>
      <c r="O740" s="237"/>
      <c r="P740" s="238"/>
      <c r="Q740" s="237"/>
      <c r="R740" s="168"/>
    </row>
    <row r="741" spans="1:46" ht="12" customHeight="1" x14ac:dyDescent="0.2">
      <c r="A741" s="67"/>
      <c r="B741" s="232"/>
      <c r="C741" s="69"/>
      <c r="D741" s="69"/>
      <c r="E741" s="70"/>
      <c r="F741" s="71"/>
      <c r="G741" s="72"/>
      <c r="H741" s="70" t="s">
        <v>980</v>
      </c>
      <c r="I741" s="235"/>
      <c r="J741" s="236">
        <f>SUM(J719:J739)</f>
        <v>0</v>
      </c>
      <c r="K741" s="237"/>
      <c r="L741" s="236">
        <f>SUM(L719:L739)</f>
        <v>17000</v>
      </c>
      <c r="M741" s="237"/>
      <c r="N741" s="236">
        <f>SUM(N719:N739)</f>
        <v>22000</v>
      </c>
      <c r="O741" s="237"/>
      <c r="P741" s="236">
        <f>SUM(P719:P739)</f>
        <v>17000</v>
      </c>
      <c r="Q741" s="237"/>
      <c r="R741" s="236">
        <f>SUM(R719:R739)</f>
        <v>17000</v>
      </c>
    </row>
    <row r="742" spans="1:46" ht="14.25" x14ac:dyDescent="0.3">
      <c r="A742" s="3"/>
      <c r="B742" s="280" t="s">
        <v>109</v>
      </c>
      <c r="C742" s="281"/>
      <c r="D742" s="281"/>
      <c r="E742" s="281"/>
      <c r="F742" s="281"/>
      <c r="G742" s="282"/>
      <c r="H742" s="89"/>
      <c r="I742" s="89"/>
      <c r="J742" s="277"/>
      <c r="K742" s="278"/>
      <c r="L742" s="278"/>
      <c r="M742" s="278"/>
      <c r="N742" s="278"/>
      <c r="O742" s="278"/>
      <c r="P742" s="278"/>
      <c r="Q742" s="278"/>
      <c r="R742" s="279"/>
    </row>
    <row r="743" spans="1:46" ht="14.25" x14ac:dyDescent="0.3">
      <c r="A743" s="4"/>
      <c r="B743" s="5"/>
      <c r="C743" s="6" t="s">
        <v>55</v>
      </c>
      <c r="D743" s="7"/>
      <c r="E743" s="18"/>
      <c r="F743" s="18"/>
      <c r="G743" s="19"/>
      <c r="H743" s="19"/>
      <c r="I743" s="89"/>
      <c r="J743" s="73" t="s">
        <v>905</v>
      </c>
      <c r="K743" s="83"/>
      <c r="L743" s="73" t="s">
        <v>906</v>
      </c>
      <c r="M743" s="83"/>
      <c r="N743" s="73" t="s">
        <v>907</v>
      </c>
      <c r="O743" s="83"/>
      <c r="P743" s="73" t="s">
        <v>908</v>
      </c>
      <c r="Q743" s="83"/>
      <c r="R743" s="73" t="s">
        <v>909</v>
      </c>
    </row>
    <row r="744" spans="1:46" ht="12" customHeight="1" x14ac:dyDescent="0.2">
      <c r="A744" s="8">
        <v>11000</v>
      </c>
      <c r="B744" s="8">
        <v>2300</v>
      </c>
      <c r="C744" s="8">
        <v>51100</v>
      </c>
      <c r="D744" s="8" t="s">
        <v>56</v>
      </c>
      <c r="E744" s="20" t="s">
        <v>10</v>
      </c>
      <c r="F744" s="17" t="s">
        <v>12</v>
      </c>
      <c r="G744" s="17">
        <v>1111</v>
      </c>
      <c r="H744" s="17" t="s">
        <v>948</v>
      </c>
      <c r="J744" s="135">
        <v>0</v>
      </c>
      <c r="L744" s="135">
        <v>0</v>
      </c>
      <c r="N744" s="135">
        <v>0</v>
      </c>
      <c r="P744" s="135">
        <v>0</v>
      </c>
      <c r="R744" s="135">
        <v>0</v>
      </c>
    </row>
    <row r="745" spans="1:46" ht="12" customHeight="1" x14ac:dyDescent="0.2">
      <c r="A745" s="8">
        <v>11000</v>
      </c>
      <c r="B745" s="8">
        <v>2300</v>
      </c>
      <c r="C745" s="8">
        <v>51100</v>
      </c>
      <c r="D745" s="8" t="s">
        <v>56</v>
      </c>
      <c r="E745" s="20" t="s">
        <v>10</v>
      </c>
      <c r="F745" s="17" t="s">
        <v>12</v>
      </c>
      <c r="G745" s="17">
        <v>1113</v>
      </c>
      <c r="H745" s="17" t="s">
        <v>949</v>
      </c>
      <c r="J745" s="135">
        <v>0</v>
      </c>
      <c r="L745" s="135">
        <v>0</v>
      </c>
      <c r="N745" s="135">
        <v>0</v>
      </c>
      <c r="P745" s="135">
        <v>0</v>
      </c>
      <c r="R745" s="135">
        <v>0</v>
      </c>
    </row>
    <row r="746" spans="1:46" ht="12" customHeight="1" x14ac:dyDescent="0.2">
      <c r="A746" s="8">
        <v>11000</v>
      </c>
      <c r="B746" s="8">
        <v>2300</v>
      </c>
      <c r="C746" s="8">
        <v>51100</v>
      </c>
      <c r="D746" s="8" t="s">
        <v>56</v>
      </c>
      <c r="E746" s="20" t="s">
        <v>10</v>
      </c>
      <c r="F746" s="17" t="s">
        <v>12</v>
      </c>
      <c r="G746" s="17">
        <v>1114</v>
      </c>
      <c r="H746" s="17" t="s">
        <v>950</v>
      </c>
      <c r="J746" s="135">
        <v>0</v>
      </c>
      <c r="L746" s="135">
        <v>0</v>
      </c>
      <c r="N746" s="135">
        <v>0</v>
      </c>
      <c r="P746" s="135">
        <v>0</v>
      </c>
      <c r="R746" s="135">
        <v>0</v>
      </c>
    </row>
    <row r="747" spans="1:46" ht="12" customHeight="1" x14ac:dyDescent="0.2">
      <c r="A747" s="8">
        <v>11000</v>
      </c>
      <c r="B747" s="8">
        <v>2300</v>
      </c>
      <c r="C747" s="8">
        <v>51100</v>
      </c>
      <c r="D747" s="8" t="s">
        <v>56</v>
      </c>
      <c r="E747" s="20" t="s">
        <v>10</v>
      </c>
      <c r="F747" s="17" t="s">
        <v>12</v>
      </c>
      <c r="G747" s="17">
        <v>1217</v>
      </c>
      <c r="H747" s="17" t="s">
        <v>934</v>
      </c>
      <c r="J747" s="135">
        <v>0</v>
      </c>
      <c r="L747" s="135">
        <v>0</v>
      </c>
      <c r="N747" s="135">
        <v>0</v>
      </c>
      <c r="P747" s="135">
        <v>0</v>
      </c>
      <c r="R747" s="135">
        <v>0</v>
      </c>
    </row>
    <row r="748" spans="1:46" ht="12" customHeight="1" x14ac:dyDescent="0.2">
      <c r="A748" s="8">
        <v>11000</v>
      </c>
      <c r="B748" s="8">
        <v>2300</v>
      </c>
      <c r="C748" s="8">
        <v>51100</v>
      </c>
      <c r="D748" s="8" t="s">
        <v>56</v>
      </c>
      <c r="E748" s="20" t="s">
        <v>10</v>
      </c>
      <c r="F748" s="17" t="s">
        <v>12</v>
      </c>
      <c r="G748" s="17">
        <v>1511</v>
      </c>
      <c r="H748" s="17" t="s">
        <v>945</v>
      </c>
      <c r="J748" s="135">
        <v>0</v>
      </c>
      <c r="L748" s="135">
        <v>0</v>
      </c>
      <c r="N748" s="135">
        <v>0</v>
      </c>
      <c r="P748" s="135">
        <v>0</v>
      </c>
      <c r="R748" s="135">
        <v>0</v>
      </c>
    </row>
    <row r="749" spans="1:46" s="139" customFormat="1" ht="12" customHeight="1" x14ac:dyDescent="0.2">
      <c r="A749" s="44">
        <v>11000</v>
      </c>
      <c r="B749" s="44">
        <v>2300</v>
      </c>
      <c r="C749" s="44">
        <v>51100</v>
      </c>
      <c r="D749" s="44" t="s">
        <v>56</v>
      </c>
      <c r="E749" s="47" t="s">
        <v>10</v>
      </c>
      <c r="F749" s="45" t="s">
        <v>12</v>
      </c>
      <c r="G749" s="45" t="s">
        <v>743</v>
      </c>
      <c r="H749" s="45" t="s">
        <v>912</v>
      </c>
      <c r="I749" s="98"/>
      <c r="J749" s="135">
        <v>0</v>
      </c>
      <c r="K749" s="136"/>
      <c r="L749" s="135">
        <v>0</v>
      </c>
      <c r="M749" s="136"/>
      <c r="N749" s="135">
        <v>0</v>
      </c>
      <c r="O749" s="136"/>
      <c r="P749" s="135">
        <v>0</v>
      </c>
      <c r="Q749" s="136"/>
      <c r="R749" s="135">
        <v>0</v>
      </c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</row>
    <row r="750" spans="1:46" ht="12" customHeight="1" x14ac:dyDescent="0.2">
      <c r="A750" s="8">
        <v>11000</v>
      </c>
      <c r="B750" s="8">
        <v>2300</v>
      </c>
      <c r="C750" s="8">
        <v>51100</v>
      </c>
      <c r="D750" s="8" t="s">
        <v>56</v>
      </c>
      <c r="E750" s="20" t="s">
        <v>10</v>
      </c>
      <c r="F750" s="17" t="s">
        <v>12</v>
      </c>
      <c r="G750" s="17">
        <v>1611</v>
      </c>
      <c r="H750" s="17" t="s">
        <v>913</v>
      </c>
      <c r="J750" s="135">
        <v>0</v>
      </c>
      <c r="L750" s="135">
        <v>0</v>
      </c>
      <c r="N750" s="135">
        <v>0</v>
      </c>
      <c r="P750" s="135">
        <v>0</v>
      </c>
      <c r="R750" s="135">
        <v>0</v>
      </c>
    </row>
    <row r="751" spans="1:46" ht="12" customHeight="1" x14ac:dyDescent="0.2">
      <c r="A751" s="8">
        <v>11000</v>
      </c>
      <c r="B751" s="8">
        <v>2300</v>
      </c>
      <c r="C751" s="8">
        <v>51100</v>
      </c>
      <c r="D751" s="8" t="s">
        <v>56</v>
      </c>
      <c r="E751" s="20" t="s">
        <v>10</v>
      </c>
      <c r="F751" s="17" t="s">
        <v>12</v>
      </c>
      <c r="G751" s="17">
        <v>1612</v>
      </c>
      <c r="H751" s="17" t="s">
        <v>914</v>
      </c>
      <c r="J751" s="135">
        <v>0</v>
      </c>
      <c r="L751" s="135">
        <v>0</v>
      </c>
      <c r="N751" s="135">
        <v>0</v>
      </c>
      <c r="P751" s="135">
        <v>0</v>
      </c>
      <c r="R751" s="135">
        <v>0</v>
      </c>
    </row>
    <row r="752" spans="1:46" ht="12" customHeight="1" x14ac:dyDescent="0.2">
      <c r="A752" s="8">
        <v>11000</v>
      </c>
      <c r="B752" s="8">
        <v>2300</v>
      </c>
      <c r="C752" s="8">
        <v>51100</v>
      </c>
      <c r="D752" s="8" t="s">
        <v>56</v>
      </c>
      <c r="E752" s="20" t="s">
        <v>10</v>
      </c>
      <c r="F752" s="17" t="s">
        <v>12</v>
      </c>
      <c r="G752" s="17">
        <v>1613</v>
      </c>
      <c r="H752" s="17" t="s">
        <v>915</v>
      </c>
      <c r="J752" s="135">
        <v>0</v>
      </c>
      <c r="L752" s="135">
        <v>0</v>
      </c>
      <c r="N752" s="135">
        <v>0</v>
      </c>
      <c r="P752" s="135">
        <v>0</v>
      </c>
      <c r="R752" s="135">
        <v>0</v>
      </c>
    </row>
    <row r="753" spans="1:18" ht="12" customHeight="1" x14ac:dyDescent="0.2">
      <c r="A753" s="8">
        <v>11000</v>
      </c>
      <c r="B753" s="8">
        <v>2300</v>
      </c>
      <c r="C753" s="8">
        <v>51100</v>
      </c>
      <c r="D753" s="8" t="s">
        <v>56</v>
      </c>
      <c r="E753" s="20" t="s">
        <v>10</v>
      </c>
      <c r="F753" s="17" t="s">
        <v>12</v>
      </c>
      <c r="G753" s="17">
        <v>1800</v>
      </c>
      <c r="H753" s="17" t="s">
        <v>951</v>
      </c>
      <c r="J753" s="135">
        <v>0</v>
      </c>
      <c r="L753" s="135">
        <v>0</v>
      </c>
      <c r="N753" s="135">
        <v>0</v>
      </c>
      <c r="P753" s="135">
        <v>0</v>
      </c>
      <c r="R753" s="135">
        <v>0</v>
      </c>
    </row>
    <row r="754" spans="1:18" ht="12" customHeight="1" x14ac:dyDescent="0.2">
      <c r="A754" s="8">
        <v>11000</v>
      </c>
      <c r="B754" s="8">
        <v>2300</v>
      </c>
      <c r="C754" s="8">
        <v>51200</v>
      </c>
      <c r="D754" s="8" t="s">
        <v>57</v>
      </c>
      <c r="E754" s="20" t="s">
        <v>10</v>
      </c>
      <c r="F754" s="17" t="s">
        <v>12</v>
      </c>
      <c r="G754" s="17">
        <v>1114</v>
      </c>
      <c r="H754" s="17" t="s">
        <v>950</v>
      </c>
      <c r="J754" s="135">
        <v>0</v>
      </c>
      <c r="L754" s="135">
        <v>0</v>
      </c>
      <c r="N754" s="135">
        <v>0</v>
      </c>
      <c r="P754" s="135">
        <v>0</v>
      </c>
      <c r="R754" s="135">
        <v>0</v>
      </c>
    </row>
    <row r="755" spans="1:18" ht="12" customHeight="1" x14ac:dyDescent="0.2">
      <c r="A755" s="8">
        <v>11000</v>
      </c>
      <c r="B755" s="8">
        <v>2300</v>
      </c>
      <c r="C755" s="8">
        <v>51200</v>
      </c>
      <c r="D755" s="8" t="s">
        <v>57</v>
      </c>
      <c r="E755" s="20" t="s">
        <v>10</v>
      </c>
      <c r="F755" s="17" t="s">
        <v>12</v>
      </c>
      <c r="G755" s="17">
        <v>1217</v>
      </c>
      <c r="H755" s="17" t="s">
        <v>934</v>
      </c>
      <c r="J755" s="135">
        <v>0</v>
      </c>
      <c r="L755" s="135">
        <v>0</v>
      </c>
      <c r="N755" s="135">
        <v>0</v>
      </c>
      <c r="P755" s="135">
        <v>0</v>
      </c>
      <c r="R755" s="135">
        <v>0</v>
      </c>
    </row>
    <row r="756" spans="1:18" ht="12" customHeight="1" x14ac:dyDescent="0.2">
      <c r="A756" s="8">
        <v>11000</v>
      </c>
      <c r="B756" s="8">
        <v>2300</v>
      </c>
      <c r="C756" s="8">
        <v>51200</v>
      </c>
      <c r="D756" s="8" t="s">
        <v>57</v>
      </c>
      <c r="E756" s="20" t="s">
        <v>10</v>
      </c>
      <c r="F756" s="17" t="s">
        <v>12</v>
      </c>
      <c r="G756" s="17">
        <v>1511</v>
      </c>
      <c r="H756" s="17" t="s">
        <v>945</v>
      </c>
      <c r="J756" s="135">
        <v>0</v>
      </c>
      <c r="L756" s="135">
        <v>0</v>
      </c>
      <c r="N756" s="135">
        <v>0</v>
      </c>
      <c r="P756" s="135">
        <v>0</v>
      </c>
      <c r="R756" s="135">
        <v>0</v>
      </c>
    </row>
    <row r="757" spans="1:18" ht="12" customHeight="1" x14ac:dyDescent="0.2">
      <c r="A757" s="8">
        <v>11000</v>
      </c>
      <c r="B757" s="8">
        <v>2300</v>
      </c>
      <c r="C757" s="8">
        <v>51300</v>
      </c>
      <c r="D757" s="8" t="s">
        <v>58</v>
      </c>
      <c r="E757" s="20" t="s">
        <v>10</v>
      </c>
      <c r="F757" s="17" t="s">
        <v>12</v>
      </c>
      <c r="G757" s="17">
        <v>1111</v>
      </c>
      <c r="H757" s="17" t="s">
        <v>948</v>
      </c>
      <c r="J757" s="135">
        <v>0</v>
      </c>
      <c r="L757" s="135">
        <v>0</v>
      </c>
      <c r="N757" s="135">
        <v>0</v>
      </c>
      <c r="P757" s="135">
        <v>0</v>
      </c>
      <c r="R757" s="135">
        <v>0</v>
      </c>
    </row>
    <row r="758" spans="1:18" ht="12" customHeight="1" x14ac:dyDescent="0.2">
      <c r="A758" s="8">
        <v>11000</v>
      </c>
      <c r="B758" s="8">
        <v>2300</v>
      </c>
      <c r="C758" s="8">
        <v>51300</v>
      </c>
      <c r="D758" s="8" t="s">
        <v>58</v>
      </c>
      <c r="E758" s="20" t="s">
        <v>10</v>
      </c>
      <c r="F758" s="17" t="s">
        <v>12</v>
      </c>
      <c r="G758" s="17">
        <v>1113</v>
      </c>
      <c r="H758" s="17" t="s">
        <v>949</v>
      </c>
      <c r="J758" s="135">
        <v>0</v>
      </c>
      <c r="L758" s="135">
        <v>0</v>
      </c>
      <c r="N758" s="135">
        <v>0</v>
      </c>
      <c r="P758" s="135">
        <v>0</v>
      </c>
      <c r="R758" s="135">
        <v>0</v>
      </c>
    </row>
    <row r="759" spans="1:18" ht="12" customHeight="1" x14ac:dyDescent="0.2">
      <c r="A759" s="8">
        <v>11000</v>
      </c>
      <c r="B759" s="8">
        <v>2300</v>
      </c>
      <c r="C759" s="8">
        <v>51300</v>
      </c>
      <c r="D759" s="8" t="s">
        <v>58</v>
      </c>
      <c r="E759" s="20" t="s">
        <v>10</v>
      </c>
      <c r="F759" s="17" t="s">
        <v>12</v>
      </c>
      <c r="G759" s="17">
        <v>1114</v>
      </c>
      <c r="H759" s="17" t="s">
        <v>950</v>
      </c>
      <c r="J759" s="135">
        <v>0</v>
      </c>
      <c r="L759" s="135">
        <v>0</v>
      </c>
      <c r="N759" s="135">
        <v>0</v>
      </c>
      <c r="P759" s="135">
        <v>0</v>
      </c>
      <c r="R759" s="135">
        <v>0</v>
      </c>
    </row>
    <row r="760" spans="1:18" ht="12" customHeight="1" x14ac:dyDescent="0.2">
      <c r="A760" s="8">
        <v>11000</v>
      </c>
      <c r="B760" s="8">
        <v>2300</v>
      </c>
      <c r="C760" s="8">
        <v>51300</v>
      </c>
      <c r="D760" s="8" t="s">
        <v>58</v>
      </c>
      <c r="E760" s="20" t="s">
        <v>10</v>
      </c>
      <c r="F760" s="17" t="s">
        <v>12</v>
      </c>
      <c r="G760" s="17">
        <v>1217</v>
      </c>
      <c r="H760" s="17" t="s">
        <v>934</v>
      </c>
      <c r="J760" s="135">
        <v>0</v>
      </c>
      <c r="L760" s="135">
        <v>0</v>
      </c>
      <c r="N760" s="135">
        <v>0</v>
      </c>
      <c r="P760" s="135">
        <v>0</v>
      </c>
      <c r="R760" s="135">
        <v>0</v>
      </c>
    </row>
    <row r="761" spans="1:18" ht="12" customHeight="1" x14ac:dyDescent="0.2">
      <c r="A761" s="8">
        <v>11000</v>
      </c>
      <c r="B761" s="8">
        <v>2300</v>
      </c>
      <c r="C761" s="8">
        <v>51300</v>
      </c>
      <c r="D761" s="8" t="s">
        <v>58</v>
      </c>
      <c r="E761" s="20" t="s">
        <v>10</v>
      </c>
      <c r="F761" s="17" t="s">
        <v>12</v>
      </c>
      <c r="G761" s="17">
        <v>1511</v>
      </c>
      <c r="H761" s="17" t="s">
        <v>945</v>
      </c>
      <c r="J761" s="135">
        <v>0</v>
      </c>
      <c r="L761" s="135">
        <v>0</v>
      </c>
      <c r="N761" s="135">
        <v>0</v>
      </c>
      <c r="P761" s="135">
        <v>0</v>
      </c>
      <c r="R761" s="135">
        <v>0</v>
      </c>
    </row>
    <row r="762" spans="1:18" ht="14.25" x14ac:dyDescent="0.3">
      <c r="A762" s="4"/>
      <c r="B762" s="5"/>
      <c r="C762" s="6" t="s">
        <v>59</v>
      </c>
      <c r="D762" s="7"/>
      <c r="E762" s="18"/>
      <c r="F762" s="18"/>
      <c r="G762" s="19"/>
      <c r="H762" s="19"/>
      <c r="I762" s="89"/>
      <c r="J762" s="73" t="s">
        <v>905</v>
      </c>
      <c r="K762" s="83"/>
      <c r="L762" s="73" t="s">
        <v>906</v>
      </c>
      <c r="M762" s="83"/>
      <c r="N762" s="73" t="s">
        <v>907</v>
      </c>
      <c r="O762" s="83"/>
      <c r="P762" s="73" t="s">
        <v>908</v>
      </c>
      <c r="Q762" s="83"/>
      <c r="R762" s="73" t="s">
        <v>909</v>
      </c>
    </row>
    <row r="763" spans="1:18" ht="12" customHeight="1" x14ac:dyDescent="0.2">
      <c r="A763" s="8">
        <v>11000</v>
      </c>
      <c r="B763" s="8">
        <v>2300</v>
      </c>
      <c r="C763" s="8">
        <v>52111</v>
      </c>
      <c r="D763" s="8" t="s">
        <v>60</v>
      </c>
      <c r="E763" s="20" t="s">
        <v>10</v>
      </c>
      <c r="F763" s="17" t="s">
        <v>12</v>
      </c>
      <c r="G763" s="20" t="s">
        <v>10</v>
      </c>
      <c r="H763" s="20" t="s">
        <v>10</v>
      </c>
      <c r="I763" s="90"/>
      <c r="J763" s="135">
        <v>0</v>
      </c>
      <c r="L763" s="135">
        <v>0</v>
      </c>
      <c r="N763" s="135">
        <v>0</v>
      </c>
      <c r="P763" s="135">
        <v>0</v>
      </c>
      <c r="R763" s="135">
        <v>0</v>
      </c>
    </row>
    <row r="764" spans="1:18" ht="12" customHeight="1" x14ac:dyDescent="0.2">
      <c r="A764" s="8">
        <v>11000</v>
      </c>
      <c r="B764" s="8">
        <v>2300</v>
      </c>
      <c r="C764" s="8">
        <v>52112</v>
      </c>
      <c r="D764" s="8" t="s">
        <v>61</v>
      </c>
      <c r="E764" s="20" t="s">
        <v>10</v>
      </c>
      <c r="F764" s="17" t="s">
        <v>12</v>
      </c>
      <c r="G764" s="20" t="s">
        <v>10</v>
      </c>
      <c r="H764" s="20" t="s">
        <v>10</v>
      </c>
      <c r="I764" s="90"/>
      <c r="J764" s="135">
        <v>0</v>
      </c>
      <c r="L764" s="135">
        <v>0</v>
      </c>
      <c r="N764" s="135">
        <v>0</v>
      </c>
      <c r="P764" s="135">
        <v>0</v>
      </c>
      <c r="R764" s="135">
        <v>0</v>
      </c>
    </row>
    <row r="765" spans="1:18" ht="12" customHeight="1" x14ac:dyDescent="0.2">
      <c r="A765" s="8">
        <v>11000</v>
      </c>
      <c r="B765" s="8">
        <v>2300</v>
      </c>
      <c r="C765" s="8">
        <v>52210</v>
      </c>
      <c r="D765" s="8" t="s">
        <v>62</v>
      </c>
      <c r="E765" s="20" t="s">
        <v>10</v>
      </c>
      <c r="F765" s="17" t="s">
        <v>12</v>
      </c>
      <c r="G765" s="20" t="s">
        <v>10</v>
      </c>
      <c r="H765" s="20" t="s">
        <v>10</v>
      </c>
      <c r="I765" s="90"/>
      <c r="J765" s="135">
        <v>0</v>
      </c>
      <c r="L765" s="135">
        <v>0</v>
      </c>
      <c r="N765" s="135">
        <v>0</v>
      </c>
      <c r="P765" s="135">
        <v>0</v>
      </c>
      <c r="R765" s="135">
        <v>0</v>
      </c>
    </row>
    <row r="766" spans="1:18" ht="12" customHeight="1" x14ac:dyDescent="0.2">
      <c r="A766" s="8">
        <v>11000</v>
      </c>
      <c r="B766" s="8">
        <v>2300</v>
      </c>
      <c r="C766" s="8">
        <v>52220</v>
      </c>
      <c r="D766" s="8" t="s">
        <v>63</v>
      </c>
      <c r="E766" s="20" t="s">
        <v>10</v>
      </c>
      <c r="F766" s="17" t="s">
        <v>12</v>
      </c>
      <c r="G766" s="20" t="s">
        <v>10</v>
      </c>
      <c r="H766" s="20" t="s">
        <v>10</v>
      </c>
      <c r="I766" s="90"/>
      <c r="J766" s="135">
        <v>0</v>
      </c>
      <c r="L766" s="135">
        <v>0</v>
      </c>
      <c r="N766" s="135">
        <v>0</v>
      </c>
      <c r="P766" s="135">
        <v>0</v>
      </c>
      <c r="R766" s="135">
        <v>0</v>
      </c>
    </row>
    <row r="767" spans="1:18" ht="12" customHeight="1" x14ac:dyDescent="0.2">
      <c r="A767" s="8">
        <v>11000</v>
      </c>
      <c r="B767" s="8">
        <v>2300</v>
      </c>
      <c r="C767" s="8">
        <v>52311</v>
      </c>
      <c r="D767" s="8" t="s">
        <v>64</v>
      </c>
      <c r="E767" s="20" t="s">
        <v>10</v>
      </c>
      <c r="F767" s="17" t="s">
        <v>12</v>
      </c>
      <c r="G767" s="20" t="s">
        <v>10</v>
      </c>
      <c r="H767" s="20" t="s">
        <v>10</v>
      </c>
      <c r="I767" s="90"/>
      <c r="J767" s="135">
        <v>0</v>
      </c>
      <c r="L767" s="135">
        <v>0</v>
      </c>
      <c r="N767" s="135">
        <v>0</v>
      </c>
      <c r="P767" s="135">
        <v>0</v>
      </c>
      <c r="R767" s="135">
        <v>0</v>
      </c>
    </row>
    <row r="768" spans="1:18" ht="12" customHeight="1" x14ac:dyDescent="0.2">
      <c r="A768" s="8">
        <v>11000</v>
      </c>
      <c r="B768" s="8">
        <v>2300</v>
      </c>
      <c r="C768" s="8">
        <v>52312</v>
      </c>
      <c r="D768" s="8" t="s">
        <v>65</v>
      </c>
      <c r="E768" s="20" t="s">
        <v>10</v>
      </c>
      <c r="F768" s="17" t="s">
        <v>12</v>
      </c>
      <c r="G768" s="20" t="s">
        <v>10</v>
      </c>
      <c r="H768" s="20" t="s">
        <v>10</v>
      </c>
      <c r="I768" s="90"/>
      <c r="J768" s="135">
        <v>0</v>
      </c>
      <c r="L768" s="135">
        <v>0</v>
      </c>
      <c r="N768" s="135">
        <v>0</v>
      </c>
      <c r="P768" s="135">
        <v>0</v>
      </c>
      <c r="R768" s="135">
        <v>0</v>
      </c>
    </row>
    <row r="769" spans="1:46" ht="12" customHeight="1" x14ac:dyDescent="0.2">
      <c r="A769" s="8">
        <v>11000</v>
      </c>
      <c r="B769" s="8">
        <v>2300</v>
      </c>
      <c r="C769" s="8">
        <v>52313</v>
      </c>
      <c r="D769" s="8" t="s">
        <v>66</v>
      </c>
      <c r="E769" s="20" t="s">
        <v>10</v>
      </c>
      <c r="F769" s="17" t="s">
        <v>12</v>
      </c>
      <c r="G769" s="20" t="s">
        <v>10</v>
      </c>
      <c r="H769" s="20" t="s">
        <v>10</v>
      </c>
      <c r="I769" s="90"/>
      <c r="J769" s="135">
        <v>0</v>
      </c>
      <c r="L769" s="135">
        <v>0</v>
      </c>
      <c r="N769" s="135">
        <v>0</v>
      </c>
      <c r="P769" s="135">
        <v>0</v>
      </c>
      <c r="R769" s="135">
        <v>0</v>
      </c>
    </row>
    <row r="770" spans="1:46" ht="12" customHeight="1" x14ac:dyDescent="0.2">
      <c r="A770" s="8">
        <v>11000</v>
      </c>
      <c r="B770" s="8">
        <v>2300</v>
      </c>
      <c r="C770" s="8">
        <v>52314</v>
      </c>
      <c r="D770" s="8" t="s">
        <v>67</v>
      </c>
      <c r="E770" s="20" t="s">
        <v>10</v>
      </c>
      <c r="F770" s="17" t="s">
        <v>12</v>
      </c>
      <c r="G770" s="20" t="s">
        <v>10</v>
      </c>
      <c r="H770" s="20" t="s">
        <v>10</v>
      </c>
      <c r="I770" s="90"/>
      <c r="J770" s="135">
        <v>0</v>
      </c>
      <c r="L770" s="135">
        <v>0</v>
      </c>
      <c r="N770" s="135">
        <v>0</v>
      </c>
      <c r="P770" s="135">
        <v>0</v>
      </c>
      <c r="R770" s="135">
        <v>0</v>
      </c>
    </row>
    <row r="771" spans="1:46" ht="12" customHeight="1" x14ac:dyDescent="0.2">
      <c r="A771" s="8">
        <v>11000</v>
      </c>
      <c r="B771" s="8">
        <v>2300</v>
      </c>
      <c r="C771" s="8">
        <v>52315</v>
      </c>
      <c r="D771" s="8" t="s">
        <v>68</v>
      </c>
      <c r="E771" s="20" t="s">
        <v>10</v>
      </c>
      <c r="F771" s="17" t="s">
        <v>12</v>
      </c>
      <c r="G771" s="20" t="s">
        <v>10</v>
      </c>
      <c r="H771" s="20" t="s">
        <v>10</v>
      </c>
      <c r="I771" s="90"/>
      <c r="J771" s="135">
        <v>0</v>
      </c>
      <c r="L771" s="135">
        <v>0</v>
      </c>
      <c r="N771" s="135">
        <v>0</v>
      </c>
      <c r="P771" s="135">
        <v>0</v>
      </c>
      <c r="R771" s="135">
        <v>0</v>
      </c>
    </row>
    <row r="772" spans="1:46" ht="12" customHeight="1" x14ac:dyDescent="0.2">
      <c r="A772" s="8">
        <v>11000</v>
      </c>
      <c r="B772" s="8">
        <v>2300</v>
      </c>
      <c r="C772" s="8">
        <v>52316</v>
      </c>
      <c r="D772" s="8" t="s">
        <v>69</v>
      </c>
      <c r="E772" s="20" t="s">
        <v>10</v>
      </c>
      <c r="F772" s="17" t="s">
        <v>12</v>
      </c>
      <c r="G772" s="20" t="s">
        <v>10</v>
      </c>
      <c r="H772" s="20" t="s">
        <v>10</v>
      </c>
      <c r="I772" s="90"/>
      <c r="J772" s="135">
        <v>0</v>
      </c>
      <c r="L772" s="135">
        <v>0</v>
      </c>
      <c r="N772" s="135">
        <v>0</v>
      </c>
      <c r="P772" s="135">
        <v>0</v>
      </c>
      <c r="R772" s="135">
        <v>0</v>
      </c>
    </row>
    <row r="773" spans="1:46" ht="12" customHeight="1" x14ac:dyDescent="0.2">
      <c r="A773" s="8">
        <v>11000</v>
      </c>
      <c r="B773" s="8">
        <v>2300</v>
      </c>
      <c r="C773" s="8">
        <v>52500</v>
      </c>
      <c r="D773" s="8" t="s">
        <v>70</v>
      </c>
      <c r="E773" s="20" t="s">
        <v>10</v>
      </c>
      <c r="F773" s="17" t="s">
        <v>12</v>
      </c>
      <c r="G773" s="20" t="s">
        <v>10</v>
      </c>
      <c r="H773" s="20" t="s">
        <v>10</v>
      </c>
      <c r="I773" s="90"/>
      <c r="J773" s="135">
        <v>0</v>
      </c>
      <c r="L773" s="135">
        <v>0</v>
      </c>
      <c r="N773" s="135">
        <v>0</v>
      </c>
      <c r="P773" s="135">
        <v>0</v>
      </c>
      <c r="R773" s="135">
        <v>0</v>
      </c>
    </row>
    <row r="774" spans="1:46" ht="12" customHeight="1" x14ac:dyDescent="0.2">
      <c r="A774" s="8">
        <v>11000</v>
      </c>
      <c r="B774" s="8">
        <v>2300</v>
      </c>
      <c r="C774" s="8">
        <v>52710</v>
      </c>
      <c r="D774" s="8" t="s">
        <v>71</v>
      </c>
      <c r="E774" s="20" t="s">
        <v>10</v>
      </c>
      <c r="F774" s="17" t="s">
        <v>12</v>
      </c>
      <c r="G774" s="20" t="s">
        <v>10</v>
      </c>
      <c r="H774" s="20" t="s">
        <v>10</v>
      </c>
      <c r="I774" s="90"/>
      <c r="J774" s="135">
        <v>0</v>
      </c>
      <c r="L774" s="135">
        <v>0</v>
      </c>
      <c r="N774" s="135">
        <v>0</v>
      </c>
      <c r="P774" s="135">
        <v>0</v>
      </c>
      <c r="R774" s="135">
        <v>0</v>
      </c>
    </row>
    <row r="775" spans="1:46" ht="12" customHeight="1" x14ac:dyDescent="0.2">
      <c r="A775" s="8">
        <v>11000</v>
      </c>
      <c r="B775" s="8">
        <v>2300</v>
      </c>
      <c r="C775" s="8">
        <v>52720</v>
      </c>
      <c r="D775" s="8" t="s">
        <v>72</v>
      </c>
      <c r="E775" s="20" t="s">
        <v>10</v>
      </c>
      <c r="F775" s="17" t="s">
        <v>12</v>
      </c>
      <c r="G775" s="20" t="s">
        <v>10</v>
      </c>
      <c r="H775" s="20" t="s">
        <v>10</v>
      </c>
      <c r="I775" s="90"/>
      <c r="J775" s="135">
        <v>0</v>
      </c>
      <c r="L775" s="135">
        <v>0</v>
      </c>
      <c r="N775" s="135">
        <v>0</v>
      </c>
      <c r="P775" s="135">
        <v>0</v>
      </c>
      <c r="R775" s="135">
        <v>0</v>
      </c>
    </row>
    <row r="776" spans="1:46" s="28" customFormat="1" ht="12" customHeight="1" x14ac:dyDescent="0.2">
      <c r="A776" s="8">
        <v>11000</v>
      </c>
      <c r="B776" s="8">
        <v>2300</v>
      </c>
      <c r="C776" s="8">
        <v>52730</v>
      </c>
      <c r="D776" s="8" t="s">
        <v>73</v>
      </c>
      <c r="E776" s="20" t="s">
        <v>10</v>
      </c>
      <c r="F776" s="17" t="s">
        <v>12</v>
      </c>
      <c r="G776" s="20" t="s">
        <v>10</v>
      </c>
      <c r="H776" s="20" t="s">
        <v>10</v>
      </c>
      <c r="I776" s="90"/>
      <c r="J776" s="135">
        <v>0</v>
      </c>
      <c r="K776" s="136"/>
      <c r="L776" s="135">
        <v>0</v>
      </c>
      <c r="M776" s="136"/>
      <c r="N776" s="135">
        <v>0</v>
      </c>
      <c r="O776" s="136"/>
      <c r="P776" s="135">
        <v>0</v>
      </c>
      <c r="Q776" s="136"/>
      <c r="R776" s="135">
        <v>0</v>
      </c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</row>
    <row r="777" spans="1:46" ht="12" customHeight="1" x14ac:dyDescent="0.2">
      <c r="A777" s="8">
        <v>11000</v>
      </c>
      <c r="B777" s="8">
        <v>2300</v>
      </c>
      <c r="C777" s="8">
        <v>52911</v>
      </c>
      <c r="D777" s="8" t="s">
        <v>74</v>
      </c>
      <c r="E777" s="20" t="s">
        <v>10</v>
      </c>
      <c r="F777" s="17" t="s">
        <v>12</v>
      </c>
      <c r="G777" s="20" t="s">
        <v>10</v>
      </c>
      <c r="H777" s="20" t="s">
        <v>10</v>
      </c>
      <c r="I777" s="90"/>
      <c r="J777" s="135">
        <v>0</v>
      </c>
      <c r="L777" s="135">
        <v>0</v>
      </c>
      <c r="N777" s="135">
        <v>0</v>
      </c>
      <c r="P777" s="135">
        <v>0</v>
      </c>
      <c r="R777" s="135">
        <v>0</v>
      </c>
    </row>
    <row r="778" spans="1:46" ht="12" customHeight="1" x14ac:dyDescent="0.2">
      <c r="A778" s="8">
        <v>11000</v>
      </c>
      <c r="B778" s="8">
        <v>2300</v>
      </c>
      <c r="C778" s="8">
        <v>52912</v>
      </c>
      <c r="D778" s="8" t="s">
        <v>75</v>
      </c>
      <c r="E778" s="20" t="s">
        <v>10</v>
      </c>
      <c r="F778" s="17" t="s">
        <v>12</v>
      </c>
      <c r="G778" s="20" t="s">
        <v>10</v>
      </c>
      <c r="H778" s="20" t="s">
        <v>10</v>
      </c>
      <c r="I778" s="90"/>
      <c r="J778" s="135">
        <v>0</v>
      </c>
      <c r="L778" s="135">
        <v>0</v>
      </c>
      <c r="N778" s="135">
        <v>0</v>
      </c>
      <c r="P778" s="135">
        <v>0</v>
      </c>
      <c r="R778" s="135">
        <v>0</v>
      </c>
    </row>
    <row r="779" spans="1:46" ht="12" customHeight="1" x14ac:dyDescent="0.2">
      <c r="A779" s="8">
        <v>11000</v>
      </c>
      <c r="B779" s="8">
        <v>2300</v>
      </c>
      <c r="C779" s="8">
        <v>52913</v>
      </c>
      <c r="D779" s="8" t="s">
        <v>76</v>
      </c>
      <c r="E779" s="20" t="s">
        <v>10</v>
      </c>
      <c r="F779" s="17" t="s">
        <v>12</v>
      </c>
      <c r="G779" s="20" t="s">
        <v>10</v>
      </c>
      <c r="H779" s="20" t="s">
        <v>10</v>
      </c>
      <c r="I779" s="90"/>
      <c r="J779" s="135">
        <v>0</v>
      </c>
      <c r="L779" s="135">
        <v>0</v>
      </c>
      <c r="N779" s="135">
        <v>0</v>
      </c>
      <c r="P779" s="135">
        <v>0</v>
      </c>
      <c r="R779" s="135">
        <v>0</v>
      </c>
    </row>
    <row r="780" spans="1:46" ht="12" customHeight="1" x14ac:dyDescent="0.2">
      <c r="A780" s="8">
        <v>11000</v>
      </c>
      <c r="B780" s="8">
        <v>2300</v>
      </c>
      <c r="C780" s="8">
        <v>52914</v>
      </c>
      <c r="D780" s="8" t="s">
        <v>77</v>
      </c>
      <c r="E780" s="20" t="s">
        <v>10</v>
      </c>
      <c r="F780" s="17" t="s">
        <v>12</v>
      </c>
      <c r="G780" s="20" t="s">
        <v>10</v>
      </c>
      <c r="H780" s="20" t="s">
        <v>10</v>
      </c>
      <c r="I780" s="90"/>
      <c r="J780" s="135">
        <v>0</v>
      </c>
      <c r="L780" s="135">
        <v>0</v>
      </c>
      <c r="N780" s="135">
        <v>0</v>
      </c>
      <c r="P780" s="135">
        <v>0</v>
      </c>
      <c r="R780" s="135">
        <v>0</v>
      </c>
    </row>
    <row r="781" spans="1:46" ht="14.25" x14ac:dyDescent="0.3">
      <c r="A781" s="4"/>
      <c r="B781" s="5"/>
      <c r="C781" s="6" t="s">
        <v>655</v>
      </c>
      <c r="D781" s="7"/>
      <c r="E781" s="18"/>
      <c r="F781" s="18"/>
      <c r="G781" s="19"/>
      <c r="H781" s="19"/>
      <c r="I781" s="89"/>
      <c r="J781" s="73" t="s">
        <v>905</v>
      </c>
      <c r="K781" s="83"/>
      <c r="L781" s="73" t="s">
        <v>906</v>
      </c>
      <c r="M781" s="83"/>
      <c r="N781" s="73" t="s">
        <v>907</v>
      </c>
      <c r="O781" s="83"/>
      <c r="P781" s="73" t="s">
        <v>908</v>
      </c>
      <c r="Q781" s="83"/>
      <c r="R781" s="73" t="s">
        <v>909</v>
      </c>
    </row>
    <row r="782" spans="1:46" s="139" customFormat="1" x14ac:dyDescent="0.2">
      <c r="A782" s="44">
        <v>11000</v>
      </c>
      <c r="B782" s="44">
        <v>2300</v>
      </c>
      <c r="C782" s="44">
        <v>53330</v>
      </c>
      <c r="D782" s="44" t="s">
        <v>291</v>
      </c>
      <c r="E782" s="47" t="s">
        <v>10</v>
      </c>
      <c r="F782" s="45" t="s">
        <v>12</v>
      </c>
      <c r="G782" s="47" t="s">
        <v>10</v>
      </c>
      <c r="H782" s="47" t="s">
        <v>10</v>
      </c>
      <c r="I782" s="91"/>
      <c r="J782" s="137">
        <v>5000</v>
      </c>
      <c r="K782" s="138"/>
      <c r="L782" s="137">
        <v>10500</v>
      </c>
      <c r="M782" s="138"/>
      <c r="N782" s="137">
        <v>10500</v>
      </c>
      <c r="O782" s="138"/>
      <c r="P782" s="137">
        <v>10500</v>
      </c>
      <c r="Q782" s="138"/>
      <c r="R782" s="137">
        <v>10500</v>
      </c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</row>
    <row r="783" spans="1:46" ht="12" customHeight="1" x14ac:dyDescent="0.2">
      <c r="A783" s="8">
        <v>11000</v>
      </c>
      <c r="B783" s="8">
        <v>2300</v>
      </c>
      <c r="C783" s="8">
        <v>53411</v>
      </c>
      <c r="D783" s="8" t="s">
        <v>110</v>
      </c>
      <c r="E783" s="20" t="s">
        <v>10</v>
      </c>
      <c r="F783" s="17" t="s">
        <v>12</v>
      </c>
      <c r="G783" s="20" t="s">
        <v>10</v>
      </c>
      <c r="H783" s="20" t="s">
        <v>10</v>
      </c>
      <c r="I783" s="90"/>
      <c r="J783" s="135">
        <v>15000</v>
      </c>
      <c r="L783" s="135">
        <v>17500</v>
      </c>
      <c r="N783" s="135">
        <v>20000</v>
      </c>
      <c r="P783" s="135">
        <v>20000</v>
      </c>
      <c r="R783" s="135">
        <v>20000</v>
      </c>
    </row>
    <row r="784" spans="1:46" ht="12" customHeight="1" x14ac:dyDescent="0.2">
      <c r="A784" s="8">
        <v>11000</v>
      </c>
      <c r="B784" s="8">
        <v>2300</v>
      </c>
      <c r="C784" s="8">
        <v>53412</v>
      </c>
      <c r="D784" s="8" t="s">
        <v>111</v>
      </c>
      <c r="E784" s="20" t="s">
        <v>10</v>
      </c>
      <c r="F784" s="17" t="s">
        <v>12</v>
      </c>
      <c r="G784" s="20" t="s">
        <v>10</v>
      </c>
      <c r="H784" s="20" t="s">
        <v>10</v>
      </c>
      <c r="I784" s="90"/>
      <c r="J784" s="135">
        <v>0</v>
      </c>
      <c r="L784" s="135">
        <v>0</v>
      </c>
      <c r="N784" s="135">
        <v>0</v>
      </c>
      <c r="P784" s="135">
        <v>0</v>
      </c>
      <c r="R784" s="135">
        <v>0</v>
      </c>
    </row>
    <row r="785" spans="1:18" ht="12" customHeight="1" x14ac:dyDescent="0.2">
      <c r="A785" s="8">
        <v>11000</v>
      </c>
      <c r="B785" s="8">
        <v>2300</v>
      </c>
      <c r="C785" s="8">
        <v>53413</v>
      </c>
      <c r="D785" s="8" t="s">
        <v>112</v>
      </c>
      <c r="E785" s="20" t="s">
        <v>10</v>
      </c>
      <c r="F785" s="17" t="s">
        <v>12</v>
      </c>
      <c r="G785" s="20" t="s">
        <v>10</v>
      </c>
      <c r="H785" s="20" t="s">
        <v>10</v>
      </c>
      <c r="I785" s="90"/>
      <c r="J785" s="135">
        <v>2500</v>
      </c>
      <c r="L785" s="135">
        <v>5000</v>
      </c>
      <c r="N785" s="135">
        <v>7500</v>
      </c>
      <c r="P785" s="135">
        <v>7500</v>
      </c>
      <c r="R785" s="135">
        <v>7500</v>
      </c>
    </row>
    <row r="786" spans="1:18" ht="12" customHeight="1" x14ac:dyDescent="0.2">
      <c r="A786" s="8">
        <v>11000</v>
      </c>
      <c r="B786" s="8">
        <v>2300</v>
      </c>
      <c r="C786" s="8">
        <v>53414</v>
      </c>
      <c r="D786" s="8" t="s">
        <v>747</v>
      </c>
      <c r="E786" s="20" t="s">
        <v>10</v>
      </c>
      <c r="F786" s="17" t="s">
        <v>12</v>
      </c>
      <c r="G786" s="20" t="s">
        <v>10</v>
      </c>
      <c r="H786" s="20" t="s">
        <v>999</v>
      </c>
      <c r="I786" s="90"/>
      <c r="J786" s="135">
        <v>45000</v>
      </c>
      <c r="L786" s="135">
        <v>45000</v>
      </c>
      <c r="N786" s="135">
        <v>45000</v>
      </c>
      <c r="P786" s="135">
        <v>45000</v>
      </c>
      <c r="R786" s="135">
        <v>45000</v>
      </c>
    </row>
    <row r="787" spans="1:18" ht="12" customHeight="1" x14ac:dyDescent="0.2">
      <c r="A787" s="8">
        <v>11000</v>
      </c>
      <c r="B787" s="8">
        <v>2300</v>
      </c>
      <c r="C787" s="8">
        <v>53711</v>
      </c>
      <c r="D787" s="8" t="s">
        <v>78</v>
      </c>
      <c r="E787" s="20" t="s">
        <v>10</v>
      </c>
      <c r="F787" s="17" t="s">
        <v>12</v>
      </c>
      <c r="G787" s="20" t="s">
        <v>10</v>
      </c>
      <c r="H787" s="20" t="s">
        <v>10</v>
      </c>
      <c r="I787" s="90"/>
      <c r="J787" s="135">
        <v>0</v>
      </c>
      <c r="L787" s="135">
        <v>0</v>
      </c>
      <c r="N787" s="135">
        <v>0</v>
      </c>
      <c r="P787" s="135">
        <v>0</v>
      </c>
      <c r="R787" s="135">
        <v>0</v>
      </c>
    </row>
    <row r="788" spans="1:18" ht="12" customHeight="1" x14ac:dyDescent="0.2">
      <c r="A788" s="8">
        <v>11000</v>
      </c>
      <c r="B788" s="8">
        <v>2300</v>
      </c>
      <c r="C788" s="8">
        <v>53712</v>
      </c>
      <c r="D788" s="8" t="s">
        <v>113</v>
      </c>
      <c r="E788" s="20" t="s">
        <v>10</v>
      </c>
      <c r="F788" s="17" t="s">
        <v>12</v>
      </c>
      <c r="G788" s="20" t="s">
        <v>10</v>
      </c>
      <c r="H788" s="20" t="s">
        <v>10</v>
      </c>
      <c r="I788" s="90"/>
      <c r="J788" s="135">
        <v>0</v>
      </c>
      <c r="L788" s="135">
        <v>0</v>
      </c>
      <c r="N788" s="135">
        <v>0</v>
      </c>
      <c r="P788" s="135">
        <v>0</v>
      </c>
      <c r="R788" s="135">
        <v>0</v>
      </c>
    </row>
    <row r="789" spans="1:18" ht="12" customHeight="1" x14ac:dyDescent="0.2">
      <c r="A789" s="8">
        <v>11000</v>
      </c>
      <c r="B789" s="8">
        <v>2300</v>
      </c>
      <c r="C789" s="8">
        <v>53713</v>
      </c>
      <c r="D789" s="8" t="s">
        <v>114</v>
      </c>
      <c r="E789" s="20" t="s">
        <v>10</v>
      </c>
      <c r="F789" s="17" t="s">
        <v>12</v>
      </c>
      <c r="G789" s="20" t="s">
        <v>10</v>
      </c>
      <c r="H789" s="20" t="s">
        <v>10</v>
      </c>
      <c r="I789" s="90"/>
      <c r="J789" s="135">
        <v>0</v>
      </c>
      <c r="L789" s="135">
        <v>0</v>
      </c>
      <c r="N789" s="135">
        <v>0</v>
      </c>
      <c r="P789" s="135">
        <v>0</v>
      </c>
      <c r="R789" s="135">
        <v>0</v>
      </c>
    </row>
    <row r="790" spans="1:18" ht="14.25" x14ac:dyDescent="0.3">
      <c r="A790" s="4"/>
      <c r="B790" s="5"/>
      <c r="C790" s="6" t="s">
        <v>79</v>
      </c>
      <c r="D790" s="7"/>
      <c r="E790" s="18"/>
      <c r="F790" s="18"/>
      <c r="G790" s="19"/>
      <c r="H790" s="19"/>
      <c r="I790" s="89"/>
      <c r="J790" s="73" t="s">
        <v>905</v>
      </c>
      <c r="K790" s="83"/>
      <c r="L790" s="73" t="s">
        <v>906</v>
      </c>
      <c r="M790" s="83"/>
      <c r="N790" s="73" t="s">
        <v>907</v>
      </c>
      <c r="O790" s="83"/>
      <c r="P790" s="73" t="s">
        <v>908</v>
      </c>
      <c r="Q790" s="83"/>
      <c r="R790" s="73" t="s">
        <v>909</v>
      </c>
    </row>
    <row r="791" spans="1:18" ht="12" customHeight="1" x14ac:dyDescent="0.2">
      <c r="A791" s="8">
        <v>11000</v>
      </c>
      <c r="B791" s="8">
        <v>2300</v>
      </c>
      <c r="C791" s="8">
        <v>54311</v>
      </c>
      <c r="D791" s="8" t="s">
        <v>80</v>
      </c>
      <c r="E791" s="20" t="s">
        <v>10</v>
      </c>
      <c r="F791" s="17" t="s">
        <v>12</v>
      </c>
      <c r="G791" s="20" t="s">
        <v>10</v>
      </c>
      <c r="H791" s="20" t="s">
        <v>10</v>
      </c>
      <c r="I791" s="90"/>
      <c r="J791" s="135">
        <v>0</v>
      </c>
      <c r="L791" s="135">
        <v>0</v>
      </c>
      <c r="N791" s="135">
        <v>0</v>
      </c>
      <c r="P791" s="135">
        <v>0</v>
      </c>
      <c r="R791" s="135">
        <v>0</v>
      </c>
    </row>
    <row r="792" spans="1:18" ht="12" customHeight="1" x14ac:dyDescent="0.2">
      <c r="A792" s="8">
        <v>11000</v>
      </c>
      <c r="B792" s="8">
        <v>2300</v>
      </c>
      <c r="C792" s="8">
        <v>54610</v>
      </c>
      <c r="D792" s="8" t="s">
        <v>81</v>
      </c>
      <c r="E792" s="20" t="s">
        <v>10</v>
      </c>
      <c r="F792" s="17" t="s">
        <v>12</v>
      </c>
      <c r="G792" s="20" t="s">
        <v>10</v>
      </c>
      <c r="H792" s="20" t="s">
        <v>10</v>
      </c>
      <c r="I792" s="90"/>
      <c r="J792" s="135">
        <v>0</v>
      </c>
      <c r="L792" s="135">
        <v>0</v>
      </c>
      <c r="N792" s="135">
        <v>0</v>
      </c>
      <c r="P792" s="135">
        <v>0</v>
      </c>
      <c r="R792" s="135">
        <v>0</v>
      </c>
    </row>
    <row r="793" spans="1:18" ht="12" customHeight="1" x14ac:dyDescent="0.2">
      <c r="A793" s="8">
        <v>11000</v>
      </c>
      <c r="B793" s="8">
        <v>2300</v>
      </c>
      <c r="C793" s="8">
        <v>54620</v>
      </c>
      <c r="D793" s="8" t="s">
        <v>82</v>
      </c>
      <c r="E793" s="20" t="s">
        <v>10</v>
      </c>
      <c r="F793" s="17" t="s">
        <v>12</v>
      </c>
      <c r="G793" s="20" t="s">
        <v>10</v>
      </c>
      <c r="H793" s="20" t="s">
        <v>10</v>
      </c>
      <c r="I793" s="90"/>
      <c r="J793" s="135">
        <v>0</v>
      </c>
      <c r="L793" s="135">
        <v>0</v>
      </c>
      <c r="N793" s="135">
        <v>0</v>
      </c>
      <c r="P793" s="135">
        <v>0</v>
      </c>
      <c r="R793" s="135">
        <v>0</v>
      </c>
    </row>
    <row r="794" spans="1:18" ht="12" customHeight="1" x14ac:dyDescent="0.2">
      <c r="A794" s="8">
        <v>11000</v>
      </c>
      <c r="B794" s="8">
        <v>2300</v>
      </c>
      <c r="C794" s="8">
        <v>54630</v>
      </c>
      <c r="D794" s="8" t="s">
        <v>83</v>
      </c>
      <c r="E794" s="20" t="s">
        <v>10</v>
      </c>
      <c r="F794" s="17" t="s">
        <v>12</v>
      </c>
      <c r="G794" s="20" t="s">
        <v>10</v>
      </c>
      <c r="H794" s="20" t="s">
        <v>10</v>
      </c>
      <c r="I794" s="90"/>
      <c r="J794" s="135">
        <v>0</v>
      </c>
      <c r="L794" s="135">
        <v>0</v>
      </c>
      <c r="N794" s="135">
        <v>0</v>
      </c>
      <c r="P794" s="135">
        <v>0</v>
      </c>
      <c r="R794" s="135">
        <v>0</v>
      </c>
    </row>
    <row r="795" spans="1:18" ht="14.25" x14ac:dyDescent="0.3">
      <c r="A795" s="4"/>
      <c r="B795" s="5"/>
      <c r="C795" s="6" t="s">
        <v>84</v>
      </c>
      <c r="D795" s="7"/>
      <c r="E795" s="18"/>
      <c r="F795" s="18"/>
      <c r="G795" s="19"/>
      <c r="H795" s="19"/>
      <c r="I795" s="89"/>
      <c r="J795" s="73" t="s">
        <v>905</v>
      </c>
      <c r="K795" s="83"/>
      <c r="L795" s="73" t="s">
        <v>906</v>
      </c>
      <c r="M795" s="83"/>
      <c r="N795" s="73" t="s">
        <v>907</v>
      </c>
      <c r="O795" s="83"/>
      <c r="P795" s="73" t="s">
        <v>908</v>
      </c>
      <c r="Q795" s="83"/>
      <c r="R795" s="73" t="s">
        <v>909</v>
      </c>
    </row>
    <row r="796" spans="1:18" ht="12" customHeight="1" x14ac:dyDescent="0.2">
      <c r="A796" s="8">
        <v>11000</v>
      </c>
      <c r="B796" s="8">
        <v>2300</v>
      </c>
      <c r="C796" s="8">
        <v>55400</v>
      </c>
      <c r="D796" s="8" t="s">
        <v>115</v>
      </c>
      <c r="E796" s="20" t="s">
        <v>10</v>
      </c>
      <c r="F796" s="17" t="s">
        <v>12</v>
      </c>
      <c r="G796" s="20" t="s">
        <v>10</v>
      </c>
      <c r="H796" s="20" t="s">
        <v>10</v>
      </c>
      <c r="I796" s="90"/>
      <c r="J796" s="135">
        <v>5000</v>
      </c>
      <c r="L796" s="135">
        <v>5000</v>
      </c>
      <c r="N796" s="135">
        <v>5000</v>
      </c>
      <c r="P796" s="135">
        <v>5000</v>
      </c>
      <c r="R796" s="135">
        <v>5000</v>
      </c>
    </row>
    <row r="797" spans="1:18" ht="12" customHeight="1" x14ac:dyDescent="0.2">
      <c r="A797" s="8">
        <v>11000</v>
      </c>
      <c r="B797" s="8">
        <v>2300</v>
      </c>
      <c r="C797" s="8">
        <v>55811</v>
      </c>
      <c r="D797" s="8" t="s">
        <v>116</v>
      </c>
      <c r="E797" s="20" t="s">
        <v>10</v>
      </c>
      <c r="F797" s="17" t="s">
        <v>12</v>
      </c>
      <c r="G797" s="20" t="s">
        <v>10</v>
      </c>
      <c r="H797" s="20" t="s">
        <v>10</v>
      </c>
      <c r="I797" s="90"/>
      <c r="J797" s="135">
        <v>0</v>
      </c>
      <c r="L797" s="135">
        <v>3500</v>
      </c>
      <c r="N797" s="135">
        <v>3500</v>
      </c>
      <c r="P797" s="135">
        <v>3500</v>
      </c>
      <c r="R797" s="135">
        <v>3500</v>
      </c>
    </row>
    <row r="798" spans="1:18" ht="12" customHeight="1" x14ac:dyDescent="0.2">
      <c r="A798" s="8">
        <v>11000</v>
      </c>
      <c r="B798" s="8">
        <v>2300</v>
      </c>
      <c r="C798" s="8">
        <v>55812</v>
      </c>
      <c r="D798" s="8" t="s">
        <v>117</v>
      </c>
      <c r="E798" s="20" t="s">
        <v>10</v>
      </c>
      <c r="F798" s="17" t="s">
        <v>12</v>
      </c>
      <c r="G798" s="20" t="s">
        <v>10</v>
      </c>
      <c r="H798" s="20" t="s">
        <v>10</v>
      </c>
      <c r="I798" s="90"/>
      <c r="J798" s="135">
        <v>1500</v>
      </c>
      <c r="L798" s="135">
        <v>3000</v>
      </c>
      <c r="N798" s="135">
        <v>3000</v>
      </c>
      <c r="P798" s="135">
        <v>3000</v>
      </c>
      <c r="R798" s="135">
        <v>3000</v>
      </c>
    </row>
    <row r="799" spans="1:18" ht="12" customHeight="1" x14ac:dyDescent="0.2">
      <c r="A799" s="8">
        <v>11000</v>
      </c>
      <c r="B799" s="8">
        <v>2300</v>
      </c>
      <c r="C799" s="8">
        <v>55813</v>
      </c>
      <c r="D799" s="8" t="s">
        <v>85</v>
      </c>
      <c r="E799" s="20" t="s">
        <v>10</v>
      </c>
      <c r="F799" s="17" t="s">
        <v>12</v>
      </c>
      <c r="G799" s="20" t="s">
        <v>10</v>
      </c>
      <c r="H799" s="20" t="s">
        <v>10</v>
      </c>
      <c r="I799" s="90"/>
      <c r="J799" s="135">
        <v>0</v>
      </c>
      <c r="L799" s="135">
        <v>0</v>
      </c>
      <c r="N799" s="135">
        <v>0</v>
      </c>
      <c r="P799" s="135">
        <v>0</v>
      </c>
      <c r="R799" s="135">
        <v>0</v>
      </c>
    </row>
    <row r="800" spans="1:18" ht="12" customHeight="1" x14ac:dyDescent="0.2">
      <c r="A800" s="8">
        <v>11000</v>
      </c>
      <c r="B800" s="8">
        <v>2300</v>
      </c>
      <c r="C800" s="8">
        <v>55815</v>
      </c>
      <c r="D800" s="8" t="s">
        <v>118</v>
      </c>
      <c r="E800" s="20" t="s">
        <v>10</v>
      </c>
      <c r="F800" s="17" t="s">
        <v>12</v>
      </c>
      <c r="G800" s="20" t="s">
        <v>10</v>
      </c>
      <c r="H800" s="20" t="s">
        <v>10</v>
      </c>
      <c r="I800" s="90"/>
      <c r="J800" s="135">
        <v>0</v>
      </c>
      <c r="L800" s="135">
        <v>0</v>
      </c>
      <c r="N800" s="135">
        <v>0</v>
      </c>
      <c r="P800" s="135">
        <v>0</v>
      </c>
      <c r="R800" s="135">
        <v>0</v>
      </c>
    </row>
    <row r="801" spans="1:18" ht="12" customHeight="1" x14ac:dyDescent="0.2">
      <c r="A801" s="8">
        <v>11000</v>
      </c>
      <c r="B801" s="8">
        <v>2300</v>
      </c>
      <c r="C801" s="8">
        <v>55816</v>
      </c>
      <c r="D801" s="8" t="s">
        <v>119</v>
      </c>
      <c r="E801" s="20" t="s">
        <v>10</v>
      </c>
      <c r="F801" s="17" t="s">
        <v>12</v>
      </c>
      <c r="G801" s="20" t="s">
        <v>10</v>
      </c>
      <c r="H801" s="20" t="s">
        <v>10</v>
      </c>
      <c r="I801" s="90"/>
      <c r="J801" s="135">
        <v>0</v>
      </c>
      <c r="L801" s="135">
        <v>0</v>
      </c>
      <c r="N801" s="135">
        <v>0</v>
      </c>
      <c r="P801" s="135">
        <v>0</v>
      </c>
      <c r="R801" s="135">
        <v>0</v>
      </c>
    </row>
    <row r="802" spans="1:18" ht="12" customHeight="1" x14ac:dyDescent="0.2">
      <c r="A802" s="8">
        <v>11000</v>
      </c>
      <c r="B802" s="8">
        <v>2300</v>
      </c>
      <c r="C802" s="8">
        <v>55818</v>
      </c>
      <c r="D802" s="8" t="s">
        <v>87</v>
      </c>
      <c r="E802" s="20" t="s">
        <v>10</v>
      </c>
      <c r="F802" s="17" t="s">
        <v>12</v>
      </c>
      <c r="G802" s="20" t="s">
        <v>10</v>
      </c>
      <c r="H802" s="20" t="s">
        <v>10</v>
      </c>
      <c r="I802" s="90"/>
      <c r="J802" s="135">
        <v>0</v>
      </c>
      <c r="L802" s="135">
        <v>0</v>
      </c>
      <c r="N802" s="135">
        <v>0</v>
      </c>
      <c r="P802" s="135">
        <v>0</v>
      </c>
      <c r="R802" s="135">
        <v>0</v>
      </c>
    </row>
    <row r="803" spans="1:18" ht="12" customHeight="1" x14ac:dyDescent="0.2">
      <c r="A803" s="8">
        <v>11000</v>
      </c>
      <c r="B803" s="8">
        <v>2300</v>
      </c>
      <c r="C803" s="8">
        <v>55913</v>
      </c>
      <c r="D803" s="8" t="s">
        <v>750</v>
      </c>
      <c r="E803" s="20" t="s">
        <v>10</v>
      </c>
      <c r="F803" s="17" t="s">
        <v>12</v>
      </c>
      <c r="G803" s="20" t="s">
        <v>10</v>
      </c>
      <c r="H803" s="20" t="s">
        <v>10</v>
      </c>
      <c r="I803" s="90"/>
      <c r="J803" s="135">
        <v>0</v>
      </c>
      <c r="L803" s="135">
        <v>0</v>
      </c>
      <c r="N803" s="135">
        <v>0</v>
      </c>
      <c r="P803" s="135">
        <v>0</v>
      </c>
      <c r="R803" s="135">
        <v>0</v>
      </c>
    </row>
    <row r="804" spans="1:18" ht="12" customHeight="1" x14ac:dyDescent="0.2">
      <c r="A804" s="8">
        <v>11000</v>
      </c>
      <c r="B804" s="8">
        <v>2300</v>
      </c>
      <c r="C804" s="8">
        <v>55914</v>
      </c>
      <c r="D804" s="8" t="s">
        <v>89</v>
      </c>
      <c r="E804" s="20" t="s">
        <v>10</v>
      </c>
      <c r="F804" s="17" t="s">
        <v>12</v>
      </c>
      <c r="G804" s="20" t="s">
        <v>10</v>
      </c>
      <c r="H804" s="20" t="s">
        <v>10</v>
      </c>
      <c r="I804" s="90"/>
      <c r="J804" s="135">
        <v>0</v>
      </c>
      <c r="L804" s="135">
        <v>0</v>
      </c>
      <c r="N804" s="135">
        <v>0</v>
      </c>
      <c r="P804" s="135">
        <v>0</v>
      </c>
      <c r="R804" s="135">
        <v>0</v>
      </c>
    </row>
    <row r="805" spans="1:18" ht="12" customHeight="1" x14ac:dyDescent="0.2">
      <c r="A805" s="8">
        <v>11000</v>
      </c>
      <c r="B805" s="8">
        <v>2300</v>
      </c>
      <c r="C805" s="8">
        <v>55915</v>
      </c>
      <c r="D805" s="8" t="s">
        <v>90</v>
      </c>
      <c r="E805" s="20" t="s">
        <v>10</v>
      </c>
      <c r="F805" s="17" t="s">
        <v>12</v>
      </c>
      <c r="G805" s="20" t="s">
        <v>10</v>
      </c>
      <c r="H805" s="20" t="s">
        <v>10</v>
      </c>
      <c r="I805" s="90"/>
      <c r="J805" s="135">
        <v>0</v>
      </c>
      <c r="L805" s="135">
        <v>0</v>
      </c>
      <c r="N805" s="135">
        <v>0</v>
      </c>
      <c r="P805" s="135">
        <v>0</v>
      </c>
      <c r="R805" s="135">
        <v>0</v>
      </c>
    </row>
    <row r="806" spans="1:18" ht="14.25" x14ac:dyDescent="0.3">
      <c r="A806" s="10"/>
      <c r="B806" s="10"/>
      <c r="C806" s="11" t="s">
        <v>91</v>
      </c>
      <c r="D806" s="10"/>
      <c r="E806" s="21"/>
      <c r="F806" s="21"/>
      <c r="G806" s="21"/>
      <c r="H806" s="21"/>
      <c r="I806" s="100"/>
      <c r="J806" s="73" t="s">
        <v>905</v>
      </c>
      <c r="K806" s="83"/>
      <c r="L806" s="73" t="s">
        <v>906</v>
      </c>
      <c r="M806" s="83"/>
      <c r="N806" s="73" t="s">
        <v>907</v>
      </c>
      <c r="O806" s="83"/>
      <c r="P806" s="73" t="s">
        <v>908</v>
      </c>
      <c r="Q806" s="83"/>
      <c r="R806" s="73" t="s">
        <v>909</v>
      </c>
    </row>
    <row r="807" spans="1:18" ht="12" customHeight="1" x14ac:dyDescent="0.2">
      <c r="A807" s="8">
        <v>11000</v>
      </c>
      <c r="B807" s="8">
        <v>2300</v>
      </c>
      <c r="C807" s="8">
        <v>56113</v>
      </c>
      <c r="D807" s="8" t="s">
        <v>746</v>
      </c>
      <c r="E807" s="20" t="s">
        <v>10</v>
      </c>
      <c r="F807" s="17" t="s">
        <v>12</v>
      </c>
      <c r="G807" s="20" t="s">
        <v>10</v>
      </c>
      <c r="H807" s="20" t="s">
        <v>10</v>
      </c>
      <c r="I807" s="90"/>
      <c r="J807" s="135">
        <v>0</v>
      </c>
      <c r="L807" s="135">
        <v>0</v>
      </c>
      <c r="N807" s="135">
        <v>0</v>
      </c>
      <c r="P807" s="135">
        <v>0</v>
      </c>
      <c r="R807" s="135">
        <v>0</v>
      </c>
    </row>
    <row r="808" spans="1:18" ht="12" customHeight="1" x14ac:dyDescent="0.2">
      <c r="A808" s="8">
        <v>11000</v>
      </c>
      <c r="B808" s="8">
        <v>2300</v>
      </c>
      <c r="C808" s="8">
        <v>56115</v>
      </c>
      <c r="D808" s="8" t="s">
        <v>120</v>
      </c>
      <c r="E808" s="20" t="s">
        <v>10</v>
      </c>
      <c r="F808" s="17" t="s">
        <v>12</v>
      </c>
      <c r="G808" s="20" t="s">
        <v>10</v>
      </c>
      <c r="H808" s="20" t="s">
        <v>10</v>
      </c>
      <c r="I808" s="90"/>
      <c r="J808" s="135">
        <v>0</v>
      </c>
      <c r="L808" s="135">
        <v>0</v>
      </c>
      <c r="N808" s="135">
        <v>0</v>
      </c>
      <c r="P808" s="135">
        <v>0</v>
      </c>
      <c r="R808" s="135">
        <v>0</v>
      </c>
    </row>
    <row r="809" spans="1:18" ht="12" customHeight="1" x14ac:dyDescent="0.2">
      <c r="A809" s="8">
        <v>11000</v>
      </c>
      <c r="B809" s="8">
        <v>2300</v>
      </c>
      <c r="C809" s="8">
        <v>56118</v>
      </c>
      <c r="D809" s="8" t="s">
        <v>93</v>
      </c>
      <c r="E809" s="20" t="s">
        <v>10</v>
      </c>
      <c r="F809" s="17" t="s">
        <v>12</v>
      </c>
      <c r="G809" s="20" t="s">
        <v>10</v>
      </c>
      <c r="H809" s="20" t="s">
        <v>10</v>
      </c>
      <c r="I809" s="90"/>
      <c r="J809" s="135">
        <v>0</v>
      </c>
      <c r="L809" s="135">
        <v>0</v>
      </c>
      <c r="N809" s="135">
        <v>0</v>
      </c>
      <c r="P809" s="135">
        <v>0</v>
      </c>
      <c r="R809" s="135">
        <v>0</v>
      </c>
    </row>
    <row r="810" spans="1:18" ht="14.25" x14ac:dyDescent="0.3">
      <c r="A810" s="11"/>
      <c r="B810" s="11"/>
      <c r="C810" s="11" t="s">
        <v>94</v>
      </c>
      <c r="D810" s="11"/>
      <c r="E810" s="22"/>
      <c r="F810" s="22"/>
      <c r="G810" s="22"/>
      <c r="H810" s="22"/>
      <c r="I810" s="101"/>
      <c r="J810" s="73" t="s">
        <v>905</v>
      </c>
      <c r="K810" s="83"/>
      <c r="L810" s="73" t="s">
        <v>906</v>
      </c>
      <c r="M810" s="83"/>
      <c r="N810" s="73" t="s">
        <v>907</v>
      </c>
      <c r="O810" s="83"/>
      <c r="P810" s="73" t="s">
        <v>908</v>
      </c>
      <c r="Q810" s="83"/>
      <c r="R810" s="73" t="s">
        <v>909</v>
      </c>
    </row>
    <row r="811" spans="1:18" ht="12" customHeight="1" x14ac:dyDescent="0.2">
      <c r="A811" s="8">
        <v>11000</v>
      </c>
      <c r="B811" s="8">
        <v>2300</v>
      </c>
      <c r="C811" s="8">
        <v>57331</v>
      </c>
      <c r="D811" s="8" t="s">
        <v>95</v>
      </c>
      <c r="E811" s="20" t="s">
        <v>10</v>
      </c>
      <c r="F811" s="17" t="s">
        <v>12</v>
      </c>
      <c r="G811" s="20" t="s">
        <v>10</v>
      </c>
      <c r="H811" s="20" t="s">
        <v>10</v>
      </c>
      <c r="I811" s="90"/>
      <c r="J811" s="135">
        <v>0</v>
      </c>
      <c r="L811" s="135">
        <v>0</v>
      </c>
      <c r="N811" s="135">
        <v>0</v>
      </c>
      <c r="P811" s="135">
        <v>0</v>
      </c>
      <c r="R811" s="135">
        <v>0</v>
      </c>
    </row>
    <row r="812" spans="1:18" ht="12" customHeight="1" x14ac:dyDescent="0.2">
      <c r="A812" s="8">
        <v>11000</v>
      </c>
      <c r="B812" s="8">
        <v>2300</v>
      </c>
      <c r="C812" s="8">
        <v>57332</v>
      </c>
      <c r="D812" s="8" t="s">
        <v>96</v>
      </c>
      <c r="E812" s="20" t="s">
        <v>10</v>
      </c>
      <c r="F812" s="17" t="s">
        <v>12</v>
      </c>
      <c r="G812" s="20" t="s">
        <v>10</v>
      </c>
      <c r="H812" s="20" t="s">
        <v>10</v>
      </c>
      <c r="I812" s="90"/>
      <c r="J812" s="135">
        <v>0</v>
      </c>
      <c r="L812" s="135">
        <v>0</v>
      </c>
      <c r="N812" s="135">
        <v>0</v>
      </c>
      <c r="P812" s="135">
        <v>0</v>
      </c>
      <c r="R812" s="135">
        <v>0</v>
      </c>
    </row>
    <row r="813" spans="1:18" ht="12" customHeight="1" x14ac:dyDescent="0.2">
      <c r="A813" s="67"/>
      <c r="B813" s="232"/>
      <c r="C813" s="69"/>
      <c r="D813" s="69"/>
      <c r="E813" s="70"/>
      <c r="F813" s="71"/>
      <c r="G813" s="72"/>
      <c r="H813" s="228"/>
      <c r="I813" s="229"/>
      <c r="J813" s="236"/>
      <c r="K813" s="237"/>
      <c r="L813" s="238"/>
      <c r="M813" s="237"/>
      <c r="N813" s="238"/>
      <c r="O813" s="237"/>
      <c r="P813" s="238"/>
      <c r="Q813" s="237"/>
      <c r="R813" s="168"/>
    </row>
    <row r="814" spans="1:18" ht="12" customHeight="1" x14ac:dyDescent="0.2">
      <c r="A814" s="67"/>
      <c r="B814" s="232"/>
      <c r="C814" s="69"/>
      <c r="D814" s="69"/>
      <c r="E814" s="70"/>
      <c r="F814" s="71"/>
      <c r="G814" s="72"/>
      <c r="H814" s="228" t="s">
        <v>996</v>
      </c>
      <c r="I814" s="229"/>
      <c r="J814" s="236">
        <f>SUM(J744:J812)</f>
        <v>74000</v>
      </c>
      <c r="K814" s="237"/>
      <c r="L814" s="236">
        <f>SUM(L744:L812)</f>
        <v>89500</v>
      </c>
      <c r="M814" s="237"/>
      <c r="N814" s="236">
        <f>SUM(N744:N812)</f>
        <v>94500</v>
      </c>
      <c r="O814" s="237"/>
      <c r="P814" s="236">
        <f>SUM(P744:P812)</f>
        <v>94500</v>
      </c>
      <c r="Q814" s="237"/>
      <c r="R814" s="236">
        <f>SUM(R744:R812)</f>
        <v>94500</v>
      </c>
    </row>
    <row r="815" spans="1:18" ht="14.25" x14ac:dyDescent="0.3">
      <c r="A815" s="3"/>
      <c r="B815" s="280" t="s">
        <v>121</v>
      </c>
      <c r="C815" s="281"/>
      <c r="D815" s="281"/>
      <c r="E815" s="281"/>
      <c r="F815" s="281"/>
      <c r="G815" s="282"/>
      <c r="H815" s="89"/>
      <c r="I815" s="89"/>
      <c r="J815" s="277"/>
      <c r="K815" s="278"/>
      <c r="L815" s="278"/>
      <c r="M815" s="278"/>
      <c r="N815" s="278"/>
      <c r="O815" s="278"/>
      <c r="P815" s="278"/>
      <c r="Q815" s="278"/>
      <c r="R815" s="279"/>
    </row>
    <row r="816" spans="1:18" ht="14.25" x14ac:dyDescent="0.3">
      <c r="A816" s="4"/>
      <c r="B816" s="5"/>
      <c r="C816" s="6" t="s">
        <v>55</v>
      </c>
      <c r="D816" s="7"/>
      <c r="E816" s="18"/>
      <c r="F816" s="18"/>
      <c r="G816" s="19"/>
      <c r="H816" s="19"/>
      <c r="I816" s="89"/>
      <c r="J816" s="73" t="s">
        <v>905</v>
      </c>
      <c r="K816" s="83"/>
      <c r="L816" s="73" t="s">
        <v>906</v>
      </c>
      <c r="M816" s="83"/>
      <c r="N816" s="73" t="s">
        <v>907</v>
      </c>
      <c r="O816" s="83"/>
      <c r="P816" s="73" t="s">
        <v>908</v>
      </c>
      <c r="Q816" s="83"/>
      <c r="R816" s="73" t="s">
        <v>909</v>
      </c>
    </row>
    <row r="817" spans="1:46" ht="12" customHeight="1" x14ac:dyDescent="0.2">
      <c r="A817" s="8">
        <v>11000</v>
      </c>
      <c r="B817" s="8">
        <v>2400</v>
      </c>
      <c r="C817" s="8">
        <v>51100</v>
      </c>
      <c r="D817" s="8" t="s">
        <v>56</v>
      </c>
      <c r="E817" s="20" t="s">
        <v>10</v>
      </c>
      <c r="F817" s="17" t="s">
        <v>12</v>
      </c>
      <c r="G817" s="17">
        <v>1112</v>
      </c>
      <c r="H817" s="17" t="s">
        <v>971</v>
      </c>
      <c r="I817" s="97">
        <v>1</v>
      </c>
      <c r="J817" s="135">
        <f>PRODUCT(I817,77700)</f>
        <v>77700</v>
      </c>
      <c r="K817" s="136">
        <v>1</v>
      </c>
      <c r="L817" s="135">
        <f>PRODUCT(K817,87700)</f>
        <v>87700</v>
      </c>
      <c r="M817" s="136">
        <v>1</v>
      </c>
      <c r="N817" s="135">
        <f>PRODUCT(M817,87700)</f>
        <v>87700</v>
      </c>
      <c r="O817" s="136">
        <v>1</v>
      </c>
      <c r="P817" s="135">
        <f>PRODUCT(O817,87700)</f>
        <v>87700</v>
      </c>
      <c r="Q817" s="136">
        <v>1</v>
      </c>
      <c r="R817" s="135">
        <f>PRODUCT(Q817,87700)</f>
        <v>87700</v>
      </c>
    </row>
    <row r="818" spans="1:46" ht="12" customHeight="1" x14ac:dyDescent="0.2">
      <c r="A818" s="8">
        <v>11000</v>
      </c>
      <c r="B818" s="8">
        <v>2400</v>
      </c>
      <c r="C818" s="8">
        <v>51100</v>
      </c>
      <c r="D818" s="8" t="s">
        <v>56</v>
      </c>
      <c r="E818" s="20" t="s">
        <v>10</v>
      </c>
      <c r="F818" s="17" t="s">
        <v>12</v>
      </c>
      <c r="G818" s="17">
        <v>1211</v>
      </c>
      <c r="H818" s="17" t="s">
        <v>930</v>
      </c>
      <c r="I818" s="97">
        <v>1</v>
      </c>
      <c r="J818" s="135">
        <f>PRODUCT(I818,44312)</f>
        <v>44312</v>
      </c>
      <c r="K818" s="136">
        <v>2</v>
      </c>
      <c r="L818" s="135">
        <f>PRODUCT(K818,49312)</f>
        <v>98624</v>
      </c>
      <c r="M818" s="136">
        <v>2</v>
      </c>
      <c r="N818" s="135">
        <f>PRODUCT(M818,49312)</f>
        <v>98624</v>
      </c>
      <c r="O818" s="136">
        <v>3</v>
      </c>
      <c r="P818" s="135">
        <f>PRODUCT(O818,49312)</f>
        <v>147936</v>
      </c>
      <c r="Q818" s="136">
        <v>3</v>
      </c>
      <c r="R818" s="135">
        <f>PRODUCT(Q818,49312)</f>
        <v>147936</v>
      </c>
    </row>
    <row r="819" spans="1:46" ht="12" customHeight="1" x14ac:dyDescent="0.2">
      <c r="A819" s="8">
        <v>11000</v>
      </c>
      <c r="B819" s="8">
        <v>2400</v>
      </c>
      <c r="C819" s="8">
        <v>51100</v>
      </c>
      <c r="D819" s="8" t="s">
        <v>56</v>
      </c>
      <c r="E819" s="20" t="s">
        <v>10</v>
      </c>
      <c r="F819" s="17" t="s">
        <v>12</v>
      </c>
      <c r="G819" s="17">
        <v>1217</v>
      </c>
      <c r="H819" s="17" t="s">
        <v>934</v>
      </c>
      <c r="I819" s="97">
        <v>1</v>
      </c>
      <c r="J819" s="135">
        <f>PRODUCT(I819,34312)</f>
        <v>34312</v>
      </c>
      <c r="K819" s="136">
        <v>1</v>
      </c>
      <c r="L819" s="135">
        <f>PRODUCT(K819,34312)</f>
        <v>34312</v>
      </c>
      <c r="M819" s="136">
        <v>2</v>
      </c>
      <c r="N819" s="135">
        <f>PRODUCT(M819,34312)</f>
        <v>68624</v>
      </c>
      <c r="O819" s="136">
        <v>2</v>
      </c>
      <c r="P819" s="135">
        <f>PRODUCT(O819,34312)</f>
        <v>68624</v>
      </c>
      <c r="Q819" s="136">
        <v>2</v>
      </c>
      <c r="R819" s="135">
        <f>PRODUCT(Q819,34312)</f>
        <v>68624</v>
      </c>
    </row>
    <row r="820" spans="1:46" ht="12" customHeight="1" x14ac:dyDescent="0.2">
      <c r="A820" s="8">
        <v>11000</v>
      </c>
      <c r="B820" s="8">
        <v>2400</v>
      </c>
      <c r="C820" s="8">
        <v>51100</v>
      </c>
      <c r="D820" s="8" t="s">
        <v>56</v>
      </c>
      <c r="E820" s="20" t="s">
        <v>10</v>
      </c>
      <c r="F820" s="17" t="s">
        <v>12</v>
      </c>
      <c r="G820" s="17">
        <v>1511</v>
      </c>
      <c r="H820" s="17" t="s">
        <v>945</v>
      </c>
      <c r="J820" s="135">
        <v>0</v>
      </c>
      <c r="L820" s="135">
        <v>0</v>
      </c>
      <c r="N820" s="135">
        <v>0</v>
      </c>
      <c r="P820" s="135">
        <v>0</v>
      </c>
      <c r="R820" s="135">
        <v>0</v>
      </c>
    </row>
    <row r="821" spans="1:46" s="139" customFormat="1" ht="12" customHeight="1" x14ac:dyDescent="0.2">
      <c r="A821" s="44">
        <v>11000</v>
      </c>
      <c r="B821" s="44">
        <v>2400</v>
      </c>
      <c r="C821" s="44">
        <v>51100</v>
      </c>
      <c r="D821" s="44" t="s">
        <v>56</v>
      </c>
      <c r="E821" s="47" t="s">
        <v>10</v>
      </c>
      <c r="F821" s="45" t="s">
        <v>12</v>
      </c>
      <c r="G821" s="45" t="s">
        <v>743</v>
      </c>
      <c r="H821" s="45" t="s">
        <v>912</v>
      </c>
      <c r="I821" s="98"/>
      <c r="J821" s="135">
        <v>0</v>
      </c>
      <c r="K821" s="136"/>
      <c r="L821" s="135">
        <v>0</v>
      </c>
      <c r="M821" s="136"/>
      <c r="N821" s="135">
        <v>0</v>
      </c>
      <c r="O821" s="136"/>
      <c r="P821" s="135">
        <v>0</v>
      </c>
      <c r="Q821" s="136"/>
      <c r="R821" s="135">
        <v>0</v>
      </c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</row>
    <row r="822" spans="1:46" ht="12" customHeight="1" x14ac:dyDescent="0.2">
      <c r="A822" s="8">
        <v>11000</v>
      </c>
      <c r="B822" s="8">
        <v>2400</v>
      </c>
      <c r="C822" s="8">
        <v>51100</v>
      </c>
      <c r="D822" s="8" t="s">
        <v>56</v>
      </c>
      <c r="E822" s="20" t="s">
        <v>10</v>
      </c>
      <c r="F822" s="17" t="s">
        <v>12</v>
      </c>
      <c r="G822" s="17">
        <v>1611</v>
      </c>
      <c r="H822" s="17" t="s">
        <v>913</v>
      </c>
      <c r="J822" s="135">
        <v>0</v>
      </c>
      <c r="L822" s="135">
        <v>0</v>
      </c>
      <c r="N822" s="135">
        <v>0</v>
      </c>
      <c r="P822" s="135">
        <v>0</v>
      </c>
      <c r="R822" s="135">
        <v>0</v>
      </c>
    </row>
    <row r="823" spans="1:46" ht="12" customHeight="1" x14ac:dyDescent="0.2">
      <c r="A823" s="8">
        <v>11000</v>
      </c>
      <c r="B823" s="8">
        <v>2400</v>
      </c>
      <c r="C823" s="8">
        <v>51100</v>
      </c>
      <c r="D823" s="8" t="s">
        <v>56</v>
      </c>
      <c r="E823" s="20" t="s">
        <v>10</v>
      </c>
      <c r="F823" s="17" t="s">
        <v>12</v>
      </c>
      <c r="G823" s="17">
        <v>1612</v>
      </c>
      <c r="H823" s="17" t="s">
        <v>914</v>
      </c>
      <c r="J823" s="135">
        <v>0</v>
      </c>
      <c r="L823" s="135">
        <v>0</v>
      </c>
      <c r="N823" s="135">
        <v>0</v>
      </c>
      <c r="P823" s="135">
        <v>0</v>
      </c>
      <c r="R823" s="135">
        <v>0</v>
      </c>
    </row>
    <row r="824" spans="1:46" ht="12" customHeight="1" x14ac:dyDescent="0.2">
      <c r="A824" s="8">
        <v>11000</v>
      </c>
      <c r="B824" s="8">
        <v>2400</v>
      </c>
      <c r="C824" s="8">
        <v>51100</v>
      </c>
      <c r="D824" s="8" t="s">
        <v>56</v>
      </c>
      <c r="E824" s="20" t="s">
        <v>10</v>
      </c>
      <c r="F824" s="17" t="s">
        <v>12</v>
      </c>
      <c r="G824" s="17">
        <v>1613</v>
      </c>
      <c r="H824" s="17" t="s">
        <v>915</v>
      </c>
      <c r="J824" s="135">
        <v>0</v>
      </c>
      <c r="L824" s="135">
        <v>0</v>
      </c>
      <c r="N824" s="135">
        <v>0</v>
      </c>
      <c r="P824" s="135">
        <v>0</v>
      </c>
      <c r="R824" s="135">
        <v>0</v>
      </c>
    </row>
    <row r="825" spans="1:46" ht="12" customHeight="1" x14ac:dyDescent="0.2">
      <c r="A825" s="8">
        <v>11000</v>
      </c>
      <c r="B825" s="8">
        <v>2400</v>
      </c>
      <c r="C825" s="8">
        <v>51200</v>
      </c>
      <c r="D825" s="8" t="s">
        <v>57</v>
      </c>
      <c r="E825" s="20" t="s">
        <v>10</v>
      </c>
      <c r="F825" s="17" t="s">
        <v>12</v>
      </c>
      <c r="G825" s="17">
        <v>1217</v>
      </c>
      <c r="H825" s="17" t="s">
        <v>934</v>
      </c>
      <c r="J825" s="135">
        <v>0</v>
      </c>
      <c r="L825" s="135">
        <v>0</v>
      </c>
      <c r="N825" s="135">
        <v>0</v>
      </c>
      <c r="P825" s="135">
        <v>0</v>
      </c>
      <c r="R825" s="135">
        <v>0</v>
      </c>
    </row>
    <row r="826" spans="1:46" ht="12" customHeight="1" x14ac:dyDescent="0.2">
      <c r="A826" s="8">
        <v>11000</v>
      </c>
      <c r="B826" s="8">
        <v>2400</v>
      </c>
      <c r="C826" s="8">
        <v>51200</v>
      </c>
      <c r="D826" s="8" t="s">
        <v>57</v>
      </c>
      <c r="E826" s="20" t="s">
        <v>10</v>
      </c>
      <c r="F826" s="17" t="s">
        <v>12</v>
      </c>
      <c r="G826" s="17">
        <v>1511</v>
      </c>
      <c r="H826" s="17" t="s">
        <v>945</v>
      </c>
      <c r="J826" s="135">
        <v>0</v>
      </c>
      <c r="L826" s="135">
        <v>0</v>
      </c>
      <c r="N826" s="135">
        <v>0</v>
      </c>
      <c r="P826" s="135">
        <v>0</v>
      </c>
      <c r="R826" s="135">
        <v>0</v>
      </c>
    </row>
    <row r="827" spans="1:46" ht="12" customHeight="1" x14ac:dyDescent="0.2">
      <c r="A827" s="8">
        <v>11000</v>
      </c>
      <c r="B827" s="8">
        <v>2400</v>
      </c>
      <c r="C827" s="8">
        <v>51300</v>
      </c>
      <c r="D827" s="8" t="s">
        <v>58</v>
      </c>
      <c r="E827" s="20" t="s">
        <v>10</v>
      </c>
      <c r="F827" s="17" t="s">
        <v>12</v>
      </c>
      <c r="G827" s="17">
        <v>1112</v>
      </c>
      <c r="H827" s="17" t="s">
        <v>952</v>
      </c>
      <c r="J827" s="135">
        <v>0</v>
      </c>
      <c r="L827" s="135">
        <v>0</v>
      </c>
      <c r="N827" s="135">
        <v>0</v>
      </c>
      <c r="P827" s="135">
        <v>0</v>
      </c>
      <c r="R827" s="135">
        <v>0</v>
      </c>
    </row>
    <row r="828" spans="1:46" ht="12" customHeight="1" x14ac:dyDescent="0.2">
      <c r="A828" s="8">
        <v>11000</v>
      </c>
      <c r="B828" s="8">
        <v>2400</v>
      </c>
      <c r="C828" s="8">
        <v>51300</v>
      </c>
      <c r="D828" s="8" t="s">
        <v>58</v>
      </c>
      <c r="E828" s="20" t="s">
        <v>10</v>
      </c>
      <c r="F828" s="17" t="s">
        <v>12</v>
      </c>
      <c r="G828" s="17">
        <v>1211</v>
      </c>
      <c r="H828" s="17" t="s">
        <v>930</v>
      </c>
      <c r="J828" s="135">
        <v>0</v>
      </c>
      <c r="L828" s="135">
        <v>0</v>
      </c>
      <c r="N828" s="135">
        <v>0</v>
      </c>
      <c r="P828" s="135">
        <v>0</v>
      </c>
      <c r="R828" s="135">
        <v>0</v>
      </c>
    </row>
    <row r="829" spans="1:46" ht="12" customHeight="1" x14ac:dyDescent="0.2">
      <c r="A829" s="8">
        <v>11000</v>
      </c>
      <c r="B829" s="8">
        <v>2400</v>
      </c>
      <c r="C829" s="8">
        <v>51300</v>
      </c>
      <c r="D829" s="8" t="s">
        <v>58</v>
      </c>
      <c r="E829" s="20" t="s">
        <v>10</v>
      </c>
      <c r="F829" s="17" t="s">
        <v>12</v>
      </c>
      <c r="G829" s="17">
        <v>1217</v>
      </c>
      <c r="H829" s="17" t="s">
        <v>934</v>
      </c>
      <c r="J829" s="135">
        <v>0</v>
      </c>
      <c r="L829" s="135">
        <v>0</v>
      </c>
      <c r="N829" s="135">
        <v>0</v>
      </c>
      <c r="P829" s="135">
        <v>0</v>
      </c>
      <c r="R829" s="135">
        <v>0</v>
      </c>
    </row>
    <row r="830" spans="1:46" ht="12" customHeight="1" x14ac:dyDescent="0.2">
      <c r="A830" s="8">
        <v>11000</v>
      </c>
      <c r="B830" s="8">
        <v>2400</v>
      </c>
      <c r="C830" s="8">
        <v>51300</v>
      </c>
      <c r="D830" s="8" t="s">
        <v>58</v>
      </c>
      <c r="E830" s="20" t="s">
        <v>10</v>
      </c>
      <c r="F830" s="17" t="s">
        <v>12</v>
      </c>
      <c r="G830" s="17">
        <v>1511</v>
      </c>
      <c r="H830" s="17" t="s">
        <v>945</v>
      </c>
      <c r="J830" s="135">
        <v>0</v>
      </c>
      <c r="L830" s="135">
        <v>0</v>
      </c>
      <c r="N830" s="135">
        <v>0</v>
      </c>
      <c r="P830" s="135">
        <v>0</v>
      </c>
      <c r="R830" s="135">
        <v>0</v>
      </c>
    </row>
    <row r="831" spans="1:46" ht="12" customHeight="1" x14ac:dyDescent="0.2">
      <c r="A831" s="170"/>
      <c r="B831" s="8"/>
      <c r="C831" s="222"/>
      <c r="D831" s="222"/>
      <c r="E831" s="227"/>
      <c r="F831" s="223"/>
      <c r="G831" s="224"/>
      <c r="H831" s="224"/>
      <c r="I831" s="225"/>
      <c r="J831" s="168"/>
      <c r="K831" s="169"/>
      <c r="L831" s="168"/>
      <c r="M831" s="169"/>
      <c r="N831" s="168"/>
      <c r="O831" s="169"/>
      <c r="P831" s="168"/>
      <c r="Q831" s="169"/>
      <c r="R831" s="168"/>
    </row>
    <row r="832" spans="1:46" ht="12" customHeight="1" x14ac:dyDescent="0.2">
      <c r="A832" s="170"/>
      <c r="B832" s="8"/>
      <c r="C832" s="222"/>
      <c r="D832" s="222"/>
      <c r="E832" s="227"/>
      <c r="F832" s="223"/>
      <c r="G832" s="224"/>
      <c r="H832" s="224" t="s">
        <v>973</v>
      </c>
      <c r="I832" s="225"/>
      <c r="J832" s="168">
        <f>SUM(J817:J831)</f>
        <v>156324</v>
      </c>
      <c r="K832" s="169"/>
      <c r="L832" s="168">
        <f>SUM(L817:L831)</f>
        <v>220636</v>
      </c>
      <c r="M832" s="169"/>
      <c r="N832" s="168">
        <f>SUM(N817:N831)</f>
        <v>254948</v>
      </c>
      <c r="O832" s="169"/>
      <c r="P832" s="168">
        <f>SUM(P817:P831)</f>
        <v>304260</v>
      </c>
      <c r="Q832" s="169"/>
      <c r="R832" s="168">
        <f>SUM(R817:R831)</f>
        <v>304260</v>
      </c>
    </row>
    <row r="833" spans="1:18" ht="14.25" x14ac:dyDescent="0.3">
      <c r="A833" s="4"/>
      <c r="B833" s="5"/>
      <c r="C833" s="6" t="s">
        <v>59</v>
      </c>
      <c r="D833" s="7"/>
      <c r="E833" s="18"/>
      <c r="F833" s="18"/>
      <c r="G833" s="19"/>
      <c r="H833" s="19"/>
      <c r="I833" s="89"/>
      <c r="J833" s="73" t="s">
        <v>905</v>
      </c>
      <c r="K833" s="83"/>
      <c r="L833" s="73" t="s">
        <v>906</v>
      </c>
      <c r="M833" s="83"/>
      <c r="N833" s="73" t="s">
        <v>907</v>
      </c>
      <c r="O833" s="83"/>
      <c r="P833" s="73" t="s">
        <v>908</v>
      </c>
      <c r="Q833" s="83"/>
      <c r="R833" s="73" t="s">
        <v>909</v>
      </c>
    </row>
    <row r="834" spans="1:18" ht="12" customHeight="1" x14ac:dyDescent="0.2">
      <c r="A834" s="8">
        <v>11000</v>
      </c>
      <c r="B834" s="8">
        <v>2400</v>
      </c>
      <c r="C834" s="8">
        <v>52111</v>
      </c>
      <c r="D834" s="8" t="s">
        <v>60</v>
      </c>
      <c r="E834" s="20" t="s">
        <v>10</v>
      </c>
      <c r="F834" s="17" t="s">
        <v>12</v>
      </c>
      <c r="G834" s="20" t="s">
        <v>10</v>
      </c>
      <c r="H834" s="20">
        <v>8.1131174445543006E-2</v>
      </c>
      <c r="I834" s="90"/>
      <c r="J834" s="135">
        <f>0.0811*J832</f>
        <v>12677.876400000001</v>
      </c>
      <c r="L834" s="135">
        <f>0.0811*L832</f>
        <v>17893.579600000001</v>
      </c>
      <c r="N834" s="135">
        <f>0.0811*N832</f>
        <v>20676.282800000001</v>
      </c>
      <c r="P834" s="135">
        <f>0.0811*P832</f>
        <v>24675.486000000001</v>
      </c>
      <c r="R834" s="135">
        <f>0.0811*R832</f>
        <v>24675.486000000001</v>
      </c>
    </row>
    <row r="835" spans="1:18" ht="12" customHeight="1" x14ac:dyDescent="0.2">
      <c r="A835" s="8">
        <v>11000</v>
      </c>
      <c r="B835" s="8">
        <v>2400</v>
      </c>
      <c r="C835" s="8">
        <v>52112</v>
      </c>
      <c r="D835" s="8" t="s">
        <v>61</v>
      </c>
      <c r="E835" s="20" t="s">
        <v>10</v>
      </c>
      <c r="F835" s="17" t="s">
        <v>12</v>
      </c>
      <c r="G835" s="20" t="s">
        <v>10</v>
      </c>
      <c r="H835" s="20">
        <v>1.0859962815302153E-2</v>
      </c>
      <c r="I835" s="90"/>
      <c r="J835" s="135">
        <f>0.0108*J832</f>
        <v>1688.2992000000002</v>
      </c>
      <c r="L835" s="135">
        <f>0.0108*L832</f>
        <v>2382.8688000000002</v>
      </c>
      <c r="N835" s="135">
        <f>0.0108*N832</f>
        <v>2753.4384</v>
      </c>
      <c r="P835" s="135">
        <f>0.0108*P832</f>
        <v>3286.0080000000003</v>
      </c>
      <c r="R835" s="135">
        <f>0.0108*R832</f>
        <v>3286.0080000000003</v>
      </c>
    </row>
    <row r="836" spans="1:18" ht="12" customHeight="1" x14ac:dyDescent="0.2">
      <c r="A836" s="8">
        <v>11000</v>
      </c>
      <c r="B836" s="8">
        <v>2400</v>
      </c>
      <c r="C836" s="8">
        <v>52210</v>
      </c>
      <c r="D836" s="8" t="s">
        <v>62</v>
      </c>
      <c r="E836" s="20" t="s">
        <v>10</v>
      </c>
      <c r="F836" s="17" t="s">
        <v>12</v>
      </c>
      <c r="G836" s="20" t="s">
        <v>10</v>
      </c>
      <c r="H836" s="20">
        <v>4.2680969666901783E-2</v>
      </c>
      <c r="I836" s="90"/>
      <c r="J836" s="135">
        <f>0.0426*J832</f>
        <v>6659.4023999999999</v>
      </c>
      <c r="L836" s="135">
        <f>0.0426*L832</f>
        <v>9399.0936000000002</v>
      </c>
      <c r="N836" s="135">
        <f>0.0426*N832</f>
        <v>10860.784799999999</v>
      </c>
      <c r="P836" s="135">
        <f>0.0426*P832</f>
        <v>12961.476000000001</v>
      </c>
      <c r="R836" s="135">
        <f>0.0426*R832</f>
        <v>12961.476000000001</v>
      </c>
    </row>
    <row r="837" spans="1:18" ht="12" customHeight="1" x14ac:dyDescent="0.2">
      <c r="A837" s="8">
        <v>11000</v>
      </c>
      <c r="B837" s="8">
        <v>2400</v>
      </c>
      <c r="C837" s="8">
        <v>52220</v>
      </c>
      <c r="D837" s="8" t="s">
        <v>63</v>
      </c>
      <c r="E837" s="20" t="s">
        <v>10</v>
      </c>
      <c r="F837" s="17" t="s">
        <v>12</v>
      </c>
      <c r="G837" s="20" t="s">
        <v>10</v>
      </c>
      <c r="H837" s="20">
        <v>9.9817409702777186E-3</v>
      </c>
      <c r="I837" s="90"/>
      <c r="J837" s="135">
        <f>0.0099*J832</f>
        <v>1547.6076</v>
      </c>
      <c r="L837" s="135">
        <f>0.0099*L832</f>
        <v>2184.2964000000002</v>
      </c>
      <c r="N837" s="135">
        <f>0.0099*N832</f>
        <v>2523.9852000000001</v>
      </c>
      <c r="P837" s="135">
        <f>0.0099*P832</f>
        <v>3012.1740000000004</v>
      </c>
      <c r="R837" s="135">
        <f>0.0099*R832</f>
        <v>3012.1740000000004</v>
      </c>
    </row>
    <row r="838" spans="1:18" ht="12" customHeight="1" x14ac:dyDescent="0.2">
      <c r="A838" s="8">
        <v>11000</v>
      </c>
      <c r="B838" s="8">
        <v>2400</v>
      </c>
      <c r="C838" s="8">
        <v>52311</v>
      </c>
      <c r="D838" s="8" t="s">
        <v>64</v>
      </c>
      <c r="E838" s="20" t="s">
        <v>10</v>
      </c>
      <c r="F838" s="17" t="s">
        <v>12</v>
      </c>
      <c r="G838" s="20" t="s">
        <v>10</v>
      </c>
      <c r="H838" s="20">
        <v>8.3172198733456937E-2</v>
      </c>
      <c r="I838" s="90"/>
      <c r="J838" s="135">
        <f>0.0831*J832</f>
        <v>12990.524399999998</v>
      </c>
      <c r="L838" s="135">
        <f>0.0831*L832</f>
        <v>18334.851599999998</v>
      </c>
      <c r="N838" s="135">
        <f>0.0831*N832</f>
        <v>21186.178799999998</v>
      </c>
      <c r="P838" s="135">
        <f>0.0831*P832</f>
        <v>25284.005999999998</v>
      </c>
      <c r="R838" s="135">
        <f>0.0831*R832</f>
        <v>25284.005999999998</v>
      </c>
    </row>
    <row r="839" spans="1:18" ht="12" customHeight="1" x14ac:dyDescent="0.2">
      <c r="A839" s="8">
        <v>11000</v>
      </c>
      <c r="B839" s="8">
        <v>2400</v>
      </c>
      <c r="C839" s="8">
        <v>52312</v>
      </c>
      <c r="D839" s="8" t="s">
        <v>65</v>
      </c>
      <c r="E839" s="20" t="s">
        <v>10</v>
      </c>
      <c r="F839" s="17" t="s">
        <v>12</v>
      </c>
      <c r="G839" s="20" t="s">
        <v>10</v>
      </c>
      <c r="H839" s="20">
        <v>9.9389008802765275E-4</v>
      </c>
      <c r="I839" s="90"/>
      <c r="J839" s="135">
        <f>0.0009*J832</f>
        <v>140.69159999999999</v>
      </c>
      <c r="L839" s="135">
        <f>0.0009*L832</f>
        <v>198.57239999999999</v>
      </c>
      <c r="N839" s="135">
        <f>0.0009*N832</f>
        <v>229.45319999999998</v>
      </c>
      <c r="P839" s="135">
        <f>0.0009*P832</f>
        <v>273.834</v>
      </c>
      <c r="R839" s="135">
        <f>0.0009*R832</f>
        <v>273.834</v>
      </c>
    </row>
    <row r="840" spans="1:18" ht="12" customHeight="1" x14ac:dyDescent="0.2">
      <c r="A840" s="8">
        <v>11000</v>
      </c>
      <c r="B840" s="8">
        <v>2400</v>
      </c>
      <c r="C840" s="8">
        <v>52313</v>
      </c>
      <c r="D840" s="8" t="s">
        <v>66</v>
      </c>
      <c r="E840" s="20" t="s">
        <v>10</v>
      </c>
      <c r="F840" s="17" t="s">
        <v>12</v>
      </c>
      <c r="G840" s="20" t="s">
        <v>10</v>
      </c>
      <c r="H840" s="20">
        <v>7.6334920369266705E-3</v>
      </c>
      <c r="I840" s="90"/>
      <c r="J840" s="135">
        <f>0.0076*J832</f>
        <v>1188.0624</v>
      </c>
      <c r="L840" s="135">
        <f>0.0076*L832</f>
        <v>1676.8335999999999</v>
      </c>
      <c r="N840" s="135">
        <f>0.0076*N832</f>
        <v>1937.6048000000001</v>
      </c>
      <c r="P840" s="135">
        <f>0.0076*P832</f>
        <v>2312.3760000000002</v>
      </c>
      <c r="R840" s="135">
        <f>0.0076*R832</f>
        <v>2312.3760000000002</v>
      </c>
    </row>
    <row r="841" spans="1:18" ht="12" customHeight="1" x14ac:dyDescent="0.2">
      <c r="A841" s="8">
        <v>11000</v>
      </c>
      <c r="B841" s="8">
        <v>2400</v>
      </c>
      <c r="C841" s="8">
        <v>52314</v>
      </c>
      <c r="D841" s="8" t="s">
        <v>67</v>
      </c>
      <c r="E841" s="20" t="s">
        <v>10</v>
      </c>
      <c r="F841" s="17" t="s">
        <v>12</v>
      </c>
      <c r="G841" s="20" t="s">
        <v>10</v>
      </c>
      <c r="H841" s="20">
        <v>1.5073591667562245E-3</v>
      </c>
      <c r="I841" s="90"/>
      <c r="J841" s="135">
        <f>0.0015*J832</f>
        <v>234.48600000000002</v>
      </c>
      <c r="L841" s="135">
        <f>0.0015*L832</f>
        <v>330.95400000000001</v>
      </c>
      <c r="N841" s="135">
        <f>0.0015*N832</f>
        <v>382.42200000000003</v>
      </c>
      <c r="P841" s="135">
        <f>0.0015*P832</f>
        <v>456.39</v>
      </c>
      <c r="R841" s="135">
        <f>0.0015*R832</f>
        <v>456.39</v>
      </c>
    </row>
    <row r="842" spans="1:18" ht="12" customHeight="1" x14ac:dyDescent="0.2">
      <c r="A842" s="8">
        <v>11000</v>
      </c>
      <c r="B842" s="8">
        <v>2400</v>
      </c>
      <c r="C842" s="8">
        <v>52315</v>
      </c>
      <c r="D842" s="8" t="s">
        <v>68</v>
      </c>
      <c r="E842" s="20" t="s">
        <v>10</v>
      </c>
      <c r="F842" s="17" t="s">
        <v>12</v>
      </c>
      <c r="G842" s="20" t="s">
        <v>10</v>
      </c>
      <c r="H842" s="20">
        <v>1.4100509623249456E-3</v>
      </c>
      <c r="I842" s="90"/>
      <c r="J842" s="135">
        <f>0.0014*J832</f>
        <v>218.8536</v>
      </c>
      <c r="L842" s="135">
        <f>0.0014*L832</f>
        <v>308.8904</v>
      </c>
      <c r="N842" s="135">
        <f>0.0014*N832</f>
        <v>356.92719999999997</v>
      </c>
      <c r="P842" s="135">
        <f>0.0014*P832</f>
        <v>425.964</v>
      </c>
      <c r="R842" s="135">
        <f>0.0014*R832</f>
        <v>425.964</v>
      </c>
    </row>
    <row r="843" spans="1:18" ht="12" customHeight="1" x14ac:dyDescent="0.2">
      <c r="A843" s="8">
        <v>11000</v>
      </c>
      <c r="B843" s="8">
        <v>2400</v>
      </c>
      <c r="C843" s="8">
        <v>52316</v>
      </c>
      <c r="D843" s="8" t="s">
        <v>69</v>
      </c>
      <c r="E843" s="20" t="s">
        <v>10</v>
      </c>
      <c r="F843" s="17" t="s">
        <v>12</v>
      </c>
      <c r="G843" s="20" t="s">
        <v>10</v>
      </c>
      <c r="H843" s="20">
        <v>0</v>
      </c>
      <c r="I843" s="90"/>
      <c r="J843" s="135">
        <f>0*J832</f>
        <v>0</v>
      </c>
      <c r="L843" s="135">
        <f>0*L832</f>
        <v>0</v>
      </c>
      <c r="N843" s="135">
        <f>0*N832</f>
        <v>0</v>
      </c>
      <c r="P843" s="135">
        <f>0*P832</f>
        <v>0</v>
      </c>
      <c r="R843" s="135">
        <f>0*R832</f>
        <v>0</v>
      </c>
    </row>
    <row r="844" spans="1:18" ht="12" customHeight="1" x14ac:dyDescent="0.2">
      <c r="A844" s="8">
        <v>11000</v>
      </c>
      <c r="B844" s="8">
        <v>2400</v>
      </c>
      <c r="C844" s="8">
        <v>52500</v>
      </c>
      <c r="D844" s="8" t="s">
        <v>70</v>
      </c>
      <c r="E844" s="20" t="s">
        <v>10</v>
      </c>
      <c r="F844" s="17" t="s">
        <v>12</v>
      </c>
      <c r="G844" s="20" t="s">
        <v>10</v>
      </c>
      <c r="H844" s="20">
        <v>1.0334865712144686E-2</v>
      </c>
      <c r="I844" s="90"/>
      <c r="J844" s="135">
        <f>0.0103*J832</f>
        <v>1610.1372000000001</v>
      </c>
      <c r="L844" s="135">
        <f>0.0103*L832</f>
        <v>2272.5508</v>
      </c>
      <c r="N844" s="135">
        <f>0.0103*N832</f>
        <v>2625.9643999999998</v>
      </c>
      <c r="P844" s="135">
        <f>0.0103*P832</f>
        <v>3133.8780000000002</v>
      </c>
      <c r="R844" s="135">
        <f>0.0103*R832</f>
        <v>3133.8780000000002</v>
      </c>
    </row>
    <row r="845" spans="1:18" ht="12" customHeight="1" x14ac:dyDescent="0.2">
      <c r="A845" s="8">
        <v>11000</v>
      </c>
      <c r="B845" s="8">
        <v>2400</v>
      </c>
      <c r="C845" s="8">
        <v>52710</v>
      </c>
      <c r="D845" s="8" t="s">
        <v>71</v>
      </c>
      <c r="E845" s="20" t="s">
        <v>10</v>
      </c>
      <c r="F845" s="17" t="s">
        <v>12</v>
      </c>
      <c r="G845" s="20" t="s">
        <v>10</v>
      </c>
      <c r="H845" s="20">
        <v>1.0904638909160538E-2</v>
      </c>
      <c r="I845" s="90"/>
      <c r="J845" s="135">
        <f>0.0109*J832</f>
        <v>1703.9315999999999</v>
      </c>
      <c r="L845" s="135">
        <f>0.0109*L832</f>
        <v>2404.9324000000001</v>
      </c>
      <c r="N845" s="135">
        <f>0.0109*N832</f>
        <v>2778.9331999999999</v>
      </c>
      <c r="P845" s="135">
        <f>0.0109*P832</f>
        <v>3316.4340000000002</v>
      </c>
      <c r="R845" s="135">
        <f>0.0109*R832</f>
        <v>3316.4340000000002</v>
      </c>
    </row>
    <row r="846" spans="1:18" ht="12" customHeight="1" x14ac:dyDescent="0.2">
      <c r="A846" s="8">
        <v>11000</v>
      </c>
      <c r="B846" s="8">
        <v>2400</v>
      </c>
      <c r="C846" s="8">
        <v>52720</v>
      </c>
      <c r="D846" s="8" t="s">
        <v>72</v>
      </c>
      <c r="E846" s="20" t="s">
        <v>10</v>
      </c>
      <c r="F846" s="17" t="s">
        <v>12</v>
      </c>
      <c r="G846" s="20" t="s">
        <v>10</v>
      </c>
      <c r="H846" s="20">
        <v>3.0477664029419395E-4</v>
      </c>
      <c r="I846" s="90"/>
      <c r="J846" s="135">
        <f>0.0003*J832</f>
        <v>46.897199999999998</v>
      </c>
      <c r="L846" s="135">
        <f>0.0003*L832</f>
        <v>66.190799999999996</v>
      </c>
      <c r="N846" s="135">
        <f>0.0003*N832</f>
        <v>76.484399999999994</v>
      </c>
      <c r="P846" s="135">
        <f>0.0003*P832</f>
        <v>91.277999999999992</v>
      </c>
      <c r="R846" s="135">
        <f>0.0003*R832</f>
        <v>91.277999999999992</v>
      </c>
    </row>
    <row r="847" spans="1:18" ht="12" customHeight="1" x14ac:dyDescent="0.2">
      <c r="A847" s="8">
        <v>11000</v>
      </c>
      <c r="B847" s="8">
        <v>2400</v>
      </c>
      <c r="C847" s="8">
        <v>52730</v>
      </c>
      <c r="D847" s="8" t="s">
        <v>73</v>
      </c>
      <c r="E847" s="20" t="s">
        <v>10</v>
      </c>
      <c r="F847" s="17" t="s">
        <v>12</v>
      </c>
      <c r="G847" s="20" t="s">
        <v>10</v>
      </c>
      <c r="H847" s="20" t="s">
        <v>10</v>
      </c>
      <c r="I847" s="90"/>
      <c r="J847" s="135">
        <v>0</v>
      </c>
      <c r="L847" s="135">
        <v>0</v>
      </c>
      <c r="N847" s="135">
        <v>0</v>
      </c>
      <c r="P847" s="135">
        <v>0</v>
      </c>
      <c r="R847" s="135">
        <v>0</v>
      </c>
    </row>
    <row r="848" spans="1:18" ht="12" customHeight="1" x14ac:dyDescent="0.2">
      <c r="A848" s="8">
        <v>11000</v>
      </c>
      <c r="B848" s="8">
        <v>2400</v>
      </c>
      <c r="C848" s="8">
        <v>52911</v>
      </c>
      <c r="D848" s="8" t="s">
        <v>74</v>
      </c>
      <c r="E848" s="20" t="s">
        <v>10</v>
      </c>
      <c r="F848" s="17" t="s">
        <v>12</v>
      </c>
      <c r="G848" s="20" t="s">
        <v>10</v>
      </c>
      <c r="H848" s="20" t="s">
        <v>10</v>
      </c>
      <c r="I848" s="90"/>
      <c r="J848" s="135">
        <v>0</v>
      </c>
      <c r="L848" s="135">
        <v>0</v>
      </c>
      <c r="N848" s="135">
        <v>0</v>
      </c>
      <c r="P848" s="135">
        <v>0</v>
      </c>
      <c r="R848" s="135">
        <v>0</v>
      </c>
    </row>
    <row r="849" spans="1:46" ht="12" customHeight="1" x14ac:dyDescent="0.2">
      <c r="A849" s="8">
        <v>11000</v>
      </c>
      <c r="B849" s="8">
        <v>2400</v>
      </c>
      <c r="C849" s="8">
        <v>52912</v>
      </c>
      <c r="D849" s="8" t="s">
        <v>75</v>
      </c>
      <c r="E849" s="20" t="s">
        <v>10</v>
      </c>
      <c r="F849" s="17" t="s">
        <v>12</v>
      </c>
      <c r="G849" s="20" t="s">
        <v>10</v>
      </c>
      <c r="H849" s="20" t="s">
        <v>10</v>
      </c>
      <c r="I849" s="90"/>
      <c r="J849" s="135">
        <v>0</v>
      </c>
      <c r="L849" s="135">
        <v>0</v>
      </c>
      <c r="N849" s="135">
        <v>0</v>
      </c>
      <c r="P849" s="135">
        <v>0</v>
      </c>
      <c r="R849" s="135">
        <v>0</v>
      </c>
    </row>
    <row r="850" spans="1:46" ht="12" customHeight="1" x14ac:dyDescent="0.2">
      <c r="A850" s="8">
        <v>11000</v>
      </c>
      <c r="B850" s="8">
        <v>2400</v>
      </c>
      <c r="C850" s="8">
        <v>52913</v>
      </c>
      <c r="D850" s="8" t="s">
        <v>76</v>
      </c>
      <c r="E850" s="20" t="s">
        <v>10</v>
      </c>
      <c r="F850" s="17" t="s">
        <v>12</v>
      </c>
      <c r="G850" s="20" t="s">
        <v>10</v>
      </c>
      <c r="H850" s="20" t="s">
        <v>10</v>
      </c>
      <c r="I850" s="90"/>
      <c r="J850" s="135">
        <v>0</v>
      </c>
      <c r="L850" s="135">
        <v>0</v>
      </c>
      <c r="N850" s="135">
        <v>0</v>
      </c>
      <c r="P850" s="135">
        <v>0</v>
      </c>
      <c r="R850" s="135">
        <v>0</v>
      </c>
    </row>
    <row r="851" spans="1:46" s="28" customFormat="1" ht="12" customHeight="1" x14ac:dyDescent="0.2">
      <c r="A851" s="8">
        <v>11000</v>
      </c>
      <c r="B851" s="8">
        <v>2400</v>
      </c>
      <c r="C851" s="8">
        <v>52914</v>
      </c>
      <c r="D851" s="8" t="s">
        <v>77</v>
      </c>
      <c r="E851" s="20" t="s">
        <v>10</v>
      </c>
      <c r="F851" s="17" t="s">
        <v>12</v>
      </c>
      <c r="G851" s="20" t="s">
        <v>10</v>
      </c>
      <c r="H851" s="20" t="s">
        <v>10</v>
      </c>
      <c r="I851" s="90"/>
      <c r="J851" s="239">
        <v>0</v>
      </c>
      <c r="K851" s="240"/>
      <c r="L851" s="239">
        <v>0</v>
      </c>
      <c r="M851" s="240"/>
      <c r="N851" s="239">
        <v>0</v>
      </c>
      <c r="O851" s="240"/>
      <c r="P851" s="239">
        <v>0</v>
      </c>
      <c r="Q851" s="240"/>
      <c r="R851" s="239">
        <v>0</v>
      </c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</row>
    <row r="852" spans="1:46" s="28" customFormat="1" ht="12" customHeight="1" x14ac:dyDescent="0.2">
      <c r="A852" s="170"/>
      <c r="B852" s="8"/>
      <c r="C852" s="222"/>
      <c r="D852" s="222"/>
      <c r="E852" s="227"/>
      <c r="F852" s="223"/>
      <c r="G852" s="228"/>
      <c r="H852" s="228"/>
      <c r="I852" s="229"/>
      <c r="J852" s="233"/>
      <c r="K852" s="234"/>
      <c r="L852" s="233"/>
      <c r="M852" s="234"/>
      <c r="N852" s="233"/>
      <c r="O852" s="234"/>
      <c r="P852" s="233"/>
      <c r="Q852" s="234"/>
      <c r="R852" s="233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</row>
    <row r="853" spans="1:46" s="28" customFormat="1" ht="12" customHeight="1" x14ac:dyDescent="0.2">
      <c r="A853" s="170"/>
      <c r="B853" s="8"/>
      <c r="C853" s="222"/>
      <c r="D853" s="222"/>
      <c r="E853" s="227"/>
      <c r="F853" s="223"/>
      <c r="G853" s="228"/>
      <c r="H853" s="228" t="s">
        <v>974</v>
      </c>
      <c r="I853" s="229"/>
      <c r="J853" s="233">
        <f>SUM(J834:J852)</f>
        <v>40706.769599999992</v>
      </c>
      <c r="K853" s="234"/>
      <c r="L853" s="233">
        <f>SUM(L834:L852)</f>
        <v>57453.614399999984</v>
      </c>
      <c r="M853" s="234"/>
      <c r="N853" s="233">
        <f>SUM(N834:N852)</f>
        <v>66388.459199999998</v>
      </c>
      <c r="O853" s="234"/>
      <c r="P853" s="233">
        <f>SUM(P834:P852)</f>
        <v>79229.304000000004</v>
      </c>
      <c r="Q853" s="234"/>
      <c r="R853" s="233">
        <f>SUM(R834:R852)</f>
        <v>79229.304000000004</v>
      </c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</row>
    <row r="854" spans="1:46" ht="14.25" x14ac:dyDescent="0.3">
      <c r="A854" s="4"/>
      <c r="B854" s="5"/>
      <c r="C854" s="6" t="s">
        <v>655</v>
      </c>
      <c r="D854" s="7"/>
      <c r="E854" s="18"/>
      <c r="F854" s="18"/>
      <c r="G854" s="19"/>
      <c r="H854" s="19"/>
      <c r="I854" s="89"/>
      <c r="J854" s="73" t="s">
        <v>905</v>
      </c>
      <c r="K854" s="83"/>
      <c r="L854" s="73" t="s">
        <v>906</v>
      </c>
      <c r="M854" s="83"/>
      <c r="N854" s="73" t="s">
        <v>907</v>
      </c>
      <c r="O854" s="83"/>
      <c r="P854" s="73" t="s">
        <v>908</v>
      </c>
      <c r="Q854" s="83"/>
      <c r="R854" s="73" t="s">
        <v>909</v>
      </c>
    </row>
    <row r="855" spans="1:46" s="139" customFormat="1" ht="12" customHeight="1" x14ac:dyDescent="0.2">
      <c r="A855" s="44">
        <v>11000</v>
      </c>
      <c r="B855" s="44">
        <v>2400</v>
      </c>
      <c r="C855" s="44">
        <v>53330</v>
      </c>
      <c r="D855" s="44" t="s">
        <v>291</v>
      </c>
      <c r="E855" s="47" t="s">
        <v>10</v>
      </c>
      <c r="F855" s="45" t="s">
        <v>12</v>
      </c>
      <c r="G855" s="47" t="s">
        <v>10</v>
      </c>
      <c r="H855" s="47" t="s">
        <v>10</v>
      </c>
      <c r="I855" s="91"/>
      <c r="J855" s="137">
        <v>3000</v>
      </c>
      <c r="K855" s="138"/>
      <c r="L855" s="137">
        <v>4500</v>
      </c>
      <c r="M855" s="138"/>
      <c r="N855" s="137">
        <v>4500</v>
      </c>
      <c r="O855" s="138"/>
      <c r="P855" s="137">
        <v>6000</v>
      </c>
      <c r="Q855" s="138"/>
      <c r="R855" s="137">
        <v>6000</v>
      </c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</row>
    <row r="856" spans="1:46" ht="12" customHeight="1" x14ac:dyDescent="0.2">
      <c r="A856" s="8">
        <v>11000</v>
      </c>
      <c r="B856" s="8">
        <v>2400</v>
      </c>
      <c r="C856" s="8">
        <v>53414</v>
      </c>
      <c r="D856" s="8" t="s">
        <v>747</v>
      </c>
      <c r="E856" s="20" t="s">
        <v>10</v>
      </c>
      <c r="F856" s="17" t="s">
        <v>12</v>
      </c>
      <c r="G856" s="20" t="s">
        <v>10</v>
      </c>
      <c r="H856" s="20" t="s">
        <v>10</v>
      </c>
      <c r="I856" s="90"/>
      <c r="J856" s="135">
        <v>0</v>
      </c>
      <c r="L856" s="135">
        <v>0</v>
      </c>
      <c r="N856" s="135">
        <v>0</v>
      </c>
      <c r="P856" s="135">
        <v>0</v>
      </c>
      <c r="R856" s="135">
        <v>0</v>
      </c>
    </row>
    <row r="857" spans="1:46" ht="12" customHeight="1" x14ac:dyDescent="0.2">
      <c r="A857" s="8">
        <v>11000</v>
      </c>
      <c r="B857" s="8">
        <v>2400</v>
      </c>
      <c r="C857" s="8">
        <v>53711</v>
      </c>
      <c r="D857" s="8" t="s">
        <v>78</v>
      </c>
      <c r="E857" s="20" t="s">
        <v>10</v>
      </c>
      <c r="F857" s="17" t="s">
        <v>12</v>
      </c>
      <c r="G857" s="20" t="s">
        <v>10</v>
      </c>
      <c r="H857" s="20" t="s">
        <v>10</v>
      </c>
      <c r="I857" s="90"/>
      <c r="J857" s="135">
        <v>0</v>
      </c>
      <c r="L857" s="135">
        <v>0</v>
      </c>
      <c r="N857" s="135">
        <v>0</v>
      </c>
      <c r="P857" s="135">
        <v>0</v>
      </c>
      <c r="R857" s="135">
        <v>0</v>
      </c>
    </row>
    <row r="858" spans="1:46" ht="14.25" x14ac:dyDescent="0.3">
      <c r="A858" s="4"/>
      <c r="B858" s="5"/>
      <c r="C858" s="6" t="s">
        <v>79</v>
      </c>
      <c r="D858" s="7"/>
      <c r="E858" s="18"/>
      <c r="F858" s="18"/>
      <c r="G858" s="19"/>
      <c r="H858" s="19"/>
      <c r="I858" s="89"/>
      <c r="J858" s="73" t="s">
        <v>905</v>
      </c>
      <c r="K858" s="83"/>
      <c r="L858" s="73" t="s">
        <v>906</v>
      </c>
      <c r="M858" s="83"/>
      <c r="N858" s="73" t="s">
        <v>907</v>
      </c>
      <c r="O858" s="83"/>
      <c r="P858" s="73" t="s">
        <v>908</v>
      </c>
      <c r="Q858" s="83"/>
      <c r="R858" s="73" t="s">
        <v>909</v>
      </c>
    </row>
    <row r="859" spans="1:46" ht="12" customHeight="1" x14ac:dyDescent="0.2">
      <c r="A859" s="8">
        <v>11000</v>
      </c>
      <c r="B859" s="8">
        <v>2400</v>
      </c>
      <c r="C859" s="8">
        <v>54311</v>
      </c>
      <c r="D859" s="8" t="s">
        <v>80</v>
      </c>
      <c r="E859" s="20" t="s">
        <v>10</v>
      </c>
      <c r="F859" s="17" t="s">
        <v>12</v>
      </c>
      <c r="G859" s="20" t="s">
        <v>10</v>
      </c>
      <c r="H859" s="20" t="s">
        <v>10</v>
      </c>
      <c r="I859" s="90"/>
      <c r="J859" s="135">
        <v>0</v>
      </c>
      <c r="L859" s="135">
        <v>10000</v>
      </c>
      <c r="N859" s="135">
        <v>10000</v>
      </c>
      <c r="P859" s="135">
        <v>10000</v>
      </c>
      <c r="R859" s="135">
        <v>10000</v>
      </c>
    </row>
    <row r="860" spans="1:46" ht="12" customHeight="1" x14ac:dyDescent="0.2">
      <c r="A860" s="8">
        <v>11000</v>
      </c>
      <c r="B860" s="8">
        <v>2400</v>
      </c>
      <c r="C860" s="8">
        <v>54610</v>
      </c>
      <c r="D860" s="8" t="s">
        <v>81</v>
      </c>
      <c r="E860" s="20" t="s">
        <v>10</v>
      </c>
      <c r="F860" s="17" t="s">
        <v>12</v>
      </c>
      <c r="G860" s="20" t="s">
        <v>10</v>
      </c>
      <c r="H860" s="20" t="s">
        <v>10</v>
      </c>
      <c r="I860" s="90"/>
      <c r="J860" s="135">
        <v>0</v>
      </c>
      <c r="L860" s="135">
        <v>0</v>
      </c>
      <c r="N860" s="135">
        <v>0</v>
      </c>
      <c r="P860" s="135">
        <v>0</v>
      </c>
      <c r="R860" s="135">
        <v>0</v>
      </c>
    </row>
    <row r="861" spans="1:46" ht="12" customHeight="1" x14ac:dyDescent="0.2">
      <c r="A861" s="8">
        <v>11000</v>
      </c>
      <c r="B861" s="8">
        <v>2400</v>
      </c>
      <c r="C861" s="8">
        <v>54620</v>
      </c>
      <c r="D861" s="8" t="s">
        <v>82</v>
      </c>
      <c r="E861" s="20" t="s">
        <v>10</v>
      </c>
      <c r="F861" s="17" t="s">
        <v>12</v>
      </c>
      <c r="G861" s="20" t="s">
        <v>10</v>
      </c>
      <c r="H861" s="20" t="s">
        <v>10</v>
      </c>
      <c r="I861" s="90"/>
      <c r="J861" s="135">
        <v>0</v>
      </c>
      <c r="L861" s="135">
        <v>0</v>
      </c>
      <c r="N861" s="135">
        <v>0</v>
      </c>
      <c r="P861" s="135">
        <v>0</v>
      </c>
      <c r="R861" s="135">
        <v>0</v>
      </c>
    </row>
    <row r="862" spans="1:46" ht="12" customHeight="1" x14ac:dyDescent="0.2">
      <c r="A862" s="8">
        <v>11000</v>
      </c>
      <c r="B862" s="8">
        <v>2400</v>
      </c>
      <c r="C862" s="8">
        <v>54630</v>
      </c>
      <c r="D862" s="8" t="s">
        <v>83</v>
      </c>
      <c r="E862" s="20" t="s">
        <v>10</v>
      </c>
      <c r="F862" s="17" t="s">
        <v>12</v>
      </c>
      <c r="G862" s="20" t="s">
        <v>10</v>
      </c>
      <c r="H862" s="20" t="s">
        <v>10</v>
      </c>
      <c r="I862" s="90"/>
      <c r="J862" s="135">
        <v>0</v>
      </c>
      <c r="L862" s="135">
        <v>0</v>
      </c>
      <c r="N862" s="135">
        <v>0</v>
      </c>
      <c r="P862" s="135">
        <v>0</v>
      </c>
      <c r="R862" s="135">
        <v>0</v>
      </c>
    </row>
    <row r="863" spans="1:46" ht="14.25" x14ac:dyDescent="0.3">
      <c r="A863" s="4"/>
      <c r="B863" s="5"/>
      <c r="C863" s="6" t="s">
        <v>84</v>
      </c>
      <c r="D863" s="7"/>
      <c r="E863" s="18"/>
      <c r="F863" s="18"/>
      <c r="G863" s="19"/>
      <c r="H863" s="19"/>
      <c r="I863" s="89"/>
      <c r="J863" s="73" t="s">
        <v>905</v>
      </c>
      <c r="K863" s="83"/>
      <c r="L863" s="73" t="s">
        <v>906</v>
      </c>
      <c r="M863" s="83"/>
      <c r="N863" s="73" t="s">
        <v>907</v>
      </c>
      <c r="O863" s="83"/>
      <c r="P863" s="73" t="s">
        <v>908</v>
      </c>
      <c r="Q863" s="83"/>
      <c r="R863" s="73" t="s">
        <v>909</v>
      </c>
    </row>
    <row r="864" spans="1:46" ht="12" customHeight="1" x14ac:dyDescent="0.2">
      <c r="A864" s="8">
        <v>11000</v>
      </c>
      <c r="B864" s="8">
        <v>2400</v>
      </c>
      <c r="C864" s="8">
        <v>55813</v>
      </c>
      <c r="D864" s="8" t="s">
        <v>85</v>
      </c>
      <c r="E864" s="20" t="s">
        <v>10</v>
      </c>
      <c r="F864" s="17" t="s">
        <v>12</v>
      </c>
      <c r="G864" s="20" t="s">
        <v>10</v>
      </c>
      <c r="H864" s="20" t="s">
        <v>10</v>
      </c>
      <c r="I864" s="90"/>
      <c r="J864" s="135">
        <v>1000</v>
      </c>
      <c r="L864" s="135">
        <v>1000</v>
      </c>
      <c r="N864" s="135">
        <v>1000</v>
      </c>
      <c r="P864" s="135">
        <v>1000</v>
      </c>
      <c r="R864" s="135">
        <v>1000</v>
      </c>
    </row>
    <row r="865" spans="1:18" ht="12" customHeight="1" x14ac:dyDescent="0.2">
      <c r="A865" s="8">
        <v>11000</v>
      </c>
      <c r="B865" s="8">
        <v>2400</v>
      </c>
      <c r="C865" s="8">
        <v>55913</v>
      </c>
      <c r="D865" s="8" t="s">
        <v>750</v>
      </c>
      <c r="E865" s="20" t="s">
        <v>10</v>
      </c>
      <c r="F865" s="17" t="s">
        <v>12</v>
      </c>
      <c r="G865" s="20" t="s">
        <v>10</v>
      </c>
      <c r="H865" s="20" t="s">
        <v>10</v>
      </c>
      <c r="I865" s="90"/>
      <c r="J865" s="135">
        <v>0</v>
      </c>
      <c r="L865" s="135">
        <v>0</v>
      </c>
      <c r="N865" s="135">
        <v>0</v>
      </c>
      <c r="P865" s="135">
        <v>0</v>
      </c>
      <c r="R865" s="135">
        <v>0</v>
      </c>
    </row>
    <row r="866" spans="1:18" ht="12" customHeight="1" x14ac:dyDescent="0.2">
      <c r="A866" s="8">
        <v>11000</v>
      </c>
      <c r="B866" s="8">
        <v>2400</v>
      </c>
      <c r="C866" s="8">
        <v>55914</v>
      </c>
      <c r="D866" s="8" t="s">
        <v>89</v>
      </c>
      <c r="E866" s="20" t="s">
        <v>10</v>
      </c>
      <c r="F866" s="17" t="s">
        <v>12</v>
      </c>
      <c r="G866" s="20" t="s">
        <v>10</v>
      </c>
      <c r="H866" s="20" t="s">
        <v>10</v>
      </c>
      <c r="I866" s="90"/>
      <c r="J866" s="135">
        <v>0</v>
      </c>
      <c r="L866" s="135">
        <v>0</v>
      </c>
      <c r="N866" s="135">
        <v>0</v>
      </c>
      <c r="P866" s="135">
        <v>0</v>
      </c>
      <c r="R866" s="135">
        <v>0</v>
      </c>
    </row>
    <row r="867" spans="1:18" ht="12" customHeight="1" x14ac:dyDescent="0.2">
      <c r="A867" s="8">
        <v>11000</v>
      </c>
      <c r="B867" s="8">
        <v>2400</v>
      </c>
      <c r="C867" s="8">
        <v>55915</v>
      </c>
      <c r="D867" s="8" t="s">
        <v>90</v>
      </c>
      <c r="E867" s="20" t="s">
        <v>10</v>
      </c>
      <c r="F867" s="17" t="s">
        <v>12</v>
      </c>
      <c r="G867" s="20" t="s">
        <v>10</v>
      </c>
      <c r="H867" s="20" t="s">
        <v>10</v>
      </c>
      <c r="I867" s="90"/>
      <c r="J867" s="135">
        <v>0</v>
      </c>
      <c r="L867" s="135">
        <v>0</v>
      </c>
      <c r="N867" s="135">
        <v>0</v>
      </c>
      <c r="P867" s="135">
        <v>0</v>
      </c>
      <c r="R867" s="135">
        <v>0</v>
      </c>
    </row>
    <row r="868" spans="1:18" ht="14.25" x14ac:dyDescent="0.3">
      <c r="A868" s="10"/>
      <c r="B868" s="10"/>
      <c r="C868" s="11" t="s">
        <v>91</v>
      </c>
      <c r="D868" s="10"/>
      <c r="E868" s="21"/>
      <c r="F868" s="21"/>
      <c r="G868" s="21"/>
      <c r="H868" s="21"/>
      <c r="I868" s="100"/>
      <c r="J868" s="73" t="s">
        <v>905</v>
      </c>
      <c r="K868" s="83"/>
      <c r="L868" s="73" t="s">
        <v>906</v>
      </c>
      <c r="M868" s="83"/>
      <c r="N868" s="73" t="s">
        <v>907</v>
      </c>
      <c r="O868" s="83"/>
      <c r="P868" s="73" t="s">
        <v>908</v>
      </c>
      <c r="Q868" s="83"/>
      <c r="R868" s="73" t="s">
        <v>909</v>
      </c>
    </row>
    <row r="869" spans="1:18" ht="12" customHeight="1" x14ac:dyDescent="0.2">
      <c r="A869" s="8">
        <v>11000</v>
      </c>
      <c r="B869" s="8">
        <v>2400</v>
      </c>
      <c r="C869" s="8">
        <v>56113</v>
      </c>
      <c r="D869" s="8" t="s">
        <v>746</v>
      </c>
      <c r="E869" s="20" t="s">
        <v>10</v>
      </c>
      <c r="F869" s="17" t="s">
        <v>12</v>
      </c>
      <c r="G869" s="20" t="s">
        <v>10</v>
      </c>
      <c r="H869" s="20" t="s">
        <v>10</v>
      </c>
      <c r="I869" s="90"/>
      <c r="J869" s="135">
        <v>360</v>
      </c>
      <c r="L869" s="135">
        <v>5000</v>
      </c>
      <c r="N869" s="135">
        <v>5000</v>
      </c>
      <c r="P869" s="135">
        <v>5000</v>
      </c>
      <c r="R869" s="135">
        <v>5000</v>
      </c>
    </row>
    <row r="870" spans="1:18" ht="12" customHeight="1" x14ac:dyDescent="0.2">
      <c r="A870" s="8">
        <v>11000</v>
      </c>
      <c r="B870" s="8">
        <v>2400</v>
      </c>
      <c r="C870" s="8">
        <v>56118</v>
      </c>
      <c r="D870" s="8" t="s">
        <v>93</v>
      </c>
      <c r="E870" s="20" t="s">
        <v>10</v>
      </c>
      <c r="F870" s="17" t="s">
        <v>12</v>
      </c>
      <c r="G870" s="20" t="s">
        <v>10</v>
      </c>
      <c r="H870" s="20" t="s">
        <v>10</v>
      </c>
      <c r="I870" s="90"/>
      <c r="J870" s="135">
        <v>5000</v>
      </c>
      <c r="L870" s="135">
        <v>10000</v>
      </c>
      <c r="N870" s="135">
        <v>12500</v>
      </c>
      <c r="P870" s="135">
        <v>15000</v>
      </c>
      <c r="R870" s="135">
        <v>17500</v>
      </c>
    </row>
    <row r="871" spans="1:18" ht="14.25" x14ac:dyDescent="0.3">
      <c r="A871" s="11"/>
      <c r="B871" s="11"/>
      <c r="C871" s="11" t="s">
        <v>94</v>
      </c>
      <c r="D871" s="11"/>
      <c r="E871" s="22"/>
      <c r="F871" s="22"/>
      <c r="G871" s="22"/>
      <c r="H871" s="22"/>
      <c r="I871" s="101"/>
      <c r="J871" s="73" t="s">
        <v>905</v>
      </c>
      <c r="K871" s="83"/>
      <c r="L871" s="73" t="s">
        <v>906</v>
      </c>
      <c r="M871" s="83"/>
      <c r="N871" s="73" t="s">
        <v>907</v>
      </c>
      <c r="O871" s="83"/>
      <c r="P871" s="73" t="s">
        <v>908</v>
      </c>
      <c r="Q871" s="83"/>
      <c r="R871" s="73" t="s">
        <v>909</v>
      </c>
    </row>
    <row r="872" spans="1:18" ht="12" customHeight="1" x14ac:dyDescent="0.2">
      <c r="A872" s="8">
        <v>11000</v>
      </c>
      <c r="B872" s="8">
        <v>2400</v>
      </c>
      <c r="C872" s="8">
        <v>57331</v>
      </c>
      <c r="D872" s="8" t="s">
        <v>95</v>
      </c>
      <c r="E872" s="20" t="s">
        <v>10</v>
      </c>
      <c r="F872" s="17" t="s">
        <v>12</v>
      </c>
      <c r="G872" s="20" t="s">
        <v>10</v>
      </c>
      <c r="H872" s="20" t="s">
        <v>10</v>
      </c>
      <c r="I872" s="90"/>
      <c r="J872" s="135">
        <v>0</v>
      </c>
      <c r="L872" s="135">
        <v>0</v>
      </c>
      <c r="N872" s="135">
        <v>45000</v>
      </c>
      <c r="P872" s="135">
        <v>0</v>
      </c>
      <c r="R872" s="135">
        <v>0</v>
      </c>
    </row>
    <row r="873" spans="1:18" ht="12" customHeight="1" x14ac:dyDescent="0.2">
      <c r="A873" s="8">
        <v>11000</v>
      </c>
      <c r="B873" s="8">
        <v>2400</v>
      </c>
      <c r="C873" s="8">
        <v>57332</v>
      </c>
      <c r="D873" s="8" t="s">
        <v>96</v>
      </c>
      <c r="E873" s="20" t="s">
        <v>10</v>
      </c>
      <c r="F873" s="17" t="s">
        <v>12</v>
      </c>
      <c r="G873" s="20" t="s">
        <v>10</v>
      </c>
      <c r="H873" s="20" t="s">
        <v>10</v>
      </c>
      <c r="I873" s="90"/>
      <c r="J873" s="135">
        <v>4500</v>
      </c>
      <c r="L873" s="135">
        <v>25000</v>
      </c>
      <c r="N873" s="135">
        <v>50000</v>
      </c>
      <c r="P873" s="135">
        <v>25000</v>
      </c>
      <c r="R873" s="135">
        <v>25000</v>
      </c>
    </row>
    <row r="874" spans="1:18" ht="12" customHeight="1" x14ac:dyDescent="0.2">
      <c r="A874" s="67"/>
      <c r="B874" s="232"/>
      <c r="C874" s="69"/>
      <c r="D874" s="69"/>
      <c r="E874" s="70"/>
      <c r="F874" s="71"/>
      <c r="G874" s="72"/>
      <c r="H874" s="70"/>
      <c r="I874" s="235"/>
      <c r="J874" s="236"/>
      <c r="K874" s="237"/>
      <c r="L874" s="238"/>
      <c r="M874" s="237"/>
      <c r="N874" s="238"/>
      <c r="O874" s="237"/>
      <c r="P874" s="238"/>
      <c r="Q874" s="237"/>
      <c r="R874" s="168"/>
    </row>
    <row r="875" spans="1:18" ht="12" customHeight="1" x14ac:dyDescent="0.2">
      <c r="A875" s="67"/>
      <c r="B875" s="232"/>
      <c r="C875" s="69"/>
      <c r="D875" s="69"/>
      <c r="E875" s="70"/>
      <c r="F875" s="71"/>
      <c r="G875" s="72"/>
      <c r="H875" s="70" t="s">
        <v>997</v>
      </c>
      <c r="I875" s="235"/>
      <c r="J875" s="236">
        <f>SUM(J855:J873)</f>
        <v>13860</v>
      </c>
      <c r="K875" s="237"/>
      <c r="L875" s="236">
        <f>SUM(L855:L873)</f>
        <v>55500</v>
      </c>
      <c r="M875" s="237"/>
      <c r="N875" s="236">
        <f>SUM(N855:N873)</f>
        <v>128000</v>
      </c>
      <c r="O875" s="237"/>
      <c r="P875" s="236">
        <f>SUM(P855:P873)</f>
        <v>62000</v>
      </c>
      <c r="Q875" s="237"/>
      <c r="R875" s="236">
        <f>SUM(R855:R873)</f>
        <v>64500</v>
      </c>
    </row>
    <row r="876" spans="1:18" ht="14.25" x14ac:dyDescent="0.3">
      <c r="A876" s="3"/>
      <c r="B876" s="280" t="s">
        <v>122</v>
      </c>
      <c r="C876" s="281"/>
      <c r="D876" s="281"/>
      <c r="E876" s="281"/>
      <c r="F876" s="281"/>
      <c r="G876" s="282"/>
      <c r="H876" s="89"/>
      <c r="I876" s="89"/>
      <c r="J876" s="277"/>
      <c r="K876" s="278"/>
      <c r="L876" s="278"/>
      <c r="M876" s="278"/>
      <c r="N876" s="278"/>
      <c r="O876" s="278"/>
      <c r="P876" s="278"/>
      <c r="Q876" s="278"/>
      <c r="R876" s="279"/>
    </row>
    <row r="877" spans="1:18" ht="14.25" x14ac:dyDescent="0.3">
      <c r="A877" s="4"/>
      <c r="B877" s="5"/>
      <c r="C877" s="6" t="s">
        <v>55</v>
      </c>
      <c r="D877" s="7"/>
      <c r="E877" s="18"/>
      <c r="F877" s="18"/>
      <c r="G877" s="19"/>
      <c r="H877" s="19"/>
      <c r="I877" s="89"/>
      <c r="J877" s="73" t="s">
        <v>905</v>
      </c>
      <c r="K877" s="83"/>
      <c r="L877" s="73" t="s">
        <v>906</v>
      </c>
      <c r="M877" s="83"/>
      <c r="N877" s="73" t="s">
        <v>907</v>
      </c>
      <c r="O877" s="83"/>
      <c r="P877" s="73" t="s">
        <v>908</v>
      </c>
      <c r="Q877" s="83"/>
      <c r="R877" s="73" t="s">
        <v>909</v>
      </c>
    </row>
    <row r="878" spans="1:18" x14ac:dyDescent="0.2">
      <c r="A878" s="8">
        <v>11000</v>
      </c>
      <c r="B878" s="8">
        <v>2500</v>
      </c>
      <c r="C878" s="8">
        <v>51100</v>
      </c>
      <c r="D878" s="8" t="s">
        <v>56</v>
      </c>
      <c r="E878" s="20" t="s">
        <v>10</v>
      </c>
      <c r="F878" s="17" t="s">
        <v>12</v>
      </c>
      <c r="G878" s="17">
        <v>1113</v>
      </c>
      <c r="H878" s="17" t="s">
        <v>949</v>
      </c>
      <c r="J878" s="135">
        <v>0</v>
      </c>
      <c r="L878" s="135">
        <v>0</v>
      </c>
      <c r="N878" s="135">
        <v>0</v>
      </c>
      <c r="P878" s="135">
        <v>0</v>
      </c>
      <c r="R878" s="135">
        <v>0</v>
      </c>
    </row>
    <row r="879" spans="1:18" x14ac:dyDescent="0.2">
      <c r="A879" s="8">
        <v>11000</v>
      </c>
      <c r="B879" s="8">
        <v>2500</v>
      </c>
      <c r="C879" s="8">
        <v>51100</v>
      </c>
      <c r="D879" s="8" t="s">
        <v>56</v>
      </c>
      <c r="E879" s="20" t="s">
        <v>10</v>
      </c>
      <c r="F879" s="17" t="s">
        <v>12</v>
      </c>
      <c r="G879" s="17">
        <v>1114</v>
      </c>
      <c r="H879" s="17" t="s">
        <v>950</v>
      </c>
      <c r="J879" s="135">
        <v>0</v>
      </c>
      <c r="L879" s="135">
        <v>0</v>
      </c>
      <c r="N879" s="135">
        <v>0</v>
      </c>
      <c r="P879" s="135">
        <v>0</v>
      </c>
      <c r="R879" s="135">
        <v>0</v>
      </c>
    </row>
    <row r="880" spans="1:18" ht="12" customHeight="1" x14ac:dyDescent="0.2">
      <c r="A880" s="8">
        <v>11000</v>
      </c>
      <c r="B880" s="8">
        <v>2500</v>
      </c>
      <c r="C880" s="8">
        <v>51100</v>
      </c>
      <c r="D880" s="8" t="s">
        <v>56</v>
      </c>
      <c r="E880" s="20" t="s">
        <v>10</v>
      </c>
      <c r="F880" s="17" t="s">
        <v>12</v>
      </c>
      <c r="G880" s="17">
        <v>1115</v>
      </c>
      <c r="H880" s="17" t="s">
        <v>953</v>
      </c>
      <c r="J880" s="135">
        <v>0</v>
      </c>
      <c r="L880" s="135">
        <v>0</v>
      </c>
      <c r="N880" s="135">
        <v>0</v>
      </c>
      <c r="P880" s="135">
        <v>0</v>
      </c>
      <c r="R880" s="135">
        <v>0</v>
      </c>
    </row>
    <row r="881" spans="1:46" ht="12" customHeight="1" x14ac:dyDescent="0.2">
      <c r="A881" s="8">
        <v>11000</v>
      </c>
      <c r="B881" s="8">
        <v>2500</v>
      </c>
      <c r="C881" s="8">
        <v>51100</v>
      </c>
      <c r="D881" s="8" t="s">
        <v>56</v>
      </c>
      <c r="E881" s="20" t="s">
        <v>10</v>
      </c>
      <c r="F881" s="17" t="s">
        <v>12</v>
      </c>
      <c r="G881" s="17">
        <v>1217</v>
      </c>
      <c r="H881" s="17" t="s">
        <v>934</v>
      </c>
      <c r="J881" s="135">
        <v>0</v>
      </c>
      <c r="L881" s="135">
        <v>0</v>
      </c>
      <c r="N881" s="135">
        <v>0</v>
      </c>
      <c r="P881" s="135">
        <v>0</v>
      </c>
      <c r="R881" s="135">
        <v>0</v>
      </c>
    </row>
    <row r="882" spans="1:46" ht="12" customHeight="1" x14ac:dyDescent="0.2">
      <c r="A882" s="8">
        <v>11000</v>
      </c>
      <c r="B882" s="8">
        <v>2500</v>
      </c>
      <c r="C882" s="8">
        <v>51100</v>
      </c>
      <c r="D882" s="8" t="s">
        <v>56</v>
      </c>
      <c r="E882" s="20" t="s">
        <v>10</v>
      </c>
      <c r="F882" s="17" t="s">
        <v>12</v>
      </c>
      <c r="G882" s="17">
        <v>1220</v>
      </c>
      <c r="H882" s="17" t="s">
        <v>954</v>
      </c>
      <c r="J882" s="135">
        <v>0</v>
      </c>
      <c r="L882" s="135">
        <v>0</v>
      </c>
      <c r="N882" s="135">
        <v>0</v>
      </c>
      <c r="P882" s="135">
        <v>0</v>
      </c>
      <c r="R882" s="135">
        <v>0</v>
      </c>
    </row>
    <row r="883" spans="1:46" ht="12" customHeight="1" x14ac:dyDescent="0.2">
      <c r="A883" s="8">
        <v>11000</v>
      </c>
      <c r="B883" s="8">
        <v>2500</v>
      </c>
      <c r="C883" s="8">
        <v>51100</v>
      </c>
      <c r="D883" s="8" t="s">
        <v>56</v>
      </c>
      <c r="E883" s="20" t="s">
        <v>10</v>
      </c>
      <c r="F883" s="17" t="s">
        <v>12</v>
      </c>
      <c r="G883" s="17">
        <v>1511</v>
      </c>
      <c r="H883" s="17" t="s">
        <v>945</v>
      </c>
      <c r="J883" s="135">
        <v>0</v>
      </c>
      <c r="L883" s="135">
        <v>0</v>
      </c>
      <c r="N883" s="135">
        <v>0</v>
      </c>
      <c r="P883" s="135">
        <v>0</v>
      </c>
      <c r="R883" s="135">
        <v>0</v>
      </c>
    </row>
    <row r="884" spans="1:46" s="139" customFormat="1" ht="12" customHeight="1" x14ac:dyDescent="0.2">
      <c r="A884" s="44">
        <v>11000</v>
      </c>
      <c r="B884" s="44">
        <v>2500</v>
      </c>
      <c r="C884" s="44">
        <v>51100</v>
      </c>
      <c r="D884" s="44" t="s">
        <v>56</v>
      </c>
      <c r="E884" s="47" t="s">
        <v>10</v>
      </c>
      <c r="F884" s="45" t="s">
        <v>12</v>
      </c>
      <c r="G884" s="45" t="s">
        <v>743</v>
      </c>
      <c r="H884" s="45" t="s">
        <v>912</v>
      </c>
      <c r="I884" s="98"/>
      <c r="J884" s="135">
        <v>0</v>
      </c>
      <c r="K884" s="136"/>
      <c r="L884" s="135">
        <v>0</v>
      </c>
      <c r="M884" s="136"/>
      <c r="N884" s="135">
        <v>0</v>
      </c>
      <c r="O884" s="136"/>
      <c r="P884" s="135">
        <v>0</v>
      </c>
      <c r="Q884" s="136"/>
      <c r="R884" s="135">
        <v>0</v>
      </c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</row>
    <row r="885" spans="1:46" ht="12" customHeight="1" x14ac:dyDescent="0.2">
      <c r="A885" s="8">
        <v>11000</v>
      </c>
      <c r="B885" s="8">
        <v>2500</v>
      </c>
      <c r="C885" s="8">
        <v>51100</v>
      </c>
      <c r="D885" s="8" t="s">
        <v>56</v>
      </c>
      <c r="E885" s="20" t="s">
        <v>10</v>
      </c>
      <c r="F885" s="17" t="s">
        <v>12</v>
      </c>
      <c r="G885" s="17">
        <v>1611</v>
      </c>
      <c r="H885" s="17" t="s">
        <v>913</v>
      </c>
      <c r="J885" s="135">
        <v>0</v>
      </c>
      <c r="L885" s="135">
        <v>0</v>
      </c>
      <c r="N885" s="135">
        <v>0</v>
      </c>
      <c r="P885" s="135">
        <v>0</v>
      </c>
      <c r="R885" s="135">
        <v>0</v>
      </c>
    </row>
    <row r="886" spans="1:46" ht="12" customHeight="1" x14ac:dyDescent="0.2">
      <c r="A886" s="8">
        <v>11000</v>
      </c>
      <c r="B886" s="8">
        <v>2500</v>
      </c>
      <c r="C886" s="8">
        <v>51100</v>
      </c>
      <c r="D886" s="8" t="s">
        <v>56</v>
      </c>
      <c r="E886" s="20" t="s">
        <v>10</v>
      </c>
      <c r="F886" s="17" t="s">
        <v>12</v>
      </c>
      <c r="G886" s="17">
        <v>1612</v>
      </c>
      <c r="H886" s="17" t="s">
        <v>914</v>
      </c>
      <c r="J886" s="135">
        <v>0</v>
      </c>
      <c r="L886" s="135">
        <v>0</v>
      </c>
      <c r="N886" s="135">
        <v>0</v>
      </c>
      <c r="P886" s="135">
        <v>0</v>
      </c>
      <c r="R886" s="135">
        <v>0</v>
      </c>
    </row>
    <row r="887" spans="1:46" ht="12" customHeight="1" x14ac:dyDescent="0.2">
      <c r="A887" s="8">
        <v>11000</v>
      </c>
      <c r="B887" s="8">
        <v>2500</v>
      </c>
      <c r="C887" s="8">
        <v>51100</v>
      </c>
      <c r="D887" s="8" t="s">
        <v>56</v>
      </c>
      <c r="E887" s="20" t="s">
        <v>10</v>
      </c>
      <c r="F887" s="17" t="s">
        <v>12</v>
      </c>
      <c r="G887" s="17">
        <v>1613</v>
      </c>
      <c r="H887" s="17" t="s">
        <v>915</v>
      </c>
      <c r="J887" s="135">
        <v>0</v>
      </c>
      <c r="L887" s="135">
        <v>0</v>
      </c>
      <c r="N887" s="135">
        <v>0</v>
      </c>
      <c r="P887" s="135">
        <v>0</v>
      </c>
      <c r="R887" s="135">
        <v>0</v>
      </c>
    </row>
    <row r="888" spans="1:46" ht="12" customHeight="1" x14ac:dyDescent="0.2">
      <c r="A888" s="8">
        <v>11000</v>
      </c>
      <c r="B888" s="8">
        <v>2500</v>
      </c>
      <c r="C888" s="8">
        <v>51100</v>
      </c>
      <c r="D888" s="8" t="s">
        <v>56</v>
      </c>
      <c r="E888" s="20" t="s">
        <v>10</v>
      </c>
      <c r="F888" s="17" t="s">
        <v>12</v>
      </c>
      <c r="G888" s="17">
        <v>1616</v>
      </c>
      <c r="H888" s="17" t="s">
        <v>955</v>
      </c>
      <c r="J888" s="135">
        <v>0</v>
      </c>
      <c r="L888" s="135">
        <v>0</v>
      </c>
      <c r="N888" s="135">
        <v>0</v>
      </c>
      <c r="P888" s="135">
        <v>0</v>
      </c>
      <c r="R888" s="135">
        <v>0</v>
      </c>
    </row>
    <row r="889" spans="1:46" ht="12" customHeight="1" x14ac:dyDescent="0.2">
      <c r="A889" s="8">
        <v>11000</v>
      </c>
      <c r="B889" s="8">
        <v>2500</v>
      </c>
      <c r="C889" s="8">
        <v>51200</v>
      </c>
      <c r="D889" s="8" t="s">
        <v>57</v>
      </c>
      <c r="E889" s="20" t="s">
        <v>10</v>
      </c>
      <c r="F889" s="17" t="s">
        <v>12</v>
      </c>
      <c r="G889" s="17">
        <v>1217</v>
      </c>
      <c r="H889" s="17" t="s">
        <v>934</v>
      </c>
      <c r="J889" s="135">
        <v>0</v>
      </c>
      <c r="L889" s="135">
        <v>0</v>
      </c>
      <c r="N889" s="135">
        <v>0</v>
      </c>
      <c r="P889" s="135">
        <v>0</v>
      </c>
      <c r="R889" s="135">
        <v>0</v>
      </c>
    </row>
    <row r="890" spans="1:46" ht="12" customHeight="1" x14ac:dyDescent="0.2">
      <c r="A890" s="8">
        <v>11000</v>
      </c>
      <c r="B890" s="8">
        <v>2500</v>
      </c>
      <c r="C890" s="8">
        <v>51200</v>
      </c>
      <c r="D890" s="8" t="s">
        <v>57</v>
      </c>
      <c r="E890" s="20" t="s">
        <v>10</v>
      </c>
      <c r="F890" s="17" t="s">
        <v>12</v>
      </c>
      <c r="G890" s="17">
        <v>1220</v>
      </c>
      <c r="H890" s="17" t="s">
        <v>954</v>
      </c>
      <c r="J890" s="135">
        <v>0</v>
      </c>
      <c r="L890" s="135">
        <v>0</v>
      </c>
      <c r="N890" s="135">
        <v>0</v>
      </c>
      <c r="P890" s="135">
        <v>0</v>
      </c>
      <c r="R890" s="135">
        <v>0</v>
      </c>
    </row>
    <row r="891" spans="1:46" ht="12" customHeight="1" x14ac:dyDescent="0.2">
      <c r="A891" s="8">
        <v>11000</v>
      </c>
      <c r="B891" s="8">
        <v>2500</v>
      </c>
      <c r="C891" s="8">
        <v>51200</v>
      </c>
      <c r="D891" s="8" t="s">
        <v>57</v>
      </c>
      <c r="E891" s="20" t="s">
        <v>10</v>
      </c>
      <c r="F891" s="17" t="s">
        <v>12</v>
      </c>
      <c r="G891" s="17">
        <v>1511</v>
      </c>
      <c r="H891" s="17" t="s">
        <v>945</v>
      </c>
      <c r="J891" s="135">
        <v>0</v>
      </c>
      <c r="L891" s="135">
        <v>0</v>
      </c>
      <c r="N891" s="135">
        <v>0</v>
      </c>
      <c r="P891" s="135">
        <v>0</v>
      </c>
      <c r="R891" s="135">
        <v>0</v>
      </c>
    </row>
    <row r="892" spans="1:46" ht="12" customHeight="1" x14ac:dyDescent="0.2">
      <c r="A892" s="8">
        <v>11000</v>
      </c>
      <c r="B892" s="8">
        <v>2500</v>
      </c>
      <c r="C892" s="8">
        <v>51200</v>
      </c>
      <c r="D892" s="8" t="s">
        <v>57</v>
      </c>
      <c r="E892" s="20" t="s">
        <v>10</v>
      </c>
      <c r="F892" s="17" t="s">
        <v>12</v>
      </c>
      <c r="G892" s="17">
        <v>1616</v>
      </c>
      <c r="H892" s="17" t="s">
        <v>955</v>
      </c>
      <c r="J892" s="135">
        <v>0</v>
      </c>
      <c r="L892" s="135">
        <v>0</v>
      </c>
      <c r="N892" s="135">
        <v>0</v>
      </c>
      <c r="P892" s="135">
        <v>0</v>
      </c>
      <c r="R892" s="135">
        <v>0</v>
      </c>
    </row>
    <row r="893" spans="1:46" ht="12" customHeight="1" x14ac:dyDescent="0.2">
      <c r="A893" s="8">
        <v>11000</v>
      </c>
      <c r="B893" s="8">
        <v>2500</v>
      </c>
      <c r="C893" s="8">
        <v>51300</v>
      </c>
      <c r="D893" s="8" t="s">
        <v>58</v>
      </c>
      <c r="E893" s="20" t="s">
        <v>10</v>
      </c>
      <c r="F893" s="17" t="s">
        <v>12</v>
      </c>
      <c r="G893" s="17">
        <v>1113</v>
      </c>
      <c r="H893" s="17" t="s">
        <v>949</v>
      </c>
      <c r="J893" s="135">
        <v>0</v>
      </c>
      <c r="L893" s="135">
        <v>0</v>
      </c>
      <c r="N893" s="135">
        <v>0</v>
      </c>
      <c r="P893" s="135">
        <v>0</v>
      </c>
      <c r="R893" s="135">
        <v>0</v>
      </c>
    </row>
    <row r="894" spans="1:46" ht="12" customHeight="1" x14ac:dyDescent="0.2">
      <c r="A894" s="8">
        <v>11000</v>
      </c>
      <c r="B894" s="8">
        <v>2500</v>
      </c>
      <c r="C894" s="8">
        <v>51300</v>
      </c>
      <c r="D894" s="8" t="s">
        <v>58</v>
      </c>
      <c r="E894" s="20" t="s">
        <v>10</v>
      </c>
      <c r="F894" s="17" t="s">
        <v>12</v>
      </c>
      <c r="G894" s="17">
        <v>1114</v>
      </c>
      <c r="H894" s="17" t="s">
        <v>950</v>
      </c>
      <c r="J894" s="135">
        <v>0</v>
      </c>
      <c r="L894" s="135">
        <v>0</v>
      </c>
      <c r="N894" s="135">
        <v>0</v>
      </c>
      <c r="P894" s="135">
        <v>0</v>
      </c>
      <c r="R894" s="135">
        <v>0</v>
      </c>
    </row>
    <row r="895" spans="1:46" ht="12" customHeight="1" x14ac:dyDescent="0.2">
      <c r="A895" s="8">
        <v>11000</v>
      </c>
      <c r="B895" s="8">
        <v>2500</v>
      </c>
      <c r="C895" s="8">
        <v>51300</v>
      </c>
      <c r="D895" s="8" t="s">
        <v>58</v>
      </c>
      <c r="E895" s="20" t="s">
        <v>10</v>
      </c>
      <c r="F895" s="17" t="s">
        <v>12</v>
      </c>
      <c r="G895" s="17">
        <v>1115</v>
      </c>
      <c r="H895" s="17" t="s">
        <v>953</v>
      </c>
      <c r="J895" s="135">
        <v>0</v>
      </c>
      <c r="L895" s="135">
        <v>0</v>
      </c>
      <c r="N895" s="135">
        <v>0</v>
      </c>
      <c r="P895" s="135">
        <v>0</v>
      </c>
      <c r="R895" s="135">
        <v>0</v>
      </c>
    </row>
    <row r="896" spans="1:46" ht="12" customHeight="1" x14ac:dyDescent="0.2">
      <c r="A896" s="8">
        <v>11000</v>
      </c>
      <c r="B896" s="8">
        <v>2500</v>
      </c>
      <c r="C896" s="8">
        <v>51300</v>
      </c>
      <c r="D896" s="8" t="s">
        <v>58</v>
      </c>
      <c r="E896" s="20" t="s">
        <v>10</v>
      </c>
      <c r="F896" s="17" t="s">
        <v>12</v>
      </c>
      <c r="G896" s="17">
        <v>1217</v>
      </c>
      <c r="H896" s="17" t="s">
        <v>934</v>
      </c>
      <c r="J896" s="135">
        <v>0</v>
      </c>
      <c r="L896" s="135">
        <v>0</v>
      </c>
      <c r="N896" s="135">
        <v>0</v>
      </c>
      <c r="P896" s="135">
        <v>0</v>
      </c>
      <c r="R896" s="135">
        <v>0</v>
      </c>
    </row>
    <row r="897" spans="1:18" ht="12" customHeight="1" x14ac:dyDescent="0.2">
      <c r="A897" s="8">
        <v>11000</v>
      </c>
      <c r="B897" s="8">
        <v>2500</v>
      </c>
      <c r="C897" s="8">
        <v>51300</v>
      </c>
      <c r="D897" s="8" t="s">
        <v>58</v>
      </c>
      <c r="E897" s="20" t="s">
        <v>10</v>
      </c>
      <c r="F897" s="17" t="s">
        <v>12</v>
      </c>
      <c r="G897" s="17">
        <v>1220</v>
      </c>
      <c r="H897" s="17" t="s">
        <v>954</v>
      </c>
      <c r="J897" s="135">
        <v>0</v>
      </c>
      <c r="L897" s="135">
        <v>0</v>
      </c>
      <c r="N897" s="135">
        <v>0</v>
      </c>
      <c r="P897" s="135">
        <v>0</v>
      </c>
      <c r="R897" s="135">
        <v>0</v>
      </c>
    </row>
    <row r="898" spans="1:18" ht="12" customHeight="1" x14ac:dyDescent="0.2">
      <c r="A898" s="8">
        <v>11000</v>
      </c>
      <c r="B898" s="8">
        <v>2500</v>
      </c>
      <c r="C898" s="8">
        <v>51300</v>
      </c>
      <c r="D898" s="8" t="s">
        <v>58</v>
      </c>
      <c r="E898" s="20" t="s">
        <v>10</v>
      </c>
      <c r="F898" s="17" t="s">
        <v>12</v>
      </c>
      <c r="G898" s="17">
        <v>1511</v>
      </c>
      <c r="H898" s="17" t="s">
        <v>945</v>
      </c>
      <c r="J898" s="135">
        <v>0</v>
      </c>
      <c r="L898" s="135">
        <v>0</v>
      </c>
      <c r="N898" s="135">
        <v>0</v>
      </c>
      <c r="P898" s="135">
        <v>0</v>
      </c>
      <c r="R898" s="135">
        <v>0</v>
      </c>
    </row>
    <row r="899" spans="1:18" ht="12" customHeight="1" x14ac:dyDescent="0.2">
      <c r="A899" s="8">
        <v>11000</v>
      </c>
      <c r="B899" s="8">
        <v>2500</v>
      </c>
      <c r="C899" s="8">
        <v>51300</v>
      </c>
      <c r="D899" s="8" t="s">
        <v>58</v>
      </c>
      <c r="E899" s="20" t="s">
        <v>10</v>
      </c>
      <c r="F899" s="17" t="s">
        <v>12</v>
      </c>
      <c r="G899" s="17">
        <v>1616</v>
      </c>
      <c r="H899" s="17" t="s">
        <v>955</v>
      </c>
      <c r="J899" s="135">
        <v>0</v>
      </c>
      <c r="L899" s="135">
        <v>0</v>
      </c>
      <c r="N899" s="135">
        <v>0</v>
      </c>
      <c r="P899" s="135">
        <v>0</v>
      </c>
      <c r="R899" s="135">
        <v>0</v>
      </c>
    </row>
    <row r="900" spans="1:18" ht="14.25" x14ac:dyDescent="0.3">
      <c r="A900" s="4"/>
      <c r="B900" s="5"/>
      <c r="C900" s="6" t="s">
        <v>59</v>
      </c>
      <c r="D900" s="7"/>
      <c r="E900" s="18"/>
      <c r="F900" s="18"/>
      <c r="G900" s="19"/>
      <c r="H900" s="19"/>
      <c r="I900" s="89"/>
      <c r="J900" s="73" t="s">
        <v>905</v>
      </c>
      <c r="K900" s="83"/>
      <c r="L900" s="73" t="s">
        <v>906</v>
      </c>
      <c r="M900" s="83"/>
      <c r="N900" s="73" t="s">
        <v>907</v>
      </c>
      <c r="O900" s="83"/>
      <c r="P900" s="73" t="s">
        <v>908</v>
      </c>
      <c r="Q900" s="83"/>
      <c r="R900" s="73" t="s">
        <v>909</v>
      </c>
    </row>
    <row r="901" spans="1:18" ht="12" customHeight="1" x14ac:dyDescent="0.2">
      <c r="A901" s="8">
        <v>11000</v>
      </c>
      <c r="B901" s="8">
        <v>2500</v>
      </c>
      <c r="C901" s="8">
        <v>52111</v>
      </c>
      <c r="D901" s="8" t="s">
        <v>60</v>
      </c>
      <c r="E901" s="20" t="s">
        <v>10</v>
      </c>
      <c r="F901" s="17" t="s">
        <v>12</v>
      </c>
      <c r="G901" s="20" t="s">
        <v>10</v>
      </c>
      <c r="H901" s="20" t="s">
        <v>10</v>
      </c>
      <c r="I901" s="90"/>
      <c r="J901" s="135">
        <v>0</v>
      </c>
      <c r="L901" s="135">
        <v>0</v>
      </c>
      <c r="N901" s="135">
        <v>0</v>
      </c>
      <c r="P901" s="135">
        <v>0</v>
      </c>
      <c r="R901" s="135">
        <v>0</v>
      </c>
    </row>
    <row r="902" spans="1:18" ht="12" customHeight="1" x14ac:dyDescent="0.2">
      <c r="A902" s="8">
        <v>11000</v>
      </c>
      <c r="B902" s="8">
        <v>2500</v>
      </c>
      <c r="C902" s="8">
        <v>52112</v>
      </c>
      <c r="D902" s="8" t="s">
        <v>61</v>
      </c>
      <c r="E902" s="20" t="s">
        <v>10</v>
      </c>
      <c r="F902" s="17" t="s">
        <v>12</v>
      </c>
      <c r="G902" s="20" t="s">
        <v>10</v>
      </c>
      <c r="H902" s="20" t="s">
        <v>10</v>
      </c>
      <c r="I902" s="90"/>
      <c r="J902" s="135">
        <v>0</v>
      </c>
      <c r="L902" s="135">
        <v>0</v>
      </c>
      <c r="N902" s="135">
        <v>0</v>
      </c>
      <c r="P902" s="135">
        <v>0</v>
      </c>
      <c r="R902" s="135">
        <v>0</v>
      </c>
    </row>
    <row r="903" spans="1:18" ht="12" customHeight="1" x14ac:dyDescent="0.2">
      <c r="A903" s="8">
        <v>11000</v>
      </c>
      <c r="B903" s="8">
        <v>2500</v>
      </c>
      <c r="C903" s="8">
        <v>52210</v>
      </c>
      <c r="D903" s="8" t="s">
        <v>62</v>
      </c>
      <c r="E903" s="20" t="s">
        <v>10</v>
      </c>
      <c r="F903" s="17" t="s">
        <v>12</v>
      </c>
      <c r="G903" s="20" t="s">
        <v>10</v>
      </c>
      <c r="H903" s="20" t="s">
        <v>10</v>
      </c>
      <c r="I903" s="90"/>
      <c r="J903" s="135">
        <v>0</v>
      </c>
      <c r="L903" s="135">
        <v>0</v>
      </c>
      <c r="N903" s="135">
        <v>0</v>
      </c>
      <c r="P903" s="135">
        <v>0</v>
      </c>
      <c r="R903" s="135">
        <v>0</v>
      </c>
    </row>
    <row r="904" spans="1:18" ht="12" customHeight="1" x14ac:dyDescent="0.2">
      <c r="A904" s="8">
        <v>11000</v>
      </c>
      <c r="B904" s="8">
        <v>2500</v>
      </c>
      <c r="C904" s="8">
        <v>52220</v>
      </c>
      <c r="D904" s="8" t="s">
        <v>63</v>
      </c>
      <c r="E904" s="20" t="s">
        <v>10</v>
      </c>
      <c r="F904" s="17" t="s">
        <v>12</v>
      </c>
      <c r="G904" s="20" t="s">
        <v>10</v>
      </c>
      <c r="H904" s="20" t="s">
        <v>10</v>
      </c>
      <c r="I904" s="90"/>
      <c r="J904" s="135">
        <v>0</v>
      </c>
      <c r="L904" s="135">
        <v>0</v>
      </c>
      <c r="N904" s="135">
        <v>0</v>
      </c>
      <c r="P904" s="135">
        <v>0</v>
      </c>
      <c r="R904" s="135">
        <v>0</v>
      </c>
    </row>
    <row r="905" spans="1:18" ht="12" customHeight="1" x14ac:dyDescent="0.2">
      <c r="A905" s="8">
        <v>11000</v>
      </c>
      <c r="B905" s="8">
        <v>2500</v>
      </c>
      <c r="C905" s="8">
        <v>52311</v>
      </c>
      <c r="D905" s="8" t="s">
        <v>64</v>
      </c>
      <c r="E905" s="20" t="s">
        <v>10</v>
      </c>
      <c r="F905" s="17" t="s">
        <v>12</v>
      </c>
      <c r="G905" s="20" t="s">
        <v>10</v>
      </c>
      <c r="H905" s="20" t="s">
        <v>10</v>
      </c>
      <c r="I905" s="90"/>
      <c r="J905" s="135">
        <v>0</v>
      </c>
      <c r="L905" s="135">
        <v>0</v>
      </c>
      <c r="N905" s="135">
        <v>0</v>
      </c>
      <c r="P905" s="135">
        <v>0</v>
      </c>
      <c r="R905" s="135">
        <v>0</v>
      </c>
    </row>
    <row r="906" spans="1:18" ht="12" customHeight="1" x14ac:dyDescent="0.2">
      <c r="A906" s="8">
        <v>11000</v>
      </c>
      <c r="B906" s="8">
        <v>2500</v>
      </c>
      <c r="C906" s="8">
        <v>52312</v>
      </c>
      <c r="D906" s="8" t="s">
        <v>65</v>
      </c>
      <c r="E906" s="20" t="s">
        <v>10</v>
      </c>
      <c r="F906" s="17" t="s">
        <v>12</v>
      </c>
      <c r="G906" s="20" t="s">
        <v>10</v>
      </c>
      <c r="H906" s="20" t="s">
        <v>10</v>
      </c>
      <c r="I906" s="90"/>
      <c r="J906" s="135">
        <v>0</v>
      </c>
      <c r="L906" s="135">
        <v>0</v>
      </c>
      <c r="N906" s="135">
        <v>0</v>
      </c>
      <c r="P906" s="135">
        <v>0</v>
      </c>
      <c r="R906" s="135">
        <v>0</v>
      </c>
    </row>
    <row r="907" spans="1:18" ht="12" customHeight="1" x14ac:dyDescent="0.2">
      <c r="A907" s="8">
        <v>11000</v>
      </c>
      <c r="B907" s="8">
        <v>2500</v>
      </c>
      <c r="C907" s="8">
        <v>52313</v>
      </c>
      <c r="D907" s="8" t="s">
        <v>66</v>
      </c>
      <c r="E907" s="20" t="s">
        <v>10</v>
      </c>
      <c r="F907" s="17" t="s">
        <v>12</v>
      </c>
      <c r="G907" s="20" t="s">
        <v>10</v>
      </c>
      <c r="H907" s="20" t="s">
        <v>10</v>
      </c>
      <c r="I907" s="90"/>
      <c r="J907" s="135">
        <v>0</v>
      </c>
      <c r="L907" s="135">
        <v>0</v>
      </c>
      <c r="N907" s="135">
        <v>0</v>
      </c>
      <c r="P907" s="135">
        <v>0</v>
      </c>
      <c r="R907" s="135">
        <v>0</v>
      </c>
    </row>
    <row r="908" spans="1:18" ht="12" customHeight="1" x14ac:dyDescent="0.2">
      <c r="A908" s="8">
        <v>11000</v>
      </c>
      <c r="B908" s="8">
        <v>2500</v>
      </c>
      <c r="C908" s="8">
        <v>52314</v>
      </c>
      <c r="D908" s="8" t="s">
        <v>67</v>
      </c>
      <c r="E908" s="20" t="s">
        <v>10</v>
      </c>
      <c r="F908" s="17" t="s">
        <v>12</v>
      </c>
      <c r="G908" s="20" t="s">
        <v>10</v>
      </c>
      <c r="H908" s="20" t="s">
        <v>10</v>
      </c>
      <c r="I908" s="90"/>
      <c r="J908" s="135">
        <v>0</v>
      </c>
      <c r="L908" s="135">
        <v>0</v>
      </c>
      <c r="N908" s="135">
        <v>0</v>
      </c>
      <c r="P908" s="135">
        <v>0</v>
      </c>
      <c r="R908" s="135">
        <v>0</v>
      </c>
    </row>
    <row r="909" spans="1:18" ht="12" customHeight="1" x14ac:dyDescent="0.2">
      <c r="A909" s="8">
        <v>11000</v>
      </c>
      <c r="B909" s="8">
        <v>2500</v>
      </c>
      <c r="C909" s="8">
        <v>52315</v>
      </c>
      <c r="D909" s="8" t="s">
        <v>68</v>
      </c>
      <c r="E909" s="20" t="s">
        <v>10</v>
      </c>
      <c r="F909" s="17" t="s">
        <v>12</v>
      </c>
      <c r="G909" s="20" t="s">
        <v>10</v>
      </c>
      <c r="H909" s="20" t="s">
        <v>10</v>
      </c>
      <c r="I909" s="90"/>
      <c r="J909" s="135">
        <v>0</v>
      </c>
      <c r="L909" s="135">
        <v>0</v>
      </c>
      <c r="N909" s="135">
        <v>0</v>
      </c>
      <c r="P909" s="135">
        <v>0</v>
      </c>
      <c r="R909" s="135">
        <v>0</v>
      </c>
    </row>
    <row r="910" spans="1:18" ht="12" customHeight="1" x14ac:dyDescent="0.2">
      <c r="A910" s="8">
        <v>11000</v>
      </c>
      <c r="B910" s="8">
        <v>2500</v>
      </c>
      <c r="C910" s="8">
        <v>52316</v>
      </c>
      <c r="D910" s="8" t="s">
        <v>69</v>
      </c>
      <c r="E910" s="20" t="s">
        <v>10</v>
      </c>
      <c r="F910" s="17" t="s">
        <v>12</v>
      </c>
      <c r="G910" s="20" t="s">
        <v>10</v>
      </c>
      <c r="H910" s="20" t="s">
        <v>10</v>
      </c>
      <c r="I910" s="90"/>
      <c r="J910" s="135">
        <v>0</v>
      </c>
      <c r="L910" s="135">
        <v>0</v>
      </c>
      <c r="N910" s="135">
        <v>0</v>
      </c>
      <c r="P910" s="135">
        <v>0</v>
      </c>
      <c r="R910" s="135">
        <v>0</v>
      </c>
    </row>
    <row r="911" spans="1:18" ht="12" customHeight="1" x14ac:dyDescent="0.2">
      <c r="A911" s="8">
        <v>11000</v>
      </c>
      <c r="B911" s="8">
        <v>2500</v>
      </c>
      <c r="C911" s="8">
        <v>52500</v>
      </c>
      <c r="D911" s="8" t="s">
        <v>70</v>
      </c>
      <c r="E911" s="20" t="s">
        <v>10</v>
      </c>
      <c r="F911" s="17" t="s">
        <v>12</v>
      </c>
      <c r="G911" s="20" t="s">
        <v>10</v>
      </c>
      <c r="H911" s="20" t="s">
        <v>10</v>
      </c>
      <c r="I911" s="90"/>
      <c r="J911" s="135">
        <v>0</v>
      </c>
      <c r="L911" s="135">
        <v>0</v>
      </c>
      <c r="N911" s="135">
        <v>0</v>
      </c>
      <c r="P911" s="135">
        <v>0</v>
      </c>
      <c r="R911" s="135">
        <v>0</v>
      </c>
    </row>
    <row r="912" spans="1:18" ht="12" customHeight="1" x14ac:dyDescent="0.2">
      <c r="A912" s="8">
        <v>11000</v>
      </c>
      <c r="B912" s="8">
        <v>2500</v>
      </c>
      <c r="C912" s="8">
        <v>52710</v>
      </c>
      <c r="D912" s="8" t="s">
        <v>71</v>
      </c>
      <c r="E912" s="20" t="s">
        <v>10</v>
      </c>
      <c r="F912" s="17" t="s">
        <v>12</v>
      </c>
      <c r="G912" s="20" t="s">
        <v>10</v>
      </c>
      <c r="H912" s="20" t="s">
        <v>10</v>
      </c>
      <c r="I912" s="90"/>
      <c r="J912" s="135">
        <v>0</v>
      </c>
      <c r="L912" s="135">
        <v>0</v>
      </c>
      <c r="N912" s="135">
        <v>0</v>
      </c>
      <c r="P912" s="135">
        <v>0</v>
      </c>
      <c r="R912" s="135">
        <v>0</v>
      </c>
    </row>
    <row r="913" spans="1:46" ht="12" customHeight="1" x14ac:dyDescent="0.2">
      <c r="A913" s="8">
        <v>11000</v>
      </c>
      <c r="B913" s="8">
        <v>2500</v>
      </c>
      <c r="C913" s="8">
        <v>52720</v>
      </c>
      <c r="D913" s="8" t="s">
        <v>72</v>
      </c>
      <c r="E913" s="20" t="s">
        <v>10</v>
      </c>
      <c r="F913" s="17" t="s">
        <v>12</v>
      </c>
      <c r="G913" s="20" t="s">
        <v>10</v>
      </c>
      <c r="H913" s="20" t="s">
        <v>10</v>
      </c>
      <c r="I913" s="90"/>
      <c r="J913" s="135">
        <v>0</v>
      </c>
      <c r="L913" s="135">
        <v>0</v>
      </c>
      <c r="N913" s="135">
        <v>0</v>
      </c>
      <c r="P913" s="135">
        <v>0</v>
      </c>
      <c r="R913" s="135">
        <v>0</v>
      </c>
    </row>
    <row r="914" spans="1:46" ht="12" customHeight="1" x14ac:dyDescent="0.2">
      <c r="A914" s="8">
        <v>11000</v>
      </c>
      <c r="B914" s="8">
        <v>2500</v>
      </c>
      <c r="C914" s="8">
        <v>52730</v>
      </c>
      <c r="D914" s="8" t="s">
        <v>73</v>
      </c>
      <c r="E914" s="20" t="s">
        <v>10</v>
      </c>
      <c r="F914" s="17" t="s">
        <v>12</v>
      </c>
      <c r="G914" s="20" t="s">
        <v>10</v>
      </c>
      <c r="H914" s="20" t="s">
        <v>10</v>
      </c>
      <c r="I914" s="90"/>
      <c r="J914" s="135">
        <v>0</v>
      </c>
      <c r="L914" s="135">
        <v>0</v>
      </c>
      <c r="N914" s="135">
        <v>0</v>
      </c>
      <c r="P914" s="135">
        <v>0</v>
      </c>
      <c r="R914" s="135">
        <v>0</v>
      </c>
    </row>
    <row r="915" spans="1:46" ht="12" customHeight="1" x14ac:dyDescent="0.2">
      <c r="A915" s="8">
        <v>11000</v>
      </c>
      <c r="B915" s="8">
        <v>2500</v>
      </c>
      <c r="C915" s="8">
        <v>52911</v>
      </c>
      <c r="D915" s="8" t="s">
        <v>74</v>
      </c>
      <c r="E915" s="20" t="s">
        <v>10</v>
      </c>
      <c r="F915" s="17" t="s">
        <v>12</v>
      </c>
      <c r="G915" s="20" t="s">
        <v>10</v>
      </c>
      <c r="H915" s="20" t="s">
        <v>10</v>
      </c>
      <c r="I915" s="90"/>
      <c r="J915" s="135">
        <v>0</v>
      </c>
      <c r="L915" s="135">
        <v>0</v>
      </c>
      <c r="N915" s="135">
        <v>0</v>
      </c>
      <c r="P915" s="135">
        <v>0</v>
      </c>
      <c r="R915" s="135">
        <v>0</v>
      </c>
    </row>
    <row r="916" spans="1:46" ht="12" customHeight="1" x14ac:dyDescent="0.2">
      <c r="A916" s="8">
        <v>11000</v>
      </c>
      <c r="B916" s="8">
        <v>2500</v>
      </c>
      <c r="C916" s="8">
        <v>52912</v>
      </c>
      <c r="D916" s="8" t="s">
        <v>75</v>
      </c>
      <c r="E916" s="20" t="s">
        <v>10</v>
      </c>
      <c r="F916" s="17" t="s">
        <v>12</v>
      </c>
      <c r="G916" s="20" t="s">
        <v>10</v>
      </c>
      <c r="H916" s="20" t="s">
        <v>10</v>
      </c>
      <c r="I916" s="90"/>
      <c r="J916" s="135">
        <v>0</v>
      </c>
      <c r="L916" s="135">
        <v>0</v>
      </c>
      <c r="N916" s="135">
        <v>0</v>
      </c>
      <c r="P916" s="135">
        <v>0</v>
      </c>
      <c r="R916" s="135">
        <v>0</v>
      </c>
    </row>
    <row r="917" spans="1:46" ht="12" customHeight="1" x14ac:dyDescent="0.2">
      <c r="A917" s="8">
        <v>11000</v>
      </c>
      <c r="B917" s="8">
        <v>2500</v>
      </c>
      <c r="C917" s="8">
        <v>52913</v>
      </c>
      <c r="D917" s="8" t="s">
        <v>76</v>
      </c>
      <c r="E917" s="20" t="s">
        <v>10</v>
      </c>
      <c r="F917" s="17" t="s">
        <v>12</v>
      </c>
      <c r="G917" s="20" t="s">
        <v>10</v>
      </c>
      <c r="H917" s="20" t="s">
        <v>10</v>
      </c>
      <c r="I917" s="90"/>
      <c r="J917" s="135">
        <v>0</v>
      </c>
      <c r="L917" s="135">
        <v>0</v>
      </c>
      <c r="N917" s="135">
        <v>0</v>
      </c>
      <c r="P917" s="135">
        <v>0</v>
      </c>
      <c r="R917" s="135">
        <v>0</v>
      </c>
    </row>
    <row r="918" spans="1:46" ht="12" customHeight="1" x14ac:dyDescent="0.2">
      <c r="A918" s="8">
        <v>11000</v>
      </c>
      <c r="B918" s="8">
        <v>2500</v>
      </c>
      <c r="C918" s="8">
        <v>52914</v>
      </c>
      <c r="D918" s="8" t="s">
        <v>77</v>
      </c>
      <c r="E918" s="20" t="s">
        <v>10</v>
      </c>
      <c r="F918" s="17" t="s">
        <v>12</v>
      </c>
      <c r="G918" s="20" t="s">
        <v>10</v>
      </c>
      <c r="H918" s="20" t="s">
        <v>10</v>
      </c>
      <c r="I918" s="90"/>
      <c r="J918" s="135">
        <v>0</v>
      </c>
      <c r="L918" s="135">
        <v>0</v>
      </c>
      <c r="N918" s="135">
        <v>0</v>
      </c>
      <c r="P918" s="135">
        <v>0</v>
      </c>
      <c r="R918" s="135">
        <v>0</v>
      </c>
    </row>
    <row r="919" spans="1:46" ht="14.25" x14ac:dyDescent="0.3">
      <c r="A919" s="4"/>
      <c r="B919" s="5"/>
      <c r="C919" s="6" t="s">
        <v>655</v>
      </c>
      <c r="D919" s="7"/>
      <c r="E919" s="18"/>
      <c r="F919" s="18"/>
      <c r="G919" s="19"/>
      <c r="H919" s="19"/>
      <c r="I919" s="89"/>
      <c r="J919" s="73" t="s">
        <v>905</v>
      </c>
      <c r="K919" s="83"/>
      <c r="L919" s="73" t="s">
        <v>906</v>
      </c>
      <c r="M919" s="83"/>
      <c r="N919" s="73" t="s">
        <v>907</v>
      </c>
      <c r="O919" s="83"/>
      <c r="P919" s="73" t="s">
        <v>908</v>
      </c>
      <c r="Q919" s="83"/>
      <c r="R919" s="73" t="s">
        <v>909</v>
      </c>
    </row>
    <row r="920" spans="1:46" s="139" customFormat="1" ht="12" customHeight="1" x14ac:dyDescent="0.2">
      <c r="A920" s="44">
        <v>11000</v>
      </c>
      <c r="B920" s="44">
        <v>2500</v>
      </c>
      <c r="C920" s="44">
        <v>53330</v>
      </c>
      <c r="D920" s="44" t="s">
        <v>291</v>
      </c>
      <c r="E920" s="47" t="s">
        <v>10</v>
      </c>
      <c r="F920" s="45" t="s">
        <v>12</v>
      </c>
      <c r="G920" s="47" t="s">
        <v>10</v>
      </c>
      <c r="H920" s="47" t="s">
        <v>10</v>
      </c>
      <c r="I920" s="91"/>
      <c r="J920" s="135">
        <v>0</v>
      </c>
      <c r="K920" s="136"/>
      <c r="L920" s="135">
        <v>0</v>
      </c>
      <c r="M920" s="136"/>
      <c r="N920" s="135">
        <v>0</v>
      </c>
      <c r="O920" s="136"/>
      <c r="P920" s="135">
        <v>0</v>
      </c>
      <c r="Q920" s="136"/>
      <c r="R920" s="135">
        <v>0</v>
      </c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</row>
    <row r="921" spans="1:46" ht="12" customHeight="1" x14ac:dyDescent="0.2">
      <c r="A921" s="8">
        <v>11000</v>
      </c>
      <c r="B921" s="8">
        <v>2500</v>
      </c>
      <c r="C921" s="8">
        <v>53414</v>
      </c>
      <c r="D921" s="8" t="s">
        <v>747</v>
      </c>
      <c r="E921" s="20" t="s">
        <v>10</v>
      </c>
      <c r="F921" s="17" t="s">
        <v>12</v>
      </c>
      <c r="G921" s="20" t="s">
        <v>10</v>
      </c>
      <c r="H921" s="20" t="s">
        <v>10</v>
      </c>
      <c r="I921" s="90"/>
      <c r="J921" s="135">
        <v>0</v>
      </c>
      <c r="L921" s="135">
        <v>0</v>
      </c>
      <c r="N921" s="135">
        <v>0</v>
      </c>
      <c r="P921" s="135">
        <v>0</v>
      </c>
      <c r="R921" s="135">
        <v>0</v>
      </c>
    </row>
    <row r="922" spans="1:46" ht="12" customHeight="1" x14ac:dyDescent="0.2">
      <c r="A922" s="8">
        <v>11000</v>
      </c>
      <c r="B922" s="8">
        <v>2500</v>
      </c>
      <c r="C922" s="8">
        <v>53711</v>
      </c>
      <c r="D922" s="8" t="s">
        <v>78</v>
      </c>
      <c r="E922" s="20" t="s">
        <v>10</v>
      </c>
      <c r="F922" s="17" t="s">
        <v>12</v>
      </c>
      <c r="G922" s="20" t="s">
        <v>10</v>
      </c>
      <c r="H922" s="20" t="s">
        <v>10</v>
      </c>
      <c r="I922" s="90"/>
      <c r="J922" s="135">
        <v>0</v>
      </c>
      <c r="L922" s="135">
        <v>0</v>
      </c>
      <c r="N922" s="135">
        <v>0</v>
      </c>
      <c r="P922" s="135">
        <v>0</v>
      </c>
      <c r="R922" s="135">
        <v>0</v>
      </c>
    </row>
    <row r="923" spans="1:46" ht="14.25" x14ac:dyDescent="0.3">
      <c r="A923" s="4"/>
      <c r="B923" s="5"/>
      <c r="C923" s="6" t="s">
        <v>79</v>
      </c>
      <c r="D923" s="7"/>
      <c r="E923" s="18"/>
      <c r="F923" s="18"/>
      <c r="G923" s="19"/>
      <c r="H923" s="19"/>
      <c r="I923" s="89"/>
      <c r="J923" s="73" t="s">
        <v>905</v>
      </c>
      <c r="K923" s="83"/>
      <c r="L923" s="73" t="s">
        <v>906</v>
      </c>
      <c r="M923" s="83"/>
      <c r="N923" s="73" t="s">
        <v>907</v>
      </c>
      <c r="O923" s="83"/>
      <c r="P923" s="73" t="s">
        <v>908</v>
      </c>
      <c r="Q923" s="83"/>
      <c r="R923" s="73" t="s">
        <v>909</v>
      </c>
    </row>
    <row r="924" spans="1:46" ht="12" customHeight="1" x14ac:dyDescent="0.2">
      <c r="A924" s="8">
        <v>11000</v>
      </c>
      <c r="B924" s="8">
        <v>2500</v>
      </c>
      <c r="C924" s="8">
        <v>54311</v>
      </c>
      <c r="D924" s="8" t="s">
        <v>80</v>
      </c>
      <c r="E924" s="20" t="s">
        <v>10</v>
      </c>
      <c r="F924" s="17" t="s">
        <v>12</v>
      </c>
      <c r="G924" s="20" t="s">
        <v>10</v>
      </c>
      <c r="H924" s="20" t="s">
        <v>10</v>
      </c>
      <c r="I924" s="90"/>
      <c r="J924" s="135">
        <v>0</v>
      </c>
      <c r="L924" s="135">
        <v>0</v>
      </c>
      <c r="N924" s="135">
        <v>0</v>
      </c>
      <c r="P924" s="135">
        <v>0</v>
      </c>
      <c r="R924" s="135">
        <v>0</v>
      </c>
    </row>
    <row r="925" spans="1:46" ht="12" customHeight="1" x14ac:dyDescent="0.2">
      <c r="A925" s="8">
        <v>11000</v>
      </c>
      <c r="B925" s="8">
        <v>2500</v>
      </c>
      <c r="C925" s="8">
        <v>54610</v>
      </c>
      <c r="D925" s="8" t="s">
        <v>81</v>
      </c>
      <c r="E925" s="20" t="s">
        <v>10</v>
      </c>
      <c r="F925" s="17" t="s">
        <v>12</v>
      </c>
      <c r="G925" s="20" t="s">
        <v>10</v>
      </c>
      <c r="H925" s="20" t="s">
        <v>10</v>
      </c>
      <c r="I925" s="90"/>
      <c r="J925" s="135">
        <v>0</v>
      </c>
      <c r="L925" s="135">
        <v>0</v>
      </c>
      <c r="N925" s="135">
        <v>0</v>
      </c>
      <c r="P925" s="135">
        <v>0</v>
      </c>
      <c r="R925" s="135">
        <v>0</v>
      </c>
    </row>
    <row r="926" spans="1:46" ht="12" customHeight="1" x14ac:dyDescent="0.2">
      <c r="A926" s="8">
        <v>11000</v>
      </c>
      <c r="B926" s="8">
        <v>2500</v>
      </c>
      <c r="C926" s="8">
        <v>54620</v>
      </c>
      <c r="D926" s="8" t="s">
        <v>82</v>
      </c>
      <c r="E926" s="20" t="s">
        <v>10</v>
      </c>
      <c r="F926" s="17" t="s">
        <v>12</v>
      </c>
      <c r="G926" s="20" t="s">
        <v>10</v>
      </c>
      <c r="H926" s="20" t="s">
        <v>10</v>
      </c>
      <c r="I926" s="90"/>
      <c r="J926" s="135">
        <v>0</v>
      </c>
      <c r="L926" s="135">
        <v>0</v>
      </c>
      <c r="N926" s="135">
        <v>0</v>
      </c>
      <c r="P926" s="135">
        <v>0</v>
      </c>
      <c r="R926" s="135">
        <v>0</v>
      </c>
    </row>
    <row r="927" spans="1:46" s="28" customFormat="1" ht="12" customHeight="1" x14ac:dyDescent="0.2">
      <c r="A927" s="8">
        <v>11000</v>
      </c>
      <c r="B927" s="8">
        <v>2500</v>
      </c>
      <c r="C927" s="8">
        <v>54630</v>
      </c>
      <c r="D927" s="8" t="s">
        <v>83</v>
      </c>
      <c r="E927" s="20" t="s">
        <v>10</v>
      </c>
      <c r="F927" s="17" t="s">
        <v>12</v>
      </c>
      <c r="G927" s="20" t="s">
        <v>10</v>
      </c>
      <c r="H927" s="20" t="s">
        <v>10</v>
      </c>
      <c r="I927" s="90"/>
      <c r="J927" s="135">
        <v>0</v>
      </c>
      <c r="K927" s="136"/>
      <c r="L927" s="135">
        <v>0</v>
      </c>
      <c r="M927" s="136"/>
      <c r="N927" s="135">
        <v>0</v>
      </c>
      <c r="O927" s="136"/>
      <c r="P927" s="135">
        <v>0</v>
      </c>
      <c r="Q927" s="136"/>
      <c r="R927" s="135">
        <v>0</v>
      </c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</row>
    <row r="928" spans="1:46" ht="14.25" x14ac:dyDescent="0.3">
      <c r="A928" s="4"/>
      <c r="B928" s="5"/>
      <c r="C928" s="6" t="s">
        <v>84</v>
      </c>
      <c r="D928" s="7"/>
      <c r="E928" s="18"/>
      <c r="F928" s="18"/>
      <c r="G928" s="19"/>
      <c r="H928" s="19"/>
      <c r="I928" s="89"/>
      <c r="J928" s="73" t="s">
        <v>905</v>
      </c>
      <c r="K928" s="83"/>
      <c r="L928" s="73" t="s">
        <v>906</v>
      </c>
      <c r="M928" s="83"/>
      <c r="N928" s="73" t="s">
        <v>907</v>
      </c>
      <c r="O928" s="83"/>
      <c r="P928" s="73" t="s">
        <v>908</v>
      </c>
      <c r="Q928" s="83"/>
      <c r="R928" s="73" t="s">
        <v>909</v>
      </c>
    </row>
    <row r="929" spans="1:18" ht="12" customHeight="1" x14ac:dyDescent="0.2">
      <c r="A929" s="8">
        <v>11000</v>
      </c>
      <c r="B929" s="8">
        <v>2500</v>
      </c>
      <c r="C929" s="8">
        <v>55400</v>
      </c>
      <c r="D929" s="8" t="s">
        <v>115</v>
      </c>
      <c r="E929" s="20" t="s">
        <v>10</v>
      </c>
      <c r="F929" s="17" t="s">
        <v>12</v>
      </c>
      <c r="G929" s="20" t="s">
        <v>10</v>
      </c>
      <c r="H929" s="20" t="s">
        <v>10</v>
      </c>
      <c r="I929" s="90"/>
      <c r="J929" s="135">
        <v>0</v>
      </c>
      <c r="L929" s="135">
        <v>0</v>
      </c>
      <c r="N929" s="135">
        <v>0</v>
      </c>
      <c r="P929" s="135">
        <v>0</v>
      </c>
      <c r="R929" s="135">
        <v>0</v>
      </c>
    </row>
    <row r="930" spans="1:18" ht="12" customHeight="1" x14ac:dyDescent="0.2">
      <c r="A930" s="8">
        <v>11000</v>
      </c>
      <c r="B930" s="8">
        <v>2500</v>
      </c>
      <c r="C930" s="8">
        <v>55813</v>
      </c>
      <c r="D930" s="8" t="s">
        <v>85</v>
      </c>
      <c r="E930" s="20" t="s">
        <v>10</v>
      </c>
      <c r="F930" s="17" t="s">
        <v>12</v>
      </c>
      <c r="G930" s="20" t="s">
        <v>10</v>
      </c>
      <c r="H930" s="20" t="s">
        <v>10</v>
      </c>
      <c r="I930" s="90"/>
      <c r="J930" s="135">
        <v>0</v>
      </c>
      <c r="L930" s="135">
        <v>0</v>
      </c>
      <c r="N930" s="135">
        <v>0</v>
      </c>
      <c r="P930" s="135">
        <v>0</v>
      </c>
      <c r="R930" s="135">
        <v>0</v>
      </c>
    </row>
    <row r="931" spans="1:18" ht="12" customHeight="1" x14ac:dyDescent="0.2">
      <c r="A931" s="8">
        <v>11000</v>
      </c>
      <c r="B931" s="8">
        <v>2500</v>
      </c>
      <c r="C931" s="8">
        <v>55912</v>
      </c>
      <c r="D931" s="8" t="s">
        <v>828</v>
      </c>
      <c r="E931" s="20" t="s">
        <v>10</v>
      </c>
      <c r="F931" s="17" t="s">
        <v>12</v>
      </c>
      <c r="G931" s="20" t="s">
        <v>10</v>
      </c>
      <c r="H931" s="20" t="s">
        <v>10</v>
      </c>
      <c r="I931" s="90"/>
      <c r="J931" s="135">
        <v>0</v>
      </c>
      <c r="L931" s="135">
        <v>0</v>
      </c>
      <c r="N931" s="135">
        <v>0</v>
      </c>
      <c r="P931" s="135">
        <v>0</v>
      </c>
      <c r="R931" s="135">
        <v>0</v>
      </c>
    </row>
    <row r="932" spans="1:18" ht="12" customHeight="1" x14ac:dyDescent="0.2">
      <c r="A932" s="8">
        <v>11000</v>
      </c>
      <c r="B932" s="8">
        <v>2500</v>
      </c>
      <c r="C932" s="8">
        <v>55913</v>
      </c>
      <c r="D932" s="8" t="s">
        <v>750</v>
      </c>
      <c r="E932" s="20" t="s">
        <v>10</v>
      </c>
      <c r="F932" s="17" t="s">
        <v>12</v>
      </c>
      <c r="G932" s="20" t="s">
        <v>10</v>
      </c>
      <c r="H932" s="20" t="s">
        <v>10</v>
      </c>
      <c r="I932" s="90"/>
      <c r="J932" s="135">
        <v>0</v>
      </c>
      <c r="L932" s="135">
        <v>0</v>
      </c>
      <c r="N932" s="135">
        <v>0</v>
      </c>
      <c r="P932" s="135">
        <v>0</v>
      </c>
      <c r="R932" s="135">
        <v>0</v>
      </c>
    </row>
    <row r="933" spans="1:18" ht="12" customHeight="1" x14ac:dyDescent="0.2">
      <c r="A933" s="8">
        <v>11000</v>
      </c>
      <c r="B933" s="8">
        <v>2500</v>
      </c>
      <c r="C933" s="8">
        <v>55914</v>
      </c>
      <c r="D933" s="8" t="s">
        <v>89</v>
      </c>
      <c r="E933" s="20" t="s">
        <v>10</v>
      </c>
      <c r="F933" s="17" t="s">
        <v>12</v>
      </c>
      <c r="G933" s="20" t="s">
        <v>10</v>
      </c>
      <c r="H933" s="20" t="s">
        <v>10</v>
      </c>
      <c r="I933" s="90"/>
      <c r="J933" s="135">
        <v>0</v>
      </c>
      <c r="L933" s="135">
        <v>0</v>
      </c>
      <c r="N933" s="135">
        <v>0</v>
      </c>
      <c r="P933" s="135">
        <v>0</v>
      </c>
      <c r="R933" s="135">
        <v>0</v>
      </c>
    </row>
    <row r="934" spans="1:18" ht="12" customHeight="1" x14ac:dyDescent="0.2">
      <c r="A934" s="8">
        <v>11000</v>
      </c>
      <c r="B934" s="8">
        <v>2500</v>
      </c>
      <c r="C934" s="8">
        <v>55915</v>
      </c>
      <c r="D934" s="8" t="s">
        <v>90</v>
      </c>
      <c r="E934" s="20" t="s">
        <v>10</v>
      </c>
      <c r="F934" s="17" t="s">
        <v>12</v>
      </c>
      <c r="G934" s="20" t="s">
        <v>10</v>
      </c>
      <c r="H934" s="20" t="s">
        <v>10</v>
      </c>
      <c r="I934" s="90"/>
      <c r="J934" s="135">
        <v>0</v>
      </c>
      <c r="L934" s="135">
        <v>0</v>
      </c>
      <c r="N934" s="135">
        <v>0</v>
      </c>
      <c r="P934" s="135">
        <v>0</v>
      </c>
      <c r="R934" s="135">
        <v>0</v>
      </c>
    </row>
    <row r="935" spans="1:18" ht="14.25" x14ac:dyDescent="0.3">
      <c r="A935" s="10"/>
      <c r="B935" s="10"/>
      <c r="C935" s="11" t="s">
        <v>91</v>
      </c>
      <c r="D935" s="10"/>
      <c r="E935" s="21"/>
      <c r="F935" s="21"/>
      <c r="G935" s="21"/>
      <c r="H935" s="21"/>
      <c r="I935" s="100"/>
      <c r="J935" s="73" t="s">
        <v>905</v>
      </c>
      <c r="K935" s="83"/>
      <c r="L935" s="73" t="s">
        <v>906</v>
      </c>
      <c r="M935" s="83"/>
      <c r="N935" s="73" t="s">
        <v>907</v>
      </c>
      <c r="O935" s="83"/>
      <c r="P935" s="73" t="s">
        <v>908</v>
      </c>
      <c r="Q935" s="83"/>
      <c r="R935" s="73" t="s">
        <v>909</v>
      </c>
    </row>
    <row r="936" spans="1:18" ht="12" customHeight="1" x14ac:dyDescent="0.2">
      <c r="A936" s="8">
        <v>11000</v>
      </c>
      <c r="B936" s="8">
        <v>2500</v>
      </c>
      <c r="C936" s="8">
        <v>56113</v>
      </c>
      <c r="D936" s="8" t="s">
        <v>746</v>
      </c>
      <c r="E936" s="20" t="s">
        <v>10</v>
      </c>
      <c r="F936" s="17" t="s">
        <v>12</v>
      </c>
      <c r="G936" s="20" t="s">
        <v>10</v>
      </c>
      <c r="H936" s="20" t="s">
        <v>10</v>
      </c>
      <c r="I936" s="90"/>
      <c r="J936" s="135">
        <v>0</v>
      </c>
      <c r="L936" s="135">
        <v>0</v>
      </c>
      <c r="N936" s="135">
        <v>0</v>
      </c>
      <c r="P936" s="135">
        <v>0</v>
      </c>
      <c r="R936" s="135">
        <v>0</v>
      </c>
    </row>
    <row r="937" spans="1:18" ht="12" customHeight="1" x14ac:dyDescent="0.2">
      <c r="A937" s="8">
        <v>11000</v>
      </c>
      <c r="B937" s="8">
        <v>2500</v>
      </c>
      <c r="C937" s="8">
        <v>56118</v>
      </c>
      <c r="D937" s="8" t="s">
        <v>93</v>
      </c>
      <c r="E937" s="20" t="s">
        <v>10</v>
      </c>
      <c r="F937" s="17" t="s">
        <v>12</v>
      </c>
      <c r="G937" s="20" t="s">
        <v>10</v>
      </c>
      <c r="H937" s="20" t="s">
        <v>10</v>
      </c>
      <c r="I937" s="90"/>
      <c r="J937" s="135">
        <v>0</v>
      </c>
      <c r="L937" s="135">
        <v>0</v>
      </c>
      <c r="N937" s="135">
        <v>0</v>
      </c>
      <c r="P937" s="135">
        <v>0</v>
      </c>
      <c r="R937" s="135">
        <v>0</v>
      </c>
    </row>
    <row r="938" spans="1:18" ht="14.25" x14ac:dyDescent="0.3">
      <c r="A938" s="11"/>
      <c r="B938" s="11"/>
      <c r="C938" s="11" t="s">
        <v>94</v>
      </c>
      <c r="D938" s="11"/>
      <c r="E938" s="22"/>
      <c r="F938" s="22"/>
      <c r="G938" s="22"/>
      <c r="H938" s="22"/>
      <c r="I938" s="101"/>
      <c r="J938" s="73" t="s">
        <v>905</v>
      </c>
      <c r="K938" s="83"/>
      <c r="L938" s="73" t="s">
        <v>906</v>
      </c>
      <c r="M938" s="83"/>
      <c r="N938" s="73" t="s">
        <v>907</v>
      </c>
      <c r="O938" s="83"/>
      <c r="P938" s="73" t="s">
        <v>908</v>
      </c>
      <c r="Q938" s="83"/>
      <c r="R938" s="73" t="s">
        <v>909</v>
      </c>
    </row>
    <row r="939" spans="1:18" ht="12" customHeight="1" x14ac:dyDescent="0.2">
      <c r="A939" s="8">
        <v>11000</v>
      </c>
      <c r="B939" s="8">
        <v>2500</v>
      </c>
      <c r="C939" s="8">
        <v>57331</v>
      </c>
      <c r="D939" s="8" t="s">
        <v>95</v>
      </c>
      <c r="E939" s="20" t="s">
        <v>10</v>
      </c>
      <c r="F939" s="17" t="s">
        <v>12</v>
      </c>
      <c r="G939" s="20" t="s">
        <v>10</v>
      </c>
      <c r="H939" s="20" t="s">
        <v>10</v>
      </c>
      <c r="I939" s="90"/>
      <c r="J939" s="135">
        <v>0</v>
      </c>
      <c r="L939" s="135">
        <v>0</v>
      </c>
      <c r="N939" s="135">
        <v>0</v>
      </c>
      <c r="P939" s="135">
        <v>0</v>
      </c>
      <c r="R939" s="135">
        <v>0</v>
      </c>
    </row>
    <row r="940" spans="1:18" ht="12" customHeight="1" x14ac:dyDescent="0.2">
      <c r="A940" s="8">
        <v>11000</v>
      </c>
      <c r="B940" s="8">
        <v>2500</v>
      </c>
      <c r="C940" s="8">
        <v>57332</v>
      </c>
      <c r="D940" s="8" t="s">
        <v>96</v>
      </c>
      <c r="E940" s="20" t="s">
        <v>10</v>
      </c>
      <c r="F940" s="17" t="s">
        <v>12</v>
      </c>
      <c r="G940" s="20" t="s">
        <v>10</v>
      </c>
      <c r="H940" s="20" t="s">
        <v>10</v>
      </c>
      <c r="I940" s="90"/>
      <c r="J940" s="135">
        <v>0</v>
      </c>
      <c r="L940" s="135">
        <v>0</v>
      </c>
      <c r="N940" s="135">
        <v>0</v>
      </c>
      <c r="P940" s="135">
        <v>0</v>
      </c>
      <c r="R940" s="135">
        <v>0</v>
      </c>
    </row>
    <row r="941" spans="1:18" ht="12" customHeight="1" x14ac:dyDescent="0.2">
      <c r="A941" s="67"/>
      <c r="B941" s="232"/>
      <c r="C941" s="69"/>
      <c r="D941" s="69"/>
      <c r="E941" s="70"/>
      <c r="F941" s="71"/>
      <c r="G941" s="72"/>
      <c r="H941" s="70"/>
      <c r="I941" s="235"/>
      <c r="J941" s="236"/>
      <c r="K941" s="237"/>
      <c r="L941" s="238"/>
      <c r="M941" s="237"/>
      <c r="N941" s="238"/>
      <c r="O941" s="237"/>
      <c r="P941" s="238"/>
      <c r="Q941" s="237"/>
      <c r="R941" s="168"/>
    </row>
    <row r="942" spans="1:18" ht="12" customHeight="1" x14ac:dyDescent="0.2">
      <c r="A942" s="67"/>
      <c r="B942" s="232"/>
      <c r="C942" s="69"/>
      <c r="D942" s="69"/>
      <c r="E942" s="70"/>
      <c r="F942" s="71"/>
      <c r="G942" s="72"/>
      <c r="H942" s="70" t="s">
        <v>993</v>
      </c>
      <c r="I942" s="235"/>
      <c r="J942" s="236">
        <f>SUM(J878:J940)</f>
        <v>0</v>
      </c>
      <c r="K942" s="237"/>
      <c r="L942" s="236">
        <f>SUM(L878:L940)</f>
        <v>0</v>
      </c>
      <c r="M942" s="237"/>
      <c r="N942" s="236">
        <f>SUM(N878:N940)</f>
        <v>0</v>
      </c>
      <c r="O942" s="237"/>
      <c r="P942" s="236">
        <f>SUM(P878:P940)</f>
        <v>0</v>
      </c>
      <c r="Q942" s="237"/>
      <c r="R942" s="236">
        <f>SUM(R878:R940)</f>
        <v>0</v>
      </c>
    </row>
    <row r="943" spans="1:18" ht="14.25" x14ac:dyDescent="0.3">
      <c r="A943" s="3"/>
      <c r="B943" s="280" t="s">
        <v>123</v>
      </c>
      <c r="C943" s="281"/>
      <c r="D943" s="281"/>
      <c r="E943" s="281"/>
      <c r="F943" s="281"/>
      <c r="G943" s="282"/>
      <c r="H943" s="19"/>
      <c r="I943" s="19"/>
      <c r="J943" s="277"/>
      <c r="K943" s="278"/>
      <c r="L943" s="278"/>
      <c r="M943" s="278"/>
      <c r="N943" s="278"/>
      <c r="O943" s="278"/>
      <c r="P943" s="278"/>
      <c r="Q943" s="278"/>
      <c r="R943" s="279"/>
    </row>
    <row r="944" spans="1:18" ht="14.25" x14ac:dyDescent="0.3">
      <c r="A944" s="4"/>
      <c r="B944" s="5"/>
      <c r="C944" s="6" t="s">
        <v>55</v>
      </c>
      <c r="D944" s="7"/>
      <c r="E944" s="18"/>
      <c r="F944" s="18"/>
      <c r="G944" s="19"/>
      <c r="H944" s="19"/>
      <c r="I944" s="89"/>
      <c r="J944" s="73" t="s">
        <v>905</v>
      </c>
      <c r="K944" s="83"/>
      <c r="L944" s="73" t="s">
        <v>906</v>
      </c>
      <c r="M944" s="83"/>
      <c r="N944" s="73" t="s">
        <v>907</v>
      </c>
      <c r="O944" s="83"/>
      <c r="P944" s="73" t="s">
        <v>908</v>
      </c>
      <c r="Q944" s="83"/>
      <c r="R944" s="73" t="s">
        <v>909</v>
      </c>
    </row>
    <row r="945" spans="1:46" x14ac:dyDescent="0.2">
      <c r="A945" s="8">
        <v>11000</v>
      </c>
      <c r="B945" s="8">
        <v>2600</v>
      </c>
      <c r="C945" s="8">
        <v>51100</v>
      </c>
      <c r="D945" s="8" t="s">
        <v>56</v>
      </c>
      <c r="E945" s="20" t="s">
        <v>10</v>
      </c>
      <c r="F945" s="17" t="s">
        <v>12</v>
      </c>
      <c r="G945" s="17">
        <v>1113</v>
      </c>
      <c r="H945" s="17" t="s">
        <v>949</v>
      </c>
      <c r="J945" s="135">
        <v>0</v>
      </c>
      <c r="L945" s="135">
        <v>0</v>
      </c>
      <c r="N945" s="135">
        <v>0</v>
      </c>
      <c r="P945" s="135">
        <v>0</v>
      </c>
      <c r="R945" s="135">
        <v>0</v>
      </c>
    </row>
    <row r="946" spans="1:46" x14ac:dyDescent="0.2">
      <c r="A946" s="8">
        <v>11000</v>
      </c>
      <c r="B946" s="8">
        <v>2600</v>
      </c>
      <c r="C946" s="8">
        <v>51100</v>
      </c>
      <c r="D946" s="8" t="s">
        <v>56</v>
      </c>
      <c r="E946" s="20" t="s">
        <v>10</v>
      </c>
      <c r="F946" s="17" t="s">
        <v>12</v>
      </c>
      <c r="G946" s="17">
        <v>1114</v>
      </c>
      <c r="H946" s="17" t="s">
        <v>950</v>
      </c>
      <c r="J946" s="135">
        <v>0</v>
      </c>
      <c r="L946" s="135">
        <v>0</v>
      </c>
      <c r="N946" s="135">
        <v>0</v>
      </c>
      <c r="P946" s="135">
        <v>0</v>
      </c>
      <c r="R946" s="135">
        <v>0</v>
      </c>
    </row>
    <row r="947" spans="1:46" ht="12" customHeight="1" x14ac:dyDescent="0.2">
      <c r="A947" s="8">
        <v>11000</v>
      </c>
      <c r="B947" s="8">
        <v>2600</v>
      </c>
      <c r="C947" s="8">
        <v>51100</v>
      </c>
      <c r="D947" s="8" t="s">
        <v>56</v>
      </c>
      <c r="E947" s="20" t="s">
        <v>10</v>
      </c>
      <c r="F947" s="17" t="s">
        <v>12</v>
      </c>
      <c r="G947" s="17">
        <v>1217</v>
      </c>
      <c r="H947" s="17" t="s">
        <v>934</v>
      </c>
      <c r="J947" s="135">
        <v>0</v>
      </c>
      <c r="L947" s="135">
        <v>0</v>
      </c>
      <c r="N947" s="135">
        <v>0</v>
      </c>
      <c r="P947" s="135">
        <v>0</v>
      </c>
      <c r="R947" s="135">
        <v>0</v>
      </c>
    </row>
    <row r="948" spans="1:46" ht="12" customHeight="1" x14ac:dyDescent="0.2">
      <c r="A948" s="8">
        <v>11000</v>
      </c>
      <c r="B948" s="8">
        <v>2600</v>
      </c>
      <c r="C948" s="8">
        <v>51100</v>
      </c>
      <c r="D948" s="8" t="s">
        <v>56</v>
      </c>
      <c r="E948" s="20" t="s">
        <v>10</v>
      </c>
      <c r="F948" s="17" t="s">
        <v>12</v>
      </c>
      <c r="G948" s="17">
        <v>1219</v>
      </c>
      <c r="H948" s="17" t="s">
        <v>956</v>
      </c>
      <c r="J948" s="135">
        <v>0</v>
      </c>
      <c r="L948" s="135">
        <v>0</v>
      </c>
      <c r="N948" s="135">
        <v>0</v>
      </c>
      <c r="P948" s="135">
        <v>0</v>
      </c>
      <c r="R948" s="135">
        <v>0</v>
      </c>
    </row>
    <row r="949" spans="1:46" s="139" customFormat="1" ht="12" customHeight="1" x14ac:dyDescent="0.2">
      <c r="A949" s="44">
        <v>11000</v>
      </c>
      <c r="B949" s="44">
        <v>2600</v>
      </c>
      <c r="C949" s="44">
        <v>51100</v>
      </c>
      <c r="D949" s="44" t="s">
        <v>56</v>
      </c>
      <c r="E949" s="47" t="s">
        <v>10</v>
      </c>
      <c r="F949" s="45" t="s">
        <v>12</v>
      </c>
      <c r="G949" s="45" t="s">
        <v>743</v>
      </c>
      <c r="H949" s="45" t="s">
        <v>912</v>
      </c>
      <c r="I949" s="98"/>
      <c r="J949" s="135">
        <v>0</v>
      </c>
      <c r="K949" s="136"/>
      <c r="L949" s="135">
        <v>0</v>
      </c>
      <c r="M949" s="136"/>
      <c r="N949" s="135">
        <v>0</v>
      </c>
      <c r="O949" s="136"/>
      <c r="P949" s="135">
        <v>0</v>
      </c>
      <c r="Q949" s="136"/>
      <c r="R949" s="135">
        <v>0</v>
      </c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</row>
    <row r="950" spans="1:46" ht="12" customHeight="1" x14ac:dyDescent="0.2">
      <c r="A950" s="8">
        <v>11000</v>
      </c>
      <c r="B950" s="8">
        <v>2600</v>
      </c>
      <c r="C950" s="8">
        <v>51100</v>
      </c>
      <c r="D950" s="8" t="s">
        <v>56</v>
      </c>
      <c r="E950" s="20" t="s">
        <v>10</v>
      </c>
      <c r="F950" s="17" t="s">
        <v>12</v>
      </c>
      <c r="G950" s="17">
        <v>1611</v>
      </c>
      <c r="H950" s="17" t="s">
        <v>913</v>
      </c>
      <c r="J950" s="135">
        <v>0</v>
      </c>
      <c r="L950" s="135">
        <v>0</v>
      </c>
      <c r="N950" s="135">
        <v>0</v>
      </c>
      <c r="P950" s="135">
        <v>0</v>
      </c>
      <c r="R950" s="135">
        <v>0</v>
      </c>
    </row>
    <row r="951" spans="1:46" ht="12" customHeight="1" x14ac:dyDescent="0.2">
      <c r="A951" s="8">
        <v>11000</v>
      </c>
      <c r="B951" s="8">
        <v>2600</v>
      </c>
      <c r="C951" s="8">
        <v>51100</v>
      </c>
      <c r="D951" s="8" t="s">
        <v>56</v>
      </c>
      <c r="E951" s="20" t="s">
        <v>10</v>
      </c>
      <c r="F951" s="17" t="s">
        <v>12</v>
      </c>
      <c r="G951" s="17">
        <v>1612</v>
      </c>
      <c r="H951" s="17" t="s">
        <v>914</v>
      </c>
      <c r="J951" s="135">
        <v>0</v>
      </c>
      <c r="L951" s="135">
        <v>0</v>
      </c>
      <c r="N951" s="135">
        <v>0</v>
      </c>
      <c r="P951" s="135">
        <v>0</v>
      </c>
      <c r="R951" s="135">
        <v>0</v>
      </c>
    </row>
    <row r="952" spans="1:46" ht="12" customHeight="1" x14ac:dyDescent="0.2">
      <c r="A952" s="8">
        <v>11000</v>
      </c>
      <c r="B952" s="8">
        <v>2600</v>
      </c>
      <c r="C952" s="8">
        <v>51100</v>
      </c>
      <c r="D952" s="8" t="s">
        <v>56</v>
      </c>
      <c r="E952" s="20" t="s">
        <v>10</v>
      </c>
      <c r="F952" s="17" t="s">
        <v>12</v>
      </c>
      <c r="G952" s="17">
        <v>1613</v>
      </c>
      <c r="H952" s="17" t="s">
        <v>915</v>
      </c>
      <c r="J952" s="135">
        <v>0</v>
      </c>
      <c r="L952" s="135">
        <v>0</v>
      </c>
      <c r="N952" s="135">
        <v>0</v>
      </c>
      <c r="P952" s="135">
        <v>0</v>
      </c>
      <c r="R952" s="135">
        <v>0</v>
      </c>
    </row>
    <row r="953" spans="1:46" ht="12" customHeight="1" x14ac:dyDescent="0.2">
      <c r="A953" s="8">
        <v>11000</v>
      </c>
      <c r="B953" s="8">
        <v>2600</v>
      </c>
      <c r="C953" s="8">
        <v>51100</v>
      </c>
      <c r="D953" s="8" t="s">
        <v>56</v>
      </c>
      <c r="E953" s="20" t="s">
        <v>10</v>
      </c>
      <c r="F953" s="17" t="s">
        <v>12</v>
      </c>
      <c r="G953" s="17">
        <v>1614</v>
      </c>
      <c r="H953" s="17" t="s">
        <v>957</v>
      </c>
      <c r="J953" s="135">
        <v>0</v>
      </c>
      <c r="K953" s="136">
        <v>1</v>
      </c>
      <c r="L953" s="135">
        <f>PRODUCT(K953,22800)</f>
        <v>22800</v>
      </c>
      <c r="M953" s="136">
        <v>1</v>
      </c>
      <c r="N953" s="135">
        <f>PRODUCT(M953,22800)</f>
        <v>22800</v>
      </c>
      <c r="O953" s="136">
        <v>1</v>
      </c>
      <c r="P953" s="135">
        <f>PRODUCT(O953,22800)</f>
        <v>22800</v>
      </c>
      <c r="Q953" s="136">
        <v>1</v>
      </c>
      <c r="R953" s="135">
        <f>PRODUCT(Q953,22800)</f>
        <v>22800</v>
      </c>
    </row>
    <row r="954" spans="1:46" ht="12" customHeight="1" x14ac:dyDescent="0.2">
      <c r="A954" s="8">
        <v>11000</v>
      </c>
      <c r="B954" s="8">
        <v>2600</v>
      </c>
      <c r="C954" s="8">
        <v>51100</v>
      </c>
      <c r="D954" s="8" t="s">
        <v>56</v>
      </c>
      <c r="E954" s="20" t="s">
        <v>10</v>
      </c>
      <c r="F954" s="17" t="s">
        <v>12</v>
      </c>
      <c r="G954" s="17">
        <v>1615</v>
      </c>
      <c r="H954" s="17" t="s">
        <v>958</v>
      </c>
      <c r="I954" s="97">
        <v>1</v>
      </c>
      <c r="J954" s="135">
        <f>PRODUCT(I954,17400)</f>
        <v>17400</v>
      </c>
      <c r="K954" s="136">
        <v>2</v>
      </c>
      <c r="L954" s="135">
        <f>PRODUCT(K954,19400)</f>
        <v>38800</v>
      </c>
      <c r="M954" s="136">
        <v>2</v>
      </c>
      <c r="N954" s="135">
        <f>PRODUCT(M954,21400)</f>
        <v>42800</v>
      </c>
      <c r="O954" s="136">
        <v>2</v>
      </c>
      <c r="P954" s="135">
        <f>PRODUCT(O954,24180)</f>
        <v>48360</v>
      </c>
      <c r="Q954" s="136">
        <v>2</v>
      </c>
      <c r="R954" s="135">
        <f>PRODUCT(Q954,24180)</f>
        <v>48360</v>
      </c>
    </row>
    <row r="955" spans="1:46" ht="12" customHeight="1" x14ac:dyDescent="0.2">
      <c r="A955" s="8">
        <v>11000</v>
      </c>
      <c r="B955" s="8">
        <v>2600</v>
      </c>
      <c r="C955" s="8">
        <v>51100</v>
      </c>
      <c r="D955" s="8" t="s">
        <v>56</v>
      </c>
      <c r="E955" s="20" t="s">
        <v>10</v>
      </c>
      <c r="F955" s="17" t="s">
        <v>12</v>
      </c>
      <c r="G955" s="17">
        <v>1623</v>
      </c>
      <c r="H955" s="17" t="s">
        <v>959</v>
      </c>
      <c r="J955" s="135">
        <v>0</v>
      </c>
      <c r="L955" s="135">
        <v>0</v>
      </c>
      <c r="N955" s="135">
        <v>0</v>
      </c>
      <c r="P955" s="135">
        <v>0</v>
      </c>
      <c r="R955" s="135">
        <v>0</v>
      </c>
    </row>
    <row r="956" spans="1:46" ht="12" customHeight="1" x14ac:dyDescent="0.2">
      <c r="A956" s="8">
        <v>11000</v>
      </c>
      <c r="B956" s="8">
        <v>2600</v>
      </c>
      <c r="C956" s="8">
        <v>51200</v>
      </c>
      <c r="D956" s="8" t="s">
        <v>57</v>
      </c>
      <c r="E956" s="20" t="s">
        <v>10</v>
      </c>
      <c r="F956" s="17" t="s">
        <v>12</v>
      </c>
      <c r="G956" s="17">
        <v>1114</v>
      </c>
      <c r="H956" s="17" t="s">
        <v>950</v>
      </c>
      <c r="J956" s="135">
        <v>0</v>
      </c>
      <c r="L956" s="135">
        <v>0</v>
      </c>
      <c r="N956" s="135">
        <v>0</v>
      </c>
      <c r="P956" s="135">
        <v>0</v>
      </c>
      <c r="R956" s="135">
        <v>0</v>
      </c>
    </row>
    <row r="957" spans="1:46" ht="12" customHeight="1" x14ac:dyDescent="0.2">
      <c r="A957" s="8">
        <v>11000</v>
      </c>
      <c r="B957" s="8">
        <v>2600</v>
      </c>
      <c r="C957" s="8">
        <v>51200</v>
      </c>
      <c r="D957" s="8" t="s">
        <v>57</v>
      </c>
      <c r="E957" s="20" t="s">
        <v>10</v>
      </c>
      <c r="F957" s="17" t="s">
        <v>12</v>
      </c>
      <c r="G957" s="17">
        <v>1217</v>
      </c>
      <c r="H957" s="17" t="s">
        <v>934</v>
      </c>
      <c r="J957" s="135">
        <v>0</v>
      </c>
      <c r="L957" s="135">
        <v>0</v>
      </c>
      <c r="N957" s="135">
        <v>0</v>
      </c>
      <c r="P957" s="135">
        <v>0</v>
      </c>
      <c r="R957" s="135">
        <v>0</v>
      </c>
    </row>
    <row r="958" spans="1:46" ht="12" customHeight="1" x14ac:dyDescent="0.2">
      <c r="A958" s="8">
        <v>11000</v>
      </c>
      <c r="B958" s="8">
        <v>2600</v>
      </c>
      <c r="C958" s="8">
        <v>51200</v>
      </c>
      <c r="D958" s="8" t="s">
        <v>57</v>
      </c>
      <c r="E958" s="20" t="s">
        <v>10</v>
      </c>
      <c r="F958" s="17" t="s">
        <v>12</v>
      </c>
      <c r="G958" s="17">
        <v>1219</v>
      </c>
      <c r="H958" s="17" t="s">
        <v>956</v>
      </c>
      <c r="J958" s="135">
        <v>0</v>
      </c>
      <c r="L958" s="135">
        <v>0</v>
      </c>
      <c r="N958" s="135">
        <v>0</v>
      </c>
      <c r="P958" s="135">
        <v>0</v>
      </c>
      <c r="R958" s="135">
        <v>0</v>
      </c>
    </row>
    <row r="959" spans="1:46" ht="12" customHeight="1" x14ac:dyDescent="0.2">
      <c r="A959" s="8">
        <v>11000</v>
      </c>
      <c r="B959" s="8">
        <v>2600</v>
      </c>
      <c r="C959" s="8">
        <v>51200</v>
      </c>
      <c r="D959" s="8" t="s">
        <v>57</v>
      </c>
      <c r="E959" s="20" t="s">
        <v>10</v>
      </c>
      <c r="F959" s="17" t="s">
        <v>12</v>
      </c>
      <c r="G959" s="17">
        <v>1614</v>
      </c>
      <c r="H959" s="17" t="s">
        <v>957</v>
      </c>
      <c r="J959" s="135">
        <v>0</v>
      </c>
      <c r="L959" s="135">
        <v>0</v>
      </c>
      <c r="N959" s="135">
        <v>0</v>
      </c>
      <c r="P959" s="135">
        <v>0</v>
      </c>
      <c r="R959" s="135">
        <v>0</v>
      </c>
    </row>
    <row r="960" spans="1:46" ht="12" customHeight="1" x14ac:dyDescent="0.2">
      <c r="A960" s="8">
        <v>11000</v>
      </c>
      <c r="B960" s="8">
        <v>2600</v>
      </c>
      <c r="C960" s="8">
        <v>51200</v>
      </c>
      <c r="D960" s="8" t="s">
        <v>57</v>
      </c>
      <c r="E960" s="20" t="s">
        <v>10</v>
      </c>
      <c r="F960" s="17" t="s">
        <v>12</v>
      </c>
      <c r="G960" s="17">
        <v>1615</v>
      </c>
      <c r="H960" s="17" t="s">
        <v>958</v>
      </c>
      <c r="J960" s="135">
        <v>0</v>
      </c>
      <c r="L960" s="135">
        <v>0</v>
      </c>
      <c r="N960" s="135">
        <v>0</v>
      </c>
      <c r="P960" s="135">
        <v>0</v>
      </c>
      <c r="R960" s="135">
        <v>0</v>
      </c>
    </row>
    <row r="961" spans="1:18" ht="12" customHeight="1" x14ac:dyDescent="0.2">
      <c r="A961" s="8">
        <v>11000</v>
      </c>
      <c r="B961" s="8">
        <v>2600</v>
      </c>
      <c r="C961" s="8">
        <v>51200</v>
      </c>
      <c r="D961" s="8" t="s">
        <v>57</v>
      </c>
      <c r="E961" s="20" t="s">
        <v>10</v>
      </c>
      <c r="F961" s="17" t="s">
        <v>12</v>
      </c>
      <c r="G961" s="17">
        <v>1623</v>
      </c>
      <c r="H961" s="17" t="s">
        <v>959</v>
      </c>
      <c r="J961" s="135">
        <v>0</v>
      </c>
      <c r="L961" s="135">
        <v>0</v>
      </c>
      <c r="N961" s="135">
        <v>0</v>
      </c>
      <c r="P961" s="135">
        <v>0</v>
      </c>
      <c r="R961" s="135">
        <v>0</v>
      </c>
    </row>
    <row r="962" spans="1:18" ht="12" customHeight="1" x14ac:dyDescent="0.2">
      <c r="A962" s="8">
        <v>11000</v>
      </c>
      <c r="B962" s="8">
        <v>2600</v>
      </c>
      <c r="C962" s="8">
        <v>51300</v>
      </c>
      <c r="D962" s="8" t="s">
        <v>58</v>
      </c>
      <c r="E962" s="20" t="s">
        <v>10</v>
      </c>
      <c r="F962" s="17" t="s">
        <v>12</v>
      </c>
      <c r="G962" s="17">
        <v>1113</v>
      </c>
      <c r="H962" s="17" t="s">
        <v>949</v>
      </c>
      <c r="J962" s="135">
        <v>0</v>
      </c>
      <c r="L962" s="135">
        <v>0</v>
      </c>
      <c r="N962" s="135">
        <v>0</v>
      </c>
      <c r="P962" s="135">
        <v>0</v>
      </c>
      <c r="R962" s="135">
        <v>0</v>
      </c>
    </row>
    <row r="963" spans="1:18" ht="12" customHeight="1" x14ac:dyDescent="0.2">
      <c r="A963" s="8">
        <v>11000</v>
      </c>
      <c r="B963" s="8">
        <v>2600</v>
      </c>
      <c r="C963" s="8">
        <v>51300</v>
      </c>
      <c r="D963" s="8" t="s">
        <v>58</v>
      </c>
      <c r="E963" s="20" t="s">
        <v>10</v>
      </c>
      <c r="F963" s="17" t="s">
        <v>12</v>
      </c>
      <c r="G963" s="17">
        <v>1114</v>
      </c>
      <c r="H963" s="17" t="s">
        <v>950</v>
      </c>
      <c r="J963" s="135">
        <v>0</v>
      </c>
      <c r="L963" s="135">
        <v>0</v>
      </c>
      <c r="N963" s="135">
        <v>0</v>
      </c>
      <c r="P963" s="135">
        <v>0</v>
      </c>
      <c r="R963" s="135">
        <v>0</v>
      </c>
    </row>
    <row r="964" spans="1:18" ht="12" customHeight="1" x14ac:dyDescent="0.2">
      <c r="A964" s="8">
        <v>11000</v>
      </c>
      <c r="B964" s="8">
        <v>2600</v>
      </c>
      <c r="C964" s="8">
        <v>51300</v>
      </c>
      <c r="D964" s="8" t="s">
        <v>58</v>
      </c>
      <c r="E964" s="20" t="s">
        <v>10</v>
      </c>
      <c r="F964" s="17" t="s">
        <v>12</v>
      </c>
      <c r="G964" s="17">
        <v>1217</v>
      </c>
      <c r="H964" s="17" t="s">
        <v>934</v>
      </c>
      <c r="J964" s="135">
        <v>0</v>
      </c>
      <c r="L964" s="135">
        <v>0</v>
      </c>
      <c r="N964" s="135">
        <v>0</v>
      </c>
      <c r="P964" s="135">
        <v>0</v>
      </c>
      <c r="R964" s="135">
        <v>0</v>
      </c>
    </row>
    <row r="965" spans="1:18" ht="12" customHeight="1" x14ac:dyDescent="0.2">
      <c r="A965" s="8">
        <v>11000</v>
      </c>
      <c r="B965" s="8">
        <v>2600</v>
      </c>
      <c r="C965" s="8">
        <v>51300</v>
      </c>
      <c r="D965" s="8" t="s">
        <v>58</v>
      </c>
      <c r="E965" s="20" t="s">
        <v>10</v>
      </c>
      <c r="F965" s="17" t="s">
        <v>12</v>
      </c>
      <c r="G965" s="17">
        <v>1219</v>
      </c>
      <c r="H965" s="17" t="s">
        <v>956</v>
      </c>
      <c r="J965" s="135">
        <v>0</v>
      </c>
      <c r="L965" s="135">
        <v>0</v>
      </c>
      <c r="N965" s="135">
        <v>0</v>
      </c>
      <c r="P965" s="135">
        <v>0</v>
      </c>
      <c r="R965" s="135">
        <v>0</v>
      </c>
    </row>
    <row r="966" spans="1:18" ht="12" customHeight="1" x14ac:dyDescent="0.2">
      <c r="A966" s="8">
        <v>11000</v>
      </c>
      <c r="B966" s="8">
        <v>2600</v>
      </c>
      <c r="C966" s="8">
        <v>51300</v>
      </c>
      <c r="D966" s="8" t="s">
        <v>58</v>
      </c>
      <c r="E966" s="20" t="s">
        <v>10</v>
      </c>
      <c r="F966" s="17" t="s">
        <v>12</v>
      </c>
      <c r="G966" s="17">
        <v>1614</v>
      </c>
      <c r="H966" s="17" t="s">
        <v>957</v>
      </c>
      <c r="J966" s="135">
        <v>0</v>
      </c>
      <c r="L966" s="135">
        <v>0</v>
      </c>
      <c r="N966" s="135">
        <v>0</v>
      </c>
      <c r="P966" s="135">
        <v>0</v>
      </c>
      <c r="R966" s="135">
        <v>0</v>
      </c>
    </row>
    <row r="967" spans="1:18" ht="12" customHeight="1" x14ac:dyDescent="0.2">
      <c r="A967" s="8">
        <v>11000</v>
      </c>
      <c r="B967" s="8">
        <v>2600</v>
      </c>
      <c r="C967" s="8">
        <v>51300</v>
      </c>
      <c r="D967" s="8" t="s">
        <v>58</v>
      </c>
      <c r="E967" s="20" t="s">
        <v>10</v>
      </c>
      <c r="F967" s="17" t="s">
        <v>12</v>
      </c>
      <c r="G967" s="17">
        <v>1615</v>
      </c>
      <c r="H967" s="17" t="s">
        <v>958</v>
      </c>
      <c r="J967" s="135">
        <v>0</v>
      </c>
      <c r="L967" s="135">
        <v>0</v>
      </c>
      <c r="N967" s="135">
        <v>0</v>
      </c>
      <c r="P967" s="135">
        <v>0</v>
      </c>
      <c r="R967" s="135">
        <v>0</v>
      </c>
    </row>
    <row r="968" spans="1:18" ht="12" customHeight="1" x14ac:dyDescent="0.2">
      <c r="A968" s="8">
        <v>11000</v>
      </c>
      <c r="B968" s="8">
        <v>2600</v>
      </c>
      <c r="C968" s="8">
        <v>51300</v>
      </c>
      <c r="D968" s="8" t="s">
        <v>58</v>
      </c>
      <c r="E968" s="20" t="s">
        <v>10</v>
      </c>
      <c r="F968" s="17" t="s">
        <v>12</v>
      </c>
      <c r="G968" s="17">
        <v>1623</v>
      </c>
      <c r="H968" s="17" t="s">
        <v>959</v>
      </c>
      <c r="J968" s="135">
        <v>0</v>
      </c>
      <c r="L968" s="135">
        <v>0</v>
      </c>
      <c r="N968" s="135">
        <v>0</v>
      </c>
      <c r="P968" s="135">
        <v>0</v>
      </c>
      <c r="R968" s="135">
        <v>0</v>
      </c>
    </row>
    <row r="969" spans="1:18" ht="12" customHeight="1" x14ac:dyDescent="0.2">
      <c r="A969" s="170"/>
      <c r="B969" s="8"/>
      <c r="C969" s="222"/>
      <c r="D969" s="222"/>
      <c r="E969" s="227"/>
      <c r="F969" s="223"/>
      <c r="G969" s="224"/>
      <c r="H969" s="224"/>
      <c r="I969" s="225"/>
      <c r="J969" s="168"/>
      <c r="K969" s="169"/>
      <c r="L969" s="168"/>
      <c r="M969" s="169"/>
      <c r="N969" s="168"/>
      <c r="O969" s="169"/>
      <c r="P969" s="168"/>
      <c r="Q969" s="169"/>
      <c r="R969" s="168"/>
    </row>
    <row r="970" spans="1:18" ht="12" customHeight="1" x14ac:dyDescent="0.2">
      <c r="A970" s="170"/>
      <c r="B970" s="8"/>
      <c r="C970" s="222"/>
      <c r="D970" s="222"/>
      <c r="E970" s="227"/>
      <c r="F970" s="223"/>
      <c r="G970" s="224"/>
      <c r="H970" s="224" t="s">
        <v>973</v>
      </c>
      <c r="I970" s="225"/>
      <c r="J970" s="168">
        <f>SUM(J945:J969)</f>
        <v>17400</v>
      </c>
      <c r="K970" s="169"/>
      <c r="L970" s="168">
        <f>SUM(L945:L969)</f>
        <v>61600</v>
      </c>
      <c r="M970" s="169"/>
      <c r="N970" s="168">
        <f>SUM(N945:N969)</f>
        <v>65600</v>
      </c>
      <c r="O970" s="169"/>
      <c r="P970" s="168">
        <f>SUM(P945:P969)</f>
        <v>71160</v>
      </c>
      <c r="Q970" s="169"/>
      <c r="R970" s="168">
        <f>SUM(R945:R969)</f>
        <v>71160</v>
      </c>
    </row>
    <row r="971" spans="1:18" ht="14.25" x14ac:dyDescent="0.3">
      <c r="A971" s="4"/>
      <c r="B971" s="5"/>
      <c r="C971" s="6" t="s">
        <v>59</v>
      </c>
      <c r="D971" s="7"/>
      <c r="E971" s="18"/>
      <c r="F971" s="18"/>
      <c r="G971" s="19"/>
      <c r="H971" s="19"/>
      <c r="I971" s="89"/>
      <c r="J971" s="73" t="s">
        <v>905</v>
      </c>
      <c r="K971" s="83"/>
      <c r="L971" s="73" t="s">
        <v>906</v>
      </c>
      <c r="M971" s="83"/>
      <c r="N971" s="73" t="s">
        <v>907</v>
      </c>
      <c r="O971" s="83"/>
      <c r="P971" s="73" t="s">
        <v>908</v>
      </c>
      <c r="Q971" s="83"/>
      <c r="R971" s="73" t="s">
        <v>909</v>
      </c>
    </row>
    <row r="972" spans="1:18" ht="12" customHeight="1" x14ac:dyDescent="0.2">
      <c r="A972" s="8">
        <v>11000</v>
      </c>
      <c r="B972" s="8">
        <v>2600</v>
      </c>
      <c r="C972" s="8">
        <v>52111</v>
      </c>
      <c r="D972" s="8" t="s">
        <v>60</v>
      </c>
      <c r="E972" s="20" t="s">
        <v>10</v>
      </c>
      <c r="F972" s="17" t="s">
        <v>12</v>
      </c>
      <c r="G972" s="20" t="s">
        <v>10</v>
      </c>
      <c r="H972" s="20">
        <v>8.1131174445543006E-2</v>
      </c>
      <c r="I972" s="90"/>
      <c r="J972" s="135">
        <f>0.0811*J970</f>
        <v>1411.14</v>
      </c>
      <c r="L972" s="135">
        <f>0.0811*L970</f>
        <v>4995.76</v>
      </c>
      <c r="N972" s="135">
        <f>0.0811*N970</f>
        <v>5320.1600000000008</v>
      </c>
      <c r="P972" s="135">
        <f>0.0811*P970</f>
        <v>5771.076</v>
      </c>
      <c r="R972" s="135">
        <f>0.0811*R970</f>
        <v>5771.076</v>
      </c>
    </row>
    <row r="973" spans="1:18" ht="12" customHeight="1" x14ac:dyDescent="0.2">
      <c r="A973" s="8">
        <v>11000</v>
      </c>
      <c r="B973" s="8">
        <v>2600</v>
      </c>
      <c r="C973" s="8">
        <v>52112</v>
      </c>
      <c r="D973" s="8" t="s">
        <v>61</v>
      </c>
      <c r="E973" s="20" t="s">
        <v>10</v>
      </c>
      <c r="F973" s="17" t="s">
        <v>12</v>
      </c>
      <c r="G973" s="20" t="s">
        <v>10</v>
      </c>
      <c r="H973" s="20">
        <v>1.0859962815302153E-2</v>
      </c>
      <c r="I973" s="90"/>
      <c r="J973" s="135">
        <f>0.0108*J970</f>
        <v>187.92000000000002</v>
      </c>
      <c r="L973" s="135">
        <f>0.0108*L970</f>
        <v>665.28000000000009</v>
      </c>
      <c r="N973" s="135">
        <f>0.0108*N970</f>
        <v>708.48</v>
      </c>
      <c r="P973" s="135">
        <f>0.0108*P970</f>
        <v>768.52800000000002</v>
      </c>
      <c r="R973" s="135">
        <f>0.0108*R970</f>
        <v>768.52800000000002</v>
      </c>
    </row>
    <row r="974" spans="1:18" ht="12" customHeight="1" x14ac:dyDescent="0.2">
      <c r="A974" s="8">
        <v>11000</v>
      </c>
      <c r="B974" s="8">
        <v>2600</v>
      </c>
      <c r="C974" s="8">
        <v>52210</v>
      </c>
      <c r="D974" s="8" t="s">
        <v>62</v>
      </c>
      <c r="E974" s="20" t="s">
        <v>10</v>
      </c>
      <c r="F974" s="17" t="s">
        <v>12</v>
      </c>
      <c r="G974" s="20" t="s">
        <v>10</v>
      </c>
      <c r="H974" s="20">
        <v>4.2680969666901783E-2</v>
      </c>
      <c r="I974" s="90"/>
      <c r="J974" s="135">
        <f>0.0426*J970</f>
        <v>741.24</v>
      </c>
      <c r="L974" s="135">
        <f>0.0426*L970</f>
        <v>2624.16</v>
      </c>
      <c r="N974" s="135">
        <f>0.0426*N970</f>
        <v>2794.56</v>
      </c>
      <c r="P974" s="135">
        <f>0.0426*P970</f>
        <v>3031.4159999999997</v>
      </c>
      <c r="R974" s="135">
        <f>0.0426*R970</f>
        <v>3031.4159999999997</v>
      </c>
    </row>
    <row r="975" spans="1:18" ht="12" customHeight="1" x14ac:dyDescent="0.2">
      <c r="A975" s="8">
        <v>11000</v>
      </c>
      <c r="B975" s="8">
        <v>2600</v>
      </c>
      <c r="C975" s="8">
        <v>52220</v>
      </c>
      <c r="D975" s="8" t="s">
        <v>63</v>
      </c>
      <c r="E975" s="20" t="s">
        <v>10</v>
      </c>
      <c r="F975" s="17" t="s">
        <v>12</v>
      </c>
      <c r="G975" s="20" t="s">
        <v>10</v>
      </c>
      <c r="H975" s="20">
        <v>9.9817409702777186E-3</v>
      </c>
      <c r="I975" s="90"/>
      <c r="J975" s="135">
        <f>0.0099*J970</f>
        <v>172.26000000000002</v>
      </c>
      <c r="L975" s="135">
        <f>0.0099*L970</f>
        <v>609.84</v>
      </c>
      <c r="N975" s="135">
        <f>0.0099*N970</f>
        <v>649.44000000000005</v>
      </c>
      <c r="P975" s="135">
        <f>0.0099*P970</f>
        <v>704.48400000000004</v>
      </c>
      <c r="R975" s="135">
        <f>0.0099*R970</f>
        <v>704.48400000000004</v>
      </c>
    </row>
    <row r="976" spans="1:18" ht="12" customHeight="1" x14ac:dyDescent="0.2">
      <c r="A976" s="8">
        <v>11000</v>
      </c>
      <c r="B976" s="8">
        <v>2600</v>
      </c>
      <c r="C976" s="8">
        <v>52311</v>
      </c>
      <c r="D976" s="8" t="s">
        <v>64</v>
      </c>
      <c r="E976" s="20" t="s">
        <v>10</v>
      </c>
      <c r="F976" s="17" t="s">
        <v>12</v>
      </c>
      <c r="G976" s="20" t="s">
        <v>10</v>
      </c>
      <c r="H976" s="20">
        <v>8.3172198733456937E-2</v>
      </c>
      <c r="I976" s="90"/>
      <c r="J976" s="135">
        <f>0.0831*J970</f>
        <v>1445.9399999999998</v>
      </c>
      <c r="L976" s="135">
        <f>0.0831*L970</f>
        <v>5118.96</v>
      </c>
      <c r="N976" s="135">
        <f>0.0831*N970</f>
        <v>5451.36</v>
      </c>
      <c r="P976" s="135">
        <f>0.0831*P970</f>
        <v>5913.3959999999997</v>
      </c>
      <c r="R976" s="135">
        <f>0.0831*R970</f>
        <v>5913.3959999999997</v>
      </c>
    </row>
    <row r="977" spans="1:18" ht="12" customHeight="1" x14ac:dyDescent="0.2">
      <c r="A977" s="8">
        <v>11000</v>
      </c>
      <c r="B977" s="8">
        <v>2600</v>
      </c>
      <c r="C977" s="8">
        <v>52312</v>
      </c>
      <c r="D977" s="8" t="s">
        <v>65</v>
      </c>
      <c r="E977" s="20" t="s">
        <v>10</v>
      </c>
      <c r="F977" s="17" t="s">
        <v>12</v>
      </c>
      <c r="G977" s="20" t="s">
        <v>10</v>
      </c>
      <c r="H977" s="20">
        <v>9.9389008802765275E-4</v>
      </c>
      <c r="I977" s="90"/>
      <c r="J977" s="135">
        <f>0.0009*J970</f>
        <v>15.66</v>
      </c>
      <c r="L977" s="135">
        <f>0.0009*L970</f>
        <v>55.44</v>
      </c>
      <c r="N977" s="135">
        <f>0.0009*N970</f>
        <v>59.04</v>
      </c>
      <c r="P977" s="135">
        <f>0.0009*P970</f>
        <v>64.043999999999997</v>
      </c>
      <c r="R977" s="135">
        <f>0.0009*R970</f>
        <v>64.043999999999997</v>
      </c>
    </row>
    <row r="978" spans="1:18" ht="12" customHeight="1" x14ac:dyDescent="0.2">
      <c r="A978" s="8">
        <v>11000</v>
      </c>
      <c r="B978" s="8">
        <v>2600</v>
      </c>
      <c r="C978" s="8">
        <v>52313</v>
      </c>
      <c r="D978" s="8" t="s">
        <v>66</v>
      </c>
      <c r="E978" s="20" t="s">
        <v>10</v>
      </c>
      <c r="F978" s="17" t="s">
        <v>12</v>
      </c>
      <c r="G978" s="20" t="s">
        <v>10</v>
      </c>
      <c r="H978" s="20">
        <v>7.6334920369266705E-3</v>
      </c>
      <c r="I978" s="90"/>
      <c r="J978" s="135">
        <f>0.0076*J970</f>
        <v>132.24</v>
      </c>
      <c r="L978" s="135">
        <f>0.0076*L970</f>
        <v>468.16</v>
      </c>
      <c r="N978" s="135">
        <f>0.0076*N970</f>
        <v>498.56</v>
      </c>
      <c r="P978" s="135">
        <f>0.0076*P970</f>
        <v>540.81600000000003</v>
      </c>
      <c r="R978" s="135">
        <f>0.0076*R970</f>
        <v>540.81600000000003</v>
      </c>
    </row>
    <row r="979" spans="1:18" ht="12" customHeight="1" x14ac:dyDescent="0.2">
      <c r="A979" s="8">
        <v>11000</v>
      </c>
      <c r="B979" s="8">
        <v>2600</v>
      </c>
      <c r="C979" s="8">
        <v>52314</v>
      </c>
      <c r="D979" s="8" t="s">
        <v>67</v>
      </c>
      <c r="E979" s="20" t="s">
        <v>10</v>
      </c>
      <c r="F979" s="17" t="s">
        <v>12</v>
      </c>
      <c r="G979" s="20" t="s">
        <v>10</v>
      </c>
      <c r="H979" s="20">
        <v>1.5073591667562245E-3</v>
      </c>
      <c r="I979" s="90"/>
      <c r="J979" s="135">
        <f>0.0015*J970</f>
        <v>26.1</v>
      </c>
      <c r="L979" s="135">
        <f>0.0015*L970</f>
        <v>92.4</v>
      </c>
      <c r="N979" s="135">
        <f>0.0015*N970</f>
        <v>98.4</v>
      </c>
      <c r="P979" s="135">
        <f>0.0015*P970</f>
        <v>106.74000000000001</v>
      </c>
      <c r="R979" s="135">
        <f>0.0015*R970</f>
        <v>106.74000000000001</v>
      </c>
    </row>
    <row r="980" spans="1:18" ht="12" customHeight="1" x14ac:dyDescent="0.2">
      <c r="A980" s="8">
        <v>11000</v>
      </c>
      <c r="B980" s="8">
        <v>2600</v>
      </c>
      <c r="C980" s="8">
        <v>52315</v>
      </c>
      <c r="D980" s="8" t="s">
        <v>68</v>
      </c>
      <c r="E980" s="20" t="s">
        <v>10</v>
      </c>
      <c r="F980" s="17" t="s">
        <v>12</v>
      </c>
      <c r="G980" s="20" t="s">
        <v>10</v>
      </c>
      <c r="H980" s="20">
        <v>1.4100509623249456E-3</v>
      </c>
      <c r="I980" s="90"/>
      <c r="J980" s="135">
        <f>0.0014*J970</f>
        <v>24.36</v>
      </c>
      <c r="L980" s="135">
        <f>0.0014*L970</f>
        <v>86.24</v>
      </c>
      <c r="N980" s="135">
        <f>0.0014*N970</f>
        <v>91.84</v>
      </c>
      <c r="P980" s="135">
        <f>0.0014*P970</f>
        <v>99.623999999999995</v>
      </c>
      <c r="R980" s="135">
        <f>0.0014*R970</f>
        <v>99.623999999999995</v>
      </c>
    </row>
    <row r="981" spans="1:18" ht="12" customHeight="1" x14ac:dyDescent="0.2">
      <c r="A981" s="8">
        <v>11000</v>
      </c>
      <c r="B981" s="8">
        <v>2600</v>
      </c>
      <c r="C981" s="8">
        <v>52316</v>
      </c>
      <c r="D981" s="8" t="s">
        <v>69</v>
      </c>
      <c r="E981" s="20" t="s">
        <v>10</v>
      </c>
      <c r="F981" s="17" t="s">
        <v>12</v>
      </c>
      <c r="G981" s="20" t="s">
        <v>10</v>
      </c>
      <c r="H981" s="20">
        <v>0</v>
      </c>
      <c r="I981" s="90"/>
      <c r="J981" s="135">
        <f>0*J970</f>
        <v>0</v>
      </c>
      <c r="L981" s="135">
        <f>0*L970</f>
        <v>0</v>
      </c>
      <c r="N981" s="135">
        <f>0*N970</f>
        <v>0</v>
      </c>
      <c r="P981" s="135">
        <f>0*P970</f>
        <v>0</v>
      </c>
      <c r="R981" s="135">
        <f>0*R970</f>
        <v>0</v>
      </c>
    </row>
    <row r="982" spans="1:18" ht="12" customHeight="1" x14ac:dyDescent="0.2">
      <c r="A982" s="8">
        <v>11000</v>
      </c>
      <c r="B982" s="8">
        <v>2600</v>
      </c>
      <c r="C982" s="8">
        <v>52500</v>
      </c>
      <c r="D982" s="8" t="s">
        <v>70</v>
      </c>
      <c r="E982" s="20" t="s">
        <v>10</v>
      </c>
      <c r="F982" s="17" t="s">
        <v>12</v>
      </c>
      <c r="G982" s="20" t="s">
        <v>10</v>
      </c>
      <c r="H982" s="20">
        <v>1.0334865712144686E-2</v>
      </c>
      <c r="I982" s="90"/>
      <c r="J982" s="135">
        <f>0.0103*J970</f>
        <v>179.22</v>
      </c>
      <c r="L982" s="135">
        <f>0.0103*L970</f>
        <v>634.48</v>
      </c>
      <c r="N982" s="135">
        <f>0.0103*N970</f>
        <v>675.68000000000006</v>
      </c>
      <c r="P982" s="135">
        <f>0.0103*P970</f>
        <v>732.94799999999998</v>
      </c>
      <c r="R982" s="135">
        <f>0.0103*R970</f>
        <v>732.94799999999998</v>
      </c>
    </row>
    <row r="983" spans="1:18" ht="12" customHeight="1" x14ac:dyDescent="0.2">
      <c r="A983" s="8">
        <v>11000</v>
      </c>
      <c r="B983" s="8">
        <v>2600</v>
      </c>
      <c r="C983" s="8">
        <v>52710</v>
      </c>
      <c r="D983" s="8" t="s">
        <v>71</v>
      </c>
      <c r="E983" s="20" t="s">
        <v>10</v>
      </c>
      <c r="F983" s="17" t="s">
        <v>12</v>
      </c>
      <c r="G983" s="20" t="s">
        <v>10</v>
      </c>
      <c r="H983" s="20">
        <v>1.0904638909160538E-2</v>
      </c>
      <c r="I983" s="90"/>
      <c r="J983" s="135">
        <f>0.0109*J970</f>
        <v>189.66</v>
      </c>
      <c r="L983" s="135">
        <f>0.0109*L970</f>
        <v>671.44</v>
      </c>
      <c r="N983" s="135">
        <f>0.0109*N970</f>
        <v>715.04</v>
      </c>
      <c r="P983" s="135">
        <f>0.0109*P970</f>
        <v>775.64400000000001</v>
      </c>
      <c r="R983" s="135">
        <f>0.0109*R970</f>
        <v>775.64400000000001</v>
      </c>
    </row>
    <row r="984" spans="1:18" ht="12" customHeight="1" x14ac:dyDescent="0.2">
      <c r="A984" s="8">
        <v>11000</v>
      </c>
      <c r="B984" s="8">
        <v>2600</v>
      </c>
      <c r="C984" s="8">
        <v>52720</v>
      </c>
      <c r="D984" s="8" t="s">
        <v>72</v>
      </c>
      <c r="E984" s="20" t="s">
        <v>10</v>
      </c>
      <c r="F984" s="17" t="s">
        <v>12</v>
      </c>
      <c r="G984" s="20" t="s">
        <v>10</v>
      </c>
      <c r="H984" s="20">
        <v>3.0477664029419395E-4</v>
      </c>
      <c r="I984" s="90"/>
      <c r="J984" s="135">
        <f>0.0003*J970</f>
        <v>5.22</v>
      </c>
      <c r="L984" s="135">
        <f>0.0003*L970</f>
        <v>18.479999999999997</v>
      </c>
      <c r="N984" s="135">
        <f>0.0003*N970</f>
        <v>19.68</v>
      </c>
      <c r="P984" s="135">
        <f>0.0003*P970</f>
        <v>21.347999999999999</v>
      </c>
      <c r="R984" s="135">
        <f>0.0003*R970</f>
        <v>21.347999999999999</v>
      </c>
    </row>
    <row r="985" spans="1:18" ht="12" customHeight="1" x14ac:dyDescent="0.2">
      <c r="A985" s="8">
        <v>11000</v>
      </c>
      <c r="B985" s="8">
        <v>2600</v>
      </c>
      <c r="C985" s="8">
        <v>52730</v>
      </c>
      <c r="D985" s="8" t="s">
        <v>73</v>
      </c>
      <c r="E985" s="20" t="s">
        <v>10</v>
      </c>
      <c r="F985" s="17" t="s">
        <v>12</v>
      </c>
      <c r="G985" s="20" t="s">
        <v>10</v>
      </c>
      <c r="H985" s="20" t="s">
        <v>10</v>
      </c>
      <c r="I985" s="90"/>
      <c r="J985" s="135">
        <v>0</v>
      </c>
      <c r="L985" s="135">
        <v>0</v>
      </c>
      <c r="N985" s="135">
        <v>0</v>
      </c>
      <c r="P985" s="135">
        <v>0</v>
      </c>
      <c r="R985" s="135">
        <v>0</v>
      </c>
    </row>
    <row r="986" spans="1:18" ht="12" customHeight="1" x14ac:dyDescent="0.2">
      <c r="A986" s="8">
        <v>11000</v>
      </c>
      <c r="B986" s="8">
        <v>2600</v>
      </c>
      <c r="C986" s="8">
        <v>52911</v>
      </c>
      <c r="D986" s="8" t="s">
        <v>74</v>
      </c>
      <c r="E986" s="20" t="s">
        <v>10</v>
      </c>
      <c r="F986" s="17" t="s">
        <v>12</v>
      </c>
      <c r="G986" s="20" t="s">
        <v>10</v>
      </c>
      <c r="H986" s="20" t="s">
        <v>10</v>
      </c>
      <c r="I986" s="90"/>
      <c r="J986" s="135">
        <v>0</v>
      </c>
      <c r="L986" s="135">
        <v>0</v>
      </c>
      <c r="N986" s="135">
        <v>0</v>
      </c>
      <c r="P986" s="135">
        <v>0</v>
      </c>
      <c r="R986" s="135">
        <v>0</v>
      </c>
    </row>
    <row r="987" spans="1:18" ht="12" customHeight="1" x14ac:dyDescent="0.2">
      <c r="A987" s="8">
        <v>11000</v>
      </c>
      <c r="B987" s="8">
        <v>2600</v>
      </c>
      <c r="C987" s="8">
        <v>52912</v>
      </c>
      <c r="D987" s="8" t="s">
        <v>75</v>
      </c>
      <c r="E987" s="20" t="s">
        <v>10</v>
      </c>
      <c r="F987" s="17" t="s">
        <v>12</v>
      </c>
      <c r="G987" s="20" t="s">
        <v>10</v>
      </c>
      <c r="H987" s="20" t="s">
        <v>10</v>
      </c>
      <c r="I987" s="90"/>
      <c r="J987" s="135">
        <v>0</v>
      </c>
      <c r="L987" s="135">
        <v>0</v>
      </c>
      <c r="N987" s="135">
        <v>0</v>
      </c>
      <c r="P987" s="135">
        <v>0</v>
      </c>
      <c r="R987" s="135">
        <v>0</v>
      </c>
    </row>
    <row r="988" spans="1:18" ht="12" customHeight="1" x14ac:dyDescent="0.2">
      <c r="A988" s="8">
        <v>11000</v>
      </c>
      <c r="B988" s="8">
        <v>2600</v>
      </c>
      <c r="C988" s="8">
        <v>52913</v>
      </c>
      <c r="D988" s="8" t="s">
        <v>76</v>
      </c>
      <c r="E988" s="20" t="s">
        <v>10</v>
      </c>
      <c r="F988" s="17" t="s">
        <v>12</v>
      </c>
      <c r="G988" s="20" t="s">
        <v>10</v>
      </c>
      <c r="H988" s="20" t="s">
        <v>10</v>
      </c>
      <c r="I988" s="90"/>
      <c r="J988" s="135">
        <v>0</v>
      </c>
      <c r="L988" s="135">
        <v>0</v>
      </c>
      <c r="N988" s="135">
        <v>0</v>
      </c>
      <c r="P988" s="135">
        <v>0</v>
      </c>
      <c r="R988" s="135">
        <v>0</v>
      </c>
    </row>
    <row r="989" spans="1:18" ht="12" customHeight="1" x14ac:dyDescent="0.2">
      <c r="A989" s="8">
        <v>11000</v>
      </c>
      <c r="B989" s="8">
        <v>2600</v>
      </c>
      <c r="C989" s="8">
        <v>52914</v>
      </c>
      <c r="D989" s="8" t="s">
        <v>77</v>
      </c>
      <c r="E989" s="20" t="s">
        <v>10</v>
      </c>
      <c r="F989" s="17" t="s">
        <v>12</v>
      </c>
      <c r="G989" s="20" t="s">
        <v>10</v>
      </c>
      <c r="H989" s="20" t="s">
        <v>10</v>
      </c>
      <c r="I989" s="90"/>
      <c r="J989" s="135">
        <v>0</v>
      </c>
      <c r="L989" s="135">
        <v>0</v>
      </c>
      <c r="N989" s="135">
        <v>0</v>
      </c>
      <c r="P989" s="135">
        <v>0</v>
      </c>
      <c r="R989" s="135">
        <v>0</v>
      </c>
    </row>
    <row r="990" spans="1:18" ht="12" customHeight="1" x14ac:dyDescent="0.2">
      <c r="A990" s="170"/>
      <c r="B990" s="8"/>
      <c r="C990" s="222"/>
      <c r="D990" s="222"/>
      <c r="E990" s="227"/>
      <c r="F990" s="223"/>
      <c r="G990" s="228"/>
      <c r="H990" s="228"/>
      <c r="I990" s="229"/>
      <c r="J990" s="168"/>
      <c r="K990" s="169"/>
      <c r="L990" s="168"/>
      <c r="M990" s="169"/>
      <c r="N990" s="168"/>
      <c r="O990" s="169"/>
      <c r="P990" s="168"/>
      <c r="Q990" s="169"/>
      <c r="R990" s="168"/>
    </row>
    <row r="991" spans="1:18" ht="12" customHeight="1" x14ac:dyDescent="0.2">
      <c r="A991" s="170"/>
      <c r="B991" s="8"/>
      <c r="C991" s="222"/>
      <c r="D991" s="222"/>
      <c r="E991" s="227"/>
      <c r="F991" s="223"/>
      <c r="G991" s="228"/>
      <c r="H991" s="228" t="s">
        <v>974</v>
      </c>
      <c r="I991" s="229"/>
      <c r="J991" s="168">
        <f>SUM(J972:J990)</f>
        <v>4530.96</v>
      </c>
      <c r="K991" s="169"/>
      <c r="L991" s="168">
        <f>SUM(L972:L990)</f>
        <v>16040.64</v>
      </c>
      <c r="M991" s="169"/>
      <c r="N991" s="168">
        <f>SUM(N972:N990)</f>
        <v>17082.240000000002</v>
      </c>
      <c r="O991" s="169"/>
      <c r="P991" s="168">
        <f>SUM(P972:P990)</f>
        <v>18530.064000000006</v>
      </c>
      <c r="Q991" s="169"/>
      <c r="R991" s="168">
        <f>SUM(R972:R990)</f>
        <v>18530.064000000006</v>
      </c>
    </row>
    <row r="992" spans="1:18" ht="14.25" x14ac:dyDescent="0.3">
      <c r="A992" s="4"/>
      <c r="B992" s="5"/>
      <c r="C992" s="6" t="s">
        <v>655</v>
      </c>
      <c r="D992" s="7"/>
      <c r="E992" s="18"/>
      <c r="F992" s="18"/>
      <c r="G992" s="19"/>
      <c r="H992" s="19"/>
      <c r="I992" s="89"/>
      <c r="J992" s="73" t="s">
        <v>905</v>
      </c>
      <c r="K992" s="83"/>
      <c r="L992" s="73" t="s">
        <v>906</v>
      </c>
      <c r="M992" s="83"/>
      <c r="N992" s="73" t="s">
        <v>907</v>
      </c>
      <c r="O992" s="83"/>
      <c r="P992" s="73" t="s">
        <v>908</v>
      </c>
      <c r="Q992" s="83"/>
      <c r="R992" s="73" t="s">
        <v>909</v>
      </c>
    </row>
    <row r="993" spans="1:46" s="139" customFormat="1" ht="12" customHeight="1" x14ac:dyDescent="0.2">
      <c r="A993" s="44">
        <v>11000</v>
      </c>
      <c r="B993" s="44">
        <v>2600</v>
      </c>
      <c r="C993" s="44">
        <v>53330</v>
      </c>
      <c r="D993" s="44" t="s">
        <v>291</v>
      </c>
      <c r="E993" s="47" t="s">
        <v>10</v>
      </c>
      <c r="F993" s="45" t="s">
        <v>12</v>
      </c>
      <c r="G993" s="47" t="s">
        <v>10</v>
      </c>
      <c r="H993" s="47" t="s">
        <v>10</v>
      </c>
      <c r="I993" s="91"/>
      <c r="J993" s="135">
        <v>0</v>
      </c>
      <c r="K993" s="136"/>
      <c r="L993" s="135">
        <v>0</v>
      </c>
      <c r="M993" s="136"/>
      <c r="N993" s="135">
        <v>0</v>
      </c>
      <c r="O993" s="136"/>
      <c r="P993" s="135">
        <v>0</v>
      </c>
      <c r="Q993" s="136"/>
      <c r="R993" s="135">
        <v>0</v>
      </c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</row>
    <row r="994" spans="1:46" ht="12" customHeight="1" x14ac:dyDescent="0.2">
      <c r="A994" s="8">
        <v>11000</v>
      </c>
      <c r="B994" s="8">
        <v>2600</v>
      </c>
      <c r="C994" s="8">
        <v>53711</v>
      </c>
      <c r="D994" s="8" t="s">
        <v>78</v>
      </c>
      <c r="E994" s="20" t="s">
        <v>10</v>
      </c>
      <c r="F994" s="17" t="s">
        <v>12</v>
      </c>
      <c r="G994" s="20" t="s">
        <v>10</v>
      </c>
      <c r="H994" s="20" t="s">
        <v>10</v>
      </c>
      <c r="I994" s="90"/>
      <c r="J994" s="135">
        <v>0</v>
      </c>
      <c r="L994" s="135">
        <v>0</v>
      </c>
      <c r="N994" s="135">
        <v>0</v>
      </c>
      <c r="P994" s="135">
        <v>0</v>
      </c>
      <c r="R994" s="135">
        <v>0</v>
      </c>
    </row>
    <row r="995" spans="1:46" ht="14.25" x14ac:dyDescent="0.3">
      <c r="A995" s="4"/>
      <c r="B995" s="5"/>
      <c r="C995" s="6" t="s">
        <v>79</v>
      </c>
      <c r="D995" s="7"/>
      <c r="E995" s="18"/>
      <c r="F995" s="18"/>
      <c r="G995" s="19"/>
      <c r="H995" s="19"/>
      <c r="I995" s="89"/>
      <c r="J995" s="73" t="s">
        <v>905</v>
      </c>
      <c r="K995" s="83"/>
      <c r="L995" s="73" t="s">
        <v>906</v>
      </c>
      <c r="M995" s="83"/>
      <c r="N995" s="73" t="s">
        <v>907</v>
      </c>
      <c r="O995" s="83"/>
      <c r="P995" s="73" t="s">
        <v>908</v>
      </c>
      <c r="Q995" s="83"/>
      <c r="R995" s="73" t="s">
        <v>909</v>
      </c>
    </row>
    <row r="996" spans="1:46" ht="12" customHeight="1" x14ac:dyDescent="0.2">
      <c r="A996" s="8">
        <v>11000</v>
      </c>
      <c r="B996" s="8">
        <v>2600</v>
      </c>
      <c r="C996" s="8">
        <v>54311</v>
      </c>
      <c r="D996" s="8" t="s">
        <v>80</v>
      </c>
      <c r="E996" s="20" t="s">
        <v>10</v>
      </c>
      <c r="F996" s="17" t="s">
        <v>12</v>
      </c>
      <c r="G996" s="20" t="s">
        <v>10</v>
      </c>
      <c r="H996" s="20" t="s">
        <v>10</v>
      </c>
      <c r="I996" s="90"/>
      <c r="J996" s="135">
        <v>0</v>
      </c>
      <c r="L996" s="135">
        <v>0</v>
      </c>
      <c r="N996" s="135">
        <v>0</v>
      </c>
      <c r="P996" s="135">
        <v>0</v>
      </c>
      <c r="R996" s="135">
        <v>0</v>
      </c>
    </row>
    <row r="997" spans="1:46" ht="12" customHeight="1" x14ac:dyDescent="0.2">
      <c r="A997" s="8">
        <v>11000</v>
      </c>
      <c r="B997" s="8">
        <v>2600</v>
      </c>
      <c r="C997" s="8">
        <v>54312</v>
      </c>
      <c r="D997" s="8" t="s">
        <v>124</v>
      </c>
      <c r="E997" s="20" t="s">
        <v>10</v>
      </c>
      <c r="F997" s="17" t="s">
        <v>12</v>
      </c>
      <c r="G997" s="20" t="s">
        <v>10</v>
      </c>
      <c r="H997" s="20" t="s">
        <v>10</v>
      </c>
      <c r="I997" s="90"/>
      <c r="J997" s="135">
        <v>5000</v>
      </c>
      <c r="L997" s="135">
        <v>5000</v>
      </c>
      <c r="N997" s="135">
        <v>5000</v>
      </c>
      <c r="P997" s="135">
        <v>5000</v>
      </c>
      <c r="R997" s="135">
        <v>5000</v>
      </c>
    </row>
    <row r="998" spans="1:46" ht="12" customHeight="1" x14ac:dyDescent="0.2">
      <c r="A998" s="8">
        <v>11000</v>
      </c>
      <c r="B998" s="8">
        <v>2600</v>
      </c>
      <c r="C998" s="8">
        <v>54313</v>
      </c>
      <c r="D998" s="8" t="s">
        <v>125</v>
      </c>
      <c r="E998" s="20" t="s">
        <v>10</v>
      </c>
      <c r="F998" s="17" t="s">
        <v>12</v>
      </c>
      <c r="G998" s="20" t="s">
        <v>10</v>
      </c>
      <c r="H998" s="20" t="s">
        <v>10</v>
      </c>
      <c r="I998" s="90"/>
      <c r="J998" s="135">
        <v>0</v>
      </c>
      <c r="L998" s="135">
        <v>0</v>
      </c>
      <c r="N998" s="135">
        <v>0</v>
      </c>
      <c r="P998" s="135">
        <v>0</v>
      </c>
      <c r="R998" s="135">
        <v>0</v>
      </c>
    </row>
    <row r="999" spans="1:46" ht="12" customHeight="1" x14ac:dyDescent="0.2">
      <c r="A999" s="8">
        <v>11000</v>
      </c>
      <c r="B999" s="8">
        <v>2600</v>
      </c>
      <c r="C999" s="8">
        <v>54411</v>
      </c>
      <c r="D999" s="8" t="s">
        <v>126</v>
      </c>
      <c r="E999" s="20" t="s">
        <v>10</v>
      </c>
      <c r="F999" s="17" t="s">
        <v>12</v>
      </c>
      <c r="G999" s="20" t="s">
        <v>10</v>
      </c>
      <c r="H999" s="20" t="s">
        <v>10</v>
      </c>
      <c r="I999" s="90"/>
      <c r="J999" s="135">
        <v>20000</v>
      </c>
      <c r="L999" s="135">
        <v>23000</v>
      </c>
      <c r="N999" s="135">
        <v>26000</v>
      </c>
      <c r="P999" s="135">
        <v>29000</v>
      </c>
      <c r="R999" s="135">
        <v>32000</v>
      </c>
    </row>
    <row r="1000" spans="1:46" ht="12" customHeight="1" x14ac:dyDescent="0.2">
      <c r="A1000" s="8">
        <v>11000</v>
      </c>
      <c r="B1000" s="8">
        <v>2600</v>
      </c>
      <c r="C1000" s="8">
        <v>54412</v>
      </c>
      <c r="D1000" s="8" t="s">
        <v>127</v>
      </c>
      <c r="E1000" s="20" t="s">
        <v>10</v>
      </c>
      <c r="F1000" s="17" t="s">
        <v>12</v>
      </c>
      <c r="G1000" s="20" t="s">
        <v>10</v>
      </c>
      <c r="H1000" s="20" t="s">
        <v>10</v>
      </c>
      <c r="I1000" s="90"/>
      <c r="J1000" s="135">
        <v>20000</v>
      </c>
      <c r="L1000" s="135">
        <v>23000</v>
      </c>
      <c r="N1000" s="135">
        <v>26000</v>
      </c>
      <c r="P1000" s="135">
        <v>29000</v>
      </c>
      <c r="R1000" s="135">
        <v>32000</v>
      </c>
    </row>
    <row r="1001" spans="1:46" ht="12" customHeight="1" x14ac:dyDescent="0.2">
      <c r="A1001" s="8">
        <v>11000</v>
      </c>
      <c r="B1001" s="8">
        <v>2600</v>
      </c>
      <c r="C1001" s="8">
        <v>54413</v>
      </c>
      <c r="D1001" s="8" t="s">
        <v>128</v>
      </c>
      <c r="E1001" s="20" t="s">
        <v>10</v>
      </c>
      <c r="F1001" s="17" t="s">
        <v>12</v>
      </c>
      <c r="G1001" s="20" t="s">
        <v>10</v>
      </c>
      <c r="H1001" s="20" t="s">
        <v>10</v>
      </c>
      <c r="I1001" s="90"/>
      <c r="J1001" s="135">
        <v>0</v>
      </c>
      <c r="L1001" s="135">
        <v>0</v>
      </c>
      <c r="N1001" s="135">
        <v>0</v>
      </c>
      <c r="P1001" s="135">
        <v>0</v>
      </c>
      <c r="R1001" s="135">
        <v>0</v>
      </c>
    </row>
    <row r="1002" spans="1:46" ht="12" customHeight="1" x14ac:dyDescent="0.2">
      <c r="A1002" s="8">
        <v>11000</v>
      </c>
      <c r="B1002" s="8">
        <v>2600</v>
      </c>
      <c r="C1002" s="8">
        <v>54414</v>
      </c>
      <c r="D1002" s="8" t="s">
        <v>129</v>
      </c>
      <c r="E1002" s="20" t="s">
        <v>10</v>
      </c>
      <c r="F1002" s="17" t="s">
        <v>12</v>
      </c>
      <c r="G1002" s="20" t="s">
        <v>10</v>
      </c>
      <c r="H1002" s="20" t="s">
        <v>10</v>
      </c>
      <c r="I1002" s="90"/>
      <c r="J1002" s="135">
        <v>0</v>
      </c>
      <c r="L1002" s="135">
        <v>0</v>
      </c>
      <c r="N1002" s="135">
        <v>0</v>
      </c>
      <c r="P1002" s="135">
        <v>0</v>
      </c>
      <c r="R1002" s="135">
        <v>0</v>
      </c>
    </row>
    <row r="1003" spans="1:46" ht="12" customHeight="1" x14ac:dyDescent="0.2">
      <c r="A1003" s="8">
        <v>11000</v>
      </c>
      <c r="B1003" s="8">
        <v>2600</v>
      </c>
      <c r="C1003" s="8">
        <v>54415</v>
      </c>
      <c r="D1003" s="8" t="s">
        <v>130</v>
      </c>
      <c r="E1003" s="20" t="s">
        <v>10</v>
      </c>
      <c r="F1003" s="17" t="s">
        <v>12</v>
      </c>
      <c r="G1003" s="20" t="s">
        <v>10</v>
      </c>
      <c r="H1003" s="20" t="s">
        <v>10</v>
      </c>
      <c r="I1003" s="90"/>
      <c r="J1003" s="135">
        <v>20000</v>
      </c>
      <c r="L1003" s="135">
        <v>23000</v>
      </c>
      <c r="N1003" s="135">
        <v>26000</v>
      </c>
      <c r="P1003" s="135">
        <v>29000</v>
      </c>
      <c r="R1003" s="135">
        <v>32000</v>
      </c>
    </row>
    <row r="1004" spans="1:46" ht="12" customHeight="1" x14ac:dyDescent="0.2">
      <c r="A1004" s="8">
        <v>11000</v>
      </c>
      <c r="B1004" s="8">
        <v>2600</v>
      </c>
      <c r="C1004" s="8">
        <v>54416</v>
      </c>
      <c r="D1004" s="8" t="s">
        <v>131</v>
      </c>
      <c r="E1004" s="20" t="s">
        <v>10</v>
      </c>
      <c r="F1004" s="17" t="s">
        <v>12</v>
      </c>
      <c r="G1004" s="20" t="s">
        <v>10</v>
      </c>
      <c r="H1004" s="20" t="s">
        <v>10</v>
      </c>
      <c r="I1004" s="90"/>
      <c r="J1004" s="135">
        <v>3000</v>
      </c>
      <c r="L1004" s="135">
        <v>3300</v>
      </c>
      <c r="N1004" s="135">
        <v>3600</v>
      </c>
      <c r="P1004" s="135">
        <v>3900</v>
      </c>
      <c r="R1004" s="135">
        <v>4200</v>
      </c>
    </row>
    <row r="1005" spans="1:46" ht="12" customHeight="1" x14ac:dyDescent="0.2">
      <c r="A1005" s="8">
        <v>11000</v>
      </c>
      <c r="B1005" s="8">
        <v>2600</v>
      </c>
      <c r="C1005" s="8">
        <v>54610</v>
      </c>
      <c r="D1005" s="8" t="s">
        <v>81</v>
      </c>
      <c r="E1005" s="20" t="s">
        <v>10</v>
      </c>
      <c r="F1005" s="17" t="s">
        <v>12</v>
      </c>
      <c r="G1005" s="20" t="s">
        <v>10</v>
      </c>
      <c r="H1005" s="20" t="s">
        <v>10</v>
      </c>
      <c r="I1005" s="90"/>
      <c r="J1005" s="135">
        <v>0</v>
      </c>
      <c r="L1005" s="135">
        <v>0</v>
      </c>
      <c r="N1005" s="135">
        <v>0</v>
      </c>
      <c r="P1005" s="135">
        <v>0</v>
      </c>
      <c r="R1005" s="135">
        <v>0</v>
      </c>
    </row>
    <row r="1006" spans="1:46" ht="12" customHeight="1" x14ac:dyDescent="0.2">
      <c r="A1006" s="8">
        <v>11000</v>
      </c>
      <c r="B1006" s="8">
        <v>2600</v>
      </c>
      <c r="C1006" s="8">
        <v>54620</v>
      </c>
      <c r="D1006" s="8" t="s">
        <v>82</v>
      </c>
      <c r="E1006" s="20" t="s">
        <v>10</v>
      </c>
      <c r="F1006" s="17" t="s">
        <v>12</v>
      </c>
      <c r="G1006" s="20" t="s">
        <v>10</v>
      </c>
      <c r="H1006" s="20" t="s">
        <v>10</v>
      </c>
      <c r="I1006" s="90"/>
      <c r="J1006" s="135">
        <v>0</v>
      </c>
      <c r="L1006" s="135">
        <v>0</v>
      </c>
      <c r="N1006" s="135">
        <v>0</v>
      </c>
      <c r="P1006" s="135">
        <v>0</v>
      </c>
      <c r="R1006" s="135">
        <v>0</v>
      </c>
    </row>
    <row r="1007" spans="1:46" s="28" customFormat="1" ht="12" customHeight="1" x14ac:dyDescent="0.2">
      <c r="A1007" s="8">
        <v>11000</v>
      </c>
      <c r="B1007" s="8">
        <v>2600</v>
      </c>
      <c r="C1007" s="8">
        <v>54630</v>
      </c>
      <c r="D1007" s="8" t="s">
        <v>83</v>
      </c>
      <c r="E1007" s="20" t="s">
        <v>10</v>
      </c>
      <c r="F1007" s="17" t="s">
        <v>12</v>
      </c>
      <c r="G1007" s="20" t="s">
        <v>10</v>
      </c>
      <c r="H1007" s="20" t="s">
        <v>10</v>
      </c>
      <c r="I1007" s="90"/>
      <c r="J1007" s="135">
        <v>0</v>
      </c>
      <c r="K1007" s="136"/>
      <c r="L1007" s="135">
        <v>0</v>
      </c>
      <c r="M1007" s="136"/>
      <c r="N1007" s="135">
        <v>0</v>
      </c>
      <c r="O1007" s="136"/>
      <c r="P1007" s="135">
        <v>0</v>
      </c>
      <c r="Q1007" s="136"/>
      <c r="R1007" s="135">
        <v>0</v>
      </c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</row>
    <row r="1008" spans="1:46" ht="14.25" x14ac:dyDescent="0.3">
      <c r="A1008" s="4"/>
      <c r="B1008" s="5"/>
      <c r="C1008" s="6" t="s">
        <v>84</v>
      </c>
      <c r="D1008" s="7"/>
      <c r="E1008" s="18"/>
      <c r="F1008" s="18"/>
      <c r="G1008" s="19"/>
      <c r="H1008" s="19"/>
      <c r="I1008" s="89"/>
      <c r="J1008" s="73" t="s">
        <v>905</v>
      </c>
      <c r="K1008" s="83"/>
      <c r="L1008" s="73" t="s">
        <v>906</v>
      </c>
      <c r="M1008" s="83"/>
      <c r="N1008" s="73" t="s">
        <v>907</v>
      </c>
      <c r="O1008" s="83"/>
      <c r="P1008" s="73" t="s">
        <v>908</v>
      </c>
      <c r="Q1008" s="83"/>
      <c r="R1008" s="73" t="s">
        <v>909</v>
      </c>
    </row>
    <row r="1009" spans="1:18" ht="12" customHeight="1" x14ac:dyDescent="0.2">
      <c r="A1009" s="8">
        <v>11000</v>
      </c>
      <c r="B1009" s="8">
        <v>2600</v>
      </c>
      <c r="C1009" s="8">
        <v>55200</v>
      </c>
      <c r="D1009" s="8" t="s">
        <v>106</v>
      </c>
      <c r="E1009" s="20" t="s">
        <v>10</v>
      </c>
      <c r="F1009" s="17" t="s">
        <v>12</v>
      </c>
      <c r="G1009" s="20" t="s">
        <v>10</v>
      </c>
      <c r="H1009" s="20" t="s">
        <v>10</v>
      </c>
      <c r="I1009" s="90"/>
      <c r="J1009" s="135">
        <v>0</v>
      </c>
      <c r="L1009" s="135">
        <v>0</v>
      </c>
      <c r="N1009" s="135">
        <v>0</v>
      </c>
      <c r="P1009" s="135">
        <v>0</v>
      </c>
      <c r="R1009" s="135">
        <v>0</v>
      </c>
    </row>
    <row r="1010" spans="1:18" ht="12" customHeight="1" x14ac:dyDescent="0.2">
      <c r="A1010" s="8">
        <v>11000</v>
      </c>
      <c r="B1010" s="8">
        <v>2600</v>
      </c>
      <c r="C1010" s="8">
        <v>55813</v>
      </c>
      <c r="D1010" s="8" t="s">
        <v>85</v>
      </c>
      <c r="E1010" s="20" t="s">
        <v>10</v>
      </c>
      <c r="F1010" s="17" t="s">
        <v>12</v>
      </c>
      <c r="G1010" s="20" t="s">
        <v>10</v>
      </c>
      <c r="H1010" s="20" t="s">
        <v>10</v>
      </c>
      <c r="I1010" s="90"/>
      <c r="J1010" s="135">
        <v>0</v>
      </c>
      <c r="L1010" s="135">
        <v>0</v>
      </c>
      <c r="N1010" s="135">
        <v>0</v>
      </c>
      <c r="P1010" s="135">
        <v>0</v>
      </c>
      <c r="R1010" s="135">
        <v>0</v>
      </c>
    </row>
    <row r="1011" spans="1:18" ht="12" customHeight="1" x14ac:dyDescent="0.2">
      <c r="A1011" s="8">
        <v>11000</v>
      </c>
      <c r="B1011" s="8">
        <v>2600</v>
      </c>
      <c r="C1011" s="8">
        <v>55913</v>
      </c>
      <c r="D1011" s="8" t="s">
        <v>750</v>
      </c>
      <c r="E1011" s="20" t="s">
        <v>10</v>
      </c>
      <c r="F1011" s="17" t="s">
        <v>12</v>
      </c>
      <c r="G1011" s="20" t="s">
        <v>10</v>
      </c>
      <c r="H1011" s="20" t="s">
        <v>10</v>
      </c>
      <c r="I1011" s="90"/>
      <c r="J1011" s="135">
        <v>0</v>
      </c>
      <c r="L1011" s="135">
        <v>0</v>
      </c>
      <c r="N1011" s="135">
        <v>0</v>
      </c>
      <c r="P1011" s="135">
        <v>0</v>
      </c>
      <c r="R1011" s="135">
        <v>0</v>
      </c>
    </row>
    <row r="1012" spans="1:18" ht="12" customHeight="1" x14ac:dyDescent="0.2">
      <c r="A1012" s="8">
        <v>11000</v>
      </c>
      <c r="B1012" s="8">
        <v>2600</v>
      </c>
      <c r="C1012" s="8">
        <v>55914</v>
      </c>
      <c r="D1012" s="8" t="s">
        <v>89</v>
      </c>
      <c r="E1012" s="20" t="s">
        <v>10</v>
      </c>
      <c r="F1012" s="17" t="s">
        <v>12</v>
      </c>
      <c r="G1012" s="20" t="s">
        <v>10</v>
      </c>
      <c r="H1012" s="20" t="s">
        <v>10</v>
      </c>
      <c r="I1012" s="90"/>
      <c r="J1012" s="135">
        <v>0</v>
      </c>
      <c r="L1012" s="135">
        <v>0</v>
      </c>
      <c r="N1012" s="135">
        <v>0</v>
      </c>
      <c r="P1012" s="135">
        <v>0</v>
      </c>
      <c r="R1012" s="135">
        <v>0</v>
      </c>
    </row>
    <row r="1013" spans="1:18" ht="12" customHeight="1" x14ac:dyDescent="0.2">
      <c r="A1013" s="8">
        <v>11000</v>
      </c>
      <c r="B1013" s="8">
        <v>2600</v>
      </c>
      <c r="C1013" s="8">
        <v>55915</v>
      </c>
      <c r="D1013" s="8" t="s">
        <v>90</v>
      </c>
      <c r="E1013" s="20" t="s">
        <v>10</v>
      </c>
      <c r="F1013" s="17" t="s">
        <v>12</v>
      </c>
      <c r="G1013" s="20" t="s">
        <v>10</v>
      </c>
      <c r="H1013" s="20" t="s">
        <v>10</v>
      </c>
      <c r="I1013" s="90"/>
      <c r="J1013" s="135">
        <v>0</v>
      </c>
      <c r="L1013" s="135">
        <v>0</v>
      </c>
      <c r="N1013" s="135">
        <v>0</v>
      </c>
      <c r="P1013" s="135">
        <v>0</v>
      </c>
      <c r="R1013" s="135">
        <v>0</v>
      </c>
    </row>
    <row r="1014" spans="1:18" ht="14.25" x14ac:dyDescent="0.3">
      <c r="A1014" s="10"/>
      <c r="B1014" s="10"/>
      <c r="C1014" s="11" t="s">
        <v>91</v>
      </c>
      <c r="D1014" s="10"/>
      <c r="E1014" s="21"/>
      <c r="F1014" s="21"/>
      <c r="G1014" s="21"/>
      <c r="H1014" s="21"/>
      <c r="I1014" s="100"/>
      <c r="J1014" s="73" t="s">
        <v>905</v>
      </c>
      <c r="K1014" s="83"/>
      <c r="L1014" s="73" t="s">
        <v>906</v>
      </c>
      <c r="M1014" s="83"/>
      <c r="N1014" s="73" t="s">
        <v>907</v>
      </c>
      <c r="O1014" s="83"/>
      <c r="P1014" s="73" t="s">
        <v>908</v>
      </c>
      <c r="Q1014" s="83"/>
      <c r="R1014" s="73" t="s">
        <v>909</v>
      </c>
    </row>
    <row r="1015" spans="1:18" ht="12" customHeight="1" x14ac:dyDescent="0.2">
      <c r="A1015" s="8">
        <v>11000</v>
      </c>
      <c r="B1015" s="8">
        <v>2600</v>
      </c>
      <c r="C1015" s="8">
        <v>56113</v>
      </c>
      <c r="D1015" s="8" t="s">
        <v>746</v>
      </c>
      <c r="E1015" s="20" t="s">
        <v>10</v>
      </c>
      <c r="F1015" s="17" t="s">
        <v>12</v>
      </c>
      <c r="G1015" s="20" t="s">
        <v>10</v>
      </c>
      <c r="H1015" s="20" t="s">
        <v>10</v>
      </c>
      <c r="I1015" s="90"/>
      <c r="J1015" s="135">
        <v>0</v>
      </c>
      <c r="L1015" s="135">
        <v>0</v>
      </c>
      <c r="N1015" s="135">
        <v>0</v>
      </c>
      <c r="P1015" s="135">
        <v>0</v>
      </c>
      <c r="R1015" s="135">
        <v>0</v>
      </c>
    </row>
    <row r="1016" spans="1:18" ht="12" customHeight="1" x14ac:dyDescent="0.2">
      <c r="A1016" s="8">
        <v>11000</v>
      </c>
      <c r="B1016" s="8">
        <v>2600</v>
      </c>
      <c r="C1016" s="8">
        <v>56118</v>
      </c>
      <c r="D1016" s="8" t="s">
        <v>93</v>
      </c>
      <c r="E1016" s="20" t="s">
        <v>10</v>
      </c>
      <c r="F1016" s="17" t="s">
        <v>12</v>
      </c>
      <c r="G1016" s="20" t="s">
        <v>10</v>
      </c>
      <c r="H1016" s="20" t="s">
        <v>10</v>
      </c>
      <c r="I1016" s="90"/>
      <c r="J1016" s="135">
        <v>15000</v>
      </c>
      <c r="L1016" s="135">
        <v>17500</v>
      </c>
      <c r="N1016" s="135">
        <v>20000</v>
      </c>
      <c r="P1016" s="135">
        <v>22500</v>
      </c>
      <c r="R1016" s="135">
        <v>25000</v>
      </c>
    </row>
    <row r="1017" spans="1:18" ht="12" customHeight="1" x14ac:dyDescent="0.2">
      <c r="A1017" s="8">
        <v>11000</v>
      </c>
      <c r="B1017" s="8">
        <v>2600</v>
      </c>
      <c r="C1017" s="8">
        <v>56210</v>
      </c>
      <c r="D1017" s="8" t="s">
        <v>132</v>
      </c>
      <c r="E1017" s="20" t="s">
        <v>10</v>
      </c>
      <c r="F1017" s="17" t="s">
        <v>12</v>
      </c>
      <c r="G1017" s="20" t="s">
        <v>10</v>
      </c>
      <c r="H1017" s="20" t="s">
        <v>10</v>
      </c>
      <c r="I1017" s="90"/>
      <c r="J1017" s="135">
        <v>0</v>
      </c>
      <c r="L1017" s="135">
        <v>0</v>
      </c>
      <c r="N1017" s="135">
        <v>0</v>
      </c>
      <c r="P1017" s="135">
        <v>0</v>
      </c>
      <c r="R1017" s="135">
        <v>0</v>
      </c>
    </row>
    <row r="1018" spans="1:18" ht="12" customHeight="1" x14ac:dyDescent="0.2">
      <c r="A1018" s="8">
        <v>11000</v>
      </c>
      <c r="B1018" s="8">
        <v>2600</v>
      </c>
      <c r="C1018" s="8">
        <v>56211</v>
      </c>
      <c r="D1018" s="8" t="s">
        <v>133</v>
      </c>
      <c r="E1018" s="20" t="s">
        <v>10</v>
      </c>
      <c r="F1018" s="17" t="s">
        <v>12</v>
      </c>
      <c r="G1018" s="20" t="s">
        <v>10</v>
      </c>
      <c r="H1018" s="20" t="s">
        <v>10</v>
      </c>
      <c r="I1018" s="90"/>
      <c r="J1018" s="135">
        <v>0</v>
      </c>
      <c r="L1018" s="135">
        <v>0</v>
      </c>
      <c r="N1018" s="135">
        <v>0</v>
      </c>
      <c r="P1018" s="135">
        <v>0</v>
      </c>
      <c r="R1018" s="135">
        <v>0</v>
      </c>
    </row>
    <row r="1019" spans="1:18" ht="12" customHeight="1" x14ac:dyDescent="0.2">
      <c r="A1019" s="8">
        <v>11000</v>
      </c>
      <c r="B1019" s="8">
        <v>2600</v>
      </c>
      <c r="C1019" s="8">
        <v>56212</v>
      </c>
      <c r="D1019" s="8" t="s">
        <v>134</v>
      </c>
      <c r="E1019" s="20" t="s">
        <v>10</v>
      </c>
      <c r="F1019" s="17" t="s">
        <v>12</v>
      </c>
      <c r="G1019" s="20" t="s">
        <v>10</v>
      </c>
      <c r="H1019" s="20" t="s">
        <v>10</v>
      </c>
      <c r="I1019" s="90"/>
      <c r="J1019" s="135">
        <v>0</v>
      </c>
      <c r="L1019" s="135">
        <v>0</v>
      </c>
      <c r="N1019" s="135">
        <v>0</v>
      </c>
      <c r="P1019" s="135">
        <v>0</v>
      </c>
      <c r="R1019" s="135">
        <v>0</v>
      </c>
    </row>
    <row r="1020" spans="1:18" ht="12" customHeight="1" x14ac:dyDescent="0.2">
      <c r="A1020" s="8">
        <v>11000</v>
      </c>
      <c r="B1020" s="8">
        <v>2600</v>
      </c>
      <c r="C1020" s="8">
        <v>56213</v>
      </c>
      <c r="D1020" s="8" t="s">
        <v>135</v>
      </c>
      <c r="E1020" s="20" t="s">
        <v>10</v>
      </c>
      <c r="F1020" s="17" t="s">
        <v>12</v>
      </c>
      <c r="G1020" s="20" t="s">
        <v>10</v>
      </c>
      <c r="H1020" s="20" t="s">
        <v>10</v>
      </c>
      <c r="I1020" s="90"/>
      <c r="J1020" s="135">
        <v>0</v>
      </c>
      <c r="L1020" s="135">
        <v>0</v>
      </c>
      <c r="N1020" s="135">
        <v>0</v>
      </c>
      <c r="P1020" s="135">
        <v>0</v>
      </c>
      <c r="R1020" s="135">
        <v>0</v>
      </c>
    </row>
    <row r="1021" spans="1:18" ht="12" customHeight="1" x14ac:dyDescent="0.2">
      <c r="A1021" s="8">
        <v>11000</v>
      </c>
      <c r="B1021" s="8">
        <v>2600</v>
      </c>
      <c r="C1021" s="8">
        <v>56214</v>
      </c>
      <c r="D1021" s="8" t="s">
        <v>136</v>
      </c>
      <c r="E1021" s="20" t="s">
        <v>10</v>
      </c>
      <c r="F1021" s="17" t="s">
        <v>12</v>
      </c>
      <c r="G1021" s="20" t="s">
        <v>10</v>
      </c>
      <c r="H1021" s="20" t="s">
        <v>10</v>
      </c>
      <c r="I1021" s="90"/>
      <c r="J1021" s="135">
        <v>0</v>
      </c>
      <c r="L1021" s="135">
        <v>0</v>
      </c>
      <c r="N1021" s="135">
        <v>0</v>
      </c>
      <c r="P1021" s="135">
        <v>0</v>
      </c>
      <c r="R1021" s="135">
        <v>0</v>
      </c>
    </row>
    <row r="1022" spans="1:18" ht="12" customHeight="1" x14ac:dyDescent="0.2">
      <c r="A1022" s="8">
        <v>11000</v>
      </c>
      <c r="B1022" s="8">
        <v>2600</v>
      </c>
      <c r="C1022" s="8">
        <v>56215</v>
      </c>
      <c r="D1022" s="8" t="s">
        <v>137</v>
      </c>
      <c r="E1022" s="20" t="s">
        <v>10</v>
      </c>
      <c r="F1022" s="17" t="s">
        <v>12</v>
      </c>
      <c r="G1022" s="20" t="s">
        <v>10</v>
      </c>
      <c r="H1022" s="20" t="s">
        <v>10</v>
      </c>
      <c r="I1022" s="90"/>
      <c r="J1022" s="135">
        <v>0</v>
      </c>
      <c r="L1022" s="135">
        <v>0</v>
      </c>
      <c r="N1022" s="135">
        <v>0</v>
      </c>
      <c r="P1022" s="135">
        <v>0</v>
      </c>
      <c r="R1022" s="135">
        <v>0</v>
      </c>
    </row>
    <row r="1023" spans="1:18" ht="12" customHeight="1" x14ac:dyDescent="0.2">
      <c r="A1023" s="8">
        <v>11000</v>
      </c>
      <c r="B1023" s="8">
        <v>2600</v>
      </c>
      <c r="C1023" s="8">
        <v>56216</v>
      </c>
      <c r="D1023" s="8" t="s">
        <v>138</v>
      </c>
      <c r="E1023" s="20" t="s">
        <v>10</v>
      </c>
      <c r="F1023" s="17" t="s">
        <v>12</v>
      </c>
      <c r="G1023" s="20" t="s">
        <v>10</v>
      </c>
      <c r="H1023" s="20" t="s">
        <v>10</v>
      </c>
      <c r="I1023" s="90"/>
      <c r="J1023" s="135">
        <v>0</v>
      </c>
      <c r="L1023" s="135">
        <v>0</v>
      </c>
      <c r="N1023" s="135">
        <v>0</v>
      </c>
      <c r="P1023" s="135">
        <v>0</v>
      </c>
      <c r="R1023" s="135">
        <v>0</v>
      </c>
    </row>
    <row r="1024" spans="1:18" ht="14.25" x14ac:dyDescent="0.3">
      <c r="A1024" s="11"/>
      <c r="B1024" s="11"/>
      <c r="C1024" s="11" t="s">
        <v>94</v>
      </c>
      <c r="D1024" s="11"/>
      <c r="E1024" s="22"/>
      <c r="F1024" s="22"/>
      <c r="G1024" s="22"/>
      <c r="H1024" s="22"/>
      <c r="I1024" s="101"/>
      <c r="J1024" s="73" t="s">
        <v>905</v>
      </c>
      <c r="K1024" s="83"/>
      <c r="L1024" s="73" t="s">
        <v>906</v>
      </c>
      <c r="M1024" s="83"/>
      <c r="N1024" s="73" t="s">
        <v>907</v>
      </c>
      <c r="O1024" s="83"/>
      <c r="P1024" s="73" t="s">
        <v>908</v>
      </c>
      <c r="Q1024" s="83"/>
      <c r="R1024" s="73" t="s">
        <v>909</v>
      </c>
    </row>
    <row r="1025" spans="1:46" ht="12" customHeight="1" x14ac:dyDescent="0.2">
      <c r="A1025" s="8">
        <v>11000</v>
      </c>
      <c r="B1025" s="8">
        <v>2600</v>
      </c>
      <c r="C1025" s="8">
        <v>57331</v>
      </c>
      <c r="D1025" s="8" t="s">
        <v>95</v>
      </c>
      <c r="E1025" s="20" t="s">
        <v>10</v>
      </c>
      <c r="F1025" s="17" t="s">
        <v>12</v>
      </c>
      <c r="G1025" s="20" t="s">
        <v>10</v>
      </c>
      <c r="H1025" s="20" t="s">
        <v>10</v>
      </c>
      <c r="I1025" s="90"/>
      <c r="J1025" s="135">
        <v>0</v>
      </c>
      <c r="L1025" s="135">
        <v>0</v>
      </c>
      <c r="N1025" s="135">
        <v>0</v>
      </c>
      <c r="P1025" s="135">
        <v>0</v>
      </c>
      <c r="R1025" s="135">
        <v>0</v>
      </c>
    </row>
    <row r="1026" spans="1:46" ht="12" customHeight="1" x14ac:dyDescent="0.2">
      <c r="A1026" s="8">
        <v>11000</v>
      </c>
      <c r="B1026" s="8">
        <v>2600</v>
      </c>
      <c r="C1026" s="8">
        <v>57332</v>
      </c>
      <c r="D1026" s="8" t="s">
        <v>96</v>
      </c>
      <c r="E1026" s="20" t="s">
        <v>10</v>
      </c>
      <c r="F1026" s="17" t="s">
        <v>12</v>
      </c>
      <c r="G1026" s="20" t="s">
        <v>10</v>
      </c>
      <c r="H1026" s="20" t="s">
        <v>10</v>
      </c>
      <c r="I1026" s="90"/>
      <c r="J1026" s="135">
        <v>1500</v>
      </c>
      <c r="L1026" s="135">
        <v>5000</v>
      </c>
      <c r="N1026" s="135">
        <v>5000</v>
      </c>
      <c r="P1026" s="135">
        <v>5000</v>
      </c>
      <c r="R1026" s="135">
        <v>5000</v>
      </c>
    </row>
    <row r="1027" spans="1:46" ht="12" customHeight="1" x14ac:dyDescent="0.2">
      <c r="A1027" s="67"/>
      <c r="B1027" s="232"/>
      <c r="C1027" s="69"/>
      <c r="D1027" s="69"/>
      <c r="E1027" s="70"/>
      <c r="F1027" s="71"/>
      <c r="G1027" s="72"/>
      <c r="H1027" s="70"/>
      <c r="I1027" s="235"/>
      <c r="J1027" s="236"/>
      <c r="K1027" s="237"/>
      <c r="L1027" s="238"/>
      <c r="M1027" s="237"/>
      <c r="N1027" s="238"/>
      <c r="O1027" s="237"/>
      <c r="P1027" s="238"/>
      <c r="Q1027" s="237"/>
      <c r="R1027" s="168"/>
    </row>
    <row r="1028" spans="1:46" ht="12" customHeight="1" x14ac:dyDescent="0.2">
      <c r="A1028" s="67"/>
      <c r="B1028" s="232"/>
      <c r="C1028" s="69"/>
      <c r="D1028" s="69"/>
      <c r="E1028" s="70"/>
      <c r="F1028" s="71"/>
      <c r="G1028" s="72"/>
      <c r="H1028" s="70" t="s">
        <v>981</v>
      </c>
      <c r="I1028" s="235"/>
      <c r="J1028" s="236">
        <f>SUM(J993:J1027)</f>
        <v>84500</v>
      </c>
      <c r="K1028" s="237"/>
      <c r="L1028" s="236">
        <f>SUM(L993:L1027)</f>
        <v>99800</v>
      </c>
      <c r="M1028" s="237"/>
      <c r="N1028" s="236">
        <f>SUM(N993:N1027)</f>
        <v>111600</v>
      </c>
      <c r="O1028" s="237"/>
      <c r="P1028" s="236">
        <f>SUM(P993:P1027)</f>
        <v>123400</v>
      </c>
      <c r="Q1028" s="237"/>
      <c r="R1028" s="236">
        <f>SUM(R993:R1027)</f>
        <v>135200</v>
      </c>
    </row>
    <row r="1029" spans="1:46" ht="14.25" x14ac:dyDescent="0.3">
      <c r="A1029" s="3"/>
      <c r="B1029" s="280" t="s">
        <v>139</v>
      </c>
      <c r="C1029" s="281"/>
      <c r="D1029" s="281"/>
      <c r="E1029" s="281"/>
      <c r="F1029" s="281"/>
      <c r="G1029" s="282"/>
      <c r="H1029" s="89"/>
      <c r="I1029" s="89"/>
      <c r="J1029" s="277"/>
      <c r="K1029" s="278"/>
      <c r="L1029" s="278"/>
      <c r="M1029" s="278"/>
      <c r="N1029" s="278"/>
      <c r="O1029" s="278"/>
      <c r="P1029" s="278"/>
      <c r="Q1029" s="278"/>
      <c r="R1029" s="279"/>
    </row>
    <row r="1030" spans="1:46" ht="14.25" x14ac:dyDescent="0.3">
      <c r="A1030" s="4"/>
      <c r="B1030" s="5"/>
      <c r="C1030" s="6" t="s">
        <v>55</v>
      </c>
      <c r="D1030" s="7"/>
      <c r="E1030" s="18"/>
      <c r="F1030" s="18"/>
      <c r="G1030" s="19"/>
      <c r="H1030" s="19"/>
      <c r="I1030" s="89"/>
      <c r="J1030" s="73" t="s">
        <v>905</v>
      </c>
      <c r="K1030" s="83"/>
      <c r="L1030" s="73" t="s">
        <v>906</v>
      </c>
      <c r="M1030" s="83"/>
      <c r="N1030" s="73" t="s">
        <v>907</v>
      </c>
      <c r="O1030" s="83"/>
      <c r="P1030" s="73" t="s">
        <v>908</v>
      </c>
      <c r="Q1030" s="83"/>
      <c r="R1030" s="73" t="s">
        <v>909</v>
      </c>
    </row>
    <row r="1031" spans="1:46" x14ac:dyDescent="0.2">
      <c r="A1031" s="8">
        <v>11000</v>
      </c>
      <c r="B1031" s="8">
        <v>2700</v>
      </c>
      <c r="C1031" s="8">
        <v>51100</v>
      </c>
      <c r="D1031" s="8" t="s">
        <v>56</v>
      </c>
      <c r="E1031" s="20" t="s">
        <v>10</v>
      </c>
      <c r="F1031" s="17" t="s">
        <v>12</v>
      </c>
      <c r="G1031" s="17">
        <v>1113</v>
      </c>
      <c r="H1031" s="17" t="s">
        <v>949</v>
      </c>
      <c r="J1031" s="135" t="s">
        <v>977</v>
      </c>
    </row>
    <row r="1032" spans="1:46" ht="12" customHeight="1" x14ac:dyDescent="0.2">
      <c r="A1032" s="8">
        <v>11000</v>
      </c>
      <c r="B1032" s="8">
        <v>2700</v>
      </c>
      <c r="C1032" s="8">
        <v>51100</v>
      </c>
      <c r="D1032" s="8" t="s">
        <v>56</v>
      </c>
      <c r="E1032" s="20" t="s">
        <v>10</v>
      </c>
      <c r="F1032" s="17" t="s">
        <v>12</v>
      </c>
      <c r="G1032" s="17">
        <v>1114</v>
      </c>
      <c r="H1032" s="17" t="s">
        <v>950</v>
      </c>
      <c r="J1032" s="135" t="s">
        <v>977</v>
      </c>
    </row>
    <row r="1033" spans="1:46" ht="12" customHeight="1" x14ac:dyDescent="0.2">
      <c r="A1033" s="8">
        <v>11000</v>
      </c>
      <c r="B1033" s="8">
        <v>2700</v>
      </c>
      <c r="C1033" s="8">
        <v>51100</v>
      </c>
      <c r="D1033" s="8" t="s">
        <v>56</v>
      </c>
      <c r="E1033" s="20" t="s">
        <v>10</v>
      </c>
      <c r="F1033" s="17" t="s">
        <v>12</v>
      </c>
      <c r="G1033" s="17">
        <v>1217</v>
      </c>
      <c r="H1033" s="17" t="s">
        <v>934</v>
      </c>
      <c r="J1033" s="135" t="s">
        <v>977</v>
      </c>
    </row>
    <row r="1034" spans="1:46" ht="12" customHeight="1" x14ac:dyDescent="0.2">
      <c r="A1034" s="8">
        <v>11000</v>
      </c>
      <c r="B1034" s="8">
        <v>2700</v>
      </c>
      <c r="C1034" s="8">
        <v>51100</v>
      </c>
      <c r="D1034" s="8" t="s">
        <v>56</v>
      </c>
      <c r="E1034" s="20" t="s">
        <v>10</v>
      </c>
      <c r="F1034" s="17" t="s">
        <v>12</v>
      </c>
      <c r="G1034" s="17">
        <v>1319</v>
      </c>
      <c r="H1034" s="17" t="s">
        <v>944</v>
      </c>
      <c r="J1034" s="135" t="s">
        <v>977</v>
      </c>
    </row>
    <row r="1035" spans="1:46" s="139" customFormat="1" ht="12" customHeight="1" x14ac:dyDescent="0.2">
      <c r="A1035" s="44">
        <v>11000</v>
      </c>
      <c r="B1035" s="44">
        <v>2700</v>
      </c>
      <c r="C1035" s="44">
        <v>51100</v>
      </c>
      <c r="D1035" s="44" t="s">
        <v>56</v>
      </c>
      <c r="E1035" s="47" t="s">
        <v>10</v>
      </c>
      <c r="F1035" s="45" t="s">
        <v>12</v>
      </c>
      <c r="G1035" s="45" t="s">
        <v>743</v>
      </c>
      <c r="H1035" s="45" t="s">
        <v>912</v>
      </c>
      <c r="I1035" s="98"/>
      <c r="J1035" s="135" t="s">
        <v>977</v>
      </c>
      <c r="K1035" s="138"/>
      <c r="L1035" s="137"/>
      <c r="M1035" s="138"/>
      <c r="N1035" s="137"/>
      <c r="O1035" s="138"/>
      <c r="P1035" s="137"/>
      <c r="Q1035" s="138"/>
      <c r="R1035" s="137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</row>
    <row r="1036" spans="1:46" ht="12" customHeight="1" x14ac:dyDescent="0.2">
      <c r="A1036" s="8">
        <v>11000</v>
      </c>
      <c r="B1036" s="8">
        <v>2700</v>
      </c>
      <c r="C1036" s="8">
        <v>51100</v>
      </c>
      <c r="D1036" s="8" t="s">
        <v>56</v>
      </c>
      <c r="E1036" s="20" t="s">
        <v>10</v>
      </c>
      <c r="F1036" s="17" t="s">
        <v>12</v>
      </c>
      <c r="G1036" s="17">
        <v>1611</v>
      </c>
      <c r="H1036" s="17" t="s">
        <v>913</v>
      </c>
      <c r="J1036" s="135" t="s">
        <v>977</v>
      </c>
    </row>
    <row r="1037" spans="1:46" ht="12" customHeight="1" x14ac:dyDescent="0.2">
      <c r="A1037" s="8">
        <v>11000</v>
      </c>
      <c r="B1037" s="8">
        <v>2700</v>
      </c>
      <c r="C1037" s="8">
        <v>51100</v>
      </c>
      <c r="D1037" s="8" t="s">
        <v>56</v>
      </c>
      <c r="E1037" s="20" t="s">
        <v>10</v>
      </c>
      <c r="F1037" s="17" t="s">
        <v>12</v>
      </c>
      <c r="G1037" s="17">
        <v>1612</v>
      </c>
      <c r="H1037" s="17" t="s">
        <v>914</v>
      </c>
      <c r="J1037" s="135" t="s">
        <v>977</v>
      </c>
    </row>
    <row r="1038" spans="1:46" ht="12" customHeight="1" x14ac:dyDescent="0.2">
      <c r="A1038" s="8">
        <v>11000</v>
      </c>
      <c r="B1038" s="8">
        <v>2700</v>
      </c>
      <c r="C1038" s="8">
        <v>51100</v>
      </c>
      <c r="D1038" s="8" t="s">
        <v>56</v>
      </c>
      <c r="E1038" s="20" t="s">
        <v>10</v>
      </c>
      <c r="F1038" s="17" t="s">
        <v>12</v>
      </c>
      <c r="G1038" s="17">
        <v>1613</v>
      </c>
      <c r="H1038" s="17" t="s">
        <v>915</v>
      </c>
      <c r="J1038" s="135" t="s">
        <v>977</v>
      </c>
    </row>
    <row r="1039" spans="1:46" ht="12" customHeight="1" x14ac:dyDescent="0.2">
      <c r="A1039" s="8">
        <v>11000</v>
      </c>
      <c r="B1039" s="8">
        <v>2700</v>
      </c>
      <c r="C1039" s="8">
        <v>51100</v>
      </c>
      <c r="D1039" s="8" t="s">
        <v>56</v>
      </c>
      <c r="E1039" s="20" t="s">
        <v>10</v>
      </c>
      <c r="F1039" s="17" t="s">
        <v>12</v>
      </c>
      <c r="G1039" s="17">
        <v>1614</v>
      </c>
      <c r="H1039" s="17" t="s">
        <v>957</v>
      </c>
      <c r="J1039" s="135" t="s">
        <v>977</v>
      </c>
    </row>
    <row r="1040" spans="1:46" ht="12" customHeight="1" x14ac:dyDescent="0.2">
      <c r="A1040" s="8">
        <v>11000</v>
      </c>
      <c r="B1040" s="8">
        <v>2700</v>
      </c>
      <c r="C1040" s="8">
        <v>51100</v>
      </c>
      <c r="D1040" s="8" t="s">
        <v>56</v>
      </c>
      <c r="E1040" s="20" t="s">
        <v>10</v>
      </c>
      <c r="F1040" s="17" t="s">
        <v>12</v>
      </c>
      <c r="G1040" s="17">
        <v>1615</v>
      </c>
      <c r="H1040" s="17" t="s">
        <v>958</v>
      </c>
      <c r="J1040" s="135" t="s">
        <v>977</v>
      </c>
    </row>
    <row r="1041" spans="1:18" ht="12" customHeight="1" x14ac:dyDescent="0.2">
      <c r="A1041" s="8">
        <v>11000</v>
      </c>
      <c r="B1041" s="8">
        <v>2700</v>
      </c>
      <c r="C1041" s="8">
        <v>51100</v>
      </c>
      <c r="D1041" s="8" t="s">
        <v>56</v>
      </c>
      <c r="E1041" s="20" t="s">
        <v>10</v>
      </c>
      <c r="F1041" s="17" t="s">
        <v>12</v>
      </c>
      <c r="G1041" s="17">
        <v>1622</v>
      </c>
      <c r="H1041" s="17" t="s">
        <v>920</v>
      </c>
      <c r="J1041" s="135" t="s">
        <v>977</v>
      </c>
    </row>
    <row r="1042" spans="1:18" ht="12" customHeight="1" x14ac:dyDescent="0.2">
      <c r="A1042" s="8">
        <v>11000</v>
      </c>
      <c r="B1042" s="8">
        <v>2700</v>
      </c>
      <c r="C1042" s="8">
        <v>51200</v>
      </c>
      <c r="D1042" s="8" t="s">
        <v>57</v>
      </c>
      <c r="E1042" s="20" t="s">
        <v>10</v>
      </c>
      <c r="F1042" s="17" t="s">
        <v>12</v>
      </c>
      <c r="G1042" s="17">
        <v>1114</v>
      </c>
      <c r="H1042" s="17" t="s">
        <v>950</v>
      </c>
      <c r="J1042" s="135" t="s">
        <v>977</v>
      </c>
    </row>
    <row r="1043" spans="1:18" ht="12" customHeight="1" x14ac:dyDescent="0.2">
      <c r="A1043" s="8">
        <v>11000</v>
      </c>
      <c r="B1043" s="8">
        <v>2700</v>
      </c>
      <c r="C1043" s="8">
        <v>51200</v>
      </c>
      <c r="D1043" s="8" t="s">
        <v>57</v>
      </c>
      <c r="E1043" s="20" t="s">
        <v>10</v>
      </c>
      <c r="F1043" s="17" t="s">
        <v>12</v>
      </c>
      <c r="G1043" s="17">
        <v>1217</v>
      </c>
      <c r="H1043" s="17" t="s">
        <v>934</v>
      </c>
      <c r="J1043" s="135" t="s">
        <v>977</v>
      </c>
    </row>
    <row r="1044" spans="1:18" ht="12" customHeight="1" x14ac:dyDescent="0.2">
      <c r="A1044" s="8">
        <v>11000</v>
      </c>
      <c r="B1044" s="8">
        <v>2700</v>
      </c>
      <c r="C1044" s="8">
        <v>51200</v>
      </c>
      <c r="D1044" s="8" t="s">
        <v>57</v>
      </c>
      <c r="E1044" s="20" t="s">
        <v>10</v>
      </c>
      <c r="F1044" s="17" t="s">
        <v>12</v>
      </c>
      <c r="G1044" s="17">
        <v>1319</v>
      </c>
      <c r="H1044" s="17" t="s">
        <v>944</v>
      </c>
      <c r="J1044" s="135" t="s">
        <v>977</v>
      </c>
    </row>
    <row r="1045" spans="1:18" ht="12" customHeight="1" x14ac:dyDescent="0.2">
      <c r="A1045" s="8">
        <v>11000</v>
      </c>
      <c r="B1045" s="8">
        <v>2700</v>
      </c>
      <c r="C1045" s="8">
        <v>51200</v>
      </c>
      <c r="D1045" s="8" t="s">
        <v>57</v>
      </c>
      <c r="E1045" s="20" t="s">
        <v>10</v>
      </c>
      <c r="F1045" s="17" t="s">
        <v>12</v>
      </c>
      <c r="G1045" s="17">
        <v>1614</v>
      </c>
      <c r="H1045" s="17" t="s">
        <v>957</v>
      </c>
      <c r="J1045" s="135" t="s">
        <v>977</v>
      </c>
    </row>
    <row r="1046" spans="1:18" ht="12" customHeight="1" x14ac:dyDescent="0.2">
      <c r="A1046" s="8">
        <v>11000</v>
      </c>
      <c r="B1046" s="8">
        <v>2700</v>
      </c>
      <c r="C1046" s="8">
        <v>51200</v>
      </c>
      <c r="D1046" s="8" t="s">
        <v>57</v>
      </c>
      <c r="E1046" s="20" t="s">
        <v>10</v>
      </c>
      <c r="F1046" s="17" t="s">
        <v>12</v>
      </c>
      <c r="G1046" s="17">
        <v>1615</v>
      </c>
      <c r="H1046" s="17" t="s">
        <v>958</v>
      </c>
      <c r="J1046" s="135" t="s">
        <v>977</v>
      </c>
    </row>
    <row r="1047" spans="1:18" ht="12" customHeight="1" x14ac:dyDescent="0.2">
      <c r="A1047" s="8">
        <v>11000</v>
      </c>
      <c r="B1047" s="8">
        <v>2700</v>
      </c>
      <c r="C1047" s="8">
        <v>51200</v>
      </c>
      <c r="D1047" s="8" t="s">
        <v>57</v>
      </c>
      <c r="E1047" s="20" t="s">
        <v>10</v>
      </c>
      <c r="F1047" s="17" t="s">
        <v>12</v>
      </c>
      <c r="G1047" s="17">
        <v>1622</v>
      </c>
      <c r="H1047" s="17" t="s">
        <v>920</v>
      </c>
      <c r="J1047" s="135" t="s">
        <v>977</v>
      </c>
    </row>
    <row r="1048" spans="1:18" ht="12" customHeight="1" x14ac:dyDescent="0.2">
      <c r="A1048" s="8">
        <v>11000</v>
      </c>
      <c r="B1048" s="8">
        <v>2700</v>
      </c>
      <c r="C1048" s="8">
        <v>51300</v>
      </c>
      <c r="D1048" s="8" t="s">
        <v>58</v>
      </c>
      <c r="E1048" s="20" t="s">
        <v>10</v>
      </c>
      <c r="F1048" s="17" t="s">
        <v>12</v>
      </c>
      <c r="G1048" s="17">
        <v>1113</v>
      </c>
      <c r="H1048" s="17" t="s">
        <v>949</v>
      </c>
      <c r="J1048" s="135" t="s">
        <v>977</v>
      </c>
    </row>
    <row r="1049" spans="1:18" ht="12" customHeight="1" x14ac:dyDescent="0.2">
      <c r="A1049" s="8">
        <v>11000</v>
      </c>
      <c r="B1049" s="8">
        <v>2700</v>
      </c>
      <c r="C1049" s="8">
        <v>51300</v>
      </c>
      <c r="D1049" s="8" t="s">
        <v>58</v>
      </c>
      <c r="E1049" s="20" t="s">
        <v>10</v>
      </c>
      <c r="F1049" s="17" t="s">
        <v>12</v>
      </c>
      <c r="G1049" s="17">
        <v>1114</v>
      </c>
      <c r="H1049" s="17" t="s">
        <v>950</v>
      </c>
      <c r="J1049" s="135" t="s">
        <v>977</v>
      </c>
    </row>
    <row r="1050" spans="1:18" ht="12" customHeight="1" x14ac:dyDescent="0.2">
      <c r="A1050" s="8">
        <v>11000</v>
      </c>
      <c r="B1050" s="8">
        <v>2700</v>
      </c>
      <c r="C1050" s="8">
        <v>51300</v>
      </c>
      <c r="D1050" s="8" t="s">
        <v>58</v>
      </c>
      <c r="E1050" s="20" t="s">
        <v>10</v>
      </c>
      <c r="F1050" s="17" t="s">
        <v>12</v>
      </c>
      <c r="G1050" s="17">
        <v>1217</v>
      </c>
      <c r="H1050" s="17" t="s">
        <v>934</v>
      </c>
      <c r="J1050" s="135" t="s">
        <v>977</v>
      </c>
    </row>
    <row r="1051" spans="1:18" ht="12" customHeight="1" x14ac:dyDescent="0.2">
      <c r="A1051" s="8">
        <v>11000</v>
      </c>
      <c r="B1051" s="8">
        <v>2700</v>
      </c>
      <c r="C1051" s="8">
        <v>51300</v>
      </c>
      <c r="D1051" s="8" t="s">
        <v>58</v>
      </c>
      <c r="E1051" s="20" t="s">
        <v>10</v>
      </c>
      <c r="F1051" s="17" t="s">
        <v>12</v>
      </c>
      <c r="G1051" s="17">
        <v>1319</v>
      </c>
      <c r="H1051" s="17" t="s">
        <v>944</v>
      </c>
      <c r="J1051" s="135" t="s">
        <v>977</v>
      </c>
    </row>
    <row r="1052" spans="1:18" ht="12" customHeight="1" x14ac:dyDescent="0.2">
      <c r="A1052" s="8">
        <v>11000</v>
      </c>
      <c r="B1052" s="8">
        <v>2700</v>
      </c>
      <c r="C1052" s="8">
        <v>51300</v>
      </c>
      <c r="D1052" s="8" t="s">
        <v>58</v>
      </c>
      <c r="E1052" s="20" t="s">
        <v>10</v>
      </c>
      <c r="F1052" s="17" t="s">
        <v>12</v>
      </c>
      <c r="G1052" s="17">
        <v>1614</v>
      </c>
      <c r="H1052" s="17" t="s">
        <v>957</v>
      </c>
      <c r="J1052" s="135" t="s">
        <v>977</v>
      </c>
    </row>
    <row r="1053" spans="1:18" ht="12" customHeight="1" x14ac:dyDescent="0.2">
      <c r="A1053" s="8">
        <v>11000</v>
      </c>
      <c r="B1053" s="8">
        <v>2700</v>
      </c>
      <c r="C1053" s="8">
        <v>51300</v>
      </c>
      <c r="D1053" s="8" t="s">
        <v>58</v>
      </c>
      <c r="E1053" s="20" t="s">
        <v>10</v>
      </c>
      <c r="F1053" s="17" t="s">
        <v>12</v>
      </c>
      <c r="G1053" s="17">
        <v>1615</v>
      </c>
      <c r="H1053" s="17" t="s">
        <v>958</v>
      </c>
      <c r="J1053" s="135" t="s">
        <v>977</v>
      </c>
    </row>
    <row r="1054" spans="1:18" ht="12" customHeight="1" x14ac:dyDescent="0.2">
      <c r="A1054" s="8">
        <v>11000</v>
      </c>
      <c r="B1054" s="8">
        <v>2700</v>
      </c>
      <c r="C1054" s="8">
        <v>51300</v>
      </c>
      <c r="D1054" s="8" t="s">
        <v>58</v>
      </c>
      <c r="E1054" s="20" t="s">
        <v>10</v>
      </c>
      <c r="F1054" s="17" t="s">
        <v>12</v>
      </c>
      <c r="G1054" s="17">
        <v>1622</v>
      </c>
      <c r="H1054" s="17" t="s">
        <v>920</v>
      </c>
      <c r="J1054" s="135" t="s">
        <v>977</v>
      </c>
    </row>
    <row r="1055" spans="1:18" ht="14.25" x14ac:dyDescent="0.3">
      <c r="A1055" s="4"/>
      <c r="B1055" s="5"/>
      <c r="C1055" s="6" t="s">
        <v>59</v>
      </c>
      <c r="D1055" s="7"/>
      <c r="E1055" s="18"/>
      <c r="F1055" s="18"/>
      <c r="G1055" s="19"/>
      <c r="H1055" s="19"/>
      <c r="I1055" s="89"/>
      <c r="J1055" s="73" t="s">
        <v>905</v>
      </c>
      <c r="K1055" s="83"/>
      <c r="L1055" s="73" t="s">
        <v>906</v>
      </c>
      <c r="M1055" s="83"/>
      <c r="N1055" s="73" t="s">
        <v>907</v>
      </c>
      <c r="O1055" s="83"/>
      <c r="P1055" s="73" t="s">
        <v>908</v>
      </c>
      <c r="Q1055" s="83"/>
      <c r="R1055" s="73" t="s">
        <v>909</v>
      </c>
    </row>
    <row r="1056" spans="1:18" ht="12" customHeight="1" x14ac:dyDescent="0.2">
      <c r="A1056" s="8">
        <v>11000</v>
      </c>
      <c r="B1056" s="8">
        <v>2700</v>
      </c>
      <c r="C1056" s="8">
        <v>52111</v>
      </c>
      <c r="D1056" s="8" t="s">
        <v>60</v>
      </c>
      <c r="E1056" s="20" t="s">
        <v>10</v>
      </c>
      <c r="F1056" s="17" t="s">
        <v>12</v>
      </c>
      <c r="G1056" s="20" t="s">
        <v>10</v>
      </c>
      <c r="H1056" s="20" t="s">
        <v>10</v>
      </c>
      <c r="I1056" s="90"/>
      <c r="J1056" s="135" t="s">
        <v>977</v>
      </c>
    </row>
    <row r="1057" spans="1:10" ht="12" customHeight="1" x14ac:dyDescent="0.2">
      <c r="A1057" s="8">
        <v>11000</v>
      </c>
      <c r="B1057" s="8">
        <v>2700</v>
      </c>
      <c r="C1057" s="8">
        <v>52112</v>
      </c>
      <c r="D1057" s="8" t="s">
        <v>61</v>
      </c>
      <c r="E1057" s="20" t="s">
        <v>10</v>
      </c>
      <c r="F1057" s="17" t="s">
        <v>12</v>
      </c>
      <c r="G1057" s="20" t="s">
        <v>10</v>
      </c>
      <c r="H1057" s="20" t="s">
        <v>10</v>
      </c>
      <c r="I1057" s="90"/>
      <c r="J1057" s="135" t="s">
        <v>977</v>
      </c>
    </row>
    <row r="1058" spans="1:10" ht="12" customHeight="1" x14ac:dyDescent="0.2">
      <c r="A1058" s="8">
        <v>11000</v>
      </c>
      <c r="B1058" s="8">
        <v>2700</v>
      </c>
      <c r="C1058" s="8">
        <v>52210</v>
      </c>
      <c r="D1058" s="8" t="s">
        <v>62</v>
      </c>
      <c r="E1058" s="20" t="s">
        <v>10</v>
      </c>
      <c r="F1058" s="17" t="s">
        <v>12</v>
      </c>
      <c r="G1058" s="20" t="s">
        <v>10</v>
      </c>
      <c r="H1058" s="20" t="s">
        <v>10</v>
      </c>
      <c r="I1058" s="90"/>
      <c r="J1058" s="135" t="s">
        <v>977</v>
      </c>
    </row>
    <row r="1059" spans="1:10" ht="12" customHeight="1" x14ac:dyDescent="0.2">
      <c r="A1059" s="8">
        <v>11000</v>
      </c>
      <c r="B1059" s="8">
        <v>2700</v>
      </c>
      <c r="C1059" s="8">
        <v>52220</v>
      </c>
      <c r="D1059" s="8" t="s">
        <v>63</v>
      </c>
      <c r="E1059" s="20" t="s">
        <v>10</v>
      </c>
      <c r="F1059" s="17" t="s">
        <v>12</v>
      </c>
      <c r="G1059" s="20" t="s">
        <v>10</v>
      </c>
      <c r="H1059" s="20" t="s">
        <v>10</v>
      </c>
      <c r="I1059" s="90"/>
      <c r="J1059" s="135" t="s">
        <v>977</v>
      </c>
    </row>
    <row r="1060" spans="1:10" ht="12" customHeight="1" x14ac:dyDescent="0.2">
      <c r="A1060" s="8">
        <v>11000</v>
      </c>
      <c r="B1060" s="8">
        <v>2700</v>
      </c>
      <c r="C1060" s="8">
        <v>52311</v>
      </c>
      <c r="D1060" s="8" t="s">
        <v>64</v>
      </c>
      <c r="E1060" s="20" t="s">
        <v>10</v>
      </c>
      <c r="F1060" s="17" t="s">
        <v>12</v>
      </c>
      <c r="G1060" s="20" t="s">
        <v>10</v>
      </c>
      <c r="H1060" s="20" t="s">
        <v>10</v>
      </c>
      <c r="I1060" s="90"/>
      <c r="J1060" s="135" t="s">
        <v>977</v>
      </c>
    </row>
    <row r="1061" spans="1:10" ht="12" customHeight="1" x14ac:dyDescent="0.2">
      <c r="A1061" s="8">
        <v>11000</v>
      </c>
      <c r="B1061" s="8">
        <v>2700</v>
      </c>
      <c r="C1061" s="8">
        <v>52312</v>
      </c>
      <c r="D1061" s="8" t="s">
        <v>65</v>
      </c>
      <c r="E1061" s="20" t="s">
        <v>10</v>
      </c>
      <c r="F1061" s="17" t="s">
        <v>12</v>
      </c>
      <c r="G1061" s="20" t="s">
        <v>10</v>
      </c>
      <c r="H1061" s="20" t="s">
        <v>10</v>
      </c>
      <c r="I1061" s="90"/>
      <c r="J1061" s="135" t="s">
        <v>977</v>
      </c>
    </row>
    <row r="1062" spans="1:10" ht="12" customHeight="1" x14ac:dyDescent="0.2">
      <c r="A1062" s="8">
        <v>11000</v>
      </c>
      <c r="B1062" s="8">
        <v>2700</v>
      </c>
      <c r="C1062" s="8">
        <v>52313</v>
      </c>
      <c r="D1062" s="8" t="s">
        <v>66</v>
      </c>
      <c r="E1062" s="20" t="s">
        <v>10</v>
      </c>
      <c r="F1062" s="17" t="s">
        <v>12</v>
      </c>
      <c r="G1062" s="20" t="s">
        <v>10</v>
      </c>
      <c r="H1062" s="20" t="s">
        <v>10</v>
      </c>
      <c r="I1062" s="90"/>
      <c r="J1062" s="135" t="s">
        <v>977</v>
      </c>
    </row>
    <row r="1063" spans="1:10" ht="12" customHeight="1" x14ac:dyDescent="0.2">
      <c r="A1063" s="8">
        <v>11000</v>
      </c>
      <c r="B1063" s="8">
        <v>2700</v>
      </c>
      <c r="C1063" s="8">
        <v>52314</v>
      </c>
      <c r="D1063" s="8" t="s">
        <v>67</v>
      </c>
      <c r="E1063" s="20" t="s">
        <v>10</v>
      </c>
      <c r="F1063" s="17" t="s">
        <v>12</v>
      </c>
      <c r="G1063" s="20" t="s">
        <v>10</v>
      </c>
      <c r="H1063" s="20" t="s">
        <v>10</v>
      </c>
      <c r="I1063" s="90"/>
      <c r="J1063" s="135" t="s">
        <v>977</v>
      </c>
    </row>
    <row r="1064" spans="1:10" ht="12" customHeight="1" x14ac:dyDescent="0.2">
      <c r="A1064" s="8">
        <v>11000</v>
      </c>
      <c r="B1064" s="8">
        <v>2700</v>
      </c>
      <c r="C1064" s="8">
        <v>52315</v>
      </c>
      <c r="D1064" s="8" t="s">
        <v>68</v>
      </c>
      <c r="E1064" s="20" t="s">
        <v>10</v>
      </c>
      <c r="F1064" s="17" t="s">
        <v>12</v>
      </c>
      <c r="G1064" s="20" t="s">
        <v>10</v>
      </c>
      <c r="H1064" s="20" t="s">
        <v>10</v>
      </c>
      <c r="I1064" s="90"/>
      <c r="J1064" s="135" t="s">
        <v>977</v>
      </c>
    </row>
    <row r="1065" spans="1:10" ht="12" customHeight="1" x14ac:dyDescent="0.2">
      <c r="A1065" s="8">
        <v>11000</v>
      </c>
      <c r="B1065" s="8">
        <v>2700</v>
      </c>
      <c r="C1065" s="8">
        <v>52316</v>
      </c>
      <c r="D1065" s="8" t="s">
        <v>69</v>
      </c>
      <c r="E1065" s="20" t="s">
        <v>10</v>
      </c>
      <c r="F1065" s="17" t="s">
        <v>12</v>
      </c>
      <c r="G1065" s="20" t="s">
        <v>10</v>
      </c>
      <c r="H1065" s="20" t="s">
        <v>10</v>
      </c>
      <c r="I1065" s="90"/>
      <c r="J1065" s="135" t="s">
        <v>977</v>
      </c>
    </row>
    <row r="1066" spans="1:10" ht="12" customHeight="1" x14ac:dyDescent="0.2">
      <c r="A1066" s="8">
        <v>11000</v>
      </c>
      <c r="B1066" s="8">
        <v>2700</v>
      </c>
      <c r="C1066" s="8">
        <v>52500</v>
      </c>
      <c r="D1066" s="8" t="s">
        <v>70</v>
      </c>
      <c r="E1066" s="20" t="s">
        <v>10</v>
      </c>
      <c r="F1066" s="17" t="s">
        <v>12</v>
      </c>
      <c r="G1066" s="20" t="s">
        <v>10</v>
      </c>
      <c r="H1066" s="20" t="s">
        <v>10</v>
      </c>
      <c r="I1066" s="90"/>
      <c r="J1066" s="135" t="s">
        <v>977</v>
      </c>
    </row>
    <row r="1067" spans="1:10" ht="12" customHeight="1" x14ac:dyDescent="0.2">
      <c r="A1067" s="8">
        <v>11000</v>
      </c>
      <c r="B1067" s="8">
        <v>2700</v>
      </c>
      <c r="C1067" s="8">
        <v>52710</v>
      </c>
      <c r="D1067" s="8" t="s">
        <v>71</v>
      </c>
      <c r="E1067" s="20" t="s">
        <v>10</v>
      </c>
      <c r="F1067" s="17" t="s">
        <v>12</v>
      </c>
      <c r="G1067" s="20" t="s">
        <v>10</v>
      </c>
      <c r="H1067" s="20" t="s">
        <v>10</v>
      </c>
      <c r="I1067" s="90"/>
      <c r="J1067" s="135" t="s">
        <v>977</v>
      </c>
    </row>
    <row r="1068" spans="1:10" ht="12" customHeight="1" x14ac:dyDescent="0.2">
      <c r="A1068" s="8">
        <v>11000</v>
      </c>
      <c r="B1068" s="8">
        <v>2700</v>
      </c>
      <c r="C1068" s="8">
        <v>52720</v>
      </c>
      <c r="D1068" s="8" t="s">
        <v>72</v>
      </c>
      <c r="E1068" s="20" t="s">
        <v>10</v>
      </c>
      <c r="F1068" s="17" t="s">
        <v>12</v>
      </c>
      <c r="G1068" s="20" t="s">
        <v>10</v>
      </c>
      <c r="H1068" s="20" t="s">
        <v>10</v>
      </c>
      <c r="I1068" s="90"/>
      <c r="J1068" s="135" t="s">
        <v>977</v>
      </c>
    </row>
    <row r="1069" spans="1:10" ht="12" customHeight="1" x14ac:dyDescent="0.2">
      <c r="A1069" s="8">
        <v>11000</v>
      </c>
      <c r="B1069" s="8">
        <v>2700</v>
      </c>
      <c r="C1069" s="8">
        <v>52730</v>
      </c>
      <c r="D1069" s="8" t="s">
        <v>73</v>
      </c>
      <c r="E1069" s="20" t="s">
        <v>10</v>
      </c>
      <c r="F1069" s="17" t="s">
        <v>12</v>
      </c>
      <c r="G1069" s="20" t="s">
        <v>10</v>
      </c>
      <c r="H1069" s="20" t="s">
        <v>10</v>
      </c>
      <c r="I1069" s="90"/>
      <c r="J1069" s="135" t="s">
        <v>977</v>
      </c>
    </row>
    <row r="1070" spans="1:10" ht="12" customHeight="1" x14ac:dyDescent="0.2">
      <c r="A1070" s="8">
        <v>11000</v>
      </c>
      <c r="B1070" s="8">
        <v>2700</v>
      </c>
      <c r="C1070" s="8">
        <v>52911</v>
      </c>
      <c r="D1070" s="8" t="s">
        <v>74</v>
      </c>
      <c r="E1070" s="20" t="s">
        <v>10</v>
      </c>
      <c r="F1070" s="17" t="s">
        <v>12</v>
      </c>
      <c r="G1070" s="20" t="s">
        <v>10</v>
      </c>
      <c r="H1070" s="20" t="s">
        <v>10</v>
      </c>
      <c r="I1070" s="90"/>
      <c r="J1070" s="135" t="s">
        <v>977</v>
      </c>
    </row>
    <row r="1071" spans="1:10" ht="12" customHeight="1" x14ac:dyDescent="0.2">
      <c r="A1071" s="8">
        <v>11000</v>
      </c>
      <c r="B1071" s="8">
        <v>2700</v>
      </c>
      <c r="C1071" s="8">
        <v>52912</v>
      </c>
      <c r="D1071" s="8" t="s">
        <v>75</v>
      </c>
      <c r="E1071" s="20" t="s">
        <v>10</v>
      </c>
      <c r="F1071" s="17" t="s">
        <v>12</v>
      </c>
      <c r="G1071" s="20" t="s">
        <v>10</v>
      </c>
      <c r="H1071" s="20" t="s">
        <v>10</v>
      </c>
      <c r="I1071" s="90"/>
      <c r="J1071" s="135" t="s">
        <v>977</v>
      </c>
    </row>
    <row r="1072" spans="1:10" ht="12" customHeight="1" x14ac:dyDescent="0.2">
      <c r="A1072" s="8">
        <v>11000</v>
      </c>
      <c r="B1072" s="8">
        <v>2700</v>
      </c>
      <c r="C1072" s="8">
        <v>52913</v>
      </c>
      <c r="D1072" s="8" t="s">
        <v>76</v>
      </c>
      <c r="E1072" s="20" t="s">
        <v>10</v>
      </c>
      <c r="F1072" s="17" t="s">
        <v>12</v>
      </c>
      <c r="G1072" s="20" t="s">
        <v>10</v>
      </c>
      <c r="H1072" s="20" t="s">
        <v>10</v>
      </c>
      <c r="I1072" s="90"/>
      <c r="J1072" s="135" t="s">
        <v>977</v>
      </c>
    </row>
    <row r="1073" spans="1:46" ht="12" customHeight="1" x14ac:dyDescent="0.2">
      <c r="A1073" s="8">
        <v>11000</v>
      </c>
      <c r="B1073" s="8">
        <v>2700</v>
      </c>
      <c r="C1073" s="8">
        <v>52914</v>
      </c>
      <c r="D1073" s="8" t="s">
        <v>77</v>
      </c>
      <c r="E1073" s="20" t="s">
        <v>10</v>
      </c>
      <c r="F1073" s="17" t="s">
        <v>12</v>
      </c>
      <c r="G1073" s="20" t="s">
        <v>10</v>
      </c>
      <c r="H1073" s="20" t="s">
        <v>10</v>
      </c>
      <c r="I1073" s="90"/>
      <c r="J1073" s="135" t="s">
        <v>977</v>
      </c>
    </row>
    <row r="1074" spans="1:46" ht="14.25" x14ac:dyDescent="0.3">
      <c r="A1074" s="4"/>
      <c r="B1074" s="5"/>
      <c r="C1074" s="6" t="s">
        <v>655</v>
      </c>
      <c r="D1074" s="7"/>
      <c r="E1074" s="18"/>
      <c r="F1074" s="18"/>
      <c r="G1074" s="19"/>
      <c r="H1074" s="19"/>
      <c r="I1074" s="89"/>
      <c r="J1074" s="73" t="s">
        <v>905</v>
      </c>
      <c r="K1074" s="83"/>
      <c r="L1074" s="73" t="s">
        <v>906</v>
      </c>
      <c r="M1074" s="83"/>
      <c r="N1074" s="73" t="s">
        <v>907</v>
      </c>
      <c r="O1074" s="83"/>
      <c r="P1074" s="73" t="s">
        <v>908</v>
      </c>
      <c r="Q1074" s="83"/>
      <c r="R1074" s="73" t="s">
        <v>909</v>
      </c>
    </row>
    <row r="1075" spans="1:46" s="139" customFormat="1" ht="12" customHeight="1" x14ac:dyDescent="0.2">
      <c r="A1075" s="44">
        <v>11000</v>
      </c>
      <c r="B1075" s="44">
        <v>2700</v>
      </c>
      <c r="C1075" s="44">
        <v>53330</v>
      </c>
      <c r="D1075" s="44" t="s">
        <v>291</v>
      </c>
      <c r="E1075" s="47" t="s">
        <v>10</v>
      </c>
      <c r="F1075" s="45" t="s">
        <v>12</v>
      </c>
      <c r="G1075" s="47" t="s">
        <v>10</v>
      </c>
      <c r="H1075" s="47" t="s">
        <v>10</v>
      </c>
      <c r="I1075" s="91"/>
      <c r="J1075" s="135" t="s">
        <v>977</v>
      </c>
      <c r="K1075" s="138"/>
      <c r="L1075" s="137"/>
      <c r="M1075" s="138"/>
      <c r="N1075" s="137"/>
      <c r="O1075" s="138"/>
      <c r="P1075" s="137"/>
      <c r="Q1075" s="138"/>
      <c r="R1075" s="137"/>
      <c r="S1075" s="62"/>
      <c r="T1075" s="62"/>
      <c r="U1075" s="62"/>
      <c r="V1075" s="62"/>
      <c r="W1075" s="62"/>
      <c r="X1075" s="62"/>
      <c r="Y1075" s="62"/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R1075" s="62"/>
      <c r="AS1075" s="62"/>
      <c r="AT1075" s="62"/>
    </row>
    <row r="1076" spans="1:46" ht="12" customHeight="1" x14ac:dyDescent="0.2">
      <c r="A1076" s="8">
        <v>11000</v>
      </c>
      <c r="B1076" s="8">
        <v>2700</v>
      </c>
      <c r="C1076" s="8">
        <v>53711</v>
      </c>
      <c r="D1076" s="8" t="s">
        <v>78</v>
      </c>
      <c r="E1076" s="20" t="s">
        <v>10</v>
      </c>
      <c r="F1076" s="17" t="s">
        <v>12</v>
      </c>
      <c r="G1076" s="20" t="s">
        <v>10</v>
      </c>
      <c r="H1076" s="20" t="s">
        <v>10</v>
      </c>
      <c r="I1076" s="90"/>
      <c r="J1076" s="135" t="s">
        <v>977</v>
      </c>
    </row>
    <row r="1077" spans="1:46" ht="14.25" x14ac:dyDescent="0.3">
      <c r="A1077" s="4"/>
      <c r="B1077" s="5"/>
      <c r="C1077" s="6" t="s">
        <v>79</v>
      </c>
      <c r="D1077" s="7"/>
      <c r="E1077" s="18"/>
      <c r="F1077" s="18"/>
      <c r="G1077" s="19"/>
      <c r="H1077" s="19"/>
      <c r="I1077" s="89"/>
      <c r="J1077" s="73" t="s">
        <v>905</v>
      </c>
      <c r="K1077" s="83"/>
      <c r="L1077" s="73" t="s">
        <v>906</v>
      </c>
      <c r="M1077" s="83"/>
      <c r="N1077" s="73" t="s">
        <v>907</v>
      </c>
      <c r="O1077" s="83"/>
      <c r="P1077" s="73" t="s">
        <v>908</v>
      </c>
      <c r="Q1077" s="83"/>
      <c r="R1077" s="73" t="s">
        <v>909</v>
      </c>
    </row>
    <row r="1078" spans="1:46" ht="12" customHeight="1" x14ac:dyDescent="0.2">
      <c r="A1078" s="8">
        <v>11000</v>
      </c>
      <c r="B1078" s="8">
        <v>2700</v>
      </c>
      <c r="C1078" s="8">
        <v>54311</v>
      </c>
      <c r="D1078" s="8" t="s">
        <v>80</v>
      </c>
      <c r="E1078" s="20" t="s">
        <v>10</v>
      </c>
      <c r="F1078" s="17" t="s">
        <v>12</v>
      </c>
      <c r="G1078" s="20" t="s">
        <v>10</v>
      </c>
      <c r="H1078" s="20" t="s">
        <v>10</v>
      </c>
      <c r="I1078" s="90"/>
      <c r="J1078" s="135" t="s">
        <v>977</v>
      </c>
    </row>
    <row r="1079" spans="1:46" ht="12" customHeight="1" x14ac:dyDescent="0.2">
      <c r="A1079" s="8">
        <v>11000</v>
      </c>
      <c r="B1079" s="8">
        <v>2700</v>
      </c>
      <c r="C1079" s="8">
        <v>54312</v>
      </c>
      <c r="D1079" s="8" t="s">
        <v>124</v>
      </c>
      <c r="E1079" s="20" t="s">
        <v>10</v>
      </c>
      <c r="F1079" s="17" t="s">
        <v>12</v>
      </c>
      <c r="G1079" s="20" t="s">
        <v>10</v>
      </c>
      <c r="H1079" s="20" t="s">
        <v>10</v>
      </c>
      <c r="I1079" s="90"/>
      <c r="J1079" s="135" t="s">
        <v>977</v>
      </c>
    </row>
    <row r="1080" spans="1:46" ht="12" customHeight="1" x14ac:dyDescent="0.2">
      <c r="A1080" s="8">
        <v>11000</v>
      </c>
      <c r="B1080" s="8">
        <v>2700</v>
      </c>
      <c r="C1080" s="8">
        <v>54313</v>
      </c>
      <c r="D1080" s="8" t="s">
        <v>125</v>
      </c>
      <c r="E1080" s="20" t="s">
        <v>10</v>
      </c>
      <c r="F1080" s="17" t="s">
        <v>12</v>
      </c>
      <c r="G1080" s="20" t="s">
        <v>10</v>
      </c>
      <c r="H1080" s="20" t="s">
        <v>10</v>
      </c>
      <c r="I1080" s="90"/>
      <c r="J1080" s="135" t="s">
        <v>977</v>
      </c>
    </row>
    <row r="1081" spans="1:46" ht="12" customHeight="1" x14ac:dyDescent="0.2">
      <c r="A1081" s="8">
        <v>11000</v>
      </c>
      <c r="B1081" s="8">
        <v>2700</v>
      </c>
      <c r="C1081" s="8">
        <v>54314</v>
      </c>
      <c r="D1081" s="8" t="s">
        <v>140</v>
      </c>
      <c r="E1081" s="20" t="s">
        <v>10</v>
      </c>
      <c r="F1081" s="17" t="s">
        <v>12</v>
      </c>
      <c r="G1081" s="20" t="s">
        <v>10</v>
      </c>
      <c r="H1081" s="20" t="s">
        <v>10</v>
      </c>
      <c r="I1081" s="90"/>
      <c r="J1081" s="135" t="s">
        <v>977</v>
      </c>
    </row>
    <row r="1082" spans="1:46" ht="12" customHeight="1" x14ac:dyDescent="0.2">
      <c r="A1082" s="8">
        <v>11000</v>
      </c>
      <c r="B1082" s="8">
        <v>2700</v>
      </c>
      <c r="C1082" s="8">
        <v>54411</v>
      </c>
      <c r="D1082" s="8" t="s">
        <v>126</v>
      </c>
      <c r="E1082" s="20" t="s">
        <v>10</v>
      </c>
      <c r="F1082" s="17" t="s">
        <v>12</v>
      </c>
      <c r="G1082" s="20" t="s">
        <v>10</v>
      </c>
      <c r="H1082" s="20" t="s">
        <v>10</v>
      </c>
      <c r="I1082" s="90"/>
      <c r="J1082" s="135" t="s">
        <v>977</v>
      </c>
    </row>
    <row r="1083" spans="1:46" ht="12" customHeight="1" x14ac:dyDescent="0.2">
      <c r="A1083" s="8">
        <v>11000</v>
      </c>
      <c r="B1083" s="8">
        <v>2700</v>
      </c>
      <c r="C1083" s="8">
        <v>54412</v>
      </c>
      <c r="D1083" s="8" t="s">
        <v>127</v>
      </c>
      <c r="E1083" s="20" t="s">
        <v>10</v>
      </c>
      <c r="F1083" s="17" t="s">
        <v>12</v>
      </c>
      <c r="G1083" s="20" t="s">
        <v>10</v>
      </c>
      <c r="H1083" s="20" t="s">
        <v>10</v>
      </c>
      <c r="I1083" s="90"/>
      <c r="J1083" s="135" t="s">
        <v>977</v>
      </c>
    </row>
    <row r="1084" spans="1:46" ht="12" customHeight="1" x14ac:dyDescent="0.2">
      <c r="A1084" s="8">
        <v>11000</v>
      </c>
      <c r="B1084" s="8">
        <v>2700</v>
      </c>
      <c r="C1084" s="8">
        <v>54413</v>
      </c>
      <c r="D1084" s="8" t="s">
        <v>128</v>
      </c>
      <c r="E1084" s="20" t="s">
        <v>10</v>
      </c>
      <c r="F1084" s="17" t="s">
        <v>12</v>
      </c>
      <c r="G1084" s="20" t="s">
        <v>10</v>
      </c>
      <c r="H1084" s="20" t="s">
        <v>10</v>
      </c>
      <c r="I1084" s="90"/>
      <c r="J1084" s="135" t="s">
        <v>977</v>
      </c>
    </row>
    <row r="1085" spans="1:46" s="28" customFormat="1" ht="12" customHeight="1" x14ac:dyDescent="0.2">
      <c r="A1085" s="8">
        <v>11000</v>
      </c>
      <c r="B1085" s="8">
        <v>2700</v>
      </c>
      <c r="C1085" s="8">
        <v>54414</v>
      </c>
      <c r="D1085" s="8" t="s">
        <v>129</v>
      </c>
      <c r="E1085" s="20" t="s">
        <v>10</v>
      </c>
      <c r="F1085" s="17" t="s">
        <v>12</v>
      </c>
      <c r="G1085" s="20" t="s">
        <v>10</v>
      </c>
      <c r="H1085" s="20" t="s">
        <v>10</v>
      </c>
      <c r="I1085" s="90"/>
      <c r="J1085" s="135" t="s">
        <v>977</v>
      </c>
      <c r="K1085" s="240"/>
      <c r="L1085" s="239"/>
      <c r="M1085" s="240"/>
      <c r="N1085" s="239"/>
      <c r="O1085" s="240"/>
      <c r="P1085" s="239"/>
      <c r="Q1085" s="240"/>
      <c r="R1085" s="239"/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</row>
    <row r="1086" spans="1:46" ht="12" customHeight="1" x14ac:dyDescent="0.2">
      <c r="A1086" s="8">
        <v>11000</v>
      </c>
      <c r="B1086" s="8">
        <v>2700</v>
      </c>
      <c r="C1086" s="8">
        <v>54415</v>
      </c>
      <c r="D1086" s="8" t="s">
        <v>130</v>
      </c>
      <c r="E1086" s="20" t="s">
        <v>10</v>
      </c>
      <c r="F1086" s="17" t="s">
        <v>12</v>
      </c>
      <c r="G1086" s="20" t="s">
        <v>10</v>
      </c>
      <c r="H1086" s="20" t="s">
        <v>10</v>
      </c>
      <c r="I1086" s="90"/>
      <c r="J1086" s="135" t="s">
        <v>977</v>
      </c>
    </row>
    <row r="1087" spans="1:46" ht="12" customHeight="1" x14ac:dyDescent="0.2">
      <c r="A1087" s="8">
        <v>11000</v>
      </c>
      <c r="B1087" s="8">
        <v>2700</v>
      </c>
      <c r="C1087" s="8">
        <v>54416</v>
      </c>
      <c r="D1087" s="8" t="s">
        <v>131</v>
      </c>
      <c r="E1087" s="20" t="s">
        <v>10</v>
      </c>
      <c r="F1087" s="17" t="s">
        <v>12</v>
      </c>
      <c r="G1087" s="20" t="s">
        <v>10</v>
      </c>
      <c r="H1087" s="20" t="s">
        <v>10</v>
      </c>
      <c r="I1087" s="90"/>
      <c r="J1087" s="135" t="s">
        <v>977</v>
      </c>
    </row>
    <row r="1088" spans="1:46" ht="12" customHeight="1" x14ac:dyDescent="0.2">
      <c r="A1088" s="8">
        <v>11000</v>
      </c>
      <c r="B1088" s="8">
        <v>2700</v>
      </c>
      <c r="C1088" s="8">
        <v>54610</v>
      </c>
      <c r="D1088" s="8" t="s">
        <v>81</v>
      </c>
      <c r="E1088" s="20" t="s">
        <v>10</v>
      </c>
      <c r="F1088" s="17" t="s">
        <v>12</v>
      </c>
      <c r="G1088" s="20" t="s">
        <v>10</v>
      </c>
      <c r="H1088" s="20" t="s">
        <v>10</v>
      </c>
      <c r="I1088" s="90"/>
      <c r="J1088" s="135" t="s">
        <v>977</v>
      </c>
    </row>
    <row r="1089" spans="1:18" ht="12" customHeight="1" x14ac:dyDescent="0.2">
      <c r="A1089" s="8">
        <v>11000</v>
      </c>
      <c r="B1089" s="8">
        <v>2700</v>
      </c>
      <c r="C1089" s="8">
        <v>54620</v>
      </c>
      <c r="D1089" s="8" t="s">
        <v>82</v>
      </c>
      <c r="E1089" s="20" t="s">
        <v>10</v>
      </c>
      <c r="F1089" s="17" t="s">
        <v>12</v>
      </c>
      <c r="G1089" s="20" t="s">
        <v>10</v>
      </c>
      <c r="H1089" s="20" t="s">
        <v>10</v>
      </c>
      <c r="I1089" s="90"/>
      <c r="J1089" s="135" t="s">
        <v>977</v>
      </c>
    </row>
    <row r="1090" spans="1:18" ht="12" customHeight="1" x14ac:dyDescent="0.2">
      <c r="A1090" s="8">
        <v>11000</v>
      </c>
      <c r="B1090" s="8">
        <v>2700</v>
      </c>
      <c r="C1090" s="8">
        <v>54630</v>
      </c>
      <c r="D1090" s="8" t="s">
        <v>83</v>
      </c>
      <c r="E1090" s="20" t="s">
        <v>10</v>
      </c>
      <c r="F1090" s="17" t="s">
        <v>12</v>
      </c>
      <c r="G1090" s="20" t="s">
        <v>10</v>
      </c>
      <c r="H1090" s="20" t="s">
        <v>10</v>
      </c>
      <c r="I1090" s="90"/>
      <c r="J1090" s="135" t="s">
        <v>977</v>
      </c>
    </row>
    <row r="1091" spans="1:18" ht="14.25" x14ac:dyDescent="0.3">
      <c r="A1091" s="4"/>
      <c r="B1091" s="5"/>
      <c r="C1091" s="6" t="s">
        <v>84</v>
      </c>
      <c r="D1091" s="7"/>
      <c r="E1091" s="18"/>
      <c r="F1091" s="18"/>
      <c r="G1091" s="19"/>
      <c r="H1091" s="19"/>
      <c r="I1091" s="89"/>
      <c r="J1091" s="73" t="s">
        <v>905</v>
      </c>
      <c r="K1091" s="83"/>
      <c r="L1091" s="73" t="s">
        <v>906</v>
      </c>
      <c r="M1091" s="83"/>
      <c r="N1091" s="73" t="s">
        <v>907</v>
      </c>
      <c r="O1091" s="83"/>
      <c r="P1091" s="73" t="s">
        <v>908</v>
      </c>
      <c r="Q1091" s="83"/>
      <c r="R1091" s="73" t="s">
        <v>909</v>
      </c>
    </row>
    <row r="1092" spans="1:18" ht="12" customHeight="1" x14ac:dyDescent="0.2">
      <c r="A1092" s="8">
        <v>11000</v>
      </c>
      <c r="B1092" s="8">
        <v>2700</v>
      </c>
      <c r="C1092" s="8">
        <v>55111</v>
      </c>
      <c r="D1092" s="8" t="s">
        <v>141</v>
      </c>
      <c r="E1092" s="20" t="s">
        <v>10</v>
      </c>
      <c r="F1092" s="17" t="s">
        <v>12</v>
      </c>
      <c r="G1092" s="20" t="s">
        <v>10</v>
      </c>
      <c r="H1092" s="20" t="s">
        <v>10</v>
      </c>
      <c r="I1092" s="90"/>
      <c r="J1092" s="135" t="s">
        <v>977</v>
      </c>
    </row>
    <row r="1093" spans="1:18" ht="12" customHeight="1" x14ac:dyDescent="0.2">
      <c r="A1093" s="8">
        <v>11000</v>
      </c>
      <c r="B1093" s="8">
        <v>2700</v>
      </c>
      <c r="C1093" s="8">
        <v>55112</v>
      </c>
      <c r="D1093" s="8" t="s">
        <v>142</v>
      </c>
      <c r="E1093" s="20" t="s">
        <v>10</v>
      </c>
      <c r="F1093" s="17" t="s">
        <v>12</v>
      </c>
      <c r="G1093" s="20" t="s">
        <v>10</v>
      </c>
      <c r="H1093" s="20" t="s">
        <v>10</v>
      </c>
      <c r="I1093" s="90"/>
      <c r="J1093" s="135" t="s">
        <v>977</v>
      </c>
    </row>
    <row r="1094" spans="1:18" ht="12" customHeight="1" x14ac:dyDescent="0.2">
      <c r="A1094" s="8">
        <v>11000</v>
      </c>
      <c r="B1094" s="8">
        <v>2700</v>
      </c>
      <c r="C1094" s="8">
        <v>55200</v>
      </c>
      <c r="D1094" s="8" t="s">
        <v>106</v>
      </c>
      <c r="E1094" s="20" t="s">
        <v>10</v>
      </c>
      <c r="F1094" s="17" t="s">
        <v>12</v>
      </c>
      <c r="G1094" s="20" t="s">
        <v>10</v>
      </c>
      <c r="H1094" s="20" t="s">
        <v>10</v>
      </c>
      <c r="I1094" s="90"/>
      <c r="J1094" s="135" t="s">
        <v>977</v>
      </c>
    </row>
    <row r="1095" spans="1:18" ht="12" customHeight="1" x14ac:dyDescent="0.2">
      <c r="A1095" s="8">
        <v>11000</v>
      </c>
      <c r="B1095" s="8">
        <v>2700</v>
      </c>
      <c r="C1095" s="8">
        <v>55813</v>
      </c>
      <c r="D1095" s="8" t="s">
        <v>85</v>
      </c>
      <c r="E1095" s="20" t="s">
        <v>10</v>
      </c>
      <c r="F1095" s="17" t="s">
        <v>12</v>
      </c>
      <c r="G1095" s="20" t="s">
        <v>10</v>
      </c>
      <c r="H1095" s="20" t="s">
        <v>10</v>
      </c>
      <c r="I1095" s="90"/>
      <c r="J1095" s="135" t="s">
        <v>977</v>
      </c>
    </row>
    <row r="1096" spans="1:18" ht="12" customHeight="1" x14ac:dyDescent="0.2">
      <c r="A1096" s="8">
        <v>11000</v>
      </c>
      <c r="B1096" s="8">
        <v>2700</v>
      </c>
      <c r="C1096" s="8">
        <v>55815</v>
      </c>
      <c r="D1096" s="8" t="s">
        <v>118</v>
      </c>
      <c r="E1096" s="20" t="s">
        <v>10</v>
      </c>
      <c r="F1096" s="17" t="s">
        <v>12</v>
      </c>
      <c r="G1096" s="20" t="s">
        <v>10</v>
      </c>
      <c r="H1096" s="20" t="s">
        <v>10</v>
      </c>
      <c r="I1096" s="90"/>
      <c r="J1096" s="135" t="s">
        <v>977</v>
      </c>
    </row>
    <row r="1097" spans="1:18" ht="12" customHeight="1" x14ac:dyDescent="0.2">
      <c r="A1097" s="8">
        <v>11000</v>
      </c>
      <c r="B1097" s="8">
        <v>2700</v>
      </c>
      <c r="C1097" s="8">
        <v>55816</v>
      </c>
      <c r="D1097" s="8" t="s">
        <v>119</v>
      </c>
      <c r="E1097" s="20" t="s">
        <v>10</v>
      </c>
      <c r="F1097" s="17" t="s">
        <v>12</v>
      </c>
      <c r="G1097" s="20" t="s">
        <v>10</v>
      </c>
      <c r="H1097" s="20" t="s">
        <v>10</v>
      </c>
      <c r="I1097" s="90"/>
      <c r="J1097" s="135" t="s">
        <v>977</v>
      </c>
    </row>
    <row r="1098" spans="1:18" ht="12" customHeight="1" x14ac:dyDescent="0.2">
      <c r="A1098" s="8">
        <v>11000</v>
      </c>
      <c r="B1098" s="8">
        <v>2700</v>
      </c>
      <c r="C1098" s="8">
        <v>55913</v>
      </c>
      <c r="D1098" s="8" t="s">
        <v>750</v>
      </c>
      <c r="E1098" s="20" t="s">
        <v>10</v>
      </c>
      <c r="F1098" s="17" t="s">
        <v>12</v>
      </c>
      <c r="G1098" s="20" t="s">
        <v>10</v>
      </c>
      <c r="H1098" s="20" t="s">
        <v>10</v>
      </c>
      <c r="I1098" s="90"/>
      <c r="J1098" s="135" t="s">
        <v>977</v>
      </c>
    </row>
    <row r="1099" spans="1:18" ht="12" customHeight="1" x14ac:dyDescent="0.2">
      <c r="A1099" s="8">
        <v>11000</v>
      </c>
      <c r="B1099" s="8">
        <v>2700</v>
      </c>
      <c r="C1099" s="8">
        <v>55914</v>
      </c>
      <c r="D1099" s="8" t="s">
        <v>89</v>
      </c>
      <c r="E1099" s="20" t="s">
        <v>10</v>
      </c>
      <c r="F1099" s="17" t="s">
        <v>12</v>
      </c>
      <c r="G1099" s="20" t="s">
        <v>10</v>
      </c>
      <c r="H1099" s="20" t="s">
        <v>10</v>
      </c>
      <c r="I1099" s="90"/>
      <c r="J1099" s="135" t="s">
        <v>977</v>
      </c>
    </row>
    <row r="1100" spans="1:18" ht="12" customHeight="1" x14ac:dyDescent="0.2">
      <c r="A1100" s="8">
        <v>11000</v>
      </c>
      <c r="B1100" s="8">
        <v>2700</v>
      </c>
      <c r="C1100" s="8">
        <v>55915</v>
      </c>
      <c r="D1100" s="8" t="s">
        <v>90</v>
      </c>
      <c r="E1100" s="20" t="s">
        <v>10</v>
      </c>
      <c r="F1100" s="17" t="s">
        <v>12</v>
      </c>
      <c r="G1100" s="20" t="s">
        <v>10</v>
      </c>
      <c r="H1100" s="20" t="s">
        <v>10</v>
      </c>
      <c r="I1100" s="90"/>
      <c r="J1100" s="135" t="s">
        <v>977</v>
      </c>
    </row>
    <row r="1101" spans="1:18" ht="14.25" x14ac:dyDescent="0.3">
      <c r="A1101" s="10"/>
      <c r="B1101" s="10"/>
      <c r="C1101" s="11" t="s">
        <v>91</v>
      </c>
      <c r="D1101" s="10"/>
      <c r="E1101" s="21"/>
      <c r="F1101" s="21"/>
      <c r="G1101" s="21"/>
      <c r="H1101" s="21"/>
      <c r="I1101" s="100"/>
      <c r="J1101" s="73" t="s">
        <v>905</v>
      </c>
      <c r="K1101" s="83"/>
      <c r="L1101" s="73" t="s">
        <v>906</v>
      </c>
      <c r="M1101" s="83"/>
      <c r="N1101" s="73" t="s">
        <v>907</v>
      </c>
      <c r="O1101" s="83"/>
      <c r="P1101" s="73" t="s">
        <v>908</v>
      </c>
      <c r="Q1101" s="83"/>
      <c r="R1101" s="73" t="s">
        <v>909</v>
      </c>
    </row>
    <row r="1102" spans="1:18" ht="12" customHeight="1" x14ac:dyDescent="0.2">
      <c r="A1102" s="8">
        <v>11000</v>
      </c>
      <c r="B1102" s="8">
        <v>2700</v>
      </c>
      <c r="C1102" s="8">
        <v>56113</v>
      </c>
      <c r="D1102" s="8" t="s">
        <v>746</v>
      </c>
      <c r="E1102" s="20" t="s">
        <v>10</v>
      </c>
      <c r="F1102" s="17" t="s">
        <v>12</v>
      </c>
      <c r="G1102" s="20" t="s">
        <v>10</v>
      </c>
      <c r="H1102" s="20" t="s">
        <v>10</v>
      </c>
      <c r="I1102" s="90"/>
      <c r="J1102" s="135" t="s">
        <v>977</v>
      </c>
    </row>
    <row r="1103" spans="1:18" ht="12" customHeight="1" x14ac:dyDescent="0.2">
      <c r="A1103" s="8">
        <v>11000</v>
      </c>
      <c r="B1103" s="8">
        <v>2700</v>
      </c>
      <c r="C1103" s="8">
        <v>56118</v>
      </c>
      <c r="D1103" s="8" t="s">
        <v>93</v>
      </c>
      <c r="E1103" s="20" t="s">
        <v>10</v>
      </c>
      <c r="F1103" s="17" t="s">
        <v>12</v>
      </c>
      <c r="G1103" s="20" t="s">
        <v>10</v>
      </c>
      <c r="H1103" s="20" t="s">
        <v>10</v>
      </c>
      <c r="I1103" s="90"/>
      <c r="J1103" s="135" t="s">
        <v>977</v>
      </c>
    </row>
    <row r="1104" spans="1:18" ht="12" customHeight="1" x14ac:dyDescent="0.2">
      <c r="A1104" s="8">
        <v>11000</v>
      </c>
      <c r="B1104" s="8">
        <v>2700</v>
      </c>
      <c r="C1104" s="8">
        <v>56210</v>
      </c>
      <c r="D1104" s="8" t="s">
        <v>132</v>
      </c>
      <c r="E1104" s="20" t="s">
        <v>10</v>
      </c>
      <c r="F1104" s="17" t="s">
        <v>12</v>
      </c>
      <c r="G1104" s="20" t="s">
        <v>10</v>
      </c>
      <c r="H1104" s="20" t="s">
        <v>10</v>
      </c>
      <c r="I1104" s="90"/>
      <c r="J1104" s="135" t="s">
        <v>977</v>
      </c>
    </row>
    <row r="1105" spans="1:46" ht="12" customHeight="1" x14ac:dyDescent="0.2">
      <c r="A1105" s="8">
        <v>11000</v>
      </c>
      <c r="B1105" s="8">
        <v>2700</v>
      </c>
      <c r="C1105" s="8">
        <v>56211</v>
      </c>
      <c r="D1105" s="8" t="s">
        <v>133</v>
      </c>
      <c r="E1105" s="20" t="s">
        <v>10</v>
      </c>
      <c r="F1105" s="17" t="s">
        <v>12</v>
      </c>
      <c r="G1105" s="20" t="s">
        <v>10</v>
      </c>
      <c r="H1105" s="20" t="s">
        <v>10</v>
      </c>
      <c r="I1105" s="90"/>
      <c r="J1105" s="135" t="s">
        <v>977</v>
      </c>
    </row>
    <row r="1106" spans="1:46" ht="12" customHeight="1" x14ac:dyDescent="0.2">
      <c r="A1106" s="8">
        <v>11000</v>
      </c>
      <c r="B1106" s="8">
        <v>2700</v>
      </c>
      <c r="C1106" s="8">
        <v>56212</v>
      </c>
      <c r="D1106" s="8" t="s">
        <v>134</v>
      </c>
      <c r="E1106" s="20" t="s">
        <v>10</v>
      </c>
      <c r="F1106" s="17" t="s">
        <v>12</v>
      </c>
      <c r="G1106" s="20" t="s">
        <v>10</v>
      </c>
      <c r="H1106" s="20" t="s">
        <v>10</v>
      </c>
      <c r="I1106" s="90"/>
      <c r="J1106" s="135" t="s">
        <v>977</v>
      </c>
    </row>
    <row r="1107" spans="1:46" ht="12" customHeight="1" x14ac:dyDescent="0.2">
      <c r="A1107" s="8">
        <v>11000</v>
      </c>
      <c r="B1107" s="8">
        <v>2700</v>
      </c>
      <c r="C1107" s="8">
        <v>56213</v>
      </c>
      <c r="D1107" s="8" t="s">
        <v>135</v>
      </c>
      <c r="E1107" s="20" t="s">
        <v>10</v>
      </c>
      <c r="F1107" s="17" t="s">
        <v>12</v>
      </c>
      <c r="G1107" s="20" t="s">
        <v>10</v>
      </c>
      <c r="H1107" s="20" t="s">
        <v>10</v>
      </c>
      <c r="I1107" s="90"/>
      <c r="J1107" s="135" t="s">
        <v>977</v>
      </c>
    </row>
    <row r="1108" spans="1:46" ht="12" customHeight="1" x14ac:dyDescent="0.2">
      <c r="A1108" s="8">
        <v>11000</v>
      </c>
      <c r="B1108" s="8">
        <v>2700</v>
      </c>
      <c r="C1108" s="8">
        <v>56214</v>
      </c>
      <c r="D1108" s="8" t="s">
        <v>136</v>
      </c>
      <c r="E1108" s="20" t="s">
        <v>10</v>
      </c>
      <c r="F1108" s="17" t="s">
        <v>12</v>
      </c>
      <c r="G1108" s="20" t="s">
        <v>10</v>
      </c>
      <c r="H1108" s="20" t="s">
        <v>10</v>
      </c>
      <c r="I1108" s="90"/>
      <c r="J1108" s="135" t="s">
        <v>977</v>
      </c>
    </row>
    <row r="1109" spans="1:46" ht="12" customHeight="1" x14ac:dyDescent="0.2">
      <c r="A1109" s="8">
        <v>11000</v>
      </c>
      <c r="B1109" s="8">
        <v>2700</v>
      </c>
      <c r="C1109" s="8">
        <v>56215</v>
      </c>
      <c r="D1109" s="8" t="s">
        <v>137</v>
      </c>
      <c r="E1109" s="20" t="s">
        <v>10</v>
      </c>
      <c r="F1109" s="17" t="s">
        <v>12</v>
      </c>
      <c r="G1109" s="20" t="s">
        <v>10</v>
      </c>
      <c r="H1109" s="20" t="s">
        <v>10</v>
      </c>
      <c r="I1109" s="90"/>
      <c r="J1109" s="135" t="s">
        <v>977</v>
      </c>
    </row>
    <row r="1110" spans="1:46" ht="12" customHeight="1" x14ac:dyDescent="0.2">
      <c r="A1110" s="8">
        <v>11000</v>
      </c>
      <c r="B1110" s="8">
        <v>2700</v>
      </c>
      <c r="C1110" s="8">
        <v>56216</v>
      </c>
      <c r="D1110" s="8" t="s">
        <v>138</v>
      </c>
      <c r="E1110" s="20" t="s">
        <v>10</v>
      </c>
      <c r="F1110" s="17" t="s">
        <v>12</v>
      </c>
      <c r="G1110" s="20" t="s">
        <v>10</v>
      </c>
      <c r="H1110" s="20" t="s">
        <v>10</v>
      </c>
      <c r="I1110" s="90"/>
      <c r="J1110" s="135" t="s">
        <v>977</v>
      </c>
    </row>
    <row r="1111" spans="1:46" ht="14.25" x14ac:dyDescent="0.3">
      <c r="A1111" s="11"/>
      <c r="B1111" s="11"/>
      <c r="C1111" s="11" t="s">
        <v>94</v>
      </c>
      <c r="D1111" s="11"/>
      <c r="E1111" s="22"/>
      <c r="F1111" s="22"/>
      <c r="G1111" s="22"/>
      <c r="H1111" s="22"/>
      <c r="I1111" s="101"/>
      <c r="J1111" s="73" t="s">
        <v>905</v>
      </c>
      <c r="K1111" s="83"/>
      <c r="L1111" s="73" t="s">
        <v>906</v>
      </c>
      <c r="M1111" s="83"/>
      <c r="N1111" s="73" t="s">
        <v>907</v>
      </c>
      <c r="O1111" s="83"/>
      <c r="P1111" s="73" t="s">
        <v>908</v>
      </c>
      <c r="Q1111" s="83"/>
      <c r="R1111" s="73" t="s">
        <v>909</v>
      </c>
    </row>
    <row r="1112" spans="1:46" ht="12" customHeight="1" x14ac:dyDescent="0.2">
      <c r="A1112" s="8">
        <v>11000</v>
      </c>
      <c r="B1112" s="8">
        <v>2700</v>
      </c>
      <c r="C1112" s="8">
        <v>57311</v>
      </c>
      <c r="D1112" s="8" t="s">
        <v>143</v>
      </c>
      <c r="E1112" s="20" t="s">
        <v>10</v>
      </c>
      <c r="F1112" s="17" t="s">
        <v>12</v>
      </c>
      <c r="G1112" s="20" t="s">
        <v>10</v>
      </c>
      <c r="H1112" s="20" t="s">
        <v>10</v>
      </c>
      <c r="I1112" s="90"/>
      <c r="J1112" s="135" t="s">
        <v>977</v>
      </c>
    </row>
    <row r="1113" spans="1:46" ht="12" customHeight="1" x14ac:dyDescent="0.2">
      <c r="A1113" s="8">
        <v>11000</v>
      </c>
      <c r="B1113" s="8">
        <v>2700</v>
      </c>
      <c r="C1113" s="8">
        <v>57312</v>
      </c>
      <c r="D1113" s="8" t="s">
        <v>144</v>
      </c>
      <c r="E1113" s="20" t="s">
        <v>10</v>
      </c>
      <c r="F1113" s="17" t="s">
        <v>12</v>
      </c>
      <c r="G1113" s="20" t="s">
        <v>10</v>
      </c>
      <c r="H1113" s="20" t="s">
        <v>10</v>
      </c>
      <c r="I1113" s="90"/>
      <c r="J1113" s="135" t="s">
        <v>977</v>
      </c>
    </row>
    <row r="1114" spans="1:46" ht="12" customHeight="1" x14ac:dyDescent="0.2">
      <c r="A1114" s="8">
        <v>11000</v>
      </c>
      <c r="B1114" s="8">
        <v>2700</v>
      </c>
      <c r="C1114" s="8">
        <v>57313</v>
      </c>
      <c r="D1114" s="8" t="s">
        <v>145</v>
      </c>
      <c r="E1114" s="20" t="s">
        <v>10</v>
      </c>
      <c r="F1114" s="17" t="s">
        <v>12</v>
      </c>
      <c r="G1114" s="20" t="s">
        <v>10</v>
      </c>
      <c r="H1114" s="20" t="s">
        <v>10</v>
      </c>
      <c r="I1114" s="90"/>
      <c r="J1114" s="135" t="s">
        <v>977</v>
      </c>
    </row>
    <row r="1115" spans="1:46" ht="12" customHeight="1" x14ac:dyDescent="0.2">
      <c r="A1115" s="8">
        <v>11000</v>
      </c>
      <c r="B1115" s="8">
        <v>2700</v>
      </c>
      <c r="C1115" s="8">
        <v>57331</v>
      </c>
      <c r="D1115" s="8" t="s">
        <v>95</v>
      </c>
      <c r="E1115" s="20" t="s">
        <v>10</v>
      </c>
      <c r="F1115" s="17" t="s">
        <v>12</v>
      </c>
      <c r="G1115" s="20" t="s">
        <v>10</v>
      </c>
      <c r="H1115" s="20" t="s">
        <v>10</v>
      </c>
      <c r="I1115" s="90"/>
      <c r="J1115" s="135" t="s">
        <v>977</v>
      </c>
    </row>
    <row r="1116" spans="1:46" ht="12" customHeight="1" x14ac:dyDescent="0.2">
      <c r="A1116" s="8">
        <v>11000</v>
      </c>
      <c r="B1116" s="8">
        <v>2700</v>
      </c>
      <c r="C1116" s="8">
        <v>57332</v>
      </c>
      <c r="D1116" s="8" t="s">
        <v>96</v>
      </c>
      <c r="E1116" s="20" t="s">
        <v>10</v>
      </c>
      <c r="F1116" s="17" t="s">
        <v>12</v>
      </c>
      <c r="G1116" s="20" t="s">
        <v>10</v>
      </c>
      <c r="H1116" s="20" t="s">
        <v>10</v>
      </c>
      <c r="I1116" s="90"/>
      <c r="J1116" s="135" t="s">
        <v>977</v>
      </c>
    </row>
    <row r="1117" spans="1:46" s="144" customFormat="1" ht="14.25" x14ac:dyDescent="0.3">
      <c r="A1117" s="3"/>
      <c r="B1117" s="280" t="s">
        <v>146</v>
      </c>
      <c r="C1117" s="281"/>
      <c r="D1117" s="281"/>
      <c r="E1117" s="281"/>
      <c r="F1117" s="281"/>
      <c r="G1117" s="282"/>
      <c r="H1117" s="103"/>
      <c r="I1117" s="103"/>
      <c r="J1117" s="142"/>
      <c r="K1117" s="143"/>
      <c r="L1117" s="142"/>
      <c r="M1117" s="143"/>
      <c r="N1117" s="142"/>
      <c r="O1117" s="143"/>
      <c r="P1117" s="142"/>
      <c r="Q1117" s="143"/>
      <c r="R1117" s="14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</row>
    <row r="1118" spans="1:46" ht="14.25" x14ac:dyDescent="0.3">
      <c r="A1118" s="12"/>
      <c r="B1118" s="13"/>
      <c r="C1118" s="14" t="s">
        <v>147</v>
      </c>
      <c r="D1118" s="15"/>
      <c r="E1118" s="23"/>
      <c r="F1118" s="23"/>
      <c r="G1118" s="24"/>
      <c r="H1118" s="24"/>
      <c r="I1118" s="103"/>
      <c r="J1118" s="73" t="s">
        <v>905</v>
      </c>
      <c r="K1118" s="83"/>
      <c r="L1118" s="73" t="s">
        <v>906</v>
      </c>
      <c r="M1118" s="83"/>
      <c r="N1118" s="73" t="s">
        <v>907</v>
      </c>
      <c r="O1118" s="83"/>
      <c r="P1118" s="73" t="s">
        <v>908</v>
      </c>
      <c r="Q1118" s="83"/>
      <c r="R1118" s="73" t="s">
        <v>909</v>
      </c>
    </row>
    <row r="1119" spans="1:46" ht="12" customHeight="1" x14ac:dyDescent="0.2">
      <c r="A1119" s="8">
        <v>11000</v>
      </c>
      <c r="B1119" s="8">
        <v>2900</v>
      </c>
      <c r="C1119" s="8">
        <v>58211</v>
      </c>
      <c r="D1119" s="8" t="s">
        <v>148</v>
      </c>
      <c r="E1119" s="20" t="s">
        <v>10</v>
      </c>
      <c r="F1119" s="17" t="s">
        <v>12</v>
      </c>
      <c r="G1119" s="20" t="s">
        <v>10</v>
      </c>
      <c r="H1119" s="20" t="s">
        <v>10</v>
      </c>
      <c r="I1119" s="90"/>
      <c r="J1119" s="135">
        <v>0</v>
      </c>
      <c r="L1119" s="135">
        <v>0</v>
      </c>
      <c r="N1119" s="135">
        <v>0</v>
      </c>
      <c r="P1119" s="135">
        <v>0</v>
      </c>
      <c r="R1119" s="135">
        <v>0</v>
      </c>
    </row>
    <row r="1120" spans="1:46" ht="12" customHeight="1" x14ac:dyDescent="0.2">
      <c r="A1120" s="8">
        <v>11000</v>
      </c>
      <c r="B1120" s="8">
        <v>2900</v>
      </c>
      <c r="C1120" s="8">
        <v>58212</v>
      </c>
      <c r="D1120" s="8" t="s">
        <v>149</v>
      </c>
      <c r="E1120" s="20" t="s">
        <v>10</v>
      </c>
      <c r="F1120" s="17" t="s">
        <v>12</v>
      </c>
      <c r="G1120" s="20" t="s">
        <v>10</v>
      </c>
      <c r="H1120" s="20" t="s">
        <v>10</v>
      </c>
      <c r="I1120" s="90"/>
      <c r="J1120" s="135">
        <v>0</v>
      </c>
      <c r="L1120" s="135">
        <v>0</v>
      </c>
      <c r="N1120" s="135">
        <v>0</v>
      </c>
      <c r="P1120" s="135">
        <v>0</v>
      </c>
      <c r="R1120" s="135">
        <v>0</v>
      </c>
    </row>
    <row r="1121" spans="1:46" ht="12" customHeight="1" x14ac:dyDescent="0.2">
      <c r="A1121" s="8">
        <v>11000</v>
      </c>
      <c r="B1121" s="8">
        <v>2900</v>
      </c>
      <c r="C1121" s="8">
        <v>58213</v>
      </c>
      <c r="D1121" s="8" t="s">
        <v>150</v>
      </c>
      <c r="E1121" s="20" t="s">
        <v>10</v>
      </c>
      <c r="F1121" s="17" t="s">
        <v>12</v>
      </c>
      <c r="G1121" s="20" t="s">
        <v>10</v>
      </c>
      <c r="H1121" s="20" t="s">
        <v>10</v>
      </c>
      <c r="I1121" s="90"/>
      <c r="J1121" s="135">
        <f>0.03*J33</f>
        <v>41593.438499999997</v>
      </c>
      <c r="L1121" s="135">
        <f>0.03*L33</f>
        <v>80013.881399999998</v>
      </c>
      <c r="N1121" s="135">
        <f>0.03*N33</f>
        <v>96372.217499999999</v>
      </c>
      <c r="P1121" s="135">
        <f>0.03*P33</f>
        <v>106330.07459999999</v>
      </c>
      <c r="R1121" s="135">
        <f>0.03*R33</f>
        <v>112782.31110000001</v>
      </c>
    </row>
    <row r="1122" spans="1:46" ht="12" customHeight="1" x14ac:dyDescent="0.2">
      <c r="A1122" s="8">
        <v>11000</v>
      </c>
      <c r="B1122" s="8">
        <v>2900</v>
      </c>
      <c r="C1122" s="8">
        <v>58215</v>
      </c>
      <c r="D1122" s="8" t="s">
        <v>889</v>
      </c>
      <c r="E1122" s="20" t="s">
        <v>891</v>
      </c>
      <c r="F1122" s="17" t="s">
        <v>12</v>
      </c>
      <c r="G1122" s="20" t="s">
        <v>10</v>
      </c>
      <c r="H1122" s="20" t="s">
        <v>10</v>
      </c>
      <c r="I1122" s="90"/>
      <c r="J1122" s="135">
        <v>0</v>
      </c>
      <c r="L1122" s="135">
        <v>0</v>
      </c>
      <c r="N1122" s="135">
        <v>0</v>
      </c>
      <c r="P1122" s="135">
        <v>0</v>
      </c>
      <c r="R1122" s="135">
        <v>0</v>
      </c>
    </row>
    <row r="1123" spans="1:46" ht="12" customHeight="1" x14ac:dyDescent="0.2">
      <c r="A1123" s="8">
        <v>11000</v>
      </c>
      <c r="B1123" s="8">
        <v>2900</v>
      </c>
      <c r="C1123" s="8">
        <v>58218</v>
      </c>
      <c r="D1123" s="8" t="s">
        <v>151</v>
      </c>
      <c r="E1123" s="20" t="s">
        <v>10</v>
      </c>
      <c r="F1123" s="17" t="s">
        <v>12</v>
      </c>
      <c r="G1123" s="20" t="s">
        <v>10</v>
      </c>
      <c r="H1123" s="20" t="s">
        <v>10</v>
      </c>
      <c r="I1123" s="90"/>
      <c r="J1123" s="135">
        <v>0</v>
      </c>
      <c r="L1123" s="135">
        <v>0</v>
      </c>
      <c r="N1123" s="135">
        <v>0</v>
      </c>
      <c r="P1123" s="135">
        <v>0</v>
      </c>
      <c r="R1123" s="135">
        <v>0</v>
      </c>
    </row>
    <row r="1124" spans="1:46" ht="12" customHeight="1" x14ac:dyDescent="0.2">
      <c r="A1124" s="8">
        <v>11000</v>
      </c>
      <c r="B1124" s="8">
        <v>2900</v>
      </c>
      <c r="C1124" s="8">
        <v>58219</v>
      </c>
      <c r="D1124" s="8" t="s">
        <v>799</v>
      </c>
      <c r="E1124" s="20" t="s">
        <v>10</v>
      </c>
      <c r="F1124" s="17" t="s">
        <v>12</v>
      </c>
      <c r="G1124" s="20" t="s">
        <v>10</v>
      </c>
      <c r="H1124" s="20" t="s">
        <v>10</v>
      </c>
      <c r="I1124" s="90"/>
      <c r="J1124" s="135">
        <v>0</v>
      </c>
      <c r="L1124" s="135">
        <v>0</v>
      </c>
      <c r="N1124" s="135">
        <v>0</v>
      </c>
      <c r="P1124" s="135">
        <v>0</v>
      </c>
      <c r="R1124" s="135">
        <v>0</v>
      </c>
    </row>
    <row r="1125" spans="1:46" ht="12" customHeight="1" x14ac:dyDescent="0.2">
      <c r="A1125" s="8">
        <v>11000</v>
      </c>
      <c r="B1125" s="8">
        <v>2900</v>
      </c>
      <c r="C1125" s="8">
        <v>58220</v>
      </c>
      <c r="D1125" s="8" t="s">
        <v>869</v>
      </c>
      <c r="E1125" s="20" t="s">
        <v>10</v>
      </c>
      <c r="F1125" s="17" t="s">
        <v>12</v>
      </c>
      <c r="G1125" s="20" t="s">
        <v>10</v>
      </c>
      <c r="H1125" s="20" t="s">
        <v>10</v>
      </c>
      <c r="I1125" s="90"/>
      <c r="J1125" s="135">
        <v>0</v>
      </c>
      <c r="L1125" s="135">
        <v>0</v>
      </c>
      <c r="N1125" s="135">
        <v>0</v>
      </c>
      <c r="P1125" s="135">
        <v>0</v>
      </c>
      <c r="R1125" s="135">
        <v>0</v>
      </c>
    </row>
    <row r="1126" spans="1:46" ht="12" customHeight="1" x14ac:dyDescent="0.2">
      <c r="A1126" s="8">
        <v>11000</v>
      </c>
      <c r="B1126" s="8">
        <v>2900</v>
      </c>
      <c r="C1126" s="8">
        <v>58221</v>
      </c>
      <c r="D1126" s="8" t="s">
        <v>890</v>
      </c>
      <c r="E1126" s="20" t="s">
        <v>10</v>
      </c>
      <c r="F1126" s="17" t="s">
        <v>12</v>
      </c>
      <c r="G1126" s="20" t="s">
        <v>10</v>
      </c>
      <c r="H1126" s="20" t="s">
        <v>10</v>
      </c>
      <c r="I1126" s="90"/>
      <c r="J1126" s="135">
        <v>0</v>
      </c>
      <c r="L1126" s="135">
        <v>0</v>
      </c>
      <c r="N1126" s="135">
        <v>0</v>
      </c>
      <c r="P1126" s="135">
        <v>0</v>
      </c>
      <c r="R1126" s="135">
        <v>0</v>
      </c>
    </row>
    <row r="1127" spans="1:46" ht="12" customHeight="1" x14ac:dyDescent="0.2">
      <c r="A1127" s="67"/>
      <c r="B1127" s="232"/>
      <c r="C1127" s="69"/>
      <c r="D1127" s="69"/>
      <c r="E1127" s="70"/>
      <c r="F1127" s="71"/>
      <c r="G1127" s="72"/>
      <c r="H1127" s="228"/>
      <c r="I1127" s="229"/>
      <c r="J1127" s="270"/>
      <c r="K1127" s="271"/>
      <c r="L1127" s="270"/>
      <c r="M1127" s="271"/>
      <c r="N1127" s="270"/>
      <c r="O1127" s="271"/>
      <c r="P1127" s="270"/>
      <c r="Q1127" s="271"/>
      <c r="R1127" s="270"/>
    </row>
    <row r="1128" spans="1:46" ht="12" customHeight="1" x14ac:dyDescent="0.2">
      <c r="A1128" s="67"/>
      <c r="B1128" s="232"/>
      <c r="C1128" s="69"/>
      <c r="D1128" s="69"/>
      <c r="E1128" s="70"/>
      <c r="F1128" s="71"/>
      <c r="G1128" s="72"/>
      <c r="H1128" s="228" t="s">
        <v>998</v>
      </c>
      <c r="I1128" s="229"/>
      <c r="J1128" s="270">
        <f>SUM(J1119:J1127)</f>
        <v>41593.438499999997</v>
      </c>
      <c r="K1128" s="271"/>
      <c r="L1128" s="270">
        <f>SUM(L1119:L1127)</f>
        <v>80013.881399999998</v>
      </c>
      <c r="M1128" s="271"/>
      <c r="N1128" s="270">
        <f>SUM(N1119:N1127)</f>
        <v>96372.217499999999</v>
      </c>
      <c r="O1128" s="271"/>
      <c r="P1128" s="270">
        <f>SUM(P1119:P1127)</f>
        <v>106330.07459999999</v>
      </c>
      <c r="Q1128" s="271"/>
      <c r="R1128" s="270">
        <f>SUM(R1119:R1127)</f>
        <v>112782.31110000001</v>
      </c>
    </row>
    <row r="1129" spans="1:46" ht="14.25" x14ac:dyDescent="0.3">
      <c r="A1129" s="3"/>
      <c r="B1129" s="280" t="s">
        <v>995</v>
      </c>
      <c r="C1129" s="281"/>
      <c r="D1129" s="281"/>
      <c r="E1129" s="281"/>
      <c r="F1129" s="281"/>
      <c r="G1129" s="282"/>
      <c r="H1129" s="89"/>
      <c r="I1129" s="89"/>
      <c r="J1129" s="74"/>
      <c r="K1129" s="84"/>
      <c r="L1129" s="74"/>
      <c r="M1129" s="84"/>
      <c r="N1129" s="74"/>
      <c r="O1129" s="84"/>
      <c r="P1129" s="74"/>
      <c r="Q1129" s="84"/>
      <c r="R1129" s="74"/>
    </row>
    <row r="1130" spans="1:46" ht="14.25" x14ac:dyDescent="0.3">
      <c r="A1130" s="4"/>
      <c r="B1130" s="5"/>
      <c r="C1130" s="6" t="s">
        <v>55</v>
      </c>
      <c r="D1130" s="7"/>
      <c r="E1130" s="18"/>
      <c r="F1130" s="18"/>
      <c r="G1130" s="19"/>
      <c r="H1130" s="19"/>
      <c r="I1130" s="89"/>
      <c r="J1130" s="73" t="s">
        <v>905</v>
      </c>
      <c r="K1130" s="83"/>
      <c r="L1130" s="73" t="s">
        <v>906</v>
      </c>
      <c r="M1130" s="83"/>
      <c r="N1130" s="73" t="s">
        <v>907</v>
      </c>
      <c r="O1130" s="83"/>
      <c r="P1130" s="73" t="s">
        <v>908</v>
      </c>
      <c r="Q1130" s="83"/>
      <c r="R1130" s="73" t="s">
        <v>909</v>
      </c>
    </row>
    <row r="1131" spans="1:46" ht="12" customHeight="1" x14ac:dyDescent="0.2">
      <c r="A1131" s="8">
        <v>11000</v>
      </c>
      <c r="B1131" s="8">
        <v>3100</v>
      </c>
      <c r="C1131" s="8">
        <v>51100</v>
      </c>
      <c r="D1131" s="8" t="s">
        <v>56</v>
      </c>
      <c r="E1131" s="20" t="s">
        <v>10</v>
      </c>
      <c r="F1131" s="17" t="s">
        <v>12</v>
      </c>
      <c r="G1131" s="17">
        <v>1113</v>
      </c>
      <c r="H1131" s="17" t="s">
        <v>949</v>
      </c>
      <c r="J1131" s="135" t="s">
        <v>977</v>
      </c>
    </row>
    <row r="1132" spans="1:46" ht="12" customHeight="1" x14ac:dyDescent="0.2">
      <c r="A1132" s="8">
        <v>11000</v>
      </c>
      <c r="B1132" s="8">
        <v>3100</v>
      </c>
      <c r="C1132" s="8">
        <v>51100</v>
      </c>
      <c r="D1132" s="8" t="s">
        <v>56</v>
      </c>
      <c r="E1132" s="20" t="s">
        <v>10</v>
      </c>
      <c r="F1132" s="17" t="s">
        <v>12</v>
      </c>
      <c r="G1132" s="17">
        <v>1114</v>
      </c>
      <c r="H1132" s="17" t="s">
        <v>950</v>
      </c>
      <c r="J1132" s="135" t="s">
        <v>977</v>
      </c>
    </row>
    <row r="1133" spans="1:46" ht="12" customHeight="1" x14ac:dyDescent="0.2">
      <c r="A1133" s="8">
        <v>11000</v>
      </c>
      <c r="B1133" s="8">
        <v>3100</v>
      </c>
      <c r="C1133" s="8">
        <v>51100</v>
      </c>
      <c r="D1133" s="8" t="s">
        <v>56</v>
      </c>
      <c r="E1133" s="20" t="s">
        <v>10</v>
      </c>
      <c r="F1133" s="17" t="s">
        <v>12</v>
      </c>
      <c r="G1133" s="17">
        <v>1217</v>
      </c>
      <c r="H1133" s="17" t="s">
        <v>934</v>
      </c>
      <c r="J1133" s="135" t="s">
        <v>977</v>
      </c>
    </row>
    <row r="1134" spans="1:46" s="139" customFormat="1" ht="12" customHeight="1" x14ac:dyDescent="0.2">
      <c r="A1134" s="44">
        <v>11000</v>
      </c>
      <c r="B1134" s="44">
        <v>3100</v>
      </c>
      <c r="C1134" s="44">
        <v>51100</v>
      </c>
      <c r="D1134" s="44" t="s">
        <v>56</v>
      </c>
      <c r="E1134" s="47" t="s">
        <v>10</v>
      </c>
      <c r="F1134" s="45" t="s">
        <v>12</v>
      </c>
      <c r="G1134" s="45" t="s">
        <v>743</v>
      </c>
      <c r="H1134" s="45" t="s">
        <v>912</v>
      </c>
      <c r="I1134" s="98"/>
      <c r="J1134" s="135" t="s">
        <v>977</v>
      </c>
      <c r="K1134" s="138"/>
      <c r="L1134" s="137"/>
      <c r="M1134" s="138"/>
      <c r="N1134" s="137"/>
      <c r="O1134" s="138"/>
      <c r="P1134" s="137"/>
      <c r="Q1134" s="138"/>
      <c r="R1134" s="137"/>
      <c r="S1134" s="62"/>
      <c r="T1134" s="62"/>
      <c r="U1134" s="62"/>
      <c r="V1134" s="62"/>
      <c r="W1134" s="62"/>
      <c r="X1134" s="62"/>
      <c r="Y1134" s="62"/>
      <c r="Z1134" s="62"/>
      <c r="AA1134" s="62"/>
      <c r="AB1134" s="62"/>
      <c r="AC1134" s="62"/>
      <c r="AD1134" s="62"/>
      <c r="AE1134" s="62"/>
      <c r="AF1134" s="62"/>
      <c r="AG1134" s="62"/>
      <c r="AH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R1134" s="62"/>
      <c r="AS1134" s="62"/>
      <c r="AT1134" s="62"/>
    </row>
    <row r="1135" spans="1:46" ht="12" customHeight="1" x14ac:dyDescent="0.2">
      <c r="A1135" s="8">
        <v>11000</v>
      </c>
      <c r="B1135" s="8">
        <v>3100</v>
      </c>
      <c r="C1135" s="8">
        <v>51100</v>
      </c>
      <c r="D1135" s="8" t="s">
        <v>56</v>
      </c>
      <c r="E1135" s="20" t="s">
        <v>10</v>
      </c>
      <c r="F1135" s="17" t="s">
        <v>12</v>
      </c>
      <c r="G1135" s="17">
        <v>1611</v>
      </c>
      <c r="H1135" s="17" t="s">
        <v>913</v>
      </c>
      <c r="J1135" s="135" t="s">
        <v>977</v>
      </c>
    </row>
    <row r="1136" spans="1:46" ht="12" customHeight="1" x14ac:dyDescent="0.2">
      <c r="A1136" s="8">
        <v>11000</v>
      </c>
      <c r="B1136" s="8">
        <v>3100</v>
      </c>
      <c r="C1136" s="8">
        <v>51100</v>
      </c>
      <c r="D1136" s="8" t="s">
        <v>56</v>
      </c>
      <c r="E1136" s="20" t="s">
        <v>10</v>
      </c>
      <c r="F1136" s="17" t="s">
        <v>12</v>
      </c>
      <c r="G1136" s="17">
        <v>1612</v>
      </c>
      <c r="H1136" s="17" t="s">
        <v>914</v>
      </c>
      <c r="J1136" s="135" t="s">
        <v>977</v>
      </c>
    </row>
    <row r="1137" spans="1:18" ht="12" customHeight="1" x14ac:dyDescent="0.2">
      <c r="A1137" s="8">
        <v>11000</v>
      </c>
      <c r="B1137" s="8">
        <v>3100</v>
      </c>
      <c r="C1137" s="8">
        <v>51100</v>
      </c>
      <c r="D1137" s="8" t="s">
        <v>56</v>
      </c>
      <c r="E1137" s="20" t="s">
        <v>10</v>
      </c>
      <c r="F1137" s="17" t="s">
        <v>12</v>
      </c>
      <c r="G1137" s="17">
        <v>1613</v>
      </c>
      <c r="H1137" s="17" t="s">
        <v>915</v>
      </c>
      <c r="J1137" s="135" t="s">
        <v>977</v>
      </c>
    </row>
    <row r="1138" spans="1:18" ht="12" customHeight="1" x14ac:dyDescent="0.2">
      <c r="A1138" s="8">
        <v>11000</v>
      </c>
      <c r="B1138" s="8">
        <v>3100</v>
      </c>
      <c r="C1138" s="8">
        <v>51100</v>
      </c>
      <c r="D1138" s="8" t="s">
        <v>56</v>
      </c>
      <c r="E1138" s="20" t="s">
        <v>10</v>
      </c>
      <c r="F1138" s="17" t="s">
        <v>12</v>
      </c>
      <c r="G1138" s="17">
        <v>1617</v>
      </c>
      <c r="H1138" s="17" t="s">
        <v>960</v>
      </c>
      <c r="J1138" s="135" t="s">
        <v>977</v>
      </c>
    </row>
    <row r="1139" spans="1:18" ht="12" customHeight="1" x14ac:dyDescent="0.2">
      <c r="A1139" s="8">
        <v>11000</v>
      </c>
      <c r="B1139" s="8">
        <v>3100</v>
      </c>
      <c r="C1139" s="8">
        <v>51200</v>
      </c>
      <c r="D1139" s="8" t="s">
        <v>57</v>
      </c>
      <c r="E1139" s="20" t="s">
        <v>10</v>
      </c>
      <c r="F1139" s="17" t="s">
        <v>12</v>
      </c>
      <c r="G1139" s="17">
        <v>1114</v>
      </c>
      <c r="H1139" s="17" t="s">
        <v>950</v>
      </c>
      <c r="J1139" s="135" t="s">
        <v>977</v>
      </c>
    </row>
    <row r="1140" spans="1:18" ht="12" customHeight="1" x14ac:dyDescent="0.2">
      <c r="A1140" s="8">
        <v>11000</v>
      </c>
      <c r="B1140" s="8">
        <v>3100</v>
      </c>
      <c r="C1140" s="8">
        <v>51200</v>
      </c>
      <c r="D1140" s="8" t="s">
        <v>57</v>
      </c>
      <c r="E1140" s="20" t="s">
        <v>10</v>
      </c>
      <c r="F1140" s="17" t="s">
        <v>12</v>
      </c>
      <c r="G1140" s="17">
        <v>1217</v>
      </c>
      <c r="H1140" s="17" t="s">
        <v>934</v>
      </c>
      <c r="J1140" s="135" t="s">
        <v>977</v>
      </c>
    </row>
    <row r="1141" spans="1:18" ht="12" customHeight="1" x14ac:dyDescent="0.2">
      <c r="A1141" s="8">
        <v>11000</v>
      </c>
      <c r="B1141" s="8">
        <v>3100</v>
      </c>
      <c r="C1141" s="8">
        <v>51200</v>
      </c>
      <c r="D1141" s="8" t="s">
        <v>57</v>
      </c>
      <c r="E1141" s="20" t="s">
        <v>10</v>
      </c>
      <c r="F1141" s="17" t="s">
        <v>12</v>
      </c>
      <c r="G1141" s="17">
        <v>1617</v>
      </c>
      <c r="H1141" s="17" t="s">
        <v>960</v>
      </c>
      <c r="J1141" s="135" t="s">
        <v>977</v>
      </c>
    </row>
    <row r="1142" spans="1:18" ht="12" customHeight="1" x14ac:dyDescent="0.2">
      <c r="A1142" s="8">
        <v>11000</v>
      </c>
      <c r="B1142" s="8">
        <v>3100</v>
      </c>
      <c r="C1142" s="8">
        <v>51300</v>
      </c>
      <c r="D1142" s="8" t="s">
        <v>58</v>
      </c>
      <c r="E1142" s="20" t="s">
        <v>10</v>
      </c>
      <c r="F1142" s="17" t="s">
        <v>12</v>
      </c>
      <c r="G1142" s="17">
        <v>1113</v>
      </c>
      <c r="H1142" s="17" t="s">
        <v>949</v>
      </c>
      <c r="J1142" s="135" t="s">
        <v>977</v>
      </c>
    </row>
    <row r="1143" spans="1:18" ht="12" customHeight="1" x14ac:dyDescent="0.2">
      <c r="A1143" s="8">
        <v>11000</v>
      </c>
      <c r="B1143" s="8">
        <v>3100</v>
      </c>
      <c r="C1143" s="8">
        <v>51300</v>
      </c>
      <c r="D1143" s="8" t="s">
        <v>58</v>
      </c>
      <c r="E1143" s="20" t="s">
        <v>10</v>
      </c>
      <c r="F1143" s="17" t="s">
        <v>12</v>
      </c>
      <c r="G1143" s="17">
        <v>1114</v>
      </c>
      <c r="H1143" s="17" t="s">
        <v>950</v>
      </c>
      <c r="J1143" s="135" t="s">
        <v>977</v>
      </c>
    </row>
    <row r="1144" spans="1:18" ht="12" customHeight="1" x14ac:dyDescent="0.2">
      <c r="A1144" s="8">
        <v>11000</v>
      </c>
      <c r="B1144" s="8">
        <v>3100</v>
      </c>
      <c r="C1144" s="8">
        <v>51300</v>
      </c>
      <c r="D1144" s="8" t="s">
        <v>58</v>
      </c>
      <c r="E1144" s="20" t="s">
        <v>10</v>
      </c>
      <c r="F1144" s="17" t="s">
        <v>12</v>
      </c>
      <c r="G1144" s="17">
        <v>1217</v>
      </c>
      <c r="H1144" s="17" t="s">
        <v>934</v>
      </c>
      <c r="J1144" s="135" t="s">
        <v>977</v>
      </c>
    </row>
    <row r="1145" spans="1:18" ht="12" customHeight="1" x14ac:dyDescent="0.2">
      <c r="A1145" s="8">
        <v>11000</v>
      </c>
      <c r="B1145" s="8">
        <v>3100</v>
      </c>
      <c r="C1145" s="8">
        <v>51300</v>
      </c>
      <c r="D1145" s="8" t="s">
        <v>58</v>
      </c>
      <c r="E1145" s="20" t="s">
        <v>10</v>
      </c>
      <c r="F1145" s="17" t="s">
        <v>12</v>
      </c>
      <c r="G1145" s="17">
        <v>1617</v>
      </c>
      <c r="H1145" s="17" t="s">
        <v>960</v>
      </c>
      <c r="J1145" s="135" t="s">
        <v>977</v>
      </c>
    </row>
    <row r="1146" spans="1:18" ht="14.25" x14ac:dyDescent="0.3">
      <c r="A1146" s="4"/>
      <c r="B1146" s="5"/>
      <c r="C1146" s="6" t="s">
        <v>59</v>
      </c>
      <c r="D1146" s="7"/>
      <c r="E1146" s="18"/>
      <c r="F1146" s="18"/>
      <c r="G1146" s="19"/>
      <c r="H1146" s="19"/>
      <c r="I1146" s="89"/>
      <c r="J1146" s="73" t="s">
        <v>905</v>
      </c>
      <c r="K1146" s="83"/>
      <c r="L1146" s="73" t="s">
        <v>906</v>
      </c>
      <c r="M1146" s="83"/>
      <c r="N1146" s="73" t="s">
        <v>907</v>
      </c>
      <c r="O1146" s="83"/>
      <c r="P1146" s="73" t="s">
        <v>908</v>
      </c>
      <c r="Q1146" s="83"/>
      <c r="R1146" s="73" t="s">
        <v>909</v>
      </c>
    </row>
    <row r="1147" spans="1:18" ht="12" customHeight="1" x14ac:dyDescent="0.2">
      <c r="A1147" s="8">
        <v>11000</v>
      </c>
      <c r="B1147" s="8">
        <v>3100</v>
      </c>
      <c r="C1147" s="8">
        <v>52111</v>
      </c>
      <c r="D1147" s="8" t="s">
        <v>60</v>
      </c>
      <c r="E1147" s="20" t="s">
        <v>10</v>
      </c>
      <c r="F1147" s="17" t="s">
        <v>12</v>
      </c>
      <c r="G1147" s="20" t="s">
        <v>10</v>
      </c>
      <c r="H1147" s="20" t="s">
        <v>10</v>
      </c>
      <c r="I1147" s="90"/>
      <c r="J1147" s="135" t="s">
        <v>977</v>
      </c>
    </row>
    <row r="1148" spans="1:18" ht="12" customHeight="1" x14ac:dyDescent="0.2">
      <c r="A1148" s="8">
        <v>11000</v>
      </c>
      <c r="B1148" s="8">
        <v>3100</v>
      </c>
      <c r="C1148" s="8">
        <v>52112</v>
      </c>
      <c r="D1148" s="8" t="s">
        <v>61</v>
      </c>
      <c r="E1148" s="20" t="s">
        <v>10</v>
      </c>
      <c r="F1148" s="17" t="s">
        <v>12</v>
      </c>
      <c r="G1148" s="20" t="s">
        <v>10</v>
      </c>
      <c r="H1148" s="20" t="s">
        <v>10</v>
      </c>
      <c r="I1148" s="90"/>
      <c r="J1148" s="135" t="s">
        <v>977</v>
      </c>
    </row>
    <row r="1149" spans="1:18" ht="12" customHeight="1" x14ac:dyDescent="0.2">
      <c r="A1149" s="8">
        <v>11000</v>
      </c>
      <c r="B1149" s="8">
        <v>3100</v>
      </c>
      <c r="C1149" s="8">
        <v>52210</v>
      </c>
      <c r="D1149" s="8" t="s">
        <v>62</v>
      </c>
      <c r="E1149" s="20" t="s">
        <v>10</v>
      </c>
      <c r="F1149" s="17" t="s">
        <v>12</v>
      </c>
      <c r="G1149" s="20" t="s">
        <v>10</v>
      </c>
      <c r="H1149" s="20" t="s">
        <v>10</v>
      </c>
      <c r="I1149" s="90"/>
      <c r="J1149" s="135" t="s">
        <v>977</v>
      </c>
    </row>
    <row r="1150" spans="1:18" ht="12" customHeight="1" x14ac:dyDescent="0.2">
      <c r="A1150" s="8">
        <v>11000</v>
      </c>
      <c r="B1150" s="8">
        <v>3100</v>
      </c>
      <c r="C1150" s="8">
        <v>52220</v>
      </c>
      <c r="D1150" s="8" t="s">
        <v>63</v>
      </c>
      <c r="E1150" s="20" t="s">
        <v>10</v>
      </c>
      <c r="F1150" s="17" t="s">
        <v>12</v>
      </c>
      <c r="G1150" s="20" t="s">
        <v>10</v>
      </c>
      <c r="H1150" s="20" t="s">
        <v>10</v>
      </c>
      <c r="I1150" s="90"/>
      <c r="J1150" s="135" t="s">
        <v>977</v>
      </c>
    </row>
    <row r="1151" spans="1:18" ht="12" customHeight="1" x14ac:dyDescent="0.2">
      <c r="A1151" s="8">
        <v>11000</v>
      </c>
      <c r="B1151" s="8">
        <v>3100</v>
      </c>
      <c r="C1151" s="8">
        <v>52311</v>
      </c>
      <c r="D1151" s="8" t="s">
        <v>64</v>
      </c>
      <c r="E1151" s="20" t="s">
        <v>10</v>
      </c>
      <c r="F1151" s="17" t="s">
        <v>12</v>
      </c>
      <c r="G1151" s="20" t="s">
        <v>10</v>
      </c>
      <c r="H1151" s="20" t="s">
        <v>10</v>
      </c>
      <c r="I1151" s="90"/>
      <c r="J1151" s="135" t="s">
        <v>977</v>
      </c>
    </row>
    <row r="1152" spans="1:18" ht="12" customHeight="1" x14ac:dyDescent="0.2">
      <c r="A1152" s="8">
        <v>11000</v>
      </c>
      <c r="B1152" s="8">
        <v>3100</v>
      </c>
      <c r="C1152" s="8">
        <v>52312</v>
      </c>
      <c r="D1152" s="8" t="s">
        <v>65</v>
      </c>
      <c r="E1152" s="20" t="s">
        <v>10</v>
      </c>
      <c r="F1152" s="17" t="s">
        <v>12</v>
      </c>
      <c r="G1152" s="20" t="s">
        <v>10</v>
      </c>
      <c r="H1152" s="20" t="s">
        <v>10</v>
      </c>
      <c r="I1152" s="90"/>
      <c r="J1152" s="135" t="s">
        <v>977</v>
      </c>
    </row>
    <row r="1153" spans="1:46" ht="12" customHeight="1" x14ac:dyDescent="0.2">
      <c r="A1153" s="8">
        <v>11000</v>
      </c>
      <c r="B1153" s="8">
        <v>3100</v>
      </c>
      <c r="C1153" s="8">
        <v>52313</v>
      </c>
      <c r="D1153" s="8" t="s">
        <v>66</v>
      </c>
      <c r="E1153" s="20" t="s">
        <v>10</v>
      </c>
      <c r="F1153" s="17" t="s">
        <v>12</v>
      </c>
      <c r="G1153" s="20" t="s">
        <v>10</v>
      </c>
      <c r="H1153" s="20" t="s">
        <v>10</v>
      </c>
      <c r="I1153" s="90"/>
      <c r="J1153" s="135" t="s">
        <v>977</v>
      </c>
    </row>
    <row r="1154" spans="1:46" ht="12" customHeight="1" x14ac:dyDescent="0.2">
      <c r="A1154" s="8">
        <v>11000</v>
      </c>
      <c r="B1154" s="8">
        <v>3100</v>
      </c>
      <c r="C1154" s="8">
        <v>52314</v>
      </c>
      <c r="D1154" s="8" t="s">
        <v>67</v>
      </c>
      <c r="E1154" s="20" t="s">
        <v>10</v>
      </c>
      <c r="F1154" s="17" t="s">
        <v>12</v>
      </c>
      <c r="G1154" s="20" t="s">
        <v>10</v>
      </c>
      <c r="H1154" s="20" t="s">
        <v>10</v>
      </c>
      <c r="I1154" s="90"/>
      <c r="J1154" s="135" t="s">
        <v>977</v>
      </c>
    </row>
    <row r="1155" spans="1:46" ht="12" customHeight="1" x14ac:dyDescent="0.2">
      <c r="A1155" s="8">
        <v>11000</v>
      </c>
      <c r="B1155" s="8">
        <v>3100</v>
      </c>
      <c r="C1155" s="8">
        <v>52315</v>
      </c>
      <c r="D1155" s="8" t="s">
        <v>68</v>
      </c>
      <c r="E1155" s="20" t="s">
        <v>10</v>
      </c>
      <c r="F1155" s="17" t="s">
        <v>12</v>
      </c>
      <c r="G1155" s="20" t="s">
        <v>10</v>
      </c>
      <c r="H1155" s="20" t="s">
        <v>10</v>
      </c>
      <c r="I1155" s="90"/>
      <c r="J1155" s="135" t="s">
        <v>977</v>
      </c>
    </row>
    <row r="1156" spans="1:46" ht="12" customHeight="1" x14ac:dyDescent="0.2">
      <c r="A1156" s="8">
        <v>11000</v>
      </c>
      <c r="B1156" s="8">
        <v>3100</v>
      </c>
      <c r="C1156" s="8">
        <v>52316</v>
      </c>
      <c r="D1156" s="8" t="s">
        <v>69</v>
      </c>
      <c r="E1156" s="20" t="s">
        <v>10</v>
      </c>
      <c r="F1156" s="17" t="s">
        <v>12</v>
      </c>
      <c r="G1156" s="20" t="s">
        <v>10</v>
      </c>
      <c r="H1156" s="20" t="s">
        <v>10</v>
      </c>
      <c r="I1156" s="90"/>
      <c r="J1156" s="135" t="s">
        <v>977</v>
      </c>
    </row>
    <row r="1157" spans="1:46" ht="12" customHeight="1" x14ac:dyDescent="0.2">
      <c r="A1157" s="8">
        <v>11000</v>
      </c>
      <c r="B1157" s="8">
        <v>3100</v>
      </c>
      <c r="C1157" s="8">
        <v>52500</v>
      </c>
      <c r="D1157" s="8" t="s">
        <v>70</v>
      </c>
      <c r="E1157" s="20" t="s">
        <v>10</v>
      </c>
      <c r="F1157" s="17" t="s">
        <v>12</v>
      </c>
      <c r="G1157" s="20" t="s">
        <v>10</v>
      </c>
      <c r="H1157" s="20" t="s">
        <v>10</v>
      </c>
      <c r="I1157" s="90"/>
      <c r="J1157" s="135" t="s">
        <v>977</v>
      </c>
    </row>
    <row r="1158" spans="1:46" ht="12" customHeight="1" x14ac:dyDescent="0.2">
      <c r="A1158" s="8">
        <v>11000</v>
      </c>
      <c r="B1158" s="8">
        <v>3100</v>
      </c>
      <c r="C1158" s="8">
        <v>52710</v>
      </c>
      <c r="D1158" s="8" t="s">
        <v>71</v>
      </c>
      <c r="E1158" s="20" t="s">
        <v>10</v>
      </c>
      <c r="F1158" s="17" t="s">
        <v>12</v>
      </c>
      <c r="G1158" s="20" t="s">
        <v>10</v>
      </c>
      <c r="H1158" s="20" t="s">
        <v>10</v>
      </c>
      <c r="I1158" s="90"/>
      <c r="J1158" s="135" t="s">
        <v>977</v>
      </c>
    </row>
    <row r="1159" spans="1:46" ht="12" customHeight="1" x14ac:dyDescent="0.2">
      <c r="A1159" s="8">
        <v>11000</v>
      </c>
      <c r="B1159" s="8">
        <v>3100</v>
      </c>
      <c r="C1159" s="8">
        <v>52720</v>
      </c>
      <c r="D1159" s="8" t="s">
        <v>72</v>
      </c>
      <c r="E1159" s="20" t="s">
        <v>10</v>
      </c>
      <c r="F1159" s="17" t="s">
        <v>12</v>
      </c>
      <c r="G1159" s="20" t="s">
        <v>10</v>
      </c>
      <c r="H1159" s="20" t="s">
        <v>10</v>
      </c>
      <c r="I1159" s="90"/>
      <c r="J1159" s="135" t="s">
        <v>977</v>
      </c>
    </row>
    <row r="1160" spans="1:46" ht="12" customHeight="1" x14ac:dyDescent="0.2">
      <c r="A1160" s="8">
        <v>11000</v>
      </c>
      <c r="B1160" s="8">
        <v>3100</v>
      </c>
      <c r="C1160" s="8">
        <v>52730</v>
      </c>
      <c r="D1160" s="8" t="s">
        <v>73</v>
      </c>
      <c r="E1160" s="20" t="s">
        <v>10</v>
      </c>
      <c r="F1160" s="17" t="s">
        <v>12</v>
      </c>
      <c r="G1160" s="20" t="s">
        <v>10</v>
      </c>
      <c r="H1160" s="20" t="s">
        <v>10</v>
      </c>
      <c r="I1160" s="90"/>
      <c r="J1160" s="135" t="s">
        <v>977</v>
      </c>
    </row>
    <row r="1161" spans="1:46" ht="12" customHeight="1" x14ac:dyDescent="0.2">
      <c r="A1161" s="8">
        <v>11000</v>
      </c>
      <c r="B1161" s="8">
        <v>3100</v>
      </c>
      <c r="C1161" s="8">
        <v>52911</v>
      </c>
      <c r="D1161" s="8" t="s">
        <v>74</v>
      </c>
      <c r="E1161" s="20" t="s">
        <v>10</v>
      </c>
      <c r="F1161" s="17" t="s">
        <v>12</v>
      </c>
      <c r="G1161" s="20" t="s">
        <v>10</v>
      </c>
      <c r="H1161" s="20" t="s">
        <v>10</v>
      </c>
      <c r="I1161" s="90"/>
      <c r="J1161" s="135" t="s">
        <v>977</v>
      </c>
    </row>
    <row r="1162" spans="1:46" ht="12" customHeight="1" x14ac:dyDescent="0.2">
      <c r="A1162" s="8">
        <v>11000</v>
      </c>
      <c r="B1162" s="8">
        <v>3100</v>
      </c>
      <c r="C1162" s="8">
        <v>52912</v>
      </c>
      <c r="D1162" s="8" t="s">
        <v>75</v>
      </c>
      <c r="E1162" s="20" t="s">
        <v>10</v>
      </c>
      <c r="F1162" s="17" t="s">
        <v>12</v>
      </c>
      <c r="G1162" s="20" t="s">
        <v>10</v>
      </c>
      <c r="H1162" s="20" t="s">
        <v>10</v>
      </c>
      <c r="I1162" s="90"/>
      <c r="J1162" s="135" t="s">
        <v>977</v>
      </c>
    </row>
    <row r="1163" spans="1:46" ht="12" customHeight="1" x14ac:dyDescent="0.2">
      <c r="A1163" s="8">
        <v>11000</v>
      </c>
      <c r="B1163" s="8">
        <v>3100</v>
      </c>
      <c r="C1163" s="8">
        <v>52913</v>
      </c>
      <c r="D1163" s="8" t="s">
        <v>76</v>
      </c>
      <c r="E1163" s="20" t="s">
        <v>10</v>
      </c>
      <c r="F1163" s="17" t="s">
        <v>12</v>
      </c>
      <c r="G1163" s="20" t="s">
        <v>10</v>
      </c>
      <c r="H1163" s="20" t="s">
        <v>10</v>
      </c>
      <c r="I1163" s="90"/>
      <c r="J1163" s="135" t="s">
        <v>977</v>
      </c>
    </row>
    <row r="1164" spans="1:46" s="28" customFormat="1" ht="12" customHeight="1" x14ac:dyDescent="0.2">
      <c r="A1164" s="8">
        <v>11000</v>
      </c>
      <c r="B1164" s="8">
        <v>3100</v>
      </c>
      <c r="C1164" s="8">
        <v>52914</v>
      </c>
      <c r="D1164" s="8" t="s">
        <v>77</v>
      </c>
      <c r="E1164" s="20" t="s">
        <v>10</v>
      </c>
      <c r="F1164" s="17" t="s">
        <v>12</v>
      </c>
      <c r="G1164" s="20" t="s">
        <v>10</v>
      </c>
      <c r="H1164" s="20" t="s">
        <v>10</v>
      </c>
      <c r="I1164" s="90"/>
      <c r="J1164" s="135" t="s">
        <v>977</v>
      </c>
      <c r="K1164" s="136"/>
      <c r="L1164" s="136"/>
      <c r="M1164" s="136"/>
      <c r="N1164" s="136"/>
      <c r="O1164" s="136"/>
      <c r="P1164" s="136"/>
      <c r="Q1164" s="136"/>
      <c r="R1164" s="136"/>
      <c r="S1164" s="62"/>
      <c r="T1164" s="62"/>
      <c r="U1164" s="62"/>
      <c r="V1164" s="62"/>
      <c r="W1164" s="62"/>
      <c r="X1164" s="62"/>
      <c r="Y1164" s="62"/>
      <c r="Z1164" s="62"/>
      <c r="AA1164" s="62"/>
      <c r="AB1164" s="62"/>
      <c r="AC1164" s="62"/>
      <c r="AD1164" s="62"/>
      <c r="AE1164" s="62"/>
      <c r="AF1164" s="62"/>
      <c r="AG1164" s="62"/>
      <c r="AH1164" s="62"/>
      <c r="AI1164" s="62"/>
      <c r="AJ1164" s="62"/>
      <c r="AK1164" s="62"/>
      <c r="AL1164" s="62"/>
      <c r="AM1164" s="62"/>
      <c r="AN1164" s="62"/>
      <c r="AO1164" s="62"/>
      <c r="AP1164" s="62"/>
      <c r="AQ1164" s="62"/>
      <c r="AR1164" s="62"/>
      <c r="AS1164" s="62"/>
      <c r="AT1164" s="62"/>
    </row>
    <row r="1165" spans="1:46" ht="14.25" x14ac:dyDescent="0.3">
      <c r="A1165" s="4"/>
      <c r="B1165" s="5"/>
      <c r="C1165" s="6" t="s">
        <v>655</v>
      </c>
      <c r="D1165" s="7"/>
      <c r="E1165" s="18"/>
      <c r="F1165" s="18"/>
      <c r="G1165" s="19"/>
      <c r="H1165" s="19"/>
      <c r="I1165" s="89"/>
      <c r="J1165" s="73" t="s">
        <v>905</v>
      </c>
      <c r="K1165" s="83"/>
      <c r="L1165" s="73" t="s">
        <v>906</v>
      </c>
      <c r="M1165" s="83"/>
      <c r="N1165" s="73" t="s">
        <v>907</v>
      </c>
      <c r="O1165" s="83"/>
      <c r="P1165" s="73" t="s">
        <v>908</v>
      </c>
      <c r="Q1165" s="83"/>
      <c r="R1165" s="73" t="s">
        <v>909</v>
      </c>
    </row>
    <row r="1166" spans="1:46" s="139" customFormat="1" ht="12" customHeight="1" x14ac:dyDescent="0.2">
      <c r="A1166" s="44">
        <v>11000</v>
      </c>
      <c r="B1166" s="44">
        <v>3100</v>
      </c>
      <c r="C1166" s="44">
        <v>53330</v>
      </c>
      <c r="D1166" s="44" t="s">
        <v>291</v>
      </c>
      <c r="E1166" s="47" t="s">
        <v>10</v>
      </c>
      <c r="F1166" s="45" t="s">
        <v>12</v>
      </c>
      <c r="G1166" s="47" t="s">
        <v>10</v>
      </c>
      <c r="H1166" s="47" t="s">
        <v>10</v>
      </c>
      <c r="I1166" s="91"/>
      <c r="J1166" s="135" t="s">
        <v>977</v>
      </c>
      <c r="K1166" s="138"/>
      <c r="L1166" s="137"/>
      <c r="M1166" s="138"/>
      <c r="N1166" s="137"/>
      <c r="O1166" s="138"/>
      <c r="P1166" s="137"/>
      <c r="Q1166" s="138"/>
      <c r="R1166" s="137"/>
      <c r="S1166" s="62"/>
      <c r="T1166" s="62"/>
      <c r="U1166" s="62"/>
      <c r="V1166" s="62"/>
      <c r="W1166" s="62"/>
      <c r="X1166" s="62"/>
      <c r="Y1166" s="62"/>
      <c r="Z1166" s="62"/>
      <c r="AA1166" s="62"/>
      <c r="AB1166" s="62"/>
      <c r="AC1166" s="62"/>
      <c r="AD1166" s="62"/>
      <c r="AE1166" s="62"/>
      <c r="AF1166" s="62"/>
      <c r="AG1166" s="62"/>
      <c r="AH1166" s="62"/>
      <c r="AI1166" s="62"/>
      <c r="AJ1166" s="62"/>
      <c r="AK1166" s="62"/>
      <c r="AL1166" s="62"/>
      <c r="AM1166" s="62"/>
      <c r="AN1166" s="62"/>
      <c r="AO1166" s="62"/>
      <c r="AP1166" s="62"/>
      <c r="AQ1166" s="62"/>
      <c r="AR1166" s="62"/>
      <c r="AS1166" s="62"/>
      <c r="AT1166" s="62"/>
    </row>
    <row r="1167" spans="1:46" ht="12" customHeight="1" x14ac:dyDescent="0.2">
      <c r="A1167" s="8">
        <v>11000</v>
      </c>
      <c r="B1167" s="8">
        <v>3100</v>
      </c>
      <c r="C1167" s="8">
        <v>53411</v>
      </c>
      <c r="D1167" s="8" t="s">
        <v>110</v>
      </c>
      <c r="E1167" s="20" t="s">
        <v>10</v>
      </c>
      <c r="F1167" s="17" t="s">
        <v>12</v>
      </c>
      <c r="G1167" s="20" t="s">
        <v>10</v>
      </c>
      <c r="H1167" s="20" t="s">
        <v>10</v>
      </c>
      <c r="I1167" s="90"/>
      <c r="J1167" s="135" t="s">
        <v>977</v>
      </c>
    </row>
    <row r="1168" spans="1:46" ht="12" customHeight="1" x14ac:dyDescent="0.2">
      <c r="A1168" s="8">
        <v>11000</v>
      </c>
      <c r="B1168" s="8">
        <v>3100</v>
      </c>
      <c r="C1168" s="8">
        <v>53413</v>
      </c>
      <c r="D1168" s="8" t="s">
        <v>112</v>
      </c>
      <c r="E1168" s="20" t="s">
        <v>10</v>
      </c>
      <c r="F1168" s="17" t="s">
        <v>12</v>
      </c>
      <c r="G1168" s="20" t="s">
        <v>10</v>
      </c>
      <c r="H1168" s="20" t="s">
        <v>10</v>
      </c>
      <c r="I1168" s="90"/>
      <c r="J1168" s="135" t="s">
        <v>977</v>
      </c>
    </row>
    <row r="1169" spans="1:18" ht="12" customHeight="1" x14ac:dyDescent="0.2">
      <c r="A1169" s="8">
        <v>11000</v>
      </c>
      <c r="B1169" s="8">
        <v>3100</v>
      </c>
      <c r="C1169" s="8">
        <v>53414</v>
      </c>
      <c r="D1169" s="8" t="s">
        <v>747</v>
      </c>
      <c r="E1169" s="20" t="s">
        <v>10</v>
      </c>
      <c r="F1169" s="17" t="s">
        <v>12</v>
      </c>
      <c r="G1169" s="20" t="s">
        <v>10</v>
      </c>
      <c r="H1169" s="20" t="s">
        <v>10</v>
      </c>
      <c r="I1169" s="90"/>
      <c r="J1169" s="135" t="s">
        <v>977</v>
      </c>
    </row>
    <row r="1170" spans="1:18" ht="12" customHeight="1" x14ac:dyDescent="0.2">
      <c r="A1170" s="8">
        <v>11000</v>
      </c>
      <c r="B1170" s="8">
        <v>3100</v>
      </c>
      <c r="C1170" s="8">
        <v>53711</v>
      </c>
      <c r="D1170" s="8" t="s">
        <v>78</v>
      </c>
      <c r="E1170" s="20" t="s">
        <v>10</v>
      </c>
      <c r="F1170" s="17" t="s">
        <v>12</v>
      </c>
      <c r="G1170" s="20" t="s">
        <v>10</v>
      </c>
      <c r="H1170" s="20" t="s">
        <v>10</v>
      </c>
      <c r="I1170" s="90"/>
      <c r="J1170" s="135" t="s">
        <v>977</v>
      </c>
    </row>
    <row r="1171" spans="1:18" ht="14.25" x14ac:dyDescent="0.3">
      <c r="A1171" s="4"/>
      <c r="B1171" s="5"/>
      <c r="C1171" s="6" t="s">
        <v>79</v>
      </c>
      <c r="D1171" s="7"/>
      <c r="E1171" s="18"/>
      <c r="F1171" s="18"/>
      <c r="G1171" s="19"/>
      <c r="H1171" s="19"/>
      <c r="I1171" s="89"/>
      <c r="J1171" s="73" t="s">
        <v>905</v>
      </c>
      <c r="K1171" s="83"/>
      <c r="L1171" s="73" t="s">
        <v>906</v>
      </c>
      <c r="M1171" s="83"/>
      <c r="N1171" s="73" t="s">
        <v>907</v>
      </c>
      <c r="O1171" s="83"/>
      <c r="P1171" s="73" t="s">
        <v>908</v>
      </c>
      <c r="Q1171" s="83"/>
      <c r="R1171" s="73" t="s">
        <v>909</v>
      </c>
    </row>
    <row r="1172" spans="1:18" ht="24" x14ac:dyDescent="0.2">
      <c r="A1172" s="8">
        <v>11000</v>
      </c>
      <c r="B1172" s="8">
        <v>3100</v>
      </c>
      <c r="C1172" s="8">
        <v>54311</v>
      </c>
      <c r="D1172" s="8" t="s">
        <v>80</v>
      </c>
      <c r="E1172" s="20" t="s">
        <v>10</v>
      </c>
      <c r="F1172" s="17" t="s">
        <v>12</v>
      </c>
      <c r="G1172" s="20" t="s">
        <v>10</v>
      </c>
      <c r="H1172" s="20" t="s">
        <v>10</v>
      </c>
      <c r="I1172" s="90"/>
      <c r="J1172" s="135" t="s">
        <v>977</v>
      </c>
    </row>
    <row r="1173" spans="1:18" ht="24" x14ac:dyDescent="0.2">
      <c r="A1173" s="8">
        <v>11000</v>
      </c>
      <c r="B1173" s="8">
        <v>3100</v>
      </c>
      <c r="C1173" s="8">
        <v>54312</v>
      </c>
      <c r="D1173" s="8" t="s">
        <v>124</v>
      </c>
      <c r="E1173" s="20" t="s">
        <v>10</v>
      </c>
      <c r="F1173" s="17" t="s">
        <v>12</v>
      </c>
      <c r="G1173" s="20" t="s">
        <v>10</v>
      </c>
      <c r="H1173" s="20" t="s">
        <v>10</v>
      </c>
      <c r="I1173" s="90"/>
      <c r="J1173" s="135" t="s">
        <v>977</v>
      </c>
    </row>
    <row r="1174" spans="1:18" ht="12" customHeight="1" x14ac:dyDescent="0.2">
      <c r="A1174" s="8">
        <v>11000</v>
      </c>
      <c r="B1174" s="8">
        <v>3100</v>
      </c>
      <c r="C1174" s="8">
        <v>54313</v>
      </c>
      <c r="D1174" s="8" t="s">
        <v>125</v>
      </c>
      <c r="E1174" s="20" t="s">
        <v>10</v>
      </c>
      <c r="F1174" s="17" t="s">
        <v>12</v>
      </c>
      <c r="G1174" s="20" t="s">
        <v>10</v>
      </c>
      <c r="H1174" s="20" t="s">
        <v>10</v>
      </c>
      <c r="I1174" s="90"/>
      <c r="J1174" s="135" t="s">
        <v>977</v>
      </c>
    </row>
    <row r="1175" spans="1:18" ht="12" customHeight="1" x14ac:dyDescent="0.2">
      <c r="A1175" s="8">
        <v>11000</v>
      </c>
      <c r="B1175" s="8">
        <v>3100</v>
      </c>
      <c r="C1175" s="8">
        <v>54411</v>
      </c>
      <c r="D1175" s="8" t="s">
        <v>126</v>
      </c>
      <c r="E1175" s="20" t="s">
        <v>10</v>
      </c>
      <c r="F1175" s="17" t="s">
        <v>12</v>
      </c>
      <c r="G1175" s="20" t="s">
        <v>10</v>
      </c>
      <c r="H1175" s="20" t="s">
        <v>10</v>
      </c>
      <c r="I1175" s="90"/>
      <c r="J1175" s="135" t="s">
        <v>977</v>
      </c>
    </row>
    <row r="1176" spans="1:18" ht="12" customHeight="1" x14ac:dyDescent="0.2">
      <c r="A1176" s="8">
        <v>11000</v>
      </c>
      <c r="B1176" s="8">
        <v>3100</v>
      </c>
      <c r="C1176" s="8">
        <v>54412</v>
      </c>
      <c r="D1176" s="8" t="s">
        <v>127</v>
      </c>
      <c r="E1176" s="20" t="s">
        <v>10</v>
      </c>
      <c r="F1176" s="17" t="s">
        <v>12</v>
      </c>
      <c r="G1176" s="20" t="s">
        <v>10</v>
      </c>
      <c r="H1176" s="20" t="s">
        <v>10</v>
      </c>
      <c r="I1176" s="90"/>
      <c r="J1176" s="135" t="s">
        <v>977</v>
      </c>
    </row>
    <row r="1177" spans="1:18" ht="12" customHeight="1" x14ac:dyDescent="0.2">
      <c r="A1177" s="8">
        <v>11000</v>
      </c>
      <c r="B1177" s="8">
        <v>3100</v>
      </c>
      <c r="C1177" s="8">
        <v>54413</v>
      </c>
      <c r="D1177" s="8" t="s">
        <v>128</v>
      </c>
      <c r="E1177" s="20" t="s">
        <v>10</v>
      </c>
      <c r="F1177" s="17" t="s">
        <v>12</v>
      </c>
      <c r="G1177" s="20" t="s">
        <v>10</v>
      </c>
      <c r="H1177" s="20" t="s">
        <v>10</v>
      </c>
      <c r="I1177" s="90"/>
      <c r="J1177" s="135" t="s">
        <v>977</v>
      </c>
    </row>
    <row r="1178" spans="1:18" ht="12" customHeight="1" x14ac:dyDescent="0.2">
      <c r="A1178" s="8">
        <v>11000</v>
      </c>
      <c r="B1178" s="8">
        <v>3100</v>
      </c>
      <c r="C1178" s="8">
        <v>54414</v>
      </c>
      <c r="D1178" s="8" t="s">
        <v>129</v>
      </c>
      <c r="E1178" s="20" t="s">
        <v>10</v>
      </c>
      <c r="F1178" s="17" t="s">
        <v>12</v>
      </c>
      <c r="G1178" s="20" t="s">
        <v>10</v>
      </c>
      <c r="H1178" s="20" t="s">
        <v>10</v>
      </c>
      <c r="I1178" s="90"/>
      <c r="J1178" s="135" t="s">
        <v>977</v>
      </c>
    </row>
    <row r="1179" spans="1:18" ht="12" customHeight="1" x14ac:dyDescent="0.2">
      <c r="A1179" s="8">
        <v>11000</v>
      </c>
      <c r="B1179" s="8">
        <v>3100</v>
      </c>
      <c r="C1179" s="8">
        <v>54415</v>
      </c>
      <c r="D1179" s="8" t="s">
        <v>130</v>
      </c>
      <c r="E1179" s="20" t="s">
        <v>10</v>
      </c>
      <c r="F1179" s="17" t="s">
        <v>12</v>
      </c>
      <c r="G1179" s="20" t="s">
        <v>10</v>
      </c>
      <c r="H1179" s="20" t="s">
        <v>10</v>
      </c>
      <c r="I1179" s="90"/>
      <c r="J1179" s="135" t="s">
        <v>977</v>
      </c>
    </row>
    <row r="1180" spans="1:18" ht="12" customHeight="1" x14ac:dyDescent="0.2">
      <c r="A1180" s="8">
        <v>11000</v>
      </c>
      <c r="B1180" s="8">
        <v>3100</v>
      </c>
      <c r="C1180" s="8">
        <v>54416</v>
      </c>
      <c r="D1180" s="8" t="s">
        <v>131</v>
      </c>
      <c r="E1180" s="20" t="s">
        <v>10</v>
      </c>
      <c r="F1180" s="17" t="s">
        <v>12</v>
      </c>
      <c r="G1180" s="20" t="s">
        <v>10</v>
      </c>
      <c r="H1180" s="20" t="s">
        <v>10</v>
      </c>
      <c r="I1180" s="90"/>
      <c r="J1180" s="135" t="s">
        <v>977</v>
      </c>
    </row>
    <row r="1181" spans="1:18" ht="12" customHeight="1" x14ac:dyDescent="0.2">
      <c r="A1181" s="8">
        <v>11000</v>
      </c>
      <c r="B1181" s="8">
        <v>3100</v>
      </c>
      <c r="C1181" s="8">
        <v>54610</v>
      </c>
      <c r="D1181" s="8" t="s">
        <v>81</v>
      </c>
      <c r="E1181" s="20" t="s">
        <v>10</v>
      </c>
      <c r="F1181" s="17" t="s">
        <v>12</v>
      </c>
      <c r="G1181" s="20" t="s">
        <v>10</v>
      </c>
      <c r="H1181" s="20" t="s">
        <v>10</v>
      </c>
      <c r="I1181" s="90"/>
      <c r="J1181" s="135" t="s">
        <v>977</v>
      </c>
    </row>
    <row r="1182" spans="1:18" ht="12" customHeight="1" x14ac:dyDescent="0.2">
      <c r="A1182" s="8">
        <v>11000</v>
      </c>
      <c r="B1182" s="8">
        <v>3100</v>
      </c>
      <c r="C1182" s="8">
        <v>54620</v>
      </c>
      <c r="D1182" s="8" t="s">
        <v>82</v>
      </c>
      <c r="E1182" s="20" t="s">
        <v>10</v>
      </c>
      <c r="F1182" s="17" t="s">
        <v>12</v>
      </c>
      <c r="G1182" s="20" t="s">
        <v>10</v>
      </c>
      <c r="H1182" s="20" t="s">
        <v>10</v>
      </c>
      <c r="I1182" s="90"/>
      <c r="J1182" s="135" t="s">
        <v>977</v>
      </c>
    </row>
    <row r="1183" spans="1:18" ht="12" customHeight="1" x14ac:dyDescent="0.2">
      <c r="A1183" s="8">
        <v>11000</v>
      </c>
      <c r="B1183" s="8">
        <v>3100</v>
      </c>
      <c r="C1183" s="8">
        <v>54630</v>
      </c>
      <c r="D1183" s="8" t="s">
        <v>83</v>
      </c>
      <c r="E1183" s="20" t="s">
        <v>10</v>
      </c>
      <c r="F1183" s="17" t="s">
        <v>12</v>
      </c>
      <c r="G1183" s="20" t="s">
        <v>10</v>
      </c>
      <c r="H1183" s="20" t="s">
        <v>10</v>
      </c>
      <c r="I1183" s="90"/>
      <c r="J1183" s="135" t="s">
        <v>977</v>
      </c>
    </row>
    <row r="1184" spans="1:18" ht="14.25" x14ac:dyDescent="0.3">
      <c r="A1184" s="4"/>
      <c r="B1184" s="5"/>
      <c r="C1184" s="6" t="s">
        <v>84</v>
      </c>
      <c r="D1184" s="7"/>
      <c r="E1184" s="18"/>
      <c r="F1184" s="18"/>
      <c r="G1184" s="19"/>
      <c r="H1184" s="19"/>
      <c r="I1184" s="89"/>
      <c r="J1184" s="73" t="s">
        <v>905</v>
      </c>
      <c r="K1184" s="83"/>
      <c r="L1184" s="73" t="s">
        <v>906</v>
      </c>
      <c r="M1184" s="83"/>
      <c r="N1184" s="73" t="s">
        <v>907</v>
      </c>
      <c r="O1184" s="83"/>
      <c r="P1184" s="73" t="s">
        <v>908</v>
      </c>
      <c r="Q1184" s="83"/>
      <c r="R1184" s="73" t="s">
        <v>909</v>
      </c>
    </row>
    <row r="1185" spans="1:18" ht="12" customHeight="1" x14ac:dyDescent="0.2">
      <c r="A1185" s="8">
        <v>11000</v>
      </c>
      <c r="B1185" s="8">
        <v>3100</v>
      </c>
      <c r="C1185" s="8">
        <v>55813</v>
      </c>
      <c r="D1185" s="8" t="s">
        <v>85</v>
      </c>
      <c r="E1185" s="20" t="s">
        <v>10</v>
      </c>
      <c r="F1185" s="17" t="s">
        <v>12</v>
      </c>
      <c r="G1185" s="20" t="s">
        <v>10</v>
      </c>
      <c r="H1185" s="20" t="s">
        <v>10</v>
      </c>
      <c r="I1185" s="90"/>
      <c r="J1185" s="135" t="s">
        <v>977</v>
      </c>
    </row>
    <row r="1186" spans="1:18" ht="12" customHeight="1" x14ac:dyDescent="0.2">
      <c r="A1186" s="8">
        <v>11000</v>
      </c>
      <c r="B1186" s="8">
        <v>3100</v>
      </c>
      <c r="C1186" s="8">
        <v>55913</v>
      </c>
      <c r="D1186" s="8" t="s">
        <v>750</v>
      </c>
      <c r="E1186" s="20" t="s">
        <v>10</v>
      </c>
      <c r="F1186" s="17" t="s">
        <v>12</v>
      </c>
      <c r="G1186" s="20" t="s">
        <v>10</v>
      </c>
      <c r="H1186" s="20" t="s">
        <v>10</v>
      </c>
      <c r="I1186" s="90"/>
      <c r="J1186" s="135" t="s">
        <v>977</v>
      </c>
    </row>
    <row r="1187" spans="1:18" ht="12" customHeight="1" x14ac:dyDescent="0.2">
      <c r="A1187" s="8">
        <v>11000</v>
      </c>
      <c r="B1187" s="8">
        <v>3100</v>
      </c>
      <c r="C1187" s="8">
        <v>55914</v>
      </c>
      <c r="D1187" s="8" t="s">
        <v>89</v>
      </c>
      <c r="E1187" s="20" t="s">
        <v>10</v>
      </c>
      <c r="F1187" s="17" t="s">
        <v>12</v>
      </c>
      <c r="G1187" s="20" t="s">
        <v>10</v>
      </c>
      <c r="H1187" s="20" t="s">
        <v>10</v>
      </c>
      <c r="I1187" s="90"/>
      <c r="J1187" s="135" t="s">
        <v>977</v>
      </c>
    </row>
    <row r="1188" spans="1:18" ht="12" customHeight="1" x14ac:dyDescent="0.2">
      <c r="A1188" s="8">
        <v>11000</v>
      </c>
      <c r="B1188" s="8">
        <v>3100</v>
      </c>
      <c r="C1188" s="8">
        <v>55915</v>
      </c>
      <c r="D1188" s="8" t="s">
        <v>90</v>
      </c>
      <c r="E1188" s="20" t="s">
        <v>10</v>
      </c>
      <c r="F1188" s="17" t="s">
        <v>12</v>
      </c>
      <c r="G1188" s="20" t="s">
        <v>10</v>
      </c>
      <c r="H1188" s="20" t="s">
        <v>10</v>
      </c>
      <c r="I1188" s="90"/>
      <c r="J1188" s="135" t="s">
        <v>977</v>
      </c>
    </row>
    <row r="1189" spans="1:18" ht="14.25" x14ac:dyDescent="0.3">
      <c r="A1189" s="10"/>
      <c r="B1189" s="10"/>
      <c r="C1189" s="11" t="s">
        <v>91</v>
      </c>
      <c r="D1189" s="10"/>
      <c r="E1189" s="21"/>
      <c r="F1189" s="21"/>
      <c r="G1189" s="21"/>
      <c r="H1189" s="21"/>
      <c r="I1189" s="100"/>
      <c r="J1189" s="73" t="s">
        <v>905</v>
      </c>
      <c r="K1189" s="83"/>
      <c r="L1189" s="73" t="s">
        <v>906</v>
      </c>
      <c r="M1189" s="83"/>
      <c r="N1189" s="73" t="s">
        <v>907</v>
      </c>
      <c r="O1189" s="83"/>
      <c r="P1189" s="73" t="s">
        <v>908</v>
      </c>
      <c r="Q1189" s="83"/>
      <c r="R1189" s="73" t="s">
        <v>909</v>
      </c>
    </row>
    <row r="1190" spans="1:18" ht="12" customHeight="1" x14ac:dyDescent="0.2">
      <c r="A1190" s="8">
        <v>11000</v>
      </c>
      <c r="B1190" s="8">
        <v>3100</v>
      </c>
      <c r="C1190" s="8">
        <v>56113</v>
      </c>
      <c r="D1190" s="8" t="s">
        <v>746</v>
      </c>
      <c r="E1190" s="20" t="s">
        <v>10</v>
      </c>
      <c r="F1190" s="17" t="s">
        <v>12</v>
      </c>
      <c r="G1190" s="20" t="s">
        <v>10</v>
      </c>
      <c r="H1190" s="20" t="s">
        <v>10</v>
      </c>
      <c r="I1190" s="90"/>
      <c r="J1190" s="135" t="s">
        <v>977</v>
      </c>
    </row>
    <row r="1191" spans="1:18" ht="12" customHeight="1" x14ac:dyDescent="0.2">
      <c r="A1191" s="8">
        <v>11000</v>
      </c>
      <c r="B1191" s="8">
        <v>3100</v>
      </c>
      <c r="C1191" s="8">
        <v>56116</v>
      </c>
      <c r="D1191" s="8" t="s">
        <v>153</v>
      </c>
      <c r="E1191" s="20" t="s">
        <v>10</v>
      </c>
      <c r="F1191" s="17" t="s">
        <v>12</v>
      </c>
      <c r="G1191" s="20" t="s">
        <v>10</v>
      </c>
      <c r="H1191" s="20" t="s">
        <v>10</v>
      </c>
      <c r="I1191" s="90"/>
      <c r="J1191" s="135" t="s">
        <v>977</v>
      </c>
    </row>
    <row r="1192" spans="1:18" ht="12" customHeight="1" x14ac:dyDescent="0.2">
      <c r="A1192" s="8">
        <v>11000</v>
      </c>
      <c r="B1192" s="8">
        <v>3100</v>
      </c>
      <c r="C1192" s="8">
        <v>56117</v>
      </c>
      <c r="D1192" s="8" t="s">
        <v>154</v>
      </c>
      <c r="E1192" s="20" t="s">
        <v>10</v>
      </c>
      <c r="F1192" s="17" t="s">
        <v>12</v>
      </c>
      <c r="G1192" s="20" t="s">
        <v>10</v>
      </c>
      <c r="H1192" s="20" t="s">
        <v>10</v>
      </c>
      <c r="I1192" s="90"/>
      <c r="J1192" s="135" t="s">
        <v>977</v>
      </c>
    </row>
    <row r="1193" spans="1:18" ht="12" customHeight="1" x14ac:dyDescent="0.2">
      <c r="A1193" s="8">
        <v>11000</v>
      </c>
      <c r="B1193" s="8">
        <v>3100</v>
      </c>
      <c r="C1193" s="8">
        <v>56118</v>
      </c>
      <c r="D1193" s="8" t="s">
        <v>93</v>
      </c>
      <c r="E1193" s="20" t="s">
        <v>10</v>
      </c>
      <c r="F1193" s="17" t="s">
        <v>12</v>
      </c>
      <c r="G1193" s="20" t="s">
        <v>10</v>
      </c>
      <c r="H1193" s="20" t="s">
        <v>10</v>
      </c>
      <c r="I1193" s="90"/>
      <c r="J1193" s="135" t="s">
        <v>977</v>
      </c>
    </row>
    <row r="1194" spans="1:18" ht="14.25" x14ac:dyDescent="0.3">
      <c r="A1194" s="11"/>
      <c r="B1194" s="11"/>
      <c r="C1194" s="11" t="s">
        <v>94</v>
      </c>
      <c r="D1194" s="11"/>
      <c r="E1194" s="22"/>
      <c r="F1194" s="22"/>
      <c r="G1194" s="22"/>
      <c r="H1194" s="22"/>
      <c r="I1194" s="101"/>
      <c r="J1194" s="73" t="s">
        <v>905</v>
      </c>
      <c r="K1194" s="83"/>
      <c r="L1194" s="73" t="s">
        <v>906</v>
      </c>
      <c r="M1194" s="83"/>
      <c r="N1194" s="73" t="s">
        <v>907</v>
      </c>
      <c r="O1194" s="83"/>
      <c r="P1194" s="73" t="s">
        <v>908</v>
      </c>
      <c r="Q1194" s="83"/>
      <c r="R1194" s="73" t="s">
        <v>909</v>
      </c>
    </row>
    <row r="1195" spans="1:18" ht="12" customHeight="1" x14ac:dyDescent="0.2">
      <c r="A1195" s="8">
        <v>11000</v>
      </c>
      <c r="B1195" s="8">
        <v>3100</v>
      </c>
      <c r="C1195" s="8">
        <v>57331</v>
      </c>
      <c r="D1195" s="8" t="s">
        <v>95</v>
      </c>
      <c r="E1195" s="20" t="s">
        <v>10</v>
      </c>
      <c r="F1195" s="17" t="s">
        <v>12</v>
      </c>
      <c r="G1195" s="20" t="s">
        <v>10</v>
      </c>
      <c r="H1195" s="20" t="s">
        <v>10</v>
      </c>
      <c r="I1195" s="90"/>
      <c r="J1195" s="135" t="s">
        <v>977</v>
      </c>
    </row>
    <row r="1196" spans="1:18" ht="12" customHeight="1" x14ac:dyDescent="0.2">
      <c r="A1196" s="8">
        <v>11000</v>
      </c>
      <c r="B1196" s="8">
        <v>3100</v>
      </c>
      <c r="C1196" s="8">
        <v>57332</v>
      </c>
      <c r="D1196" s="8" t="s">
        <v>96</v>
      </c>
      <c r="E1196" s="20" t="s">
        <v>10</v>
      </c>
      <c r="F1196" s="17" t="s">
        <v>12</v>
      </c>
      <c r="G1196" s="20" t="s">
        <v>10</v>
      </c>
      <c r="H1196" s="20" t="s">
        <v>10</v>
      </c>
      <c r="I1196" s="90"/>
      <c r="J1196" s="135" t="s">
        <v>977</v>
      </c>
    </row>
    <row r="1197" spans="1:18" ht="14.25" x14ac:dyDescent="0.3">
      <c r="A1197" s="3"/>
      <c r="B1197" s="280" t="s">
        <v>155</v>
      </c>
      <c r="C1197" s="281"/>
      <c r="D1197" s="281"/>
      <c r="E1197" s="281"/>
      <c r="F1197" s="281"/>
      <c r="G1197" s="282"/>
      <c r="H1197" s="89"/>
      <c r="I1197" s="89"/>
      <c r="J1197" s="277"/>
      <c r="K1197" s="278"/>
      <c r="L1197" s="278"/>
      <c r="M1197" s="278"/>
      <c r="N1197" s="278"/>
      <c r="O1197" s="278"/>
      <c r="P1197" s="278"/>
      <c r="Q1197" s="278"/>
      <c r="R1197" s="279"/>
    </row>
    <row r="1198" spans="1:18" ht="14.25" x14ac:dyDescent="0.3">
      <c r="A1198" s="4"/>
      <c r="B1198" s="5"/>
      <c r="C1198" s="6" t="s">
        <v>55</v>
      </c>
      <c r="D1198" s="7"/>
      <c r="E1198" s="18"/>
      <c r="F1198" s="18"/>
      <c r="G1198" s="19"/>
      <c r="H1198" s="19"/>
      <c r="I1198" s="89"/>
      <c r="J1198" s="73" t="s">
        <v>905</v>
      </c>
      <c r="K1198" s="83"/>
      <c r="L1198" s="73" t="s">
        <v>906</v>
      </c>
      <c r="M1198" s="83"/>
      <c r="N1198" s="73" t="s">
        <v>907</v>
      </c>
      <c r="O1198" s="83"/>
      <c r="P1198" s="73" t="s">
        <v>908</v>
      </c>
      <c r="Q1198" s="83"/>
      <c r="R1198" s="73" t="s">
        <v>909</v>
      </c>
    </row>
    <row r="1199" spans="1:18" ht="12" customHeight="1" x14ac:dyDescent="0.2">
      <c r="A1199" s="8">
        <v>11000</v>
      </c>
      <c r="B1199" s="8">
        <v>3300</v>
      </c>
      <c r="C1199" s="8">
        <v>51100</v>
      </c>
      <c r="D1199" s="8" t="s">
        <v>56</v>
      </c>
      <c r="E1199" s="20" t="s">
        <v>10</v>
      </c>
      <c r="F1199" s="17" t="s">
        <v>12</v>
      </c>
      <c r="G1199" s="17">
        <v>1613</v>
      </c>
      <c r="H1199" s="17" t="s">
        <v>915</v>
      </c>
      <c r="J1199" s="135">
        <v>0</v>
      </c>
      <c r="L1199" s="135">
        <v>0</v>
      </c>
      <c r="N1199" s="135">
        <v>0</v>
      </c>
      <c r="P1199" s="135">
        <v>0</v>
      </c>
      <c r="R1199" s="135">
        <v>0</v>
      </c>
    </row>
    <row r="1200" spans="1:18" ht="12" customHeight="1" x14ac:dyDescent="0.2">
      <c r="A1200" s="8">
        <v>11000</v>
      </c>
      <c r="B1200" s="8">
        <v>3300</v>
      </c>
      <c r="C1200" s="8">
        <v>51100</v>
      </c>
      <c r="D1200" s="8" t="s">
        <v>56</v>
      </c>
      <c r="E1200" s="20" t="s">
        <v>10</v>
      </c>
      <c r="F1200" s="17" t="s">
        <v>12</v>
      </c>
      <c r="G1200" s="17">
        <v>1619</v>
      </c>
      <c r="H1200" s="17" t="s">
        <v>961</v>
      </c>
      <c r="J1200" s="135">
        <v>0</v>
      </c>
      <c r="L1200" s="135">
        <v>0</v>
      </c>
      <c r="N1200" s="135">
        <v>0</v>
      </c>
      <c r="P1200" s="135">
        <v>0</v>
      </c>
      <c r="R1200" s="135">
        <v>0</v>
      </c>
    </row>
    <row r="1201" spans="1:18" ht="12" customHeight="1" x14ac:dyDescent="0.2">
      <c r="A1201" s="8">
        <v>11000</v>
      </c>
      <c r="B1201" s="8">
        <v>3300</v>
      </c>
      <c r="C1201" s="8">
        <v>51100</v>
      </c>
      <c r="D1201" s="8" t="s">
        <v>56</v>
      </c>
      <c r="E1201" s="20" t="s">
        <v>10</v>
      </c>
      <c r="F1201" s="17" t="s">
        <v>12</v>
      </c>
      <c r="G1201" s="17">
        <v>1620</v>
      </c>
      <c r="H1201" s="17" t="s">
        <v>962</v>
      </c>
      <c r="J1201" s="135">
        <v>0</v>
      </c>
      <c r="L1201" s="135">
        <v>0</v>
      </c>
      <c r="N1201" s="135">
        <v>0</v>
      </c>
      <c r="P1201" s="135">
        <v>0</v>
      </c>
      <c r="R1201" s="135">
        <v>0</v>
      </c>
    </row>
    <row r="1202" spans="1:18" ht="12" customHeight="1" x14ac:dyDescent="0.2">
      <c r="A1202" s="8">
        <v>11000</v>
      </c>
      <c r="B1202" s="8">
        <v>3300</v>
      </c>
      <c r="C1202" s="8">
        <v>51100</v>
      </c>
      <c r="D1202" s="8" t="s">
        <v>56</v>
      </c>
      <c r="E1202" s="20" t="s">
        <v>10</v>
      </c>
      <c r="F1202" s="17" t="s">
        <v>12</v>
      </c>
      <c r="G1202" s="17" t="s">
        <v>852</v>
      </c>
      <c r="H1202" s="17" t="s">
        <v>919</v>
      </c>
      <c r="J1202" s="135">
        <v>0</v>
      </c>
      <c r="L1202" s="135">
        <v>0</v>
      </c>
      <c r="N1202" s="135">
        <v>0</v>
      </c>
      <c r="P1202" s="135">
        <v>0</v>
      </c>
      <c r="R1202" s="135">
        <v>0</v>
      </c>
    </row>
    <row r="1203" spans="1:18" ht="12" customHeight="1" x14ac:dyDescent="0.2">
      <c r="A1203" s="8">
        <v>11000</v>
      </c>
      <c r="B1203" s="8">
        <v>3300</v>
      </c>
      <c r="C1203" s="8">
        <v>51100</v>
      </c>
      <c r="D1203" s="8" t="s">
        <v>56</v>
      </c>
      <c r="E1203" s="20" t="s">
        <v>10</v>
      </c>
      <c r="F1203" s="17" t="s">
        <v>12</v>
      </c>
      <c r="G1203" s="17">
        <v>1622</v>
      </c>
      <c r="H1203" s="17" t="s">
        <v>920</v>
      </c>
      <c r="J1203" s="135">
        <v>0</v>
      </c>
      <c r="L1203" s="135">
        <v>0</v>
      </c>
      <c r="N1203" s="135">
        <v>0</v>
      </c>
      <c r="P1203" s="135">
        <v>0</v>
      </c>
      <c r="R1203" s="135">
        <v>0</v>
      </c>
    </row>
    <row r="1204" spans="1:18" ht="12" customHeight="1" x14ac:dyDescent="0.2">
      <c r="A1204" s="8">
        <v>11000</v>
      </c>
      <c r="B1204" s="8">
        <v>3300</v>
      </c>
      <c r="C1204" s="8">
        <v>51100</v>
      </c>
      <c r="D1204" s="8" t="s">
        <v>56</v>
      </c>
      <c r="E1204" s="20" t="s">
        <v>10</v>
      </c>
      <c r="F1204" s="17" t="s">
        <v>12</v>
      </c>
      <c r="G1204" s="17">
        <v>1625</v>
      </c>
      <c r="H1204" s="17" t="s">
        <v>963</v>
      </c>
      <c r="J1204" s="135">
        <v>0</v>
      </c>
      <c r="L1204" s="135">
        <v>0</v>
      </c>
      <c r="N1204" s="135">
        <v>0</v>
      </c>
      <c r="P1204" s="135">
        <v>0</v>
      </c>
      <c r="R1204" s="135">
        <v>0</v>
      </c>
    </row>
    <row r="1205" spans="1:18" ht="12" customHeight="1" x14ac:dyDescent="0.2">
      <c r="A1205" s="8">
        <v>11000</v>
      </c>
      <c r="B1205" s="8">
        <v>3300</v>
      </c>
      <c r="C1205" s="8">
        <v>51200</v>
      </c>
      <c r="D1205" s="8" t="s">
        <v>57</v>
      </c>
      <c r="E1205" s="20" t="s">
        <v>10</v>
      </c>
      <c r="F1205" s="17" t="s">
        <v>12</v>
      </c>
      <c r="G1205" s="17">
        <v>1619</v>
      </c>
      <c r="H1205" s="17" t="s">
        <v>961</v>
      </c>
      <c r="J1205" s="135">
        <v>0</v>
      </c>
      <c r="L1205" s="135">
        <v>0</v>
      </c>
      <c r="N1205" s="135">
        <v>0</v>
      </c>
      <c r="P1205" s="135">
        <v>0</v>
      </c>
      <c r="R1205" s="135">
        <v>0</v>
      </c>
    </row>
    <row r="1206" spans="1:18" ht="12" customHeight="1" x14ac:dyDescent="0.2">
      <c r="A1206" s="8">
        <v>11000</v>
      </c>
      <c r="B1206" s="8">
        <v>3300</v>
      </c>
      <c r="C1206" s="8">
        <v>51200</v>
      </c>
      <c r="D1206" s="8" t="s">
        <v>57</v>
      </c>
      <c r="E1206" s="20" t="s">
        <v>10</v>
      </c>
      <c r="F1206" s="17" t="s">
        <v>12</v>
      </c>
      <c r="G1206" s="17">
        <v>1620</v>
      </c>
      <c r="H1206" s="17" t="s">
        <v>962</v>
      </c>
      <c r="J1206" s="135">
        <v>0</v>
      </c>
      <c r="L1206" s="135">
        <v>0</v>
      </c>
      <c r="N1206" s="135">
        <v>0</v>
      </c>
      <c r="P1206" s="135">
        <v>0</v>
      </c>
      <c r="R1206" s="135">
        <v>0</v>
      </c>
    </row>
    <row r="1207" spans="1:18" ht="12" customHeight="1" x14ac:dyDescent="0.2">
      <c r="A1207" s="8">
        <v>11000</v>
      </c>
      <c r="B1207" s="8">
        <v>3300</v>
      </c>
      <c r="C1207" s="8">
        <v>51200</v>
      </c>
      <c r="D1207" s="8" t="s">
        <v>57</v>
      </c>
      <c r="E1207" s="20" t="s">
        <v>10</v>
      </c>
      <c r="F1207" s="17" t="s">
        <v>12</v>
      </c>
      <c r="G1207" s="17">
        <v>1621</v>
      </c>
      <c r="H1207" s="17" t="s">
        <v>919</v>
      </c>
      <c r="J1207" s="135">
        <v>0</v>
      </c>
      <c r="L1207" s="135">
        <v>0</v>
      </c>
      <c r="N1207" s="135">
        <v>0</v>
      </c>
      <c r="P1207" s="135">
        <v>0</v>
      </c>
      <c r="R1207" s="135">
        <v>0</v>
      </c>
    </row>
    <row r="1208" spans="1:18" ht="12" customHeight="1" x14ac:dyDescent="0.2">
      <c r="A1208" s="8">
        <v>11000</v>
      </c>
      <c r="B1208" s="8">
        <v>3300</v>
      </c>
      <c r="C1208" s="8">
        <v>51200</v>
      </c>
      <c r="D1208" s="8" t="s">
        <v>57</v>
      </c>
      <c r="E1208" s="20" t="s">
        <v>10</v>
      </c>
      <c r="F1208" s="17" t="s">
        <v>12</v>
      </c>
      <c r="G1208" s="17">
        <v>1622</v>
      </c>
      <c r="H1208" s="17" t="s">
        <v>920</v>
      </c>
      <c r="J1208" s="135">
        <v>0</v>
      </c>
      <c r="L1208" s="135">
        <v>0</v>
      </c>
      <c r="N1208" s="135">
        <v>0</v>
      </c>
      <c r="P1208" s="135">
        <v>0</v>
      </c>
      <c r="R1208" s="135">
        <v>0</v>
      </c>
    </row>
    <row r="1209" spans="1:18" ht="12" customHeight="1" x14ac:dyDescent="0.2">
      <c r="A1209" s="8">
        <v>11000</v>
      </c>
      <c r="B1209" s="8">
        <v>3300</v>
      </c>
      <c r="C1209" s="8">
        <v>51200</v>
      </c>
      <c r="D1209" s="8" t="s">
        <v>57</v>
      </c>
      <c r="E1209" s="20" t="s">
        <v>10</v>
      </c>
      <c r="F1209" s="17" t="s">
        <v>12</v>
      </c>
      <c r="G1209" s="17">
        <v>1625</v>
      </c>
      <c r="H1209" s="17" t="s">
        <v>963</v>
      </c>
      <c r="J1209" s="135">
        <v>0</v>
      </c>
      <c r="L1209" s="135">
        <v>0</v>
      </c>
      <c r="N1209" s="135">
        <v>0</v>
      </c>
      <c r="P1209" s="135">
        <v>0</v>
      </c>
      <c r="R1209" s="135">
        <v>0</v>
      </c>
    </row>
    <row r="1210" spans="1:18" ht="12" customHeight="1" x14ac:dyDescent="0.2">
      <c r="A1210" s="8">
        <v>11000</v>
      </c>
      <c r="B1210" s="8">
        <v>3300</v>
      </c>
      <c r="C1210" s="8">
        <v>51300</v>
      </c>
      <c r="D1210" s="8" t="s">
        <v>58</v>
      </c>
      <c r="E1210" s="20" t="s">
        <v>10</v>
      </c>
      <c r="F1210" s="17" t="s">
        <v>12</v>
      </c>
      <c r="G1210" s="17">
        <v>1619</v>
      </c>
      <c r="H1210" s="17" t="s">
        <v>961</v>
      </c>
      <c r="J1210" s="135">
        <v>0</v>
      </c>
      <c r="L1210" s="135">
        <v>0</v>
      </c>
      <c r="N1210" s="135">
        <v>0</v>
      </c>
      <c r="P1210" s="135">
        <v>0</v>
      </c>
      <c r="R1210" s="135">
        <v>0</v>
      </c>
    </row>
    <row r="1211" spans="1:18" ht="12" customHeight="1" x14ac:dyDescent="0.2">
      <c r="A1211" s="8">
        <v>11000</v>
      </c>
      <c r="B1211" s="8">
        <v>3300</v>
      </c>
      <c r="C1211" s="8">
        <v>51300</v>
      </c>
      <c r="D1211" s="8" t="s">
        <v>58</v>
      </c>
      <c r="E1211" s="20" t="s">
        <v>10</v>
      </c>
      <c r="F1211" s="17" t="s">
        <v>12</v>
      </c>
      <c r="G1211" s="17">
        <v>1620</v>
      </c>
      <c r="H1211" s="17" t="s">
        <v>962</v>
      </c>
      <c r="J1211" s="135">
        <v>0</v>
      </c>
      <c r="L1211" s="135">
        <v>0</v>
      </c>
      <c r="N1211" s="135">
        <v>0</v>
      </c>
      <c r="P1211" s="135">
        <v>0</v>
      </c>
      <c r="R1211" s="135">
        <v>0</v>
      </c>
    </row>
    <row r="1212" spans="1:18" ht="12" customHeight="1" x14ac:dyDescent="0.2">
      <c r="A1212" s="8">
        <v>11000</v>
      </c>
      <c r="B1212" s="8">
        <v>3300</v>
      </c>
      <c r="C1212" s="8">
        <v>51300</v>
      </c>
      <c r="D1212" s="8" t="s">
        <v>58</v>
      </c>
      <c r="E1212" s="20" t="s">
        <v>10</v>
      </c>
      <c r="F1212" s="17" t="s">
        <v>12</v>
      </c>
      <c r="G1212" s="17">
        <v>1621</v>
      </c>
      <c r="H1212" s="17" t="s">
        <v>919</v>
      </c>
      <c r="J1212" s="135">
        <v>0</v>
      </c>
      <c r="L1212" s="135">
        <v>0</v>
      </c>
      <c r="N1212" s="135">
        <v>0</v>
      </c>
      <c r="P1212" s="135">
        <v>0</v>
      </c>
      <c r="R1212" s="135">
        <v>0</v>
      </c>
    </row>
    <row r="1213" spans="1:18" ht="12" customHeight="1" x14ac:dyDescent="0.2">
      <c r="A1213" s="8">
        <v>11000</v>
      </c>
      <c r="B1213" s="8">
        <v>3300</v>
      </c>
      <c r="C1213" s="8">
        <v>51300</v>
      </c>
      <c r="D1213" s="8" t="s">
        <v>58</v>
      </c>
      <c r="E1213" s="20" t="s">
        <v>10</v>
      </c>
      <c r="F1213" s="17" t="s">
        <v>12</v>
      </c>
      <c r="G1213" s="17">
        <v>1622</v>
      </c>
      <c r="H1213" s="17" t="s">
        <v>920</v>
      </c>
      <c r="J1213" s="135">
        <v>0</v>
      </c>
      <c r="L1213" s="135">
        <v>0</v>
      </c>
      <c r="N1213" s="135">
        <v>0</v>
      </c>
      <c r="P1213" s="135">
        <v>0</v>
      </c>
      <c r="R1213" s="135">
        <v>0</v>
      </c>
    </row>
    <row r="1214" spans="1:18" ht="12" customHeight="1" x14ac:dyDescent="0.2">
      <c r="A1214" s="8">
        <v>11000</v>
      </c>
      <c r="B1214" s="8">
        <v>3300</v>
      </c>
      <c r="C1214" s="8">
        <v>51300</v>
      </c>
      <c r="D1214" s="8" t="s">
        <v>58</v>
      </c>
      <c r="E1214" s="20" t="s">
        <v>10</v>
      </c>
      <c r="F1214" s="17" t="s">
        <v>12</v>
      </c>
      <c r="G1214" s="17">
        <v>1625</v>
      </c>
      <c r="H1214" s="17" t="s">
        <v>963</v>
      </c>
      <c r="J1214" s="135">
        <v>0</v>
      </c>
      <c r="L1214" s="135">
        <v>0</v>
      </c>
      <c r="N1214" s="135">
        <v>0</v>
      </c>
      <c r="P1214" s="135">
        <v>0</v>
      </c>
      <c r="R1214" s="135">
        <v>0</v>
      </c>
    </row>
    <row r="1215" spans="1:18" ht="14.25" x14ac:dyDescent="0.3">
      <c r="A1215" s="4"/>
      <c r="B1215" s="5"/>
      <c r="C1215" s="6" t="s">
        <v>59</v>
      </c>
      <c r="D1215" s="7"/>
      <c r="E1215" s="18"/>
      <c r="F1215" s="18"/>
      <c r="G1215" s="19"/>
      <c r="H1215" s="19"/>
      <c r="I1215" s="89"/>
      <c r="J1215" s="73" t="s">
        <v>905</v>
      </c>
      <c r="K1215" s="83"/>
      <c r="L1215" s="73" t="s">
        <v>906</v>
      </c>
      <c r="M1215" s="83"/>
      <c r="N1215" s="73" t="s">
        <v>907</v>
      </c>
      <c r="O1215" s="83"/>
      <c r="P1215" s="73" t="s">
        <v>908</v>
      </c>
      <c r="Q1215" s="83"/>
      <c r="R1215" s="73" t="s">
        <v>909</v>
      </c>
    </row>
    <row r="1216" spans="1:18" ht="12" customHeight="1" x14ac:dyDescent="0.2">
      <c r="A1216" s="8">
        <v>11000</v>
      </c>
      <c r="B1216" s="8">
        <v>3300</v>
      </c>
      <c r="C1216" s="8">
        <v>52111</v>
      </c>
      <c r="D1216" s="8" t="s">
        <v>60</v>
      </c>
      <c r="E1216" s="20" t="s">
        <v>10</v>
      </c>
      <c r="F1216" s="17" t="s">
        <v>12</v>
      </c>
      <c r="G1216" s="20" t="s">
        <v>10</v>
      </c>
      <c r="H1216" s="20" t="s">
        <v>10</v>
      </c>
      <c r="I1216" s="90"/>
      <c r="J1216" s="135">
        <v>0</v>
      </c>
      <c r="L1216" s="135">
        <v>0</v>
      </c>
      <c r="N1216" s="135">
        <v>0</v>
      </c>
      <c r="P1216" s="135">
        <v>0</v>
      </c>
      <c r="R1216" s="135">
        <v>0</v>
      </c>
    </row>
    <row r="1217" spans="1:18" ht="12" customHeight="1" x14ac:dyDescent="0.2">
      <c r="A1217" s="8">
        <v>11000</v>
      </c>
      <c r="B1217" s="8">
        <v>3300</v>
      </c>
      <c r="C1217" s="8">
        <v>52112</v>
      </c>
      <c r="D1217" s="8" t="s">
        <v>61</v>
      </c>
      <c r="E1217" s="20" t="s">
        <v>10</v>
      </c>
      <c r="F1217" s="17" t="s">
        <v>12</v>
      </c>
      <c r="G1217" s="20" t="s">
        <v>10</v>
      </c>
      <c r="H1217" s="20" t="s">
        <v>10</v>
      </c>
      <c r="I1217" s="90"/>
      <c r="J1217" s="135">
        <v>0</v>
      </c>
      <c r="L1217" s="135">
        <v>0</v>
      </c>
      <c r="N1217" s="135">
        <v>0</v>
      </c>
      <c r="P1217" s="135">
        <v>0</v>
      </c>
      <c r="R1217" s="135">
        <v>0</v>
      </c>
    </row>
    <row r="1218" spans="1:18" ht="12" customHeight="1" x14ac:dyDescent="0.2">
      <c r="A1218" s="8">
        <v>11000</v>
      </c>
      <c r="B1218" s="8">
        <v>3300</v>
      </c>
      <c r="C1218" s="8">
        <v>52210</v>
      </c>
      <c r="D1218" s="8" t="s">
        <v>62</v>
      </c>
      <c r="E1218" s="20" t="s">
        <v>10</v>
      </c>
      <c r="F1218" s="17" t="s">
        <v>12</v>
      </c>
      <c r="G1218" s="20" t="s">
        <v>10</v>
      </c>
      <c r="H1218" s="20" t="s">
        <v>10</v>
      </c>
      <c r="I1218" s="90"/>
      <c r="J1218" s="135">
        <v>0</v>
      </c>
      <c r="L1218" s="135">
        <v>0</v>
      </c>
      <c r="N1218" s="135">
        <v>0</v>
      </c>
      <c r="P1218" s="135">
        <v>0</v>
      </c>
      <c r="R1218" s="135">
        <v>0</v>
      </c>
    </row>
    <row r="1219" spans="1:18" ht="12" customHeight="1" x14ac:dyDescent="0.2">
      <c r="A1219" s="8">
        <v>11000</v>
      </c>
      <c r="B1219" s="8">
        <v>3300</v>
      </c>
      <c r="C1219" s="8">
        <v>52220</v>
      </c>
      <c r="D1219" s="8" t="s">
        <v>63</v>
      </c>
      <c r="E1219" s="20" t="s">
        <v>10</v>
      </c>
      <c r="F1219" s="17" t="s">
        <v>12</v>
      </c>
      <c r="G1219" s="20" t="s">
        <v>10</v>
      </c>
      <c r="H1219" s="20" t="s">
        <v>10</v>
      </c>
      <c r="I1219" s="90"/>
      <c r="J1219" s="135">
        <v>0</v>
      </c>
      <c r="L1219" s="135">
        <v>0</v>
      </c>
      <c r="N1219" s="135">
        <v>0</v>
      </c>
      <c r="P1219" s="135">
        <v>0</v>
      </c>
      <c r="R1219" s="135">
        <v>0</v>
      </c>
    </row>
    <row r="1220" spans="1:18" ht="12" customHeight="1" x14ac:dyDescent="0.2">
      <c r="A1220" s="8">
        <v>11000</v>
      </c>
      <c r="B1220" s="8">
        <v>3300</v>
      </c>
      <c r="C1220" s="8">
        <v>52311</v>
      </c>
      <c r="D1220" s="8" t="s">
        <v>64</v>
      </c>
      <c r="E1220" s="20" t="s">
        <v>10</v>
      </c>
      <c r="F1220" s="17" t="s">
        <v>12</v>
      </c>
      <c r="G1220" s="20" t="s">
        <v>10</v>
      </c>
      <c r="H1220" s="20" t="s">
        <v>10</v>
      </c>
      <c r="I1220" s="90"/>
      <c r="J1220" s="135">
        <v>0</v>
      </c>
      <c r="L1220" s="135">
        <v>0</v>
      </c>
      <c r="N1220" s="135">
        <v>0</v>
      </c>
      <c r="P1220" s="135">
        <v>0</v>
      </c>
      <c r="R1220" s="135">
        <v>0</v>
      </c>
    </row>
    <row r="1221" spans="1:18" ht="12" customHeight="1" x14ac:dyDescent="0.2">
      <c r="A1221" s="8">
        <v>11000</v>
      </c>
      <c r="B1221" s="8">
        <v>3300</v>
      </c>
      <c r="C1221" s="8">
        <v>52312</v>
      </c>
      <c r="D1221" s="8" t="s">
        <v>65</v>
      </c>
      <c r="E1221" s="20" t="s">
        <v>10</v>
      </c>
      <c r="F1221" s="17" t="s">
        <v>12</v>
      </c>
      <c r="G1221" s="20" t="s">
        <v>10</v>
      </c>
      <c r="H1221" s="20" t="s">
        <v>10</v>
      </c>
      <c r="I1221" s="90"/>
      <c r="J1221" s="135">
        <v>0</v>
      </c>
      <c r="L1221" s="135">
        <v>0</v>
      </c>
      <c r="N1221" s="135">
        <v>0</v>
      </c>
      <c r="P1221" s="135">
        <v>0</v>
      </c>
      <c r="R1221" s="135">
        <v>0</v>
      </c>
    </row>
    <row r="1222" spans="1:18" ht="12" customHeight="1" x14ac:dyDescent="0.2">
      <c r="A1222" s="8">
        <v>11000</v>
      </c>
      <c r="B1222" s="8">
        <v>3300</v>
      </c>
      <c r="C1222" s="8">
        <v>52313</v>
      </c>
      <c r="D1222" s="8" t="s">
        <v>66</v>
      </c>
      <c r="E1222" s="20" t="s">
        <v>10</v>
      </c>
      <c r="F1222" s="17" t="s">
        <v>12</v>
      </c>
      <c r="G1222" s="20" t="s">
        <v>10</v>
      </c>
      <c r="H1222" s="20" t="s">
        <v>10</v>
      </c>
      <c r="I1222" s="90"/>
      <c r="J1222" s="135">
        <v>0</v>
      </c>
      <c r="L1222" s="135">
        <v>0</v>
      </c>
      <c r="N1222" s="135">
        <v>0</v>
      </c>
      <c r="P1222" s="135">
        <v>0</v>
      </c>
      <c r="R1222" s="135">
        <v>0</v>
      </c>
    </row>
    <row r="1223" spans="1:18" ht="12" customHeight="1" x14ac:dyDescent="0.2">
      <c r="A1223" s="8">
        <v>11000</v>
      </c>
      <c r="B1223" s="8">
        <v>3300</v>
      </c>
      <c r="C1223" s="8">
        <v>52314</v>
      </c>
      <c r="D1223" s="8" t="s">
        <v>67</v>
      </c>
      <c r="E1223" s="20" t="s">
        <v>10</v>
      </c>
      <c r="F1223" s="17" t="s">
        <v>12</v>
      </c>
      <c r="G1223" s="20" t="s">
        <v>10</v>
      </c>
      <c r="H1223" s="20" t="s">
        <v>10</v>
      </c>
      <c r="I1223" s="90"/>
      <c r="J1223" s="135">
        <v>0</v>
      </c>
      <c r="L1223" s="135">
        <v>0</v>
      </c>
      <c r="N1223" s="135">
        <v>0</v>
      </c>
      <c r="P1223" s="135">
        <v>0</v>
      </c>
      <c r="R1223" s="135">
        <v>0</v>
      </c>
    </row>
    <row r="1224" spans="1:18" ht="12" customHeight="1" x14ac:dyDescent="0.2">
      <c r="A1224" s="8">
        <v>11000</v>
      </c>
      <c r="B1224" s="8">
        <v>3300</v>
      </c>
      <c r="C1224" s="8">
        <v>52315</v>
      </c>
      <c r="D1224" s="8" t="s">
        <v>68</v>
      </c>
      <c r="E1224" s="20" t="s">
        <v>10</v>
      </c>
      <c r="F1224" s="17" t="s">
        <v>12</v>
      </c>
      <c r="G1224" s="20" t="s">
        <v>10</v>
      </c>
      <c r="H1224" s="20" t="s">
        <v>10</v>
      </c>
      <c r="I1224" s="90"/>
      <c r="J1224" s="135">
        <v>0</v>
      </c>
      <c r="L1224" s="135">
        <v>0</v>
      </c>
      <c r="N1224" s="135">
        <v>0</v>
      </c>
      <c r="P1224" s="135">
        <v>0</v>
      </c>
      <c r="R1224" s="135">
        <v>0</v>
      </c>
    </row>
    <row r="1225" spans="1:18" ht="12" customHeight="1" x14ac:dyDescent="0.2">
      <c r="A1225" s="8">
        <v>11000</v>
      </c>
      <c r="B1225" s="8">
        <v>3300</v>
      </c>
      <c r="C1225" s="8">
        <v>52316</v>
      </c>
      <c r="D1225" s="8" t="s">
        <v>69</v>
      </c>
      <c r="E1225" s="20" t="s">
        <v>10</v>
      </c>
      <c r="F1225" s="17" t="s">
        <v>12</v>
      </c>
      <c r="G1225" s="20" t="s">
        <v>10</v>
      </c>
      <c r="H1225" s="20" t="s">
        <v>10</v>
      </c>
      <c r="I1225" s="90"/>
      <c r="J1225" s="135">
        <v>0</v>
      </c>
      <c r="L1225" s="135">
        <v>0</v>
      </c>
      <c r="N1225" s="135">
        <v>0</v>
      </c>
      <c r="P1225" s="135">
        <v>0</v>
      </c>
      <c r="R1225" s="135">
        <v>0</v>
      </c>
    </row>
    <row r="1226" spans="1:18" ht="12" customHeight="1" x14ac:dyDescent="0.2">
      <c r="A1226" s="8">
        <v>11000</v>
      </c>
      <c r="B1226" s="8">
        <v>3300</v>
      </c>
      <c r="C1226" s="8">
        <v>52500</v>
      </c>
      <c r="D1226" s="8" t="s">
        <v>70</v>
      </c>
      <c r="E1226" s="20" t="s">
        <v>10</v>
      </c>
      <c r="F1226" s="17" t="s">
        <v>12</v>
      </c>
      <c r="G1226" s="20" t="s">
        <v>10</v>
      </c>
      <c r="H1226" s="20" t="s">
        <v>10</v>
      </c>
      <c r="I1226" s="90"/>
      <c r="J1226" s="135">
        <v>0</v>
      </c>
      <c r="L1226" s="135">
        <v>0</v>
      </c>
      <c r="N1226" s="135">
        <v>0</v>
      </c>
      <c r="P1226" s="135">
        <v>0</v>
      </c>
      <c r="R1226" s="135">
        <v>0</v>
      </c>
    </row>
    <row r="1227" spans="1:18" ht="12" customHeight="1" x14ac:dyDescent="0.2">
      <c r="A1227" s="8">
        <v>11000</v>
      </c>
      <c r="B1227" s="8">
        <v>3300</v>
      </c>
      <c r="C1227" s="8">
        <v>52710</v>
      </c>
      <c r="D1227" s="8" t="s">
        <v>71</v>
      </c>
      <c r="E1227" s="20" t="s">
        <v>10</v>
      </c>
      <c r="F1227" s="17" t="s">
        <v>12</v>
      </c>
      <c r="G1227" s="20" t="s">
        <v>10</v>
      </c>
      <c r="H1227" s="20" t="s">
        <v>10</v>
      </c>
      <c r="I1227" s="90"/>
      <c r="J1227" s="135">
        <v>0</v>
      </c>
      <c r="L1227" s="135">
        <v>0</v>
      </c>
      <c r="N1227" s="135">
        <v>0</v>
      </c>
      <c r="P1227" s="135">
        <v>0</v>
      </c>
      <c r="R1227" s="135">
        <v>0</v>
      </c>
    </row>
    <row r="1228" spans="1:18" ht="12" customHeight="1" x14ac:dyDescent="0.2">
      <c r="A1228" s="8">
        <v>11000</v>
      </c>
      <c r="B1228" s="8">
        <v>3300</v>
      </c>
      <c r="C1228" s="8">
        <v>52720</v>
      </c>
      <c r="D1228" s="8" t="s">
        <v>72</v>
      </c>
      <c r="E1228" s="20" t="s">
        <v>10</v>
      </c>
      <c r="F1228" s="17" t="s">
        <v>12</v>
      </c>
      <c r="G1228" s="20" t="s">
        <v>10</v>
      </c>
      <c r="H1228" s="20" t="s">
        <v>10</v>
      </c>
      <c r="I1228" s="90"/>
      <c r="J1228" s="135">
        <v>0</v>
      </c>
      <c r="L1228" s="135">
        <v>0</v>
      </c>
      <c r="N1228" s="135">
        <v>0</v>
      </c>
      <c r="P1228" s="135">
        <v>0</v>
      </c>
      <c r="R1228" s="135">
        <v>0</v>
      </c>
    </row>
    <row r="1229" spans="1:18" ht="12" customHeight="1" x14ac:dyDescent="0.2">
      <c r="A1229" s="8">
        <v>11000</v>
      </c>
      <c r="B1229" s="8">
        <v>3300</v>
      </c>
      <c r="C1229" s="8">
        <v>52730</v>
      </c>
      <c r="D1229" s="8" t="s">
        <v>73</v>
      </c>
      <c r="E1229" s="20" t="s">
        <v>10</v>
      </c>
      <c r="F1229" s="17" t="s">
        <v>12</v>
      </c>
      <c r="G1229" s="20" t="s">
        <v>10</v>
      </c>
      <c r="H1229" s="20" t="s">
        <v>10</v>
      </c>
      <c r="I1229" s="90"/>
      <c r="J1229" s="135">
        <v>0</v>
      </c>
      <c r="L1229" s="135">
        <v>0</v>
      </c>
      <c r="N1229" s="135">
        <v>0</v>
      </c>
      <c r="P1229" s="135">
        <v>0</v>
      </c>
      <c r="R1229" s="135">
        <v>0</v>
      </c>
    </row>
    <row r="1230" spans="1:18" ht="12" customHeight="1" x14ac:dyDescent="0.2">
      <c r="A1230" s="8">
        <v>11000</v>
      </c>
      <c r="B1230" s="8">
        <v>3300</v>
      </c>
      <c r="C1230" s="8">
        <v>52911</v>
      </c>
      <c r="D1230" s="8" t="s">
        <v>74</v>
      </c>
      <c r="E1230" s="20" t="s">
        <v>10</v>
      </c>
      <c r="F1230" s="17" t="s">
        <v>12</v>
      </c>
      <c r="G1230" s="20" t="s">
        <v>10</v>
      </c>
      <c r="H1230" s="20" t="s">
        <v>10</v>
      </c>
      <c r="I1230" s="90"/>
      <c r="J1230" s="135">
        <v>0</v>
      </c>
      <c r="L1230" s="135">
        <v>0</v>
      </c>
      <c r="N1230" s="135">
        <v>0</v>
      </c>
      <c r="P1230" s="135">
        <v>0</v>
      </c>
      <c r="R1230" s="135">
        <v>0</v>
      </c>
    </row>
    <row r="1231" spans="1:18" ht="12" customHeight="1" x14ac:dyDescent="0.2">
      <c r="A1231" s="8">
        <v>11000</v>
      </c>
      <c r="B1231" s="8">
        <v>3300</v>
      </c>
      <c r="C1231" s="8">
        <v>52912</v>
      </c>
      <c r="D1231" s="8" t="s">
        <v>75</v>
      </c>
      <c r="E1231" s="20" t="s">
        <v>10</v>
      </c>
      <c r="F1231" s="17" t="s">
        <v>12</v>
      </c>
      <c r="G1231" s="20" t="s">
        <v>10</v>
      </c>
      <c r="H1231" s="20" t="s">
        <v>10</v>
      </c>
      <c r="I1231" s="90"/>
      <c r="J1231" s="135">
        <v>0</v>
      </c>
      <c r="L1231" s="135">
        <v>0</v>
      </c>
      <c r="N1231" s="135">
        <v>0</v>
      </c>
      <c r="P1231" s="135">
        <v>0</v>
      </c>
      <c r="R1231" s="135">
        <v>0</v>
      </c>
    </row>
    <row r="1232" spans="1:18" ht="12" customHeight="1" x14ac:dyDescent="0.2">
      <c r="A1232" s="8">
        <v>11000</v>
      </c>
      <c r="B1232" s="8">
        <v>3300</v>
      </c>
      <c r="C1232" s="8">
        <v>52913</v>
      </c>
      <c r="D1232" s="8" t="s">
        <v>76</v>
      </c>
      <c r="E1232" s="20" t="s">
        <v>10</v>
      </c>
      <c r="F1232" s="17" t="s">
        <v>12</v>
      </c>
      <c r="G1232" s="20" t="s">
        <v>10</v>
      </c>
      <c r="H1232" s="20" t="s">
        <v>10</v>
      </c>
      <c r="I1232" s="90"/>
      <c r="J1232" s="135">
        <v>0</v>
      </c>
      <c r="L1232" s="135">
        <v>0</v>
      </c>
      <c r="N1232" s="135">
        <v>0</v>
      </c>
      <c r="P1232" s="135">
        <v>0</v>
      </c>
      <c r="R1232" s="135">
        <v>0</v>
      </c>
    </row>
    <row r="1233" spans="1:46" s="28" customFormat="1" ht="12" customHeight="1" x14ac:dyDescent="0.2">
      <c r="A1233" s="8">
        <v>11000</v>
      </c>
      <c r="B1233" s="8">
        <v>3300</v>
      </c>
      <c r="C1233" s="8">
        <v>52914</v>
      </c>
      <c r="D1233" s="8" t="s">
        <v>77</v>
      </c>
      <c r="E1233" s="20" t="s">
        <v>10</v>
      </c>
      <c r="F1233" s="17" t="s">
        <v>12</v>
      </c>
      <c r="G1233" s="20" t="s">
        <v>10</v>
      </c>
      <c r="H1233" s="20" t="s">
        <v>10</v>
      </c>
      <c r="I1233" s="90"/>
      <c r="J1233" s="135">
        <v>0</v>
      </c>
      <c r="K1233" s="136"/>
      <c r="L1233" s="135">
        <v>0</v>
      </c>
      <c r="M1233" s="136"/>
      <c r="N1233" s="135">
        <v>0</v>
      </c>
      <c r="O1233" s="136"/>
      <c r="P1233" s="135">
        <v>0</v>
      </c>
      <c r="Q1233" s="136"/>
      <c r="R1233" s="135">
        <v>0</v>
      </c>
      <c r="S1233" s="62"/>
      <c r="T1233" s="62"/>
      <c r="U1233" s="62"/>
      <c r="V1233" s="62"/>
      <c r="W1233" s="62"/>
      <c r="X1233" s="62"/>
      <c r="Y1233" s="62"/>
      <c r="Z1233" s="62"/>
      <c r="AA1233" s="62"/>
      <c r="AB1233" s="62"/>
      <c r="AC1233" s="62"/>
      <c r="AD1233" s="62"/>
      <c r="AE1233" s="62"/>
      <c r="AF1233" s="62"/>
      <c r="AG1233" s="62"/>
      <c r="AH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R1233" s="62"/>
      <c r="AS1233" s="62"/>
      <c r="AT1233" s="62"/>
    </row>
    <row r="1234" spans="1:46" ht="14.25" x14ac:dyDescent="0.3">
      <c r="A1234" s="4"/>
      <c r="B1234" s="5"/>
      <c r="C1234" s="6" t="s">
        <v>655</v>
      </c>
      <c r="D1234" s="7"/>
      <c r="E1234" s="18"/>
      <c r="F1234" s="18"/>
      <c r="G1234" s="19"/>
      <c r="H1234" s="19"/>
      <c r="I1234" s="89"/>
      <c r="J1234" s="73" t="s">
        <v>905</v>
      </c>
      <c r="K1234" s="83"/>
      <c r="L1234" s="73" t="s">
        <v>906</v>
      </c>
      <c r="M1234" s="83"/>
      <c r="N1234" s="73" t="s">
        <v>907</v>
      </c>
      <c r="O1234" s="83"/>
      <c r="P1234" s="73" t="s">
        <v>908</v>
      </c>
      <c r="Q1234" s="83"/>
      <c r="R1234" s="73" t="s">
        <v>909</v>
      </c>
    </row>
    <row r="1235" spans="1:46" x14ac:dyDescent="0.2">
      <c r="A1235" s="8">
        <v>11000</v>
      </c>
      <c r="B1235" s="8">
        <v>3300</v>
      </c>
      <c r="C1235" s="8">
        <v>53211</v>
      </c>
      <c r="D1235" s="8" t="s">
        <v>98</v>
      </c>
      <c r="E1235" s="20" t="s">
        <v>10</v>
      </c>
      <c r="F1235" s="17" t="s">
        <v>12</v>
      </c>
      <c r="G1235" s="20" t="s">
        <v>10</v>
      </c>
      <c r="H1235" s="20" t="s">
        <v>10</v>
      </c>
      <c r="I1235" s="90"/>
      <c r="J1235" s="135">
        <v>0</v>
      </c>
      <c r="L1235" s="135">
        <v>0</v>
      </c>
      <c r="N1235" s="135">
        <v>0</v>
      </c>
      <c r="P1235" s="135">
        <v>0</v>
      </c>
      <c r="R1235" s="135">
        <v>0</v>
      </c>
    </row>
    <row r="1236" spans="1:46" ht="12" customHeight="1" x14ac:dyDescent="0.2">
      <c r="A1236" s="8">
        <v>11000</v>
      </c>
      <c r="B1236" s="8">
        <v>3300</v>
      </c>
      <c r="C1236" s="8">
        <v>53212</v>
      </c>
      <c r="D1236" s="8" t="s">
        <v>99</v>
      </c>
      <c r="E1236" s="20" t="s">
        <v>10</v>
      </c>
      <c r="F1236" s="17" t="s">
        <v>12</v>
      </c>
      <c r="G1236" s="20" t="s">
        <v>10</v>
      </c>
      <c r="H1236" s="20" t="s">
        <v>10</v>
      </c>
      <c r="I1236" s="90"/>
      <c r="J1236" s="135">
        <v>0</v>
      </c>
      <c r="L1236" s="135">
        <v>0</v>
      </c>
      <c r="N1236" s="135">
        <v>0</v>
      </c>
      <c r="P1236" s="135">
        <v>0</v>
      </c>
      <c r="R1236" s="135">
        <v>0</v>
      </c>
    </row>
    <row r="1237" spans="1:46" ht="12" customHeight="1" x14ac:dyDescent="0.2">
      <c r="A1237" s="8">
        <v>11000</v>
      </c>
      <c r="B1237" s="8">
        <v>3300</v>
      </c>
      <c r="C1237" s="8">
        <v>53213</v>
      </c>
      <c r="D1237" s="8" t="s">
        <v>100</v>
      </c>
      <c r="E1237" s="20" t="s">
        <v>10</v>
      </c>
      <c r="F1237" s="17" t="s">
        <v>12</v>
      </c>
      <c r="G1237" s="20" t="s">
        <v>10</v>
      </c>
      <c r="H1237" s="20" t="s">
        <v>10</v>
      </c>
      <c r="I1237" s="90"/>
      <c r="J1237" s="135">
        <v>0</v>
      </c>
      <c r="L1237" s="135">
        <v>0</v>
      </c>
      <c r="N1237" s="135">
        <v>0</v>
      </c>
      <c r="P1237" s="135">
        <v>0</v>
      </c>
      <c r="R1237" s="135">
        <v>0</v>
      </c>
    </row>
    <row r="1238" spans="1:46" ht="12" customHeight="1" x14ac:dyDescent="0.2">
      <c r="A1238" s="8">
        <v>11000</v>
      </c>
      <c r="B1238" s="8">
        <v>3300</v>
      </c>
      <c r="C1238" s="8">
        <v>53214</v>
      </c>
      <c r="D1238" s="8" t="s">
        <v>717</v>
      </c>
      <c r="E1238" s="20" t="s">
        <v>10</v>
      </c>
      <c r="F1238" s="17" t="s">
        <v>12</v>
      </c>
      <c r="G1238" s="20" t="s">
        <v>10</v>
      </c>
      <c r="H1238" s="20" t="s">
        <v>10</v>
      </c>
      <c r="I1238" s="90"/>
      <c r="J1238" s="135">
        <v>0</v>
      </c>
      <c r="L1238" s="135">
        <v>0</v>
      </c>
      <c r="N1238" s="135">
        <v>0</v>
      </c>
      <c r="P1238" s="135">
        <v>0</v>
      </c>
      <c r="R1238" s="135">
        <v>0</v>
      </c>
    </row>
    <row r="1239" spans="1:46" ht="12" customHeight="1" x14ac:dyDescent="0.2">
      <c r="A1239" s="8">
        <v>11000</v>
      </c>
      <c r="B1239" s="8">
        <v>3300</v>
      </c>
      <c r="C1239" s="8">
        <v>53215</v>
      </c>
      <c r="D1239" s="8" t="s">
        <v>101</v>
      </c>
      <c r="E1239" s="20" t="s">
        <v>10</v>
      </c>
      <c r="F1239" s="17" t="s">
        <v>12</v>
      </c>
      <c r="G1239" s="20" t="s">
        <v>10</v>
      </c>
      <c r="H1239" s="20" t="s">
        <v>10</v>
      </c>
      <c r="I1239" s="90"/>
      <c r="J1239" s="135">
        <v>0</v>
      </c>
      <c r="L1239" s="135">
        <v>0</v>
      </c>
      <c r="N1239" s="135">
        <v>0</v>
      </c>
      <c r="P1239" s="135">
        <v>0</v>
      </c>
      <c r="R1239" s="135">
        <v>0</v>
      </c>
    </row>
    <row r="1240" spans="1:46" ht="12" customHeight="1" x14ac:dyDescent="0.2">
      <c r="A1240" s="8">
        <v>11000</v>
      </c>
      <c r="B1240" s="8">
        <v>3300</v>
      </c>
      <c r="C1240" s="8">
        <v>53216</v>
      </c>
      <c r="D1240" s="8" t="s">
        <v>102</v>
      </c>
      <c r="E1240" s="20" t="s">
        <v>10</v>
      </c>
      <c r="F1240" s="17" t="s">
        <v>12</v>
      </c>
      <c r="G1240" s="20" t="s">
        <v>10</v>
      </c>
      <c r="H1240" s="20" t="s">
        <v>10</v>
      </c>
      <c r="I1240" s="90"/>
      <c r="J1240" s="135">
        <v>0</v>
      </c>
      <c r="L1240" s="135">
        <v>0</v>
      </c>
      <c r="N1240" s="135">
        <v>0</v>
      </c>
      <c r="P1240" s="135">
        <v>0</v>
      </c>
      <c r="R1240" s="135">
        <v>0</v>
      </c>
    </row>
    <row r="1241" spans="1:46" ht="12" customHeight="1" x14ac:dyDescent="0.2">
      <c r="A1241" s="8">
        <v>11000</v>
      </c>
      <c r="B1241" s="8">
        <v>3300</v>
      </c>
      <c r="C1241" s="8">
        <v>53217</v>
      </c>
      <c r="D1241" s="8" t="s">
        <v>103</v>
      </c>
      <c r="E1241" s="20" t="s">
        <v>10</v>
      </c>
      <c r="F1241" s="17" t="s">
        <v>12</v>
      </c>
      <c r="G1241" s="20" t="s">
        <v>10</v>
      </c>
      <c r="H1241" s="20" t="s">
        <v>10</v>
      </c>
      <c r="I1241" s="90"/>
      <c r="J1241" s="135">
        <v>0</v>
      </c>
      <c r="L1241" s="135">
        <v>0</v>
      </c>
      <c r="N1241" s="135">
        <v>0</v>
      </c>
      <c r="P1241" s="135">
        <v>0</v>
      </c>
      <c r="R1241" s="135">
        <v>0</v>
      </c>
    </row>
    <row r="1242" spans="1:46" ht="12" customHeight="1" x14ac:dyDescent="0.2">
      <c r="A1242" s="8">
        <v>11000</v>
      </c>
      <c r="B1242" s="8">
        <v>3300</v>
      </c>
      <c r="C1242" s="8">
        <v>53218</v>
      </c>
      <c r="D1242" s="8" t="s">
        <v>104</v>
      </c>
      <c r="E1242" s="20" t="s">
        <v>10</v>
      </c>
      <c r="F1242" s="17" t="s">
        <v>12</v>
      </c>
      <c r="G1242" s="20" t="s">
        <v>10</v>
      </c>
      <c r="H1242" s="20" t="s">
        <v>10</v>
      </c>
      <c r="I1242" s="90"/>
      <c r="J1242" s="135">
        <v>0</v>
      </c>
      <c r="L1242" s="135">
        <v>0</v>
      </c>
      <c r="N1242" s="135">
        <v>0</v>
      </c>
      <c r="P1242" s="135">
        <v>0</v>
      </c>
      <c r="R1242" s="135">
        <v>0</v>
      </c>
    </row>
    <row r="1243" spans="1:46" s="139" customFormat="1" ht="12" customHeight="1" x14ac:dyDescent="0.2">
      <c r="A1243" s="44">
        <v>11000</v>
      </c>
      <c r="B1243" s="44">
        <v>3300</v>
      </c>
      <c r="C1243" s="44">
        <v>53330</v>
      </c>
      <c r="D1243" s="44" t="s">
        <v>291</v>
      </c>
      <c r="E1243" s="47" t="s">
        <v>10</v>
      </c>
      <c r="F1243" s="45" t="s">
        <v>12</v>
      </c>
      <c r="G1243" s="47" t="s">
        <v>10</v>
      </c>
      <c r="H1243" s="47" t="s">
        <v>10</v>
      </c>
      <c r="I1243" s="91"/>
      <c r="J1243" s="135">
        <v>0</v>
      </c>
      <c r="K1243" s="136"/>
      <c r="L1243" s="135">
        <v>0</v>
      </c>
      <c r="M1243" s="136"/>
      <c r="N1243" s="135">
        <v>0</v>
      </c>
      <c r="O1243" s="136"/>
      <c r="P1243" s="135">
        <v>0</v>
      </c>
      <c r="Q1243" s="136"/>
      <c r="R1243" s="135">
        <v>0</v>
      </c>
      <c r="S1243" s="62"/>
      <c r="T1243" s="62"/>
      <c r="U1243" s="62"/>
      <c r="V1243" s="62"/>
      <c r="W1243" s="62"/>
      <c r="X1243" s="62"/>
      <c r="Y1243" s="62"/>
      <c r="Z1243" s="62"/>
      <c r="AA1243" s="62"/>
      <c r="AB1243" s="62"/>
      <c r="AC1243" s="62"/>
      <c r="AD1243" s="62"/>
      <c r="AE1243" s="62"/>
      <c r="AF1243" s="62"/>
      <c r="AG1243" s="62"/>
      <c r="AH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R1243" s="62"/>
      <c r="AS1243" s="62"/>
      <c r="AT1243" s="62"/>
    </row>
    <row r="1244" spans="1:46" ht="12" customHeight="1" x14ac:dyDescent="0.2">
      <c r="A1244" s="8">
        <v>11000</v>
      </c>
      <c r="B1244" s="8">
        <v>3300</v>
      </c>
      <c r="C1244" s="8">
        <v>53711</v>
      </c>
      <c r="D1244" s="8" t="s">
        <v>78</v>
      </c>
      <c r="E1244" s="20" t="s">
        <v>10</v>
      </c>
      <c r="F1244" s="17" t="s">
        <v>12</v>
      </c>
      <c r="G1244" s="20" t="s">
        <v>10</v>
      </c>
      <c r="H1244" s="20" t="s">
        <v>10</v>
      </c>
      <c r="I1244" s="90"/>
      <c r="J1244" s="135">
        <v>0</v>
      </c>
      <c r="L1244" s="135">
        <v>0</v>
      </c>
      <c r="N1244" s="135">
        <v>0</v>
      </c>
      <c r="P1244" s="135">
        <v>0</v>
      </c>
      <c r="R1244" s="135">
        <v>0</v>
      </c>
    </row>
    <row r="1245" spans="1:46" ht="14.25" x14ac:dyDescent="0.3">
      <c r="A1245" s="4"/>
      <c r="B1245" s="5"/>
      <c r="C1245" s="6" t="s">
        <v>79</v>
      </c>
      <c r="D1245" s="7"/>
      <c r="E1245" s="18"/>
      <c r="F1245" s="18"/>
      <c r="G1245" s="19"/>
      <c r="H1245" s="19"/>
      <c r="I1245" s="89"/>
      <c r="J1245" s="73" t="s">
        <v>905</v>
      </c>
      <c r="K1245" s="83"/>
      <c r="L1245" s="73" t="s">
        <v>906</v>
      </c>
      <c r="M1245" s="83"/>
      <c r="N1245" s="73" t="s">
        <v>907</v>
      </c>
      <c r="O1245" s="83"/>
      <c r="P1245" s="73" t="s">
        <v>908</v>
      </c>
      <c r="Q1245" s="83"/>
      <c r="R1245" s="73" t="s">
        <v>909</v>
      </c>
    </row>
    <row r="1246" spans="1:46" ht="12" customHeight="1" x14ac:dyDescent="0.2">
      <c r="A1246" s="8">
        <v>11000</v>
      </c>
      <c r="B1246" s="8">
        <v>3300</v>
      </c>
      <c r="C1246" s="8">
        <v>54610</v>
      </c>
      <c r="D1246" s="8" t="s">
        <v>81</v>
      </c>
      <c r="E1246" s="20" t="s">
        <v>10</v>
      </c>
      <c r="F1246" s="17" t="s">
        <v>12</v>
      </c>
      <c r="G1246" s="20" t="s">
        <v>10</v>
      </c>
      <c r="H1246" s="20" t="s">
        <v>10</v>
      </c>
      <c r="I1246" s="90"/>
      <c r="J1246" s="135">
        <v>0</v>
      </c>
      <c r="L1246" s="135">
        <v>0</v>
      </c>
      <c r="N1246" s="135">
        <v>0</v>
      </c>
      <c r="P1246" s="135">
        <v>0</v>
      </c>
      <c r="R1246" s="135">
        <v>0</v>
      </c>
    </row>
    <row r="1247" spans="1:46" ht="12" customHeight="1" x14ac:dyDescent="0.2">
      <c r="A1247" s="8">
        <v>11000</v>
      </c>
      <c r="B1247" s="8">
        <v>3300</v>
      </c>
      <c r="C1247" s="8">
        <v>54620</v>
      </c>
      <c r="D1247" s="8" t="s">
        <v>82</v>
      </c>
      <c r="E1247" s="20" t="s">
        <v>10</v>
      </c>
      <c r="F1247" s="17" t="s">
        <v>12</v>
      </c>
      <c r="G1247" s="20" t="s">
        <v>10</v>
      </c>
      <c r="H1247" s="20" t="s">
        <v>10</v>
      </c>
      <c r="I1247" s="90"/>
      <c r="J1247" s="135">
        <v>0</v>
      </c>
      <c r="L1247" s="135">
        <v>0</v>
      </c>
      <c r="N1247" s="135">
        <v>0</v>
      </c>
      <c r="P1247" s="135">
        <v>0</v>
      </c>
      <c r="R1247" s="135">
        <v>0</v>
      </c>
    </row>
    <row r="1248" spans="1:46" ht="12" customHeight="1" x14ac:dyDescent="0.2">
      <c r="A1248" s="8">
        <v>11000</v>
      </c>
      <c r="B1248" s="8">
        <v>3300</v>
      </c>
      <c r="C1248" s="8">
        <v>54630</v>
      </c>
      <c r="D1248" s="8" t="s">
        <v>83</v>
      </c>
      <c r="E1248" s="20" t="s">
        <v>10</v>
      </c>
      <c r="F1248" s="17" t="s">
        <v>12</v>
      </c>
      <c r="G1248" s="20" t="s">
        <v>10</v>
      </c>
      <c r="H1248" s="20" t="s">
        <v>10</v>
      </c>
      <c r="I1248" s="90"/>
      <c r="J1248" s="135">
        <v>0</v>
      </c>
      <c r="L1248" s="135">
        <v>0</v>
      </c>
      <c r="N1248" s="135">
        <v>0</v>
      </c>
      <c r="P1248" s="135">
        <v>0</v>
      </c>
      <c r="R1248" s="135">
        <v>0</v>
      </c>
    </row>
    <row r="1249" spans="1:46" ht="14.25" x14ac:dyDescent="0.3">
      <c r="A1249" s="4"/>
      <c r="B1249" s="5"/>
      <c r="C1249" s="6" t="s">
        <v>84</v>
      </c>
      <c r="D1249" s="7"/>
      <c r="E1249" s="18"/>
      <c r="F1249" s="18"/>
      <c r="G1249" s="19"/>
      <c r="H1249" s="19"/>
      <c r="I1249" s="89"/>
      <c r="J1249" s="73" t="s">
        <v>905</v>
      </c>
      <c r="K1249" s="83"/>
      <c r="L1249" s="73" t="s">
        <v>906</v>
      </c>
      <c r="M1249" s="83"/>
      <c r="N1249" s="73" t="s">
        <v>907</v>
      </c>
      <c r="O1249" s="83"/>
      <c r="P1249" s="73" t="s">
        <v>908</v>
      </c>
      <c r="Q1249" s="83"/>
      <c r="R1249" s="73" t="s">
        <v>909</v>
      </c>
    </row>
    <row r="1250" spans="1:46" ht="12" customHeight="1" x14ac:dyDescent="0.2">
      <c r="A1250" s="8">
        <v>11000</v>
      </c>
      <c r="B1250" s="8">
        <v>3300</v>
      </c>
      <c r="C1250" s="8">
        <v>55200</v>
      </c>
      <c r="D1250" s="8" t="s">
        <v>106</v>
      </c>
      <c r="E1250" s="20" t="s">
        <v>10</v>
      </c>
      <c r="F1250" s="17" t="s">
        <v>12</v>
      </c>
      <c r="G1250" s="20" t="s">
        <v>10</v>
      </c>
      <c r="H1250" s="20" t="s">
        <v>10</v>
      </c>
      <c r="I1250" s="90"/>
      <c r="J1250" s="135">
        <v>0</v>
      </c>
      <c r="L1250" s="135">
        <v>0</v>
      </c>
      <c r="N1250" s="135">
        <v>0</v>
      </c>
      <c r="P1250" s="135">
        <v>0</v>
      </c>
      <c r="R1250" s="135">
        <v>0</v>
      </c>
    </row>
    <row r="1251" spans="1:46" ht="12" customHeight="1" x14ac:dyDescent="0.2">
      <c r="A1251" s="8">
        <v>11000</v>
      </c>
      <c r="B1251" s="8">
        <v>3300</v>
      </c>
      <c r="C1251" s="8">
        <v>55813</v>
      </c>
      <c r="D1251" s="8" t="s">
        <v>85</v>
      </c>
      <c r="E1251" s="20" t="s">
        <v>10</v>
      </c>
      <c r="F1251" s="17" t="s">
        <v>12</v>
      </c>
      <c r="G1251" s="20" t="s">
        <v>10</v>
      </c>
      <c r="H1251" s="20" t="s">
        <v>10</v>
      </c>
      <c r="I1251" s="90"/>
      <c r="J1251" s="135">
        <v>0</v>
      </c>
      <c r="L1251" s="135">
        <v>0</v>
      </c>
      <c r="N1251" s="135">
        <v>0</v>
      </c>
      <c r="P1251" s="135">
        <v>0</v>
      </c>
      <c r="R1251" s="135">
        <v>0</v>
      </c>
    </row>
    <row r="1252" spans="1:46" ht="12" customHeight="1" x14ac:dyDescent="0.2">
      <c r="A1252" s="8">
        <v>11000</v>
      </c>
      <c r="B1252" s="8">
        <v>3300</v>
      </c>
      <c r="C1252" s="8">
        <v>55817</v>
      </c>
      <c r="D1252" s="8" t="s">
        <v>86</v>
      </c>
      <c r="E1252" s="20" t="s">
        <v>10</v>
      </c>
      <c r="F1252" s="17" t="s">
        <v>12</v>
      </c>
      <c r="G1252" s="20" t="s">
        <v>10</v>
      </c>
      <c r="H1252" s="20" t="s">
        <v>10</v>
      </c>
      <c r="I1252" s="90"/>
      <c r="J1252" s="135">
        <v>0</v>
      </c>
      <c r="L1252" s="135">
        <v>0</v>
      </c>
      <c r="N1252" s="135">
        <v>0</v>
      </c>
      <c r="P1252" s="135">
        <v>0</v>
      </c>
      <c r="R1252" s="135">
        <v>0</v>
      </c>
    </row>
    <row r="1253" spans="1:46" ht="12" customHeight="1" x14ac:dyDescent="0.2">
      <c r="A1253" s="8">
        <v>11000</v>
      </c>
      <c r="B1253" s="8">
        <v>3300</v>
      </c>
      <c r="C1253" s="8">
        <v>55818</v>
      </c>
      <c r="D1253" s="8" t="s">
        <v>87</v>
      </c>
      <c r="E1253" s="20" t="s">
        <v>10</v>
      </c>
      <c r="F1253" s="17" t="s">
        <v>12</v>
      </c>
      <c r="G1253" s="20" t="s">
        <v>10</v>
      </c>
      <c r="H1253" s="20" t="s">
        <v>10</v>
      </c>
      <c r="I1253" s="90"/>
      <c r="J1253" s="135">
        <v>0</v>
      </c>
      <c r="L1253" s="135">
        <v>0</v>
      </c>
      <c r="N1253" s="135">
        <v>0</v>
      </c>
      <c r="P1253" s="135">
        <v>0</v>
      </c>
      <c r="R1253" s="135">
        <v>0</v>
      </c>
    </row>
    <row r="1254" spans="1:46" ht="12" customHeight="1" x14ac:dyDescent="0.2">
      <c r="A1254" s="8">
        <v>11000</v>
      </c>
      <c r="B1254" s="8">
        <v>3300</v>
      </c>
      <c r="C1254" s="8">
        <v>55913</v>
      </c>
      <c r="D1254" s="8" t="s">
        <v>750</v>
      </c>
      <c r="E1254" s="20" t="s">
        <v>10</v>
      </c>
      <c r="F1254" s="17" t="s">
        <v>12</v>
      </c>
      <c r="G1254" s="20" t="s">
        <v>10</v>
      </c>
      <c r="H1254" s="20" t="s">
        <v>10</v>
      </c>
      <c r="I1254" s="90"/>
      <c r="J1254" s="135">
        <v>0</v>
      </c>
      <c r="L1254" s="135">
        <v>0</v>
      </c>
      <c r="N1254" s="135">
        <v>0</v>
      </c>
      <c r="P1254" s="135">
        <v>0</v>
      </c>
      <c r="R1254" s="135">
        <v>0</v>
      </c>
    </row>
    <row r="1255" spans="1:46" ht="12" customHeight="1" x14ac:dyDescent="0.2">
      <c r="A1255" s="8">
        <v>11000</v>
      </c>
      <c r="B1255" s="8">
        <v>3300</v>
      </c>
      <c r="C1255" s="8">
        <v>55914</v>
      </c>
      <c r="D1255" s="8" t="s">
        <v>89</v>
      </c>
      <c r="E1255" s="20" t="s">
        <v>10</v>
      </c>
      <c r="F1255" s="17" t="s">
        <v>12</v>
      </c>
      <c r="G1255" s="20" t="s">
        <v>10</v>
      </c>
      <c r="H1255" s="20" t="s">
        <v>10</v>
      </c>
      <c r="I1255" s="90"/>
      <c r="J1255" s="135">
        <v>0</v>
      </c>
      <c r="L1255" s="135">
        <v>0</v>
      </c>
      <c r="N1255" s="135">
        <v>0</v>
      </c>
      <c r="P1255" s="135">
        <v>0</v>
      </c>
      <c r="R1255" s="135">
        <v>0</v>
      </c>
    </row>
    <row r="1256" spans="1:46" ht="12" customHeight="1" x14ac:dyDescent="0.2">
      <c r="A1256" s="8">
        <v>11000</v>
      </c>
      <c r="B1256" s="8">
        <v>3300</v>
      </c>
      <c r="C1256" s="8">
        <v>55915</v>
      </c>
      <c r="D1256" s="8" t="s">
        <v>90</v>
      </c>
      <c r="E1256" s="20" t="s">
        <v>10</v>
      </c>
      <c r="F1256" s="17" t="s">
        <v>12</v>
      </c>
      <c r="G1256" s="20" t="s">
        <v>10</v>
      </c>
      <c r="H1256" s="20" t="s">
        <v>10</v>
      </c>
      <c r="I1256" s="90"/>
      <c r="J1256" s="135">
        <v>0</v>
      </c>
      <c r="L1256" s="135">
        <v>0</v>
      </c>
      <c r="N1256" s="135">
        <v>0</v>
      </c>
      <c r="P1256" s="135">
        <v>0</v>
      </c>
      <c r="R1256" s="135">
        <v>0</v>
      </c>
    </row>
    <row r="1257" spans="1:46" ht="14.25" x14ac:dyDescent="0.3">
      <c r="A1257" s="10"/>
      <c r="B1257" s="10"/>
      <c r="C1257" s="11" t="s">
        <v>91</v>
      </c>
      <c r="D1257" s="10"/>
      <c r="E1257" s="21"/>
      <c r="F1257" s="21"/>
      <c r="G1257" s="21"/>
      <c r="H1257" s="21"/>
      <c r="I1257" s="100"/>
      <c r="J1257" s="73" t="s">
        <v>905</v>
      </c>
      <c r="K1257" s="83"/>
      <c r="L1257" s="73" t="s">
        <v>906</v>
      </c>
      <c r="M1257" s="83"/>
      <c r="N1257" s="73" t="s">
        <v>907</v>
      </c>
      <c r="O1257" s="83"/>
      <c r="P1257" s="73" t="s">
        <v>908</v>
      </c>
      <c r="Q1257" s="83"/>
      <c r="R1257" s="73" t="s">
        <v>909</v>
      </c>
    </row>
    <row r="1258" spans="1:46" s="139" customFormat="1" ht="12" customHeight="1" x14ac:dyDescent="0.2">
      <c r="A1258" s="44">
        <v>11000</v>
      </c>
      <c r="B1258" s="44">
        <v>3300</v>
      </c>
      <c r="C1258" s="44">
        <v>56118</v>
      </c>
      <c r="D1258" s="44" t="s">
        <v>93</v>
      </c>
      <c r="E1258" s="47" t="s">
        <v>10</v>
      </c>
      <c r="F1258" s="45" t="s">
        <v>12</v>
      </c>
      <c r="G1258" s="47" t="s">
        <v>10</v>
      </c>
      <c r="H1258" s="47" t="s">
        <v>10</v>
      </c>
      <c r="I1258" s="91"/>
      <c r="J1258" s="135">
        <v>0</v>
      </c>
      <c r="K1258" s="136"/>
      <c r="L1258" s="135">
        <v>0</v>
      </c>
      <c r="M1258" s="136"/>
      <c r="N1258" s="135">
        <v>0</v>
      </c>
      <c r="O1258" s="136"/>
      <c r="P1258" s="135">
        <v>0</v>
      </c>
      <c r="Q1258" s="136"/>
      <c r="R1258" s="135">
        <v>0</v>
      </c>
      <c r="S1258" s="62"/>
      <c r="T1258" s="62"/>
      <c r="U1258" s="62"/>
      <c r="V1258" s="62"/>
      <c r="W1258" s="62"/>
      <c r="X1258" s="62"/>
      <c r="Y1258" s="62"/>
      <c r="Z1258" s="62"/>
      <c r="AA1258" s="62"/>
      <c r="AB1258" s="62"/>
      <c r="AC1258" s="62"/>
      <c r="AD1258" s="62"/>
      <c r="AE1258" s="62"/>
      <c r="AF1258" s="62"/>
      <c r="AG1258" s="62"/>
      <c r="AH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R1258" s="62"/>
      <c r="AS1258" s="62"/>
      <c r="AT1258" s="62"/>
    </row>
    <row r="1259" spans="1:46" s="139" customFormat="1" ht="14.25" x14ac:dyDescent="0.3">
      <c r="A1259" s="48"/>
      <c r="B1259" s="48"/>
      <c r="C1259" s="48" t="s">
        <v>94</v>
      </c>
      <c r="D1259" s="48"/>
      <c r="E1259" s="49"/>
      <c r="F1259" s="49"/>
      <c r="G1259" s="49"/>
      <c r="H1259" s="49"/>
      <c r="I1259" s="104"/>
      <c r="J1259" s="135">
        <v>0</v>
      </c>
      <c r="K1259" s="136"/>
      <c r="L1259" s="135">
        <v>0</v>
      </c>
      <c r="M1259" s="136"/>
      <c r="N1259" s="135">
        <v>0</v>
      </c>
      <c r="O1259" s="136"/>
      <c r="P1259" s="135">
        <v>0</v>
      </c>
      <c r="Q1259" s="136"/>
      <c r="R1259" s="135">
        <v>0</v>
      </c>
      <c r="S1259" s="62"/>
      <c r="T1259" s="62"/>
      <c r="U1259" s="62"/>
      <c r="V1259" s="62"/>
      <c r="W1259" s="62"/>
      <c r="X1259" s="62"/>
      <c r="Y1259" s="62"/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</row>
    <row r="1260" spans="1:46" s="139" customFormat="1" ht="12" customHeight="1" x14ac:dyDescent="0.2">
      <c r="A1260" s="44">
        <v>11000</v>
      </c>
      <c r="B1260" s="44">
        <v>3300</v>
      </c>
      <c r="C1260" s="44">
        <v>57331</v>
      </c>
      <c r="D1260" s="44" t="s">
        <v>95</v>
      </c>
      <c r="E1260" s="47" t="s">
        <v>10</v>
      </c>
      <c r="F1260" s="45" t="s">
        <v>12</v>
      </c>
      <c r="G1260" s="47" t="s">
        <v>10</v>
      </c>
      <c r="H1260" s="47" t="s">
        <v>10</v>
      </c>
      <c r="I1260" s="91"/>
      <c r="J1260" s="135">
        <v>0</v>
      </c>
      <c r="K1260" s="136"/>
      <c r="L1260" s="135">
        <v>0</v>
      </c>
      <c r="M1260" s="136"/>
      <c r="N1260" s="135">
        <v>0</v>
      </c>
      <c r="O1260" s="136"/>
      <c r="P1260" s="135">
        <v>0</v>
      </c>
      <c r="Q1260" s="136"/>
      <c r="R1260" s="135">
        <v>0</v>
      </c>
      <c r="S1260" s="62"/>
      <c r="T1260" s="62"/>
      <c r="U1260" s="62"/>
      <c r="V1260" s="62"/>
      <c r="W1260" s="62"/>
      <c r="X1260" s="62"/>
      <c r="Y1260" s="62"/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</row>
    <row r="1261" spans="1:46" s="139" customFormat="1" ht="12" customHeight="1" x14ac:dyDescent="0.2">
      <c r="A1261" s="44">
        <v>11000</v>
      </c>
      <c r="B1261" s="44">
        <v>3300</v>
      </c>
      <c r="C1261" s="44">
        <v>57332</v>
      </c>
      <c r="D1261" s="44" t="s">
        <v>96</v>
      </c>
      <c r="E1261" s="47" t="s">
        <v>10</v>
      </c>
      <c r="F1261" s="45" t="s">
        <v>12</v>
      </c>
      <c r="G1261" s="47" t="s">
        <v>10</v>
      </c>
      <c r="H1261" s="47" t="s">
        <v>10</v>
      </c>
      <c r="I1261" s="91"/>
      <c r="J1261" s="135">
        <v>0</v>
      </c>
      <c r="K1261" s="136"/>
      <c r="L1261" s="135">
        <v>0</v>
      </c>
      <c r="M1261" s="136"/>
      <c r="N1261" s="135">
        <v>0</v>
      </c>
      <c r="O1261" s="136"/>
      <c r="P1261" s="135">
        <v>0</v>
      </c>
      <c r="Q1261" s="136"/>
      <c r="R1261" s="135">
        <v>0</v>
      </c>
      <c r="S1261" s="62"/>
      <c r="T1261" s="62"/>
      <c r="U1261" s="62"/>
      <c r="V1261" s="62"/>
      <c r="W1261" s="62"/>
      <c r="X1261" s="62"/>
      <c r="Y1261" s="62"/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</row>
    <row r="1262" spans="1:46" ht="14.25" x14ac:dyDescent="0.3">
      <c r="A1262" s="3"/>
      <c r="B1262" s="280" t="s">
        <v>156</v>
      </c>
      <c r="C1262" s="281"/>
      <c r="D1262" s="281"/>
      <c r="E1262" s="281"/>
      <c r="F1262" s="281"/>
      <c r="G1262" s="282"/>
      <c r="H1262" s="19"/>
      <c r="I1262" s="19"/>
      <c r="J1262" s="292"/>
      <c r="K1262" s="293"/>
      <c r="L1262" s="293"/>
      <c r="M1262" s="293"/>
      <c r="N1262" s="293"/>
      <c r="O1262" s="293"/>
      <c r="P1262" s="293"/>
      <c r="Q1262" s="293"/>
      <c r="R1262" s="294"/>
    </row>
    <row r="1263" spans="1:46" ht="14.25" x14ac:dyDescent="0.3">
      <c r="A1263" s="4"/>
      <c r="B1263" s="5"/>
      <c r="C1263" s="6" t="s">
        <v>79</v>
      </c>
      <c r="D1263" s="7"/>
      <c r="E1263" s="18"/>
      <c r="F1263" s="18"/>
      <c r="G1263" s="19"/>
      <c r="H1263" s="19"/>
      <c r="I1263" s="89"/>
      <c r="J1263" s="73" t="s">
        <v>905</v>
      </c>
      <c r="K1263" s="83"/>
      <c r="L1263" s="73" t="s">
        <v>906</v>
      </c>
      <c r="M1263" s="83"/>
      <c r="N1263" s="73" t="s">
        <v>907</v>
      </c>
      <c r="O1263" s="83"/>
      <c r="P1263" s="73" t="s">
        <v>908</v>
      </c>
      <c r="Q1263" s="83"/>
      <c r="R1263" s="73" t="s">
        <v>909</v>
      </c>
    </row>
    <row r="1264" spans="1:46" ht="12" customHeight="1" x14ac:dyDescent="0.2">
      <c r="A1264" s="8">
        <v>11000</v>
      </c>
      <c r="B1264" s="8">
        <v>4000</v>
      </c>
      <c r="C1264" s="8">
        <v>54500</v>
      </c>
      <c r="D1264" s="8" t="s">
        <v>157</v>
      </c>
      <c r="E1264" s="20" t="s">
        <v>10</v>
      </c>
      <c r="F1264" s="17" t="s">
        <v>12</v>
      </c>
      <c r="G1264" s="20" t="s">
        <v>10</v>
      </c>
      <c r="H1264" s="20" t="s">
        <v>10</v>
      </c>
      <c r="I1264" s="90"/>
      <c r="J1264" s="135">
        <v>0</v>
      </c>
      <c r="L1264" s="135">
        <v>0</v>
      </c>
      <c r="N1264" s="135">
        <v>0</v>
      </c>
      <c r="P1264" s="135">
        <v>0</v>
      </c>
      <c r="R1264" s="135">
        <v>0</v>
      </c>
    </row>
    <row r="1265" spans="1:46" s="139" customFormat="1" ht="12" customHeight="1" x14ac:dyDescent="0.2">
      <c r="A1265" s="44">
        <v>11000</v>
      </c>
      <c r="B1265" s="44">
        <v>4000</v>
      </c>
      <c r="C1265" s="44">
        <v>54640</v>
      </c>
      <c r="D1265" s="44" t="s">
        <v>728</v>
      </c>
      <c r="E1265" s="47" t="s">
        <v>10</v>
      </c>
      <c r="F1265" s="45" t="s">
        <v>12</v>
      </c>
      <c r="G1265" s="47" t="s">
        <v>10</v>
      </c>
      <c r="H1265" s="47" t="s">
        <v>10</v>
      </c>
      <c r="I1265" s="91"/>
      <c r="J1265" s="135">
        <v>0</v>
      </c>
      <c r="K1265" s="136"/>
      <c r="L1265" s="135">
        <v>0</v>
      </c>
      <c r="M1265" s="136"/>
      <c r="N1265" s="135">
        <v>0</v>
      </c>
      <c r="O1265" s="136"/>
      <c r="P1265" s="135">
        <v>0</v>
      </c>
      <c r="Q1265" s="136"/>
      <c r="R1265" s="135">
        <v>0</v>
      </c>
      <c r="S1265" s="62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</row>
    <row r="1266" spans="1:46" ht="14.25" x14ac:dyDescent="0.3">
      <c r="A1266" s="11"/>
      <c r="B1266" s="11"/>
      <c r="C1266" s="11" t="s">
        <v>94</v>
      </c>
      <c r="D1266" s="11"/>
      <c r="E1266" s="22"/>
      <c r="F1266" s="22"/>
      <c r="G1266" s="22"/>
      <c r="H1266" s="22"/>
      <c r="I1266" s="101"/>
      <c r="J1266" s="73" t="s">
        <v>905</v>
      </c>
      <c r="K1266" s="83"/>
      <c r="L1266" s="73" t="s">
        <v>906</v>
      </c>
      <c r="M1266" s="83"/>
      <c r="N1266" s="73" t="s">
        <v>907</v>
      </c>
      <c r="O1266" s="83"/>
      <c r="P1266" s="73" t="s">
        <v>908</v>
      </c>
      <c r="Q1266" s="83"/>
      <c r="R1266" s="73" t="s">
        <v>909</v>
      </c>
    </row>
    <row r="1267" spans="1:46" ht="12" customHeight="1" x14ac:dyDescent="0.2">
      <c r="A1267" s="8">
        <v>11000</v>
      </c>
      <c r="B1267" s="8">
        <v>4000</v>
      </c>
      <c r="C1267" s="8">
        <v>57111</v>
      </c>
      <c r="D1267" s="8" t="s">
        <v>158</v>
      </c>
      <c r="E1267" s="20" t="s">
        <v>10</v>
      </c>
      <c r="F1267" s="17" t="s">
        <v>12</v>
      </c>
      <c r="G1267" s="20" t="s">
        <v>10</v>
      </c>
      <c r="H1267" s="20" t="s">
        <v>10</v>
      </c>
      <c r="I1267" s="90"/>
      <c r="J1267" s="135">
        <v>0</v>
      </c>
      <c r="L1267" s="135">
        <v>0</v>
      </c>
      <c r="N1267" s="135">
        <v>0</v>
      </c>
      <c r="P1267" s="135">
        <v>0</v>
      </c>
      <c r="R1267" s="135">
        <v>0</v>
      </c>
    </row>
    <row r="1268" spans="1:46" ht="12" customHeight="1" x14ac:dyDescent="0.2">
      <c r="A1268" s="8">
        <v>11000</v>
      </c>
      <c r="B1268" s="8">
        <v>4000</v>
      </c>
      <c r="C1268" s="8">
        <v>57112</v>
      </c>
      <c r="D1268" s="8" t="s">
        <v>159</v>
      </c>
      <c r="E1268" s="20" t="s">
        <v>10</v>
      </c>
      <c r="F1268" s="17" t="s">
        <v>12</v>
      </c>
      <c r="G1268" s="20" t="s">
        <v>10</v>
      </c>
      <c r="H1268" s="20" t="s">
        <v>10</v>
      </c>
      <c r="I1268" s="90"/>
      <c r="J1268" s="135">
        <v>0</v>
      </c>
      <c r="L1268" s="135">
        <v>0</v>
      </c>
      <c r="N1268" s="135">
        <v>0</v>
      </c>
      <c r="P1268" s="135">
        <v>0</v>
      </c>
      <c r="R1268" s="135">
        <v>0</v>
      </c>
    </row>
    <row r="1269" spans="1:46" ht="12" customHeight="1" x14ac:dyDescent="0.2">
      <c r="A1269" s="8">
        <v>11000</v>
      </c>
      <c r="B1269" s="8">
        <v>4000</v>
      </c>
      <c r="C1269" s="8">
        <v>57200</v>
      </c>
      <c r="D1269" s="8" t="s">
        <v>160</v>
      </c>
      <c r="E1269" s="20" t="s">
        <v>10</v>
      </c>
      <c r="F1269" s="17" t="s">
        <v>12</v>
      </c>
      <c r="G1269" s="20" t="s">
        <v>10</v>
      </c>
      <c r="H1269" s="20" t="s">
        <v>10</v>
      </c>
      <c r="I1269" s="90"/>
      <c r="J1269" s="135">
        <v>0</v>
      </c>
      <c r="L1269" s="135">
        <v>0</v>
      </c>
      <c r="N1269" s="135">
        <v>0</v>
      </c>
      <c r="P1269" s="135">
        <v>0</v>
      </c>
      <c r="R1269" s="135">
        <v>0</v>
      </c>
    </row>
    <row r="1270" spans="1:46" ht="12" customHeight="1" x14ac:dyDescent="0.2">
      <c r="A1270" s="8">
        <v>11000</v>
      </c>
      <c r="B1270" s="8">
        <v>4000</v>
      </c>
      <c r="C1270" s="8">
        <v>57311</v>
      </c>
      <c r="D1270" s="8" t="s">
        <v>143</v>
      </c>
      <c r="E1270" s="20" t="s">
        <v>10</v>
      </c>
      <c r="F1270" s="17" t="s">
        <v>12</v>
      </c>
      <c r="G1270" s="20" t="s">
        <v>10</v>
      </c>
      <c r="H1270" s="20" t="s">
        <v>10</v>
      </c>
      <c r="I1270" s="90"/>
      <c r="J1270" s="135">
        <v>0</v>
      </c>
      <c r="L1270" s="135">
        <v>0</v>
      </c>
      <c r="N1270" s="135">
        <v>0</v>
      </c>
      <c r="P1270" s="135">
        <v>0</v>
      </c>
      <c r="R1270" s="135">
        <v>0</v>
      </c>
    </row>
    <row r="1271" spans="1:46" ht="12" customHeight="1" x14ac:dyDescent="0.2">
      <c r="A1271" s="8">
        <v>11000</v>
      </c>
      <c r="B1271" s="8">
        <v>4000</v>
      </c>
      <c r="C1271" s="8">
        <v>57312</v>
      </c>
      <c r="D1271" s="8" t="s">
        <v>144</v>
      </c>
      <c r="E1271" s="20" t="s">
        <v>10</v>
      </c>
      <c r="F1271" s="17" t="s">
        <v>12</v>
      </c>
      <c r="G1271" s="20" t="s">
        <v>10</v>
      </c>
      <c r="H1271" s="20" t="s">
        <v>10</v>
      </c>
      <c r="I1271" s="90"/>
      <c r="J1271" s="135">
        <v>0</v>
      </c>
      <c r="L1271" s="135">
        <v>0</v>
      </c>
      <c r="N1271" s="135">
        <v>0</v>
      </c>
      <c r="P1271" s="135">
        <v>0</v>
      </c>
      <c r="R1271" s="135">
        <v>0</v>
      </c>
    </row>
    <row r="1272" spans="1:46" s="123" customFormat="1" ht="12" customHeight="1" x14ac:dyDescent="0.2">
      <c r="A1272" s="8">
        <v>11000</v>
      </c>
      <c r="B1272" s="8">
        <v>4000</v>
      </c>
      <c r="C1272" s="8">
        <v>57313</v>
      </c>
      <c r="D1272" s="8" t="s">
        <v>145</v>
      </c>
      <c r="E1272" s="20" t="s">
        <v>10</v>
      </c>
      <c r="F1272" s="17" t="s">
        <v>12</v>
      </c>
      <c r="G1272" s="20" t="s">
        <v>10</v>
      </c>
      <c r="H1272" s="20" t="s">
        <v>10</v>
      </c>
      <c r="I1272" s="90"/>
      <c r="J1272" s="135">
        <v>0</v>
      </c>
      <c r="K1272" s="136"/>
      <c r="L1272" s="135">
        <v>0</v>
      </c>
      <c r="M1272" s="136"/>
      <c r="N1272" s="135">
        <v>0</v>
      </c>
      <c r="O1272" s="136"/>
      <c r="P1272" s="135">
        <v>0</v>
      </c>
      <c r="Q1272" s="136"/>
      <c r="R1272" s="135">
        <v>0</v>
      </c>
      <c r="S1272" s="122"/>
      <c r="T1272" s="122"/>
      <c r="U1272" s="122"/>
      <c r="V1272" s="122"/>
      <c r="W1272" s="122"/>
      <c r="X1272" s="122"/>
      <c r="Y1272" s="122"/>
      <c r="Z1272" s="122"/>
      <c r="AA1272" s="122"/>
      <c r="AB1272" s="122"/>
      <c r="AC1272" s="122"/>
      <c r="AD1272" s="122"/>
      <c r="AE1272" s="122"/>
      <c r="AF1272" s="122"/>
      <c r="AG1272" s="122"/>
      <c r="AH1272" s="122"/>
      <c r="AI1272" s="122"/>
      <c r="AJ1272" s="122"/>
      <c r="AK1272" s="122"/>
      <c r="AL1272" s="122"/>
      <c r="AM1272" s="122"/>
      <c r="AN1272" s="122"/>
      <c r="AO1272" s="122"/>
      <c r="AP1272" s="122"/>
      <c r="AQ1272" s="122"/>
      <c r="AR1272" s="122"/>
      <c r="AS1272" s="122"/>
      <c r="AT1272" s="122"/>
    </row>
    <row r="1273" spans="1:46" s="123" customFormat="1" ht="12" customHeight="1" x14ac:dyDescent="0.2">
      <c r="A1273" s="112"/>
      <c r="B1273" s="113"/>
      <c r="C1273" s="113"/>
      <c r="D1273" s="113"/>
      <c r="E1273" s="114"/>
      <c r="F1273" s="115"/>
      <c r="G1273" s="116"/>
      <c r="H1273" s="116"/>
      <c r="I1273" s="117"/>
      <c r="J1273" s="145"/>
      <c r="K1273" s="146"/>
      <c r="L1273" s="145"/>
      <c r="M1273" s="146"/>
      <c r="N1273" s="145"/>
      <c r="O1273" s="146"/>
      <c r="P1273" s="145"/>
      <c r="Q1273" s="146"/>
      <c r="R1273" s="145"/>
      <c r="S1273" s="122"/>
      <c r="T1273" s="122"/>
      <c r="U1273" s="122"/>
      <c r="V1273" s="122"/>
      <c r="W1273" s="122"/>
      <c r="X1273" s="122"/>
      <c r="Y1273" s="122"/>
      <c r="Z1273" s="122"/>
      <c r="AA1273" s="122"/>
      <c r="AB1273" s="122"/>
      <c r="AC1273" s="122"/>
      <c r="AD1273" s="122"/>
      <c r="AE1273" s="122"/>
      <c r="AF1273" s="122"/>
      <c r="AG1273" s="122"/>
      <c r="AH1273" s="122"/>
      <c r="AI1273" s="122"/>
      <c r="AJ1273" s="122"/>
      <c r="AK1273" s="122"/>
      <c r="AL1273" s="122"/>
      <c r="AM1273" s="122"/>
      <c r="AN1273" s="122"/>
      <c r="AO1273" s="122"/>
      <c r="AP1273" s="122"/>
      <c r="AQ1273" s="122"/>
      <c r="AR1273" s="122"/>
      <c r="AS1273" s="122"/>
      <c r="AT1273" s="122"/>
    </row>
    <row r="1274" spans="1:46" s="123" customFormat="1" ht="12" customHeight="1" x14ac:dyDescent="0.2">
      <c r="A1274" s="112"/>
      <c r="B1274" s="113"/>
      <c r="C1274" s="113"/>
      <c r="D1274" s="113"/>
      <c r="E1274" s="114"/>
      <c r="F1274" s="115"/>
      <c r="G1274" s="116"/>
      <c r="H1274" s="116" t="s">
        <v>994</v>
      </c>
      <c r="I1274" s="117"/>
      <c r="J1274" s="145">
        <f>SUM(J1199:J1272)</f>
        <v>0</v>
      </c>
      <c r="K1274" s="146"/>
      <c r="L1274" s="145">
        <f>SUM(L1199:L1272)</f>
        <v>0</v>
      </c>
      <c r="M1274" s="146"/>
      <c r="N1274" s="145">
        <f>SUM(N1199:N1272)</f>
        <v>0</v>
      </c>
      <c r="O1274" s="146"/>
      <c r="P1274" s="145">
        <f>SUM(P1199:P1272)</f>
        <v>0</v>
      </c>
      <c r="Q1274" s="146"/>
      <c r="R1274" s="145">
        <f>SUM(R1199:R1272)</f>
        <v>0</v>
      </c>
      <c r="S1274" s="122"/>
      <c r="T1274" s="122"/>
      <c r="U1274" s="122"/>
      <c r="V1274" s="122"/>
      <c r="W1274" s="122"/>
      <c r="X1274" s="122"/>
      <c r="Y1274" s="122"/>
      <c r="Z1274" s="122"/>
      <c r="AA1274" s="122"/>
      <c r="AB1274" s="122"/>
      <c r="AC1274" s="122"/>
      <c r="AD1274" s="122"/>
      <c r="AE1274" s="122"/>
      <c r="AF1274" s="122"/>
      <c r="AG1274" s="122"/>
      <c r="AH1274" s="122"/>
      <c r="AI1274" s="122"/>
      <c r="AJ1274" s="122"/>
      <c r="AK1274" s="122"/>
      <c r="AL1274" s="122"/>
      <c r="AM1274" s="122"/>
      <c r="AN1274" s="122"/>
      <c r="AO1274" s="122"/>
      <c r="AP1274" s="122"/>
      <c r="AQ1274" s="122"/>
      <c r="AR1274" s="122"/>
      <c r="AS1274" s="122"/>
      <c r="AT1274" s="122"/>
    </row>
    <row r="1275" spans="1:46" s="123" customFormat="1" ht="14.25" x14ac:dyDescent="0.3">
      <c r="A1275" s="283" t="s">
        <v>161</v>
      </c>
      <c r="B1275" s="284"/>
      <c r="C1275" s="284"/>
      <c r="D1275" s="284"/>
      <c r="E1275" s="284"/>
      <c r="F1275" s="284"/>
      <c r="G1275" s="285"/>
      <c r="H1275" s="130"/>
      <c r="I1275" s="130"/>
      <c r="J1275" s="131"/>
      <c r="K1275" s="132"/>
      <c r="L1275" s="131"/>
      <c r="M1275" s="132"/>
      <c r="N1275" s="131"/>
      <c r="O1275" s="132"/>
      <c r="P1275" s="131"/>
      <c r="Q1275" s="132"/>
      <c r="R1275" s="131"/>
      <c r="S1275" s="122"/>
      <c r="T1275" s="122"/>
      <c r="U1275" s="122"/>
      <c r="V1275" s="122"/>
      <c r="W1275" s="122"/>
      <c r="X1275" s="122"/>
      <c r="Y1275" s="122"/>
      <c r="Z1275" s="122"/>
      <c r="AA1275" s="122"/>
      <c r="AB1275" s="122"/>
      <c r="AC1275" s="122"/>
      <c r="AD1275" s="122"/>
      <c r="AE1275" s="122"/>
      <c r="AF1275" s="122"/>
      <c r="AG1275" s="122"/>
      <c r="AH1275" s="122"/>
      <c r="AI1275" s="122"/>
      <c r="AJ1275" s="122"/>
      <c r="AK1275" s="122"/>
      <c r="AL1275" s="122"/>
      <c r="AM1275" s="122"/>
      <c r="AN1275" s="122"/>
      <c r="AO1275" s="122"/>
      <c r="AP1275" s="122"/>
      <c r="AQ1275" s="122"/>
      <c r="AR1275" s="122"/>
      <c r="AS1275" s="122"/>
      <c r="AT1275" s="122"/>
    </row>
    <row r="1276" spans="1:46" ht="14.25" x14ac:dyDescent="0.3">
      <c r="A1276" s="286" t="s">
        <v>699</v>
      </c>
      <c r="B1276" s="287"/>
      <c r="C1276" s="287"/>
      <c r="D1276" s="287"/>
      <c r="E1276" s="287"/>
      <c r="F1276" s="287"/>
      <c r="G1276" s="288"/>
      <c r="H1276" s="149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</row>
    <row r="1277" spans="1:46" s="123" customFormat="1" ht="14.25" x14ac:dyDescent="0.3">
      <c r="A1277" s="3"/>
      <c r="B1277" s="280" t="s">
        <v>162</v>
      </c>
      <c r="C1277" s="281"/>
      <c r="D1277" s="281"/>
      <c r="E1277" s="281"/>
      <c r="F1277" s="281"/>
      <c r="G1277" s="282"/>
      <c r="H1277" s="89"/>
      <c r="I1277" s="89"/>
      <c r="J1277" s="277"/>
      <c r="K1277" s="278"/>
      <c r="L1277" s="278"/>
      <c r="M1277" s="278"/>
      <c r="N1277" s="278"/>
      <c r="O1277" s="278"/>
      <c r="P1277" s="278"/>
      <c r="Q1277" s="278"/>
      <c r="R1277" s="279"/>
      <c r="S1277" s="122"/>
      <c r="T1277" s="122"/>
      <c r="U1277" s="122"/>
      <c r="V1277" s="122"/>
      <c r="W1277" s="122"/>
      <c r="X1277" s="122"/>
      <c r="Y1277" s="122"/>
      <c r="Z1277" s="122"/>
      <c r="AA1277" s="122"/>
      <c r="AB1277" s="122"/>
      <c r="AC1277" s="122"/>
      <c r="AD1277" s="122"/>
      <c r="AE1277" s="122"/>
      <c r="AF1277" s="122"/>
      <c r="AG1277" s="122"/>
      <c r="AH1277" s="122"/>
      <c r="AI1277" s="122"/>
      <c r="AJ1277" s="122"/>
      <c r="AK1277" s="122"/>
      <c r="AL1277" s="122"/>
      <c r="AM1277" s="122"/>
      <c r="AN1277" s="122"/>
      <c r="AO1277" s="122"/>
      <c r="AP1277" s="122"/>
      <c r="AQ1277" s="122"/>
      <c r="AR1277" s="122"/>
      <c r="AS1277" s="122"/>
      <c r="AT1277" s="122"/>
    </row>
    <row r="1278" spans="1:46" ht="14.25" x14ac:dyDescent="0.3">
      <c r="A1278" s="4"/>
      <c r="B1278" s="5"/>
      <c r="C1278" s="6" t="s">
        <v>9</v>
      </c>
      <c r="D1278" s="7"/>
      <c r="E1278" s="18"/>
      <c r="F1278" s="18"/>
      <c r="G1278" s="19"/>
      <c r="H1278" s="19"/>
      <c r="I1278" s="89"/>
      <c r="J1278" s="73" t="s">
        <v>905</v>
      </c>
      <c r="K1278" s="83"/>
      <c r="L1278" s="73" t="s">
        <v>906</v>
      </c>
      <c r="M1278" s="83"/>
      <c r="N1278" s="73" t="s">
        <v>907</v>
      </c>
      <c r="O1278" s="83"/>
      <c r="P1278" s="73" t="s">
        <v>908</v>
      </c>
      <c r="Q1278" s="83"/>
      <c r="R1278" s="73" t="s">
        <v>909</v>
      </c>
    </row>
    <row r="1279" spans="1:46" ht="12" customHeight="1" x14ac:dyDescent="0.2">
      <c r="A1279" s="8">
        <v>12000</v>
      </c>
      <c r="B1279" s="9" t="s">
        <v>10</v>
      </c>
      <c r="C1279" s="8">
        <v>11111</v>
      </c>
      <c r="D1279" s="8" t="s">
        <v>11</v>
      </c>
      <c r="E1279" s="25" t="s">
        <v>10</v>
      </c>
      <c r="F1279" s="17" t="s">
        <v>12</v>
      </c>
      <c r="G1279" s="25" t="s">
        <v>10</v>
      </c>
      <c r="H1279" s="25" t="s">
        <v>10</v>
      </c>
      <c r="I1279" s="105"/>
      <c r="J1279" s="135" t="s">
        <v>977</v>
      </c>
    </row>
    <row r="1280" spans="1:46" s="123" customFormat="1" ht="12" customHeight="1" x14ac:dyDescent="0.2">
      <c r="A1280" s="8">
        <v>12000</v>
      </c>
      <c r="B1280" s="9" t="s">
        <v>10</v>
      </c>
      <c r="C1280" s="8">
        <v>11112</v>
      </c>
      <c r="D1280" s="8" t="s">
        <v>13</v>
      </c>
      <c r="E1280" s="25" t="s">
        <v>10</v>
      </c>
      <c r="F1280" s="17" t="s">
        <v>12</v>
      </c>
      <c r="G1280" s="25" t="s">
        <v>10</v>
      </c>
      <c r="H1280" s="25" t="s">
        <v>10</v>
      </c>
      <c r="I1280" s="105"/>
      <c r="J1280" s="135" t="s">
        <v>977</v>
      </c>
      <c r="K1280" s="146"/>
      <c r="L1280" s="145"/>
      <c r="M1280" s="146"/>
      <c r="N1280" s="145"/>
      <c r="O1280" s="146"/>
      <c r="P1280" s="145"/>
      <c r="Q1280" s="146"/>
      <c r="R1280" s="145"/>
      <c r="S1280" s="122"/>
      <c r="T1280" s="122"/>
      <c r="U1280" s="122"/>
      <c r="V1280" s="122"/>
      <c r="W1280" s="122"/>
      <c r="X1280" s="122"/>
      <c r="Y1280" s="122"/>
      <c r="Z1280" s="122"/>
      <c r="AA1280" s="122"/>
      <c r="AB1280" s="122"/>
      <c r="AC1280" s="122"/>
      <c r="AD1280" s="122"/>
      <c r="AE1280" s="122"/>
      <c r="AF1280" s="122"/>
      <c r="AG1280" s="122"/>
      <c r="AH1280" s="122"/>
      <c r="AI1280" s="122"/>
      <c r="AJ1280" s="122"/>
      <c r="AK1280" s="122"/>
      <c r="AL1280" s="122"/>
      <c r="AM1280" s="122"/>
      <c r="AN1280" s="122"/>
      <c r="AO1280" s="122"/>
      <c r="AP1280" s="122"/>
      <c r="AQ1280" s="122"/>
      <c r="AR1280" s="122"/>
      <c r="AS1280" s="122"/>
      <c r="AT1280" s="122"/>
    </row>
    <row r="1281" spans="1:46" ht="14.25" x14ac:dyDescent="0.3">
      <c r="A1281" s="4"/>
      <c r="B1281" s="5"/>
      <c r="C1281" s="6" t="s">
        <v>14</v>
      </c>
      <c r="D1281" s="7"/>
      <c r="E1281" s="18"/>
      <c r="F1281" s="18"/>
      <c r="G1281" s="19"/>
      <c r="H1281" s="19"/>
      <c r="I1281" s="89"/>
      <c r="J1281" s="73" t="s">
        <v>905</v>
      </c>
      <c r="K1281" s="83"/>
      <c r="L1281" s="73" t="s">
        <v>906</v>
      </c>
      <c r="M1281" s="83"/>
      <c r="N1281" s="73" t="s">
        <v>907</v>
      </c>
      <c r="O1281" s="83"/>
      <c r="P1281" s="73" t="s">
        <v>908</v>
      </c>
      <c r="Q1281" s="83"/>
      <c r="R1281" s="73" t="s">
        <v>909</v>
      </c>
    </row>
    <row r="1282" spans="1:46" ht="12" customHeight="1" x14ac:dyDescent="0.2">
      <c r="A1282" s="8">
        <v>12000</v>
      </c>
      <c r="B1282" s="9" t="s">
        <v>10</v>
      </c>
      <c r="C1282" s="8">
        <v>41500</v>
      </c>
      <c r="D1282" s="8" t="s">
        <v>20</v>
      </c>
      <c r="E1282" s="25" t="s">
        <v>10</v>
      </c>
      <c r="F1282" s="17" t="s">
        <v>12</v>
      </c>
      <c r="G1282" s="25" t="s">
        <v>10</v>
      </c>
      <c r="H1282" s="25" t="s">
        <v>10</v>
      </c>
      <c r="I1282" s="105"/>
      <c r="J1282" s="135" t="s">
        <v>977</v>
      </c>
    </row>
    <row r="1283" spans="1:46" ht="12" customHeight="1" x14ac:dyDescent="0.2">
      <c r="A1283" s="8">
        <v>12000</v>
      </c>
      <c r="B1283" s="9" t="s">
        <v>10</v>
      </c>
      <c r="C1283" s="8">
        <v>41910</v>
      </c>
      <c r="D1283" s="8" t="s">
        <v>25</v>
      </c>
      <c r="E1283" s="25" t="s">
        <v>10</v>
      </c>
      <c r="F1283" s="17" t="s">
        <v>12</v>
      </c>
      <c r="G1283" s="25" t="s">
        <v>10</v>
      </c>
      <c r="H1283" s="25" t="s">
        <v>10</v>
      </c>
      <c r="I1283" s="105"/>
      <c r="J1283" s="135" t="s">
        <v>977</v>
      </c>
    </row>
    <row r="1284" spans="1:46" ht="12" customHeight="1" x14ac:dyDescent="0.2">
      <c r="A1284" s="8">
        <v>12000</v>
      </c>
      <c r="B1284" s="9" t="s">
        <v>10</v>
      </c>
      <c r="C1284" s="8">
        <v>41953</v>
      </c>
      <c r="D1284" s="8" t="s">
        <v>31</v>
      </c>
      <c r="E1284" s="25" t="s">
        <v>10</v>
      </c>
      <c r="F1284" s="17" t="s">
        <v>12</v>
      </c>
      <c r="G1284" s="25" t="s">
        <v>10</v>
      </c>
      <c r="H1284" s="25" t="s">
        <v>10</v>
      </c>
      <c r="I1284" s="105"/>
      <c r="J1284" s="135" t="s">
        <v>977</v>
      </c>
    </row>
    <row r="1285" spans="1:46" s="28" customFormat="1" ht="12" customHeight="1" x14ac:dyDescent="0.2">
      <c r="A1285" s="8">
        <v>12000</v>
      </c>
      <c r="B1285" s="9" t="s">
        <v>10</v>
      </c>
      <c r="C1285" s="8">
        <v>41980</v>
      </c>
      <c r="D1285" s="8" t="s">
        <v>33</v>
      </c>
      <c r="E1285" s="25" t="s">
        <v>10</v>
      </c>
      <c r="F1285" s="17" t="s">
        <v>12</v>
      </c>
      <c r="G1285" s="25" t="s">
        <v>10</v>
      </c>
      <c r="H1285" s="25" t="s">
        <v>10</v>
      </c>
      <c r="I1285" s="105"/>
      <c r="J1285" s="135" t="s">
        <v>977</v>
      </c>
      <c r="K1285" s="240"/>
      <c r="L1285" s="239"/>
      <c r="M1285" s="240"/>
      <c r="N1285" s="239"/>
      <c r="O1285" s="240"/>
      <c r="P1285" s="239"/>
      <c r="Q1285" s="240"/>
      <c r="R1285" s="239"/>
      <c r="S1285" s="62"/>
      <c r="T1285" s="62"/>
      <c r="U1285" s="62"/>
      <c r="V1285" s="62"/>
      <c r="W1285" s="62"/>
      <c r="X1285" s="62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</row>
    <row r="1286" spans="1:46" ht="14.25" x14ac:dyDescent="0.3">
      <c r="A1286" s="42" t="s">
        <v>700</v>
      </c>
      <c r="B1286" s="32"/>
      <c r="C1286" s="33"/>
      <c r="D1286" s="33"/>
      <c r="E1286" s="34"/>
      <c r="F1286" s="35"/>
      <c r="G1286" s="36"/>
      <c r="H1286" s="36"/>
      <c r="I1286" s="106"/>
      <c r="J1286" s="272"/>
      <c r="K1286" s="273"/>
      <c r="L1286" s="272"/>
      <c r="M1286" s="273"/>
      <c r="N1286" s="272"/>
      <c r="O1286" s="273"/>
      <c r="P1286" s="272"/>
      <c r="Q1286" s="273"/>
      <c r="R1286" s="272"/>
    </row>
    <row r="1287" spans="1:46" ht="14.25" x14ac:dyDescent="0.3">
      <c r="A1287" s="3"/>
      <c r="B1287" s="280" t="s">
        <v>123</v>
      </c>
      <c r="C1287" s="281"/>
      <c r="D1287" s="281"/>
      <c r="E1287" s="281"/>
      <c r="F1287" s="281"/>
      <c r="G1287" s="282"/>
      <c r="H1287" s="89"/>
      <c r="I1287" s="89"/>
      <c r="J1287" s="277"/>
      <c r="K1287" s="278"/>
      <c r="L1287" s="278"/>
      <c r="M1287" s="278"/>
      <c r="N1287" s="278"/>
      <c r="O1287" s="278"/>
      <c r="P1287" s="278"/>
      <c r="Q1287" s="278"/>
      <c r="R1287" s="279"/>
    </row>
    <row r="1288" spans="1:46" ht="14.25" x14ac:dyDescent="0.3">
      <c r="A1288" s="4"/>
      <c r="B1288" s="5"/>
      <c r="C1288" s="6" t="s">
        <v>55</v>
      </c>
      <c r="D1288" s="7"/>
      <c r="E1288" s="18"/>
      <c r="F1288" s="18"/>
      <c r="G1288" s="19"/>
      <c r="H1288" s="19"/>
      <c r="I1288" s="89"/>
      <c r="J1288" s="73" t="s">
        <v>905</v>
      </c>
      <c r="K1288" s="83"/>
      <c r="L1288" s="73" t="s">
        <v>906</v>
      </c>
      <c r="M1288" s="83"/>
      <c r="N1288" s="73" t="s">
        <v>907</v>
      </c>
      <c r="O1288" s="83"/>
      <c r="P1288" s="73" t="s">
        <v>908</v>
      </c>
      <c r="Q1288" s="83"/>
      <c r="R1288" s="73" t="s">
        <v>909</v>
      </c>
    </row>
    <row r="1289" spans="1:46" ht="12" customHeight="1" x14ac:dyDescent="0.2">
      <c r="A1289" s="8">
        <v>12000</v>
      </c>
      <c r="B1289" s="8">
        <v>2600</v>
      </c>
      <c r="C1289" s="8">
        <v>51100</v>
      </c>
      <c r="D1289" s="8" t="s">
        <v>56</v>
      </c>
      <c r="E1289" s="25" t="s">
        <v>10</v>
      </c>
      <c r="F1289" s="17" t="s">
        <v>12</v>
      </c>
      <c r="G1289" s="17">
        <v>1217</v>
      </c>
      <c r="H1289" s="17" t="s">
        <v>934</v>
      </c>
      <c r="J1289" s="135" t="s">
        <v>977</v>
      </c>
    </row>
    <row r="1290" spans="1:46" ht="12" customHeight="1" x14ac:dyDescent="0.2">
      <c r="A1290" s="8">
        <v>12000</v>
      </c>
      <c r="B1290" s="8">
        <v>2600</v>
      </c>
      <c r="C1290" s="8">
        <v>51100</v>
      </c>
      <c r="D1290" s="8" t="s">
        <v>56</v>
      </c>
      <c r="E1290" s="25" t="s">
        <v>10</v>
      </c>
      <c r="F1290" s="17" t="s">
        <v>12</v>
      </c>
      <c r="G1290" s="17">
        <v>1613</v>
      </c>
      <c r="H1290" s="17" t="s">
        <v>915</v>
      </c>
      <c r="J1290" s="135" t="s">
        <v>977</v>
      </c>
    </row>
    <row r="1291" spans="1:46" ht="12" customHeight="1" x14ac:dyDescent="0.2">
      <c r="A1291" s="8">
        <v>12000</v>
      </c>
      <c r="B1291" s="8">
        <v>2600</v>
      </c>
      <c r="C1291" s="8">
        <v>51100</v>
      </c>
      <c r="D1291" s="8" t="s">
        <v>56</v>
      </c>
      <c r="E1291" s="25" t="s">
        <v>10</v>
      </c>
      <c r="F1291" s="17" t="s">
        <v>12</v>
      </c>
      <c r="G1291" s="17">
        <v>1614</v>
      </c>
      <c r="H1291" s="17" t="s">
        <v>957</v>
      </c>
      <c r="J1291" s="135" t="s">
        <v>977</v>
      </c>
    </row>
    <row r="1292" spans="1:46" ht="12" customHeight="1" x14ac:dyDescent="0.2">
      <c r="A1292" s="8">
        <v>12000</v>
      </c>
      <c r="B1292" s="8">
        <v>2600</v>
      </c>
      <c r="C1292" s="8">
        <v>51200</v>
      </c>
      <c r="D1292" s="8" t="s">
        <v>57</v>
      </c>
      <c r="E1292" s="25" t="s">
        <v>10</v>
      </c>
      <c r="F1292" s="17" t="s">
        <v>12</v>
      </c>
      <c r="G1292" s="17">
        <v>1217</v>
      </c>
      <c r="H1292" s="17" t="s">
        <v>934</v>
      </c>
      <c r="J1292" s="135" t="s">
        <v>977</v>
      </c>
    </row>
    <row r="1293" spans="1:46" ht="12" customHeight="1" x14ac:dyDescent="0.2">
      <c r="A1293" s="8">
        <v>12000</v>
      </c>
      <c r="B1293" s="8">
        <v>2600</v>
      </c>
      <c r="C1293" s="8">
        <v>51200</v>
      </c>
      <c r="D1293" s="8" t="s">
        <v>57</v>
      </c>
      <c r="E1293" s="25" t="s">
        <v>10</v>
      </c>
      <c r="F1293" s="17" t="s">
        <v>12</v>
      </c>
      <c r="G1293" s="17">
        <v>1614</v>
      </c>
      <c r="H1293" s="17" t="s">
        <v>957</v>
      </c>
      <c r="J1293" s="135" t="s">
        <v>977</v>
      </c>
    </row>
    <row r="1294" spans="1:46" ht="12" customHeight="1" x14ac:dyDescent="0.2">
      <c r="A1294" s="8">
        <v>12000</v>
      </c>
      <c r="B1294" s="8">
        <v>2600</v>
      </c>
      <c r="C1294" s="8">
        <v>51300</v>
      </c>
      <c r="D1294" s="8" t="s">
        <v>58</v>
      </c>
      <c r="E1294" s="25" t="s">
        <v>10</v>
      </c>
      <c r="F1294" s="17" t="s">
        <v>12</v>
      </c>
      <c r="G1294" s="17">
        <v>1217</v>
      </c>
      <c r="H1294" s="17" t="s">
        <v>934</v>
      </c>
      <c r="J1294" s="135" t="s">
        <v>977</v>
      </c>
    </row>
    <row r="1295" spans="1:46" ht="12" customHeight="1" x14ac:dyDescent="0.2">
      <c r="A1295" s="8">
        <v>12000</v>
      </c>
      <c r="B1295" s="8">
        <v>2600</v>
      </c>
      <c r="C1295" s="8">
        <v>51300</v>
      </c>
      <c r="D1295" s="8" t="s">
        <v>58</v>
      </c>
      <c r="E1295" s="25" t="s">
        <v>10</v>
      </c>
      <c r="F1295" s="17" t="s">
        <v>12</v>
      </c>
      <c r="G1295" s="17">
        <v>1614</v>
      </c>
      <c r="H1295" s="17" t="s">
        <v>957</v>
      </c>
      <c r="J1295" s="135" t="s">
        <v>977</v>
      </c>
    </row>
    <row r="1296" spans="1:46" ht="14.25" x14ac:dyDescent="0.3">
      <c r="A1296" s="4"/>
      <c r="B1296" s="5"/>
      <c r="C1296" s="6" t="s">
        <v>59</v>
      </c>
      <c r="D1296" s="7"/>
      <c r="E1296" s="18"/>
      <c r="F1296" s="18"/>
      <c r="G1296" s="19"/>
      <c r="H1296" s="19"/>
      <c r="I1296" s="89"/>
      <c r="J1296" s="73" t="s">
        <v>905</v>
      </c>
      <c r="K1296" s="83"/>
      <c r="L1296" s="73" t="s">
        <v>906</v>
      </c>
      <c r="M1296" s="83"/>
      <c r="N1296" s="73" t="s">
        <v>907</v>
      </c>
      <c r="O1296" s="83"/>
      <c r="P1296" s="73" t="s">
        <v>908</v>
      </c>
      <c r="Q1296" s="83"/>
      <c r="R1296" s="73" t="s">
        <v>909</v>
      </c>
    </row>
    <row r="1297" spans="1:10" ht="12" customHeight="1" x14ac:dyDescent="0.2">
      <c r="A1297" s="8">
        <v>12000</v>
      </c>
      <c r="B1297" s="8">
        <v>2600</v>
      </c>
      <c r="C1297" s="8">
        <v>52111</v>
      </c>
      <c r="D1297" s="8" t="s">
        <v>60</v>
      </c>
      <c r="E1297" s="25" t="s">
        <v>10</v>
      </c>
      <c r="F1297" s="17" t="s">
        <v>12</v>
      </c>
      <c r="G1297" s="25" t="s">
        <v>10</v>
      </c>
      <c r="H1297" s="25" t="s">
        <v>10</v>
      </c>
      <c r="I1297" s="105"/>
      <c r="J1297" s="135" t="s">
        <v>977</v>
      </c>
    </row>
    <row r="1298" spans="1:10" ht="12" customHeight="1" x14ac:dyDescent="0.2">
      <c r="A1298" s="8">
        <v>12000</v>
      </c>
      <c r="B1298" s="8">
        <v>2600</v>
      </c>
      <c r="C1298" s="8">
        <v>52112</v>
      </c>
      <c r="D1298" s="8" t="s">
        <v>61</v>
      </c>
      <c r="E1298" s="25" t="s">
        <v>10</v>
      </c>
      <c r="F1298" s="17" t="s">
        <v>12</v>
      </c>
      <c r="G1298" s="25" t="s">
        <v>10</v>
      </c>
      <c r="H1298" s="25" t="s">
        <v>10</v>
      </c>
      <c r="I1298" s="105"/>
      <c r="J1298" s="135" t="s">
        <v>977</v>
      </c>
    </row>
    <row r="1299" spans="1:10" ht="12" customHeight="1" x14ac:dyDescent="0.2">
      <c r="A1299" s="8">
        <v>12000</v>
      </c>
      <c r="B1299" s="8">
        <v>2600</v>
      </c>
      <c r="C1299" s="8">
        <v>52210</v>
      </c>
      <c r="D1299" s="8" t="s">
        <v>62</v>
      </c>
      <c r="E1299" s="25" t="s">
        <v>10</v>
      </c>
      <c r="F1299" s="17" t="s">
        <v>12</v>
      </c>
      <c r="G1299" s="25" t="s">
        <v>10</v>
      </c>
      <c r="H1299" s="25" t="s">
        <v>10</v>
      </c>
      <c r="I1299" s="105"/>
      <c r="J1299" s="135" t="s">
        <v>977</v>
      </c>
    </row>
    <row r="1300" spans="1:10" ht="12" customHeight="1" x14ac:dyDescent="0.2">
      <c r="A1300" s="8">
        <v>12000</v>
      </c>
      <c r="B1300" s="8">
        <v>2600</v>
      </c>
      <c r="C1300" s="8">
        <v>52220</v>
      </c>
      <c r="D1300" s="8" t="s">
        <v>63</v>
      </c>
      <c r="E1300" s="25" t="s">
        <v>10</v>
      </c>
      <c r="F1300" s="17" t="s">
        <v>12</v>
      </c>
      <c r="G1300" s="25" t="s">
        <v>10</v>
      </c>
      <c r="H1300" s="25" t="s">
        <v>10</v>
      </c>
      <c r="I1300" s="105"/>
      <c r="J1300" s="135" t="s">
        <v>977</v>
      </c>
    </row>
    <row r="1301" spans="1:10" ht="12" customHeight="1" x14ac:dyDescent="0.2">
      <c r="A1301" s="8">
        <v>12000</v>
      </c>
      <c r="B1301" s="8">
        <v>2600</v>
      </c>
      <c r="C1301" s="8">
        <v>52311</v>
      </c>
      <c r="D1301" s="8" t="s">
        <v>64</v>
      </c>
      <c r="E1301" s="25" t="s">
        <v>10</v>
      </c>
      <c r="F1301" s="17" t="s">
        <v>12</v>
      </c>
      <c r="G1301" s="25" t="s">
        <v>10</v>
      </c>
      <c r="H1301" s="25" t="s">
        <v>10</v>
      </c>
      <c r="I1301" s="105"/>
      <c r="J1301" s="135" t="s">
        <v>977</v>
      </c>
    </row>
    <row r="1302" spans="1:10" ht="12" customHeight="1" x14ac:dyDescent="0.2">
      <c r="A1302" s="8">
        <v>12000</v>
      </c>
      <c r="B1302" s="8">
        <v>2600</v>
      </c>
      <c r="C1302" s="8">
        <v>52312</v>
      </c>
      <c r="D1302" s="8" t="s">
        <v>65</v>
      </c>
      <c r="E1302" s="25" t="s">
        <v>10</v>
      </c>
      <c r="F1302" s="17" t="s">
        <v>12</v>
      </c>
      <c r="G1302" s="25" t="s">
        <v>10</v>
      </c>
      <c r="H1302" s="25" t="s">
        <v>10</v>
      </c>
      <c r="I1302" s="105"/>
      <c r="J1302" s="135" t="s">
        <v>977</v>
      </c>
    </row>
    <row r="1303" spans="1:10" ht="12" customHeight="1" x14ac:dyDescent="0.2">
      <c r="A1303" s="8">
        <v>12000</v>
      </c>
      <c r="B1303" s="8">
        <v>2600</v>
      </c>
      <c r="C1303" s="8">
        <v>52313</v>
      </c>
      <c r="D1303" s="8" t="s">
        <v>66</v>
      </c>
      <c r="E1303" s="25" t="s">
        <v>10</v>
      </c>
      <c r="F1303" s="17" t="s">
        <v>12</v>
      </c>
      <c r="G1303" s="25" t="s">
        <v>10</v>
      </c>
      <c r="H1303" s="25" t="s">
        <v>10</v>
      </c>
      <c r="I1303" s="105"/>
      <c r="J1303" s="135" t="s">
        <v>977</v>
      </c>
    </row>
    <row r="1304" spans="1:10" ht="12" customHeight="1" x14ac:dyDescent="0.2">
      <c r="A1304" s="8">
        <v>12000</v>
      </c>
      <c r="B1304" s="8">
        <v>2600</v>
      </c>
      <c r="C1304" s="8">
        <v>52314</v>
      </c>
      <c r="D1304" s="8" t="s">
        <v>67</v>
      </c>
      <c r="E1304" s="25" t="s">
        <v>10</v>
      </c>
      <c r="F1304" s="17" t="s">
        <v>12</v>
      </c>
      <c r="G1304" s="25" t="s">
        <v>10</v>
      </c>
      <c r="H1304" s="25" t="s">
        <v>10</v>
      </c>
      <c r="I1304" s="105"/>
      <c r="J1304" s="135" t="s">
        <v>977</v>
      </c>
    </row>
    <row r="1305" spans="1:10" ht="12" customHeight="1" x14ac:dyDescent="0.2">
      <c r="A1305" s="8">
        <v>12000</v>
      </c>
      <c r="B1305" s="8">
        <v>2600</v>
      </c>
      <c r="C1305" s="8">
        <v>52315</v>
      </c>
      <c r="D1305" s="8" t="s">
        <v>68</v>
      </c>
      <c r="E1305" s="25" t="s">
        <v>10</v>
      </c>
      <c r="F1305" s="17" t="s">
        <v>12</v>
      </c>
      <c r="G1305" s="25" t="s">
        <v>10</v>
      </c>
      <c r="H1305" s="25" t="s">
        <v>10</v>
      </c>
      <c r="I1305" s="105"/>
      <c r="J1305" s="135" t="s">
        <v>977</v>
      </c>
    </row>
    <row r="1306" spans="1:10" ht="12" customHeight="1" x14ac:dyDescent="0.2">
      <c r="A1306" s="8">
        <v>12000</v>
      </c>
      <c r="B1306" s="8">
        <v>2600</v>
      </c>
      <c r="C1306" s="8">
        <v>52316</v>
      </c>
      <c r="D1306" s="8" t="s">
        <v>69</v>
      </c>
      <c r="E1306" s="25" t="s">
        <v>10</v>
      </c>
      <c r="F1306" s="17" t="s">
        <v>12</v>
      </c>
      <c r="G1306" s="25" t="s">
        <v>10</v>
      </c>
      <c r="H1306" s="25" t="s">
        <v>10</v>
      </c>
      <c r="I1306" s="105"/>
      <c r="J1306" s="135" t="s">
        <v>977</v>
      </c>
    </row>
    <row r="1307" spans="1:10" ht="12" customHeight="1" x14ac:dyDescent="0.2">
      <c r="A1307" s="8">
        <v>12000</v>
      </c>
      <c r="B1307" s="8">
        <v>2600</v>
      </c>
      <c r="C1307" s="8">
        <v>52500</v>
      </c>
      <c r="D1307" s="8" t="s">
        <v>70</v>
      </c>
      <c r="E1307" s="25" t="s">
        <v>10</v>
      </c>
      <c r="F1307" s="17" t="s">
        <v>12</v>
      </c>
      <c r="G1307" s="25" t="s">
        <v>10</v>
      </c>
      <c r="H1307" s="25" t="s">
        <v>10</v>
      </c>
      <c r="I1307" s="105"/>
      <c r="J1307" s="135" t="s">
        <v>977</v>
      </c>
    </row>
    <row r="1308" spans="1:10" ht="12" customHeight="1" x14ac:dyDescent="0.2">
      <c r="A1308" s="8">
        <v>12000</v>
      </c>
      <c r="B1308" s="8">
        <v>2600</v>
      </c>
      <c r="C1308" s="8">
        <v>52710</v>
      </c>
      <c r="D1308" s="8" t="s">
        <v>71</v>
      </c>
      <c r="E1308" s="25" t="s">
        <v>10</v>
      </c>
      <c r="F1308" s="17" t="s">
        <v>12</v>
      </c>
      <c r="G1308" s="25" t="s">
        <v>10</v>
      </c>
      <c r="H1308" s="25" t="s">
        <v>10</v>
      </c>
      <c r="I1308" s="105"/>
      <c r="J1308" s="135" t="s">
        <v>977</v>
      </c>
    </row>
    <row r="1309" spans="1:10" ht="12" customHeight="1" x14ac:dyDescent="0.2">
      <c r="A1309" s="8">
        <v>12000</v>
      </c>
      <c r="B1309" s="8">
        <v>2600</v>
      </c>
      <c r="C1309" s="8">
        <v>52720</v>
      </c>
      <c r="D1309" s="8" t="s">
        <v>72</v>
      </c>
      <c r="E1309" s="25" t="s">
        <v>10</v>
      </c>
      <c r="F1309" s="17" t="s">
        <v>12</v>
      </c>
      <c r="G1309" s="25" t="s">
        <v>10</v>
      </c>
      <c r="H1309" s="25" t="s">
        <v>10</v>
      </c>
      <c r="I1309" s="105"/>
      <c r="J1309" s="135" t="s">
        <v>977</v>
      </c>
    </row>
    <row r="1310" spans="1:10" ht="12" customHeight="1" x14ac:dyDescent="0.2">
      <c r="A1310" s="8">
        <v>12000</v>
      </c>
      <c r="B1310" s="8">
        <v>2600</v>
      </c>
      <c r="C1310" s="8">
        <v>52730</v>
      </c>
      <c r="D1310" s="8" t="s">
        <v>73</v>
      </c>
      <c r="E1310" s="25" t="s">
        <v>10</v>
      </c>
      <c r="F1310" s="17" t="s">
        <v>12</v>
      </c>
      <c r="G1310" s="25" t="s">
        <v>10</v>
      </c>
      <c r="H1310" s="25" t="s">
        <v>10</v>
      </c>
      <c r="I1310" s="105"/>
      <c r="J1310" s="135" t="s">
        <v>977</v>
      </c>
    </row>
    <row r="1311" spans="1:10" ht="12" customHeight="1" x14ac:dyDescent="0.2">
      <c r="A1311" s="8">
        <v>12000</v>
      </c>
      <c r="B1311" s="8">
        <v>2600</v>
      </c>
      <c r="C1311" s="8">
        <v>52911</v>
      </c>
      <c r="D1311" s="8" t="s">
        <v>74</v>
      </c>
      <c r="E1311" s="25" t="s">
        <v>10</v>
      </c>
      <c r="F1311" s="17" t="s">
        <v>12</v>
      </c>
      <c r="G1311" s="25" t="s">
        <v>10</v>
      </c>
      <c r="H1311" s="25" t="s">
        <v>10</v>
      </c>
      <c r="I1311" s="105"/>
      <c r="J1311" s="135" t="s">
        <v>977</v>
      </c>
    </row>
    <row r="1312" spans="1:10" ht="12" customHeight="1" x14ac:dyDescent="0.2">
      <c r="A1312" s="8">
        <v>12000</v>
      </c>
      <c r="B1312" s="8">
        <v>2600</v>
      </c>
      <c r="C1312" s="8">
        <v>52912</v>
      </c>
      <c r="D1312" s="8" t="s">
        <v>75</v>
      </c>
      <c r="E1312" s="25" t="s">
        <v>10</v>
      </c>
      <c r="F1312" s="17" t="s">
        <v>12</v>
      </c>
      <c r="G1312" s="25" t="s">
        <v>10</v>
      </c>
      <c r="H1312" s="25" t="s">
        <v>10</v>
      </c>
      <c r="I1312" s="105"/>
      <c r="J1312" s="135" t="s">
        <v>977</v>
      </c>
    </row>
    <row r="1313" spans="1:46" ht="12" customHeight="1" x14ac:dyDescent="0.2">
      <c r="A1313" s="8">
        <v>12000</v>
      </c>
      <c r="B1313" s="8">
        <v>2600</v>
      </c>
      <c r="C1313" s="8">
        <v>52913</v>
      </c>
      <c r="D1313" s="8" t="s">
        <v>76</v>
      </c>
      <c r="E1313" s="25" t="s">
        <v>10</v>
      </c>
      <c r="F1313" s="17" t="s">
        <v>12</v>
      </c>
      <c r="G1313" s="25" t="s">
        <v>10</v>
      </c>
      <c r="H1313" s="25" t="s">
        <v>10</v>
      </c>
      <c r="I1313" s="105"/>
      <c r="J1313" s="135" t="s">
        <v>977</v>
      </c>
    </row>
    <row r="1314" spans="1:46" s="28" customFormat="1" ht="12" customHeight="1" x14ac:dyDescent="0.2">
      <c r="A1314" s="8">
        <v>12000</v>
      </c>
      <c r="B1314" s="8">
        <v>2600</v>
      </c>
      <c r="C1314" s="8">
        <v>52914</v>
      </c>
      <c r="D1314" s="8" t="s">
        <v>77</v>
      </c>
      <c r="E1314" s="25" t="s">
        <v>10</v>
      </c>
      <c r="F1314" s="17" t="s">
        <v>12</v>
      </c>
      <c r="G1314" s="25" t="s">
        <v>10</v>
      </c>
      <c r="H1314" s="25" t="s">
        <v>10</v>
      </c>
      <c r="I1314" s="105"/>
      <c r="J1314" s="135" t="s">
        <v>977</v>
      </c>
      <c r="K1314" s="274"/>
      <c r="L1314" s="275"/>
      <c r="M1314" s="274"/>
      <c r="N1314" s="275"/>
      <c r="O1314" s="274"/>
      <c r="P1314" s="275"/>
      <c r="Q1314" s="274"/>
      <c r="R1314" s="275"/>
      <c r="S1314" s="62"/>
      <c r="T1314" s="62"/>
      <c r="U1314" s="62"/>
      <c r="V1314" s="62"/>
      <c r="W1314" s="62"/>
      <c r="X1314" s="62"/>
      <c r="Y1314" s="62"/>
      <c r="Z1314" s="62"/>
      <c r="AA1314" s="62"/>
      <c r="AB1314" s="62"/>
      <c r="AC1314" s="62"/>
      <c r="AD1314" s="62"/>
      <c r="AE1314" s="62"/>
      <c r="AF1314" s="62"/>
      <c r="AG1314" s="62"/>
      <c r="AH1314" s="62"/>
      <c r="AI1314" s="62"/>
      <c r="AJ1314" s="62"/>
      <c r="AK1314" s="62"/>
      <c r="AL1314" s="62"/>
      <c r="AM1314" s="62"/>
      <c r="AN1314" s="62"/>
      <c r="AO1314" s="62"/>
      <c r="AP1314" s="62"/>
      <c r="AQ1314" s="62"/>
      <c r="AR1314" s="62"/>
      <c r="AS1314" s="62"/>
      <c r="AT1314" s="62"/>
    </row>
    <row r="1315" spans="1:46" ht="14.25" x14ac:dyDescent="0.3">
      <c r="A1315" s="4"/>
      <c r="B1315" s="5"/>
      <c r="C1315" s="6" t="s">
        <v>79</v>
      </c>
      <c r="D1315" s="7"/>
      <c r="E1315" s="18"/>
      <c r="F1315" s="18"/>
      <c r="G1315" s="19"/>
      <c r="H1315" s="19"/>
      <c r="I1315" s="89"/>
      <c r="J1315" s="73" t="s">
        <v>905</v>
      </c>
      <c r="K1315" s="83"/>
      <c r="L1315" s="73" t="s">
        <v>906</v>
      </c>
      <c r="M1315" s="83"/>
      <c r="N1315" s="73" t="s">
        <v>907</v>
      </c>
      <c r="O1315" s="83"/>
      <c r="P1315" s="73" t="s">
        <v>908</v>
      </c>
      <c r="Q1315" s="83"/>
      <c r="R1315" s="73" t="s">
        <v>909</v>
      </c>
    </row>
    <row r="1316" spans="1:46" ht="12" customHeight="1" x14ac:dyDescent="0.2">
      <c r="A1316" s="8">
        <v>12000</v>
      </c>
      <c r="B1316" s="8">
        <v>2600</v>
      </c>
      <c r="C1316" s="8">
        <v>54311</v>
      </c>
      <c r="D1316" s="8" t="s">
        <v>80</v>
      </c>
      <c r="E1316" s="25" t="s">
        <v>10</v>
      </c>
      <c r="F1316" s="17" t="s">
        <v>12</v>
      </c>
      <c r="G1316" s="25" t="s">
        <v>10</v>
      </c>
      <c r="H1316" s="25" t="s">
        <v>10</v>
      </c>
      <c r="I1316" s="105"/>
      <c r="J1316" s="135" t="s">
        <v>977</v>
      </c>
    </row>
    <row r="1317" spans="1:46" ht="12" customHeight="1" x14ac:dyDescent="0.2">
      <c r="A1317" s="8">
        <v>12000</v>
      </c>
      <c r="B1317" s="8">
        <v>2600</v>
      </c>
      <c r="C1317" s="8">
        <v>54312</v>
      </c>
      <c r="D1317" s="8" t="s">
        <v>124</v>
      </c>
      <c r="E1317" s="25" t="s">
        <v>10</v>
      </c>
      <c r="F1317" s="17" t="s">
        <v>12</v>
      </c>
      <c r="G1317" s="25" t="s">
        <v>10</v>
      </c>
      <c r="H1317" s="25" t="s">
        <v>10</v>
      </c>
      <c r="I1317" s="105"/>
      <c r="J1317" s="135" t="s">
        <v>977</v>
      </c>
    </row>
    <row r="1318" spans="1:46" ht="14.25" x14ac:dyDescent="0.3">
      <c r="A1318" s="4"/>
      <c r="B1318" s="5"/>
      <c r="C1318" s="6" t="s">
        <v>79</v>
      </c>
      <c r="D1318" s="7"/>
      <c r="E1318" s="18"/>
      <c r="F1318" s="18"/>
      <c r="G1318" s="19"/>
      <c r="H1318" s="19"/>
      <c r="I1318" s="89"/>
      <c r="J1318" s="73" t="s">
        <v>905</v>
      </c>
      <c r="K1318" s="83"/>
      <c r="L1318" s="73" t="s">
        <v>906</v>
      </c>
      <c r="M1318" s="83"/>
      <c r="N1318" s="73" t="s">
        <v>907</v>
      </c>
      <c r="O1318" s="83"/>
      <c r="P1318" s="73" t="s">
        <v>908</v>
      </c>
      <c r="Q1318" s="83"/>
      <c r="R1318" s="73" t="s">
        <v>909</v>
      </c>
    </row>
    <row r="1319" spans="1:46" ht="12" customHeight="1" x14ac:dyDescent="0.2">
      <c r="A1319" s="8">
        <v>12000</v>
      </c>
      <c r="B1319" s="8">
        <v>2600</v>
      </c>
      <c r="C1319" s="8">
        <v>54411</v>
      </c>
      <c r="D1319" s="8" t="s">
        <v>126</v>
      </c>
      <c r="E1319" s="25" t="s">
        <v>10</v>
      </c>
      <c r="F1319" s="17" t="s">
        <v>12</v>
      </c>
      <c r="G1319" s="25" t="s">
        <v>10</v>
      </c>
      <c r="H1319" s="25" t="s">
        <v>10</v>
      </c>
      <c r="I1319" s="105"/>
      <c r="J1319" s="135" t="s">
        <v>977</v>
      </c>
    </row>
    <row r="1320" spans="1:46" ht="12" customHeight="1" x14ac:dyDescent="0.2">
      <c r="A1320" s="8">
        <v>12000</v>
      </c>
      <c r="B1320" s="8">
        <v>2600</v>
      </c>
      <c r="C1320" s="8">
        <v>54412</v>
      </c>
      <c r="D1320" s="8" t="s">
        <v>127</v>
      </c>
      <c r="E1320" s="25" t="s">
        <v>10</v>
      </c>
      <c r="F1320" s="17" t="s">
        <v>12</v>
      </c>
      <c r="G1320" s="25" t="s">
        <v>10</v>
      </c>
      <c r="H1320" s="25" t="s">
        <v>10</v>
      </c>
      <c r="I1320" s="105"/>
      <c r="J1320" s="135" t="s">
        <v>977</v>
      </c>
    </row>
    <row r="1321" spans="1:46" ht="12" customHeight="1" x14ac:dyDescent="0.2">
      <c r="A1321" s="8">
        <v>12000</v>
      </c>
      <c r="B1321" s="8">
        <v>2600</v>
      </c>
      <c r="C1321" s="8">
        <v>54413</v>
      </c>
      <c r="D1321" s="8" t="s">
        <v>128</v>
      </c>
      <c r="E1321" s="25" t="s">
        <v>10</v>
      </c>
      <c r="F1321" s="17" t="s">
        <v>12</v>
      </c>
      <c r="G1321" s="25" t="s">
        <v>10</v>
      </c>
      <c r="H1321" s="25" t="s">
        <v>10</v>
      </c>
      <c r="I1321" s="105"/>
      <c r="J1321" s="135" t="s">
        <v>977</v>
      </c>
    </row>
    <row r="1322" spans="1:46" ht="12" customHeight="1" x14ac:dyDescent="0.2">
      <c r="A1322" s="8">
        <v>12000</v>
      </c>
      <c r="B1322" s="8">
        <v>2600</v>
      </c>
      <c r="C1322" s="8">
        <v>54414</v>
      </c>
      <c r="D1322" s="8" t="s">
        <v>129</v>
      </c>
      <c r="E1322" s="25" t="s">
        <v>10</v>
      </c>
      <c r="F1322" s="17" t="s">
        <v>12</v>
      </c>
      <c r="G1322" s="25" t="s">
        <v>10</v>
      </c>
      <c r="H1322" s="25" t="s">
        <v>10</v>
      </c>
      <c r="I1322" s="105"/>
      <c r="J1322" s="135" t="s">
        <v>977</v>
      </c>
    </row>
    <row r="1323" spans="1:46" ht="12" customHeight="1" x14ac:dyDescent="0.2">
      <c r="A1323" s="8">
        <v>12000</v>
      </c>
      <c r="B1323" s="8">
        <v>2600</v>
      </c>
      <c r="C1323" s="8">
        <v>54415</v>
      </c>
      <c r="D1323" s="8" t="s">
        <v>130</v>
      </c>
      <c r="E1323" s="25" t="s">
        <v>10</v>
      </c>
      <c r="F1323" s="17" t="s">
        <v>12</v>
      </c>
      <c r="G1323" s="25" t="s">
        <v>10</v>
      </c>
      <c r="H1323" s="25" t="s">
        <v>10</v>
      </c>
      <c r="I1323" s="105"/>
      <c r="J1323" s="135" t="s">
        <v>977</v>
      </c>
    </row>
    <row r="1324" spans="1:46" ht="12" customHeight="1" x14ac:dyDescent="0.2">
      <c r="A1324" s="8">
        <v>12000</v>
      </c>
      <c r="B1324" s="8">
        <v>2600</v>
      </c>
      <c r="C1324" s="8">
        <v>54416</v>
      </c>
      <c r="D1324" s="8" t="s">
        <v>131</v>
      </c>
      <c r="E1324" s="25" t="s">
        <v>10</v>
      </c>
      <c r="F1324" s="17" t="s">
        <v>12</v>
      </c>
      <c r="G1324" s="25" t="s">
        <v>10</v>
      </c>
      <c r="H1324" s="25" t="s">
        <v>10</v>
      </c>
      <c r="I1324" s="105"/>
      <c r="J1324" s="135" t="s">
        <v>977</v>
      </c>
    </row>
    <row r="1325" spans="1:46" ht="14.25" x14ac:dyDescent="0.3">
      <c r="A1325" s="4"/>
      <c r="B1325" s="5"/>
      <c r="C1325" s="6" t="s">
        <v>84</v>
      </c>
      <c r="D1325" s="7"/>
      <c r="E1325" s="18"/>
      <c r="F1325" s="18"/>
      <c r="G1325" s="19"/>
      <c r="H1325" s="19"/>
      <c r="I1325" s="89"/>
      <c r="J1325" s="73" t="s">
        <v>905</v>
      </c>
      <c r="K1325" s="83"/>
      <c r="L1325" s="73" t="s">
        <v>906</v>
      </c>
      <c r="M1325" s="83"/>
      <c r="N1325" s="73" t="s">
        <v>907</v>
      </c>
      <c r="O1325" s="83"/>
      <c r="P1325" s="73" t="s">
        <v>908</v>
      </c>
      <c r="Q1325" s="83"/>
      <c r="R1325" s="73" t="s">
        <v>909</v>
      </c>
    </row>
    <row r="1326" spans="1:46" ht="12" customHeight="1" x14ac:dyDescent="0.2">
      <c r="A1326" s="8">
        <v>12000</v>
      </c>
      <c r="B1326" s="8">
        <v>2600</v>
      </c>
      <c r="C1326" s="8">
        <v>55200</v>
      </c>
      <c r="D1326" s="8" t="s">
        <v>106</v>
      </c>
      <c r="E1326" s="25" t="s">
        <v>10</v>
      </c>
      <c r="F1326" s="17" t="s">
        <v>12</v>
      </c>
      <c r="G1326" s="25" t="s">
        <v>10</v>
      </c>
      <c r="H1326" s="25" t="s">
        <v>10</v>
      </c>
      <c r="I1326" s="105"/>
      <c r="J1326" s="135" t="s">
        <v>977</v>
      </c>
    </row>
    <row r="1327" spans="1:46" ht="12" customHeight="1" x14ac:dyDescent="0.2">
      <c r="A1327" s="8">
        <v>12000</v>
      </c>
      <c r="B1327" s="8">
        <v>2600</v>
      </c>
      <c r="C1327" s="8">
        <v>55913</v>
      </c>
      <c r="D1327" s="8" t="s">
        <v>750</v>
      </c>
      <c r="E1327" s="25" t="s">
        <v>10</v>
      </c>
      <c r="F1327" s="17" t="s">
        <v>12</v>
      </c>
      <c r="G1327" s="25" t="s">
        <v>10</v>
      </c>
      <c r="H1327" s="25" t="s">
        <v>10</v>
      </c>
      <c r="I1327" s="105"/>
      <c r="J1327" s="135" t="s">
        <v>977</v>
      </c>
    </row>
    <row r="1328" spans="1:46" ht="12" customHeight="1" x14ac:dyDescent="0.2">
      <c r="A1328" s="8">
        <v>12000</v>
      </c>
      <c r="B1328" s="8">
        <v>2600</v>
      </c>
      <c r="C1328" s="8">
        <v>55914</v>
      </c>
      <c r="D1328" s="8" t="s">
        <v>89</v>
      </c>
      <c r="E1328" s="25" t="s">
        <v>10</v>
      </c>
      <c r="F1328" s="17" t="s">
        <v>12</v>
      </c>
      <c r="G1328" s="25" t="s">
        <v>10</v>
      </c>
      <c r="H1328" s="25" t="s">
        <v>10</v>
      </c>
      <c r="I1328" s="105"/>
      <c r="J1328" s="135" t="s">
        <v>977</v>
      </c>
    </row>
    <row r="1329" spans="1:46" ht="12" customHeight="1" x14ac:dyDescent="0.2">
      <c r="A1329" s="8">
        <v>12000</v>
      </c>
      <c r="B1329" s="8">
        <v>2600</v>
      </c>
      <c r="C1329" s="8">
        <v>55915</v>
      </c>
      <c r="D1329" s="8" t="s">
        <v>90</v>
      </c>
      <c r="E1329" s="25" t="s">
        <v>10</v>
      </c>
      <c r="F1329" s="17" t="s">
        <v>12</v>
      </c>
      <c r="G1329" s="25" t="s">
        <v>10</v>
      </c>
      <c r="H1329" s="25" t="s">
        <v>10</v>
      </c>
      <c r="I1329" s="105"/>
      <c r="J1329" s="135" t="s">
        <v>977</v>
      </c>
    </row>
    <row r="1330" spans="1:46" ht="14.25" x14ac:dyDescent="0.3">
      <c r="A1330" s="10"/>
      <c r="B1330" s="10"/>
      <c r="C1330" s="11" t="s">
        <v>91</v>
      </c>
      <c r="D1330" s="10"/>
      <c r="E1330" s="21"/>
      <c r="F1330" s="21"/>
      <c r="G1330" s="21"/>
      <c r="H1330" s="21"/>
      <c r="I1330" s="100"/>
      <c r="J1330" s="73" t="s">
        <v>905</v>
      </c>
      <c r="K1330" s="83"/>
      <c r="L1330" s="73" t="s">
        <v>906</v>
      </c>
      <c r="M1330" s="83"/>
      <c r="N1330" s="73" t="s">
        <v>907</v>
      </c>
      <c r="O1330" s="83"/>
      <c r="P1330" s="73" t="s">
        <v>908</v>
      </c>
      <c r="Q1330" s="83"/>
      <c r="R1330" s="73" t="s">
        <v>909</v>
      </c>
    </row>
    <row r="1331" spans="1:46" ht="12" customHeight="1" x14ac:dyDescent="0.2">
      <c r="A1331" s="8">
        <v>12000</v>
      </c>
      <c r="B1331" s="8">
        <v>2600</v>
      </c>
      <c r="C1331" s="8">
        <v>56118</v>
      </c>
      <c r="D1331" s="8" t="s">
        <v>93</v>
      </c>
      <c r="E1331" s="25" t="s">
        <v>10</v>
      </c>
      <c r="F1331" s="17" t="s">
        <v>12</v>
      </c>
      <c r="G1331" s="25" t="s">
        <v>10</v>
      </c>
      <c r="H1331" s="25" t="s">
        <v>10</v>
      </c>
      <c r="I1331" s="105"/>
      <c r="J1331" s="135" t="s">
        <v>977</v>
      </c>
    </row>
    <row r="1332" spans="1:46" ht="14.25" x14ac:dyDescent="0.3">
      <c r="A1332" s="11"/>
      <c r="B1332" s="11"/>
      <c r="C1332" s="11" t="s">
        <v>94</v>
      </c>
      <c r="D1332" s="11"/>
      <c r="E1332" s="22"/>
      <c r="F1332" s="22"/>
      <c r="G1332" s="22"/>
      <c r="H1332" s="22"/>
      <c r="I1332" s="101"/>
      <c r="J1332" s="73" t="s">
        <v>905</v>
      </c>
      <c r="K1332" s="83"/>
      <c r="L1332" s="73" t="s">
        <v>906</v>
      </c>
      <c r="M1332" s="83"/>
      <c r="N1332" s="73" t="s">
        <v>907</v>
      </c>
      <c r="O1332" s="83"/>
      <c r="P1332" s="73" t="s">
        <v>908</v>
      </c>
      <c r="Q1332" s="83"/>
      <c r="R1332" s="73" t="s">
        <v>909</v>
      </c>
    </row>
    <row r="1333" spans="1:46" ht="12" customHeight="1" x14ac:dyDescent="0.2">
      <c r="A1333" s="8">
        <v>12000</v>
      </c>
      <c r="B1333" s="8">
        <v>2600</v>
      </c>
      <c r="C1333" s="8">
        <v>57331</v>
      </c>
      <c r="D1333" s="8" t="s">
        <v>95</v>
      </c>
      <c r="E1333" s="25" t="s">
        <v>10</v>
      </c>
      <c r="F1333" s="17" t="s">
        <v>12</v>
      </c>
      <c r="G1333" s="25" t="s">
        <v>10</v>
      </c>
      <c r="H1333" s="25" t="s">
        <v>10</v>
      </c>
      <c r="I1333" s="105"/>
      <c r="J1333" s="135" t="s">
        <v>977</v>
      </c>
    </row>
    <row r="1334" spans="1:46" ht="12" customHeight="1" x14ac:dyDescent="0.2">
      <c r="A1334" s="8">
        <v>12000</v>
      </c>
      <c r="B1334" s="8">
        <v>2600</v>
      </c>
      <c r="C1334" s="8">
        <v>57332</v>
      </c>
      <c r="D1334" s="8" t="s">
        <v>96</v>
      </c>
      <c r="E1334" s="25" t="s">
        <v>10</v>
      </c>
      <c r="F1334" s="17" t="s">
        <v>12</v>
      </c>
      <c r="G1334" s="25" t="s">
        <v>10</v>
      </c>
      <c r="H1334" s="25" t="s">
        <v>10</v>
      </c>
      <c r="I1334" s="105"/>
      <c r="J1334" s="135" t="s">
        <v>977</v>
      </c>
    </row>
    <row r="1335" spans="1:46" ht="14.25" x14ac:dyDescent="0.3">
      <c r="A1335" s="3"/>
      <c r="B1335" s="280" t="s">
        <v>156</v>
      </c>
      <c r="C1335" s="281"/>
      <c r="D1335" s="281"/>
      <c r="E1335" s="281"/>
      <c r="F1335" s="281"/>
      <c r="G1335" s="282"/>
      <c r="H1335" s="64"/>
      <c r="I1335" s="95"/>
      <c r="J1335" s="135" t="s">
        <v>977</v>
      </c>
    </row>
    <row r="1336" spans="1:46" ht="14.25" x14ac:dyDescent="0.3">
      <c r="A1336" s="4"/>
      <c r="B1336" s="5"/>
      <c r="C1336" s="6" t="s">
        <v>79</v>
      </c>
      <c r="D1336" s="7"/>
      <c r="E1336" s="18"/>
      <c r="F1336" s="18"/>
      <c r="G1336" s="19"/>
      <c r="H1336" s="19"/>
      <c r="I1336" s="89"/>
      <c r="J1336" s="73" t="s">
        <v>905</v>
      </c>
      <c r="K1336" s="83"/>
      <c r="L1336" s="73" t="s">
        <v>906</v>
      </c>
      <c r="M1336" s="83"/>
      <c r="N1336" s="73" t="s">
        <v>907</v>
      </c>
      <c r="O1336" s="83"/>
      <c r="P1336" s="73" t="s">
        <v>908</v>
      </c>
      <c r="Q1336" s="83"/>
      <c r="R1336" s="73" t="s">
        <v>909</v>
      </c>
    </row>
    <row r="1337" spans="1:46" ht="12" customHeight="1" x14ac:dyDescent="0.2">
      <c r="A1337" s="8">
        <v>12000</v>
      </c>
      <c r="B1337" s="8">
        <v>4000</v>
      </c>
      <c r="C1337" s="8">
        <v>54500</v>
      </c>
      <c r="D1337" s="8" t="s">
        <v>157</v>
      </c>
      <c r="E1337" s="25" t="s">
        <v>10</v>
      </c>
      <c r="F1337" s="17" t="s">
        <v>12</v>
      </c>
      <c r="G1337" s="25" t="s">
        <v>10</v>
      </c>
      <c r="H1337" s="25" t="s">
        <v>10</v>
      </c>
      <c r="I1337" s="105"/>
      <c r="J1337" s="135" t="s">
        <v>977</v>
      </c>
    </row>
    <row r="1338" spans="1:46" ht="14.25" x14ac:dyDescent="0.3">
      <c r="A1338" s="11"/>
      <c r="B1338" s="11"/>
      <c r="C1338" s="11" t="s">
        <v>94</v>
      </c>
      <c r="D1338" s="11"/>
      <c r="E1338" s="22"/>
      <c r="F1338" s="22"/>
      <c r="G1338" s="22"/>
      <c r="H1338" s="22"/>
      <c r="I1338" s="101"/>
      <c r="J1338" s="73" t="s">
        <v>905</v>
      </c>
      <c r="K1338" s="83"/>
      <c r="L1338" s="73" t="s">
        <v>906</v>
      </c>
      <c r="M1338" s="83"/>
      <c r="N1338" s="73" t="s">
        <v>907</v>
      </c>
      <c r="O1338" s="83"/>
      <c r="P1338" s="73" t="s">
        <v>908</v>
      </c>
      <c r="Q1338" s="83"/>
      <c r="R1338" s="73" t="s">
        <v>909</v>
      </c>
    </row>
    <row r="1339" spans="1:46" s="123" customFormat="1" ht="12" customHeight="1" x14ac:dyDescent="0.2">
      <c r="A1339" s="8">
        <v>12000</v>
      </c>
      <c r="B1339" s="8">
        <v>4000</v>
      </c>
      <c r="C1339" s="8">
        <v>57200</v>
      </c>
      <c r="D1339" s="8" t="s">
        <v>160</v>
      </c>
      <c r="E1339" s="25" t="s">
        <v>10</v>
      </c>
      <c r="F1339" s="17" t="s">
        <v>12</v>
      </c>
      <c r="G1339" s="25" t="s">
        <v>10</v>
      </c>
      <c r="H1339" s="25" t="s">
        <v>10</v>
      </c>
      <c r="I1339" s="107"/>
      <c r="J1339" s="135" t="s">
        <v>977</v>
      </c>
      <c r="K1339" s="152"/>
      <c r="L1339" s="145"/>
      <c r="M1339" s="146"/>
      <c r="N1339" s="145"/>
      <c r="O1339" s="146"/>
      <c r="P1339" s="145"/>
      <c r="Q1339" s="146"/>
      <c r="R1339" s="145"/>
      <c r="S1339" s="122"/>
      <c r="T1339" s="122"/>
      <c r="U1339" s="122"/>
      <c r="V1339" s="122"/>
      <c r="W1339" s="122"/>
      <c r="X1339" s="122"/>
      <c r="Y1339" s="122"/>
      <c r="Z1339" s="122"/>
      <c r="AA1339" s="122"/>
      <c r="AB1339" s="122"/>
      <c r="AC1339" s="122"/>
      <c r="AD1339" s="122"/>
      <c r="AE1339" s="122"/>
      <c r="AF1339" s="122"/>
      <c r="AG1339" s="122"/>
      <c r="AH1339" s="122"/>
      <c r="AI1339" s="122"/>
      <c r="AJ1339" s="122"/>
      <c r="AK1339" s="122"/>
      <c r="AL1339" s="122"/>
      <c r="AM1339" s="122"/>
      <c r="AN1339" s="122"/>
      <c r="AO1339" s="122"/>
      <c r="AP1339" s="122"/>
      <c r="AQ1339" s="122"/>
      <c r="AR1339" s="122"/>
      <c r="AS1339" s="122"/>
      <c r="AT1339" s="122"/>
    </row>
    <row r="1340" spans="1:46" s="123" customFormat="1" ht="12" customHeight="1" x14ac:dyDescent="0.2">
      <c r="A1340" s="112"/>
      <c r="B1340" s="113"/>
      <c r="C1340" s="113"/>
      <c r="D1340" s="113"/>
      <c r="E1340" s="118"/>
      <c r="F1340" s="115"/>
      <c r="G1340" s="118"/>
      <c r="H1340" s="118"/>
      <c r="I1340" s="119"/>
      <c r="J1340" s="151"/>
      <c r="K1340" s="152"/>
      <c r="L1340" s="145"/>
      <c r="M1340" s="146"/>
      <c r="N1340" s="145"/>
      <c r="O1340" s="146"/>
      <c r="P1340" s="145"/>
      <c r="Q1340" s="146"/>
      <c r="R1340" s="145"/>
      <c r="S1340" s="122"/>
      <c r="T1340" s="122"/>
      <c r="U1340" s="122"/>
      <c r="V1340" s="122"/>
      <c r="W1340" s="122"/>
      <c r="X1340" s="122"/>
      <c r="Y1340" s="122"/>
      <c r="Z1340" s="122"/>
      <c r="AA1340" s="122"/>
      <c r="AB1340" s="122"/>
      <c r="AC1340" s="122"/>
      <c r="AD1340" s="122"/>
      <c r="AE1340" s="122"/>
      <c r="AF1340" s="122"/>
      <c r="AG1340" s="122"/>
      <c r="AH1340" s="122"/>
      <c r="AI1340" s="122"/>
      <c r="AJ1340" s="122"/>
      <c r="AK1340" s="122"/>
      <c r="AL1340" s="122"/>
      <c r="AM1340" s="122"/>
      <c r="AN1340" s="122"/>
      <c r="AO1340" s="122"/>
      <c r="AP1340" s="122"/>
      <c r="AQ1340" s="122"/>
      <c r="AR1340" s="122"/>
      <c r="AS1340" s="122"/>
      <c r="AT1340" s="122"/>
    </row>
    <row r="1341" spans="1:46" s="123" customFormat="1" ht="12" customHeight="1" x14ac:dyDescent="0.2">
      <c r="A1341" s="112"/>
      <c r="B1341" s="113"/>
      <c r="C1341" s="113"/>
      <c r="D1341" s="113"/>
      <c r="E1341" s="118"/>
      <c r="F1341" s="115"/>
      <c r="G1341" s="118"/>
      <c r="H1341" s="118"/>
      <c r="I1341" s="119"/>
      <c r="J1341" s="151"/>
      <c r="K1341" s="152"/>
      <c r="L1341" s="145"/>
      <c r="M1341" s="146"/>
      <c r="N1341" s="145"/>
      <c r="O1341" s="146"/>
      <c r="P1341" s="145"/>
      <c r="Q1341" s="146"/>
      <c r="R1341" s="145"/>
      <c r="S1341" s="122"/>
      <c r="T1341" s="122"/>
      <c r="U1341" s="122"/>
      <c r="V1341" s="122"/>
      <c r="W1341" s="122"/>
      <c r="X1341" s="122"/>
      <c r="Y1341" s="122"/>
      <c r="Z1341" s="122"/>
      <c r="AA1341" s="122"/>
      <c r="AB1341" s="122"/>
      <c r="AC1341" s="122"/>
      <c r="AD1341" s="122"/>
      <c r="AE1341" s="122"/>
      <c r="AF1341" s="122"/>
      <c r="AG1341" s="122"/>
      <c r="AH1341" s="122"/>
      <c r="AI1341" s="122"/>
      <c r="AJ1341" s="122"/>
      <c r="AK1341" s="122"/>
      <c r="AL1341" s="122"/>
      <c r="AM1341" s="122"/>
      <c r="AN1341" s="122"/>
      <c r="AO1341" s="122"/>
      <c r="AP1341" s="122"/>
      <c r="AQ1341" s="122"/>
      <c r="AR1341" s="122"/>
      <c r="AS1341" s="122"/>
      <c r="AT1341" s="122"/>
    </row>
    <row r="1342" spans="1:46" s="123" customFormat="1" ht="14.25" x14ac:dyDescent="0.3">
      <c r="A1342" s="283" t="s">
        <v>163</v>
      </c>
      <c r="B1342" s="284"/>
      <c r="C1342" s="284"/>
      <c r="D1342" s="284"/>
      <c r="E1342" s="284"/>
      <c r="F1342" s="284"/>
      <c r="G1342" s="284"/>
      <c r="H1342" s="260"/>
      <c r="I1342" s="261"/>
      <c r="J1342" s="131"/>
      <c r="K1342" s="132"/>
      <c r="L1342" s="131"/>
      <c r="M1342" s="132"/>
      <c r="N1342" s="131"/>
      <c r="O1342" s="132"/>
      <c r="P1342" s="131"/>
      <c r="Q1342" s="132"/>
      <c r="R1342" s="131"/>
      <c r="S1342" s="122"/>
      <c r="T1342" s="122"/>
      <c r="U1342" s="122"/>
      <c r="V1342" s="122"/>
      <c r="W1342" s="122"/>
      <c r="X1342" s="122"/>
      <c r="Y1342" s="122"/>
      <c r="Z1342" s="122"/>
      <c r="AA1342" s="122"/>
      <c r="AB1342" s="122"/>
      <c r="AC1342" s="122"/>
      <c r="AD1342" s="122"/>
      <c r="AE1342" s="122"/>
      <c r="AF1342" s="122"/>
      <c r="AG1342" s="122"/>
      <c r="AH1342" s="122"/>
      <c r="AI1342" s="122"/>
      <c r="AJ1342" s="122"/>
      <c r="AK1342" s="122"/>
      <c r="AL1342" s="122"/>
      <c r="AM1342" s="122"/>
      <c r="AN1342" s="122"/>
      <c r="AO1342" s="122"/>
      <c r="AP1342" s="122"/>
      <c r="AQ1342" s="122"/>
      <c r="AR1342" s="122"/>
      <c r="AS1342" s="122"/>
      <c r="AT1342" s="122"/>
    </row>
    <row r="1343" spans="1:46" ht="14.25" x14ac:dyDescent="0.3">
      <c r="A1343" s="286" t="s">
        <v>701</v>
      </c>
      <c r="B1343" s="287"/>
      <c r="C1343" s="287"/>
      <c r="D1343" s="287"/>
      <c r="E1343" s="287"/>
      <c r="F1343" s="287"/>
      <c r="G1343" s="288"/>
      <c r="H1343" s="149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</row>
    <row r="1344" spans="1:46" s="123" customFormat="1" ht="14.25" x14ac:dyDescent="0.3">
      <c r="A1344" s="3"/>
      <c r="B1344" s="280" t="s">
        <v>8</v>
      </c>
      <c r="C1344" s="281"/>
      <c r="D1344" s="281"/>
      <c r="E1344" s="281"/>
      <c r="F1344" s="281"/>
      <c r="G1344" s="282"/>
      <c r="H1344" s="241"/>
      <c r="I1344" s="242"/>
      <c r="J1344" s="277"/>
      <c r="K1344" s="278"/>
      <c r="L1344" s="278"/>
      <c r="M1344" s="278"/>
      <c r="N1344" s="278"/>
      <c r="O1344" s="278"/>
      <c r="P1344" s="278"/>
      <c r="Q1344" s="278"/>
      <c r="R1344" s="279"/>
      <c r="S1344" s="122"/>
      <c r="T1344" s="122"/>
      <c r="U1344" s="122"/>
      <c r="V1344" s="122"/>
      <c r="W1344" s="122"/>
      <c r="X1344" s="122"/>
      <c r="Y1344" s="122"/>
      <c r="Z1344" s="122"/>
      <c r="AA1344" s="122"/>
      <c r="AB1344" s="122"/>
      <c r="AC1344" s="122"/>
      <c r="AD1344" s="122"/>
      <c r="AE1344" s="122"/>
      <c r="AF1344" s="122"/>
      <c r="AG1344" s="122"/>
      <c r="AH1344" s="122"/>
      <c r="AI1344" s="122"/>
      <c r="AJ1344" s="122"/>
      <c r="AK1344" s="122"/>
      <c r="AL1344" s="122"/>
      <c r="AM1344" s="122"/>
      <c r="AN1344" s="122"/>
      <c r="AO1344" s="122"/>
      <c r="AP1344" s="122"/>
      <c r="AQ1344" s="122"/>
      <c r="AR1344" s="122"/>
      <c r="AS1344" s="122"/>
      <c r="AT1344" s="122"/>
    </row>
    <row r="1345" spans="1:46" ht="14.25" x14ac:dyDescent="0.3">
      <c r="A1345" s="4"/>
      <c r="B1345" s="5"/>
      <c r="C1345" s="6" t="s">
        <v>9</v>
      </c>
      <c r="D1345" s="7"/>
      <c r="E1345" s="18"/>
      <c r="F1345" s="18"/>
      <c r="G1345" s="19"/>
      <c r="H1345" s="19"/>
      <c r="I1345" s="89"/>
      <c r="J1345" s="73" t="s">
        <v>905</v>
      </c>
      <c r="K1345" s="83"/>
      <c r="L1345" s="73" t="s">
        <v>906</v>
      </c>
      <c r="M1345" s="83"/>
      <c r="N1345" s="73" t="s">
        <v>907</v>
      </c>
      <c r="O1345" s="83"/>
      <c r="P1345" s="73" t="s">
        <v>908</v>
      </c>
      <c r="Q1345" s="83"/>
      <c r="R1345" s="73" t="s">
        <v>909</v>
      </c>
    </row>
    <row r="1346" spans="1:46" ht="12" customHeight="1" x14ac:dyDescent="0.2">
      <c r="A1346" s="8">
        <v>13000</v>
      </c>
      <c r="B1346" s="9" t="s">
        <v>10</v>
      </c>
      <c r="C1346" s="8">
        <v>11111</v>
      </c>
      <c r="D1346" s="8" t="s">
        <v>11</v>
      </c>
      <c r="E1346" s="25" t="s">
        <v>10</v>
      </c>
      <c r="F1346" s="17" t="s">
        <v>12</v>
      </c>
      <c r="G1346" s="25" t="s">
        <v>10</v>
      </c>
      <c r="H1346" s="25" t="s">
        <v>10</v>
      </c>
      <c r="I1346" s="105"/>
      <c r="J1346" s="135">
        <v>0</v>
      </c>
      <c r="L1346" s="135">
        <v>0</v>
      </c>
      <c r="N1346" s="135">
        <v>0</v>
      </c>
      <c r="P1346" s="135">
        <v>0</v>
      </c>
      <c r="R1346" s="135">
        <v>0</v>
      </c>
    </row>
    <row r="1347" spans="1:46" s="123" customFormat="1" ht="12" customHeight="1" x14ac:dyDescent="0.2">
      <c r="A1347" s="8">
        <v>13000</v>
      </c>
      <c r="B1347" s="9" t="s">
        <v>10</v>
      </c>
      <c r="C1347" s="8">
        <v>11112</v>
      </c>
      <c r="D1347" s="8" t="s">
        <v>13</v>
      </c>
      <c r="E1347" s="25" t="s">
        <v>10</v>
      </c>
      <c r="F1347" s="17" t="s">
        <v>12</v>
      </c>
      <c r="G1347" s="25" t="s">
        <v>10</v>
      </c>
      <c r="H1347" s="25" t="s">
        <v>10</v>
      </c>
      <c r="I1347" s="105"/>
      <c r="J1347" s="135">
        <v>0</v>
      </c>
      <c r="K1347" s="136"/>
      <c r="L1347" s="135">
        <v>0</v>
      </c>
      <c r="M1347" s="136"/>
      <c r="N1347" s="135">
        <v>0</v>
      </c>
      <c r="O1347" s="136"/>
      <c r="P1347" s="135">
        <v>0</v>
      </c>
      <c r="Q1347" s="136"/>
      <c r="R1347" s="135">
        <v>0</v>
      </c>
      <c r="S1347" s="122"/>
      <c r="T1347" s="122"/>
      <c r="U1347" s="122"/>
      <c r="V1347" s="122"/>
      <c r="W1347" s="122"/>
      <c r="X1347" s="122"/>
      <c r="Y1347" s="122"/>
      <c r="Z1347" s="122"/>
      <c r="AA1347" s="122"/>
      <c r="AB1347" s="122"/>
      <c r="AC1347" s="122"/>
      <c r="AD1347" s="122"/>
      <c r="AE1347" s="122"/>
      <c r="AF1347" s="122"/>
      <c r="AG1347" s="122"/>
      <c r="AH1347" s="122"/>
      <c r="AI1347" s="122"/>
      <c r="AJ1347" s="122"/>
      <c r="AK1347" s="122"/>
      <c r="AL1347" s="122"/>
      <c r="AM1347" s="122"/>
      <c r="AN1347" s="122"/>
      <c r="AO1347" s="122"/>
      <c r="AP1347" s="122"/>
      <c r="AQ1347" s="122"/>
      <c r="AR1347" s="122"/>
      <c r="AS1347" s="122"/>
      <c r="AT1347" s="122"/>
    </row>
    <row r="1348" spans="1:46" ht="14.25" x14ac:dyDescent="0.3">
      <c r="A1348" s="4"/>
      <c r="B1348" s="5"/>
      <c r="C1348" s="6" t="s">
        <v>14</v>
      </c>
      <c r="D1348" s="7"/>
      <c r="E1348" s="18"/>
      <c r="F1348" s="18"/>
      <c r="G1348" s="19"/>
      <c r="H1348" s="19"/>
      <c r="I1348" s="89"/>
      <c r="J1348" s="73" t="s">
        <v>905</v>
      </c>
      <c r="K1348" s="83"/>
      <c r="L1348" s="73" t="s">
        <v>906</v>
      </c>
      <c r="M1348" s="83"/>
      <c r="N1348" s="73" t="s">
        <v>907</v>
      </c>
      <c r="O1348" s="83"/>
      <c r="P1348" s="73" t="s">
        <v>908</v>
      </c>
      <c r="Q1348" s="83"/>
      <c r="R1348" s="73" t="s">
        <v>909</v>
      </c>
    </row>
    <row r="1349" spans="1:46" ht="12" customHeight="1" x14ac:dyDescent="0.2">
      <c r="A1349" s="8">
        <v>13000</v>
      </c>
      <c r="B1349" s="9" t="s">
        <v>10</v>
      </c>
      <c r="C1349" s="8">
        <v>41500</v>
      </c>
      <c r="D1349" s="8" t="s">
        <v>20</v>
      </c>
      <c r="E1349" s="25" t="s">
        <v>10</v>
      </c>
      <c r="F1349" s="17" t="s">
        <v>12</v>
      </c>
      <c r="G1349" s="25" t="s">
        <v>10</v>
      </c>
      <c r="H1349" s="25" t="s">
        <v>10</v>
      </c>
      <c r="I1349" s="105"/>
      <c r="J1349" s="135">
        <v>0</v>
      </c>
      <c r="L1349" s="135">
        <v>0</v>
      </c>
      <c r="N1349" s="135">
        <v>0</v>
      </c>
      <c r="P1349" s="135">
        <v>0</v>
      </c>
      <c r="R1349" s="135">
        <v>0</v>
      </c>
    </row>
    <row r="1350" spans="1:46" ht="12" customHeight="1" x14ac:dyDescent="0.2">
      <c r="A1350" s="8">
        <v>13000</v>
      </c>
      <c r="B1350" s="9" t="s">
        <v>10</v>
      </c>
      <c r="C1350" s="8">
        <v>41953</v>
      </c>
      <c r="D1350" s="8" t="s">
        <v>31</v>
      </c>
      <c r="E1350" s="25" t="s">
        <v>10</v>
      </c>
      <c r="F1350" s="17" t="s">
        <v>12</v>
      </c>
      <c r="G1350" s="25" t="s">
        <v>10</v>
      </c>
      <c r="H1350" s="25" t="s">
        <v>10</v>
      </c>
      <c r="I1350" s="105"/>
      <c r="J1350" s="135">
        <v>0</v>
      </c>
      <c r="L1350" s="135">
        <v>0</v>
      </c>
      <c r="N1350" s="135">
        <v>0</v>
      </c>
      <c r="P1350" s="135">
        <v>0</v>
      </c>
      <c r="R1350" s="135">
        <v>0</v>
      </c>
    </row>
    <row r="1351" spans="1:46" s="123" customFormat="1" ht="12" customHeight="1" x14ac:dyDescent="0.2">
      <c r="A1351" s="8">
        <v>13000</v>
      </c>
      <c r="B1351" s="9" t="s">
        <v>10</v>
      </c>
      <c r="C1351" s="8">
        <v>41980</v>
      </c>
      <c r="D1351" s="8" t="s">
        <v>33</v>
      </c>
      <c r="E1351" s="25" t="s">
        <v>10</v>
      </c>
      <c r="F1351" s="17" t="s">
        <v>12</v>
      </c>
      <c r="G1351" s="25" t="s">
        <v>10</v>
      </c>
      <c r="H1351" s="25" t="s">
        <v>10</v>
      </c>
      <c r="I1351" s="105"/>
      <c r="J1351" s="135">
        <v>0</v>
      </c>
      <c r="K1351" s="136"/>
      <c r="L1351" s="135">
        <f>J1455</f>
        <v>69971</v>
      </c>
      <c r="M1351" s="135"/>
      <c r="N1351" s="135">
        <f t="shared" ref="N1351:R1351" si="2">L1455</f>
        <v>90785</v>
      </c>
      <c r="O1351" s="135"/>
      <c r="P1351" s="135">
        <f t="shared" si="2"/>
        <v>116912</v>
      </c>
      <c r="Q1351" s="135"/>
      <c r="R1351" s="135">
        <f t="shared" si="2"/>
        <v>143483</v>
      </c>
      <c r="S1351" s="122"/>
      <c r="T1351" s="122"/>
      <c r="U1351" s="122"/>
      <c r="V1351" s="122"/>
      <c r="W1351" s="122"/>
      <c r="X1351" s="122"/>
      <c r="Y1351" s="122"/>
      <c r="Z1351" s="122"/>
      <c r="AA1351" s="122"/>
      <c r="AB1351" s="122"/>
      <c r="AC1351" s="122"/>
      <c r="AD1351" s="122"/>
      <c r="AE1351" s="122"/>
      <c r="AF1351" s="122"/>
      <c r="AG1351" s="122"/>
      <c r="AH1351" s="122"/>
      <c r="AI1351" s="122"/>
      <c r="AJ1351" s="122"/>
      <c r="AK1351" s="122"/>
      <c r="AL1351" s="122"/>
      <c r="AM1351" s="122"/>
      <c r="AN1351" s="122"/>
      <c r="AO1351" s="122"/>
      <c r="AP1351" s="122"/>
      <c r="AQ1351" s="122"/>
      <c r="AR1351" s="122"/>
      <c r="AS1351" s="122"/>
      <c r="AT1351" s="122"/>
    </row>
    <row r="1352" spans="1:46" ht="14.25" x14ac:dyDescent="0.3">
      <c r="A1352" s="4"/>
      <c r="B1352" s="5"/>
      <c r="C1352" s="6" t="s">
        <v>34</v>
      </c>
      <c r="D1352" s="7"/>
      <c r="E1352" s="18"/>
      <c r="F1352" s="18"/>
      <c r="G1352" s="19"/>
      <c r="H1352" s="19"/>
      <c r="I1352" s="89"/>
      <c r="J1352" s="73" t="s">
        <v>905</v>
      </c>
      <c r="K1352" s="83"/>
      <c r="L1352" s="73" t="s">
        <v>906</v>
      </c>
      <c r="M1352" s="83"/>
      <c r="N1352" s="73" t="s">
        <v>907</v>
      </c>
      <c r="O1352" s="83"/>
      <c r="P1352" s="73" t="s">
        <v>908</v>
      </c>
      <c r="Q1352" s="83"/>
      <c r="R1352" s="73" t="s">
        <v>909</v>
      </c>
    </row>
    <row r="1353" spans="1:46" ht="12" customHeight="1" x14ac:dyDescent="0.2">
      <c r="A1353" s="8">
        <v>13000</v>
      </c>
      <c r="B1353" s="9" t="s">
        <v>10</v>
      </c>
      <c r="C1353" s="8">
        <v>43104</v>
      </c>
      <c r="D1353" s="8" t="s">
        <v>36</v>
      </c>
      <c r="E1353" s="25" t="s">
        <v>10</v>
      </c>
      <c r="F1353" s="17" t="s">
        <v>12</v>
      </c>
      <c r="G1353" s="25" t="s">
        <v>10</v>
      </c>
      <c r="H1353" s="25" t="s">
        <v>10</v>
      </c>
      <c r="I1353" s="105"/>
      <c r="J1353" s="135">
        <v>0</v>
      </c>
      <c r="L1353" s="135">
        <v>0</v>
      </c>
      <c r="N1353" s="135">
        <v>0</v>
      </c>
      <c r="P1353" s="135">
        <v>0</v>
      </c>
      <c r="R1353" s="135">
        <v>0</v>
      </c>
    </row>
    <row r="1354" spans="1:46" ht="12" customHeight="1" x14ac:dyDescent="0.2">
      <c r="A1354" s="8">
        <v>13000</v>
      </c>
      <c r="B1354" s="9" t="s">
        <v>10</v>
      </c>
      <c r="C1354" s="8">
        <v>43206</v>
      </c>
      <c r="D1354" s="8" t="s">
        <v>164</v>
      </c>
      <c r="E1354" s="25" t="s">
        <v>10</v>
      </c>
      <c r="F1354" s="17" t="s">
        <v>12</v>
      </c>
      <c r="G1354" s="25" t="s">
        <v>10</v>
      </c>
      <c r="H1354" s="25" t="s">
        <v>10</v>
      </c>
      <c r="I1354" s="105"/>
      <c r="J1354" s="135">
        <v>0</v>
      </c>
      <c r="L1354" s="135">
        <v>0</v>
      </c>
      <c r="N1354" s="135">
        <v>0</v>
      </c>
      <c r="P1354" s="135">
        <v>0</v>
      </c>
      <c r="R1354" s="135">
        <v>0</v>
      </c>
    </row>
    <row r="1355" spans="1:46" ht="12" customHeight="1" x14ac:dyDescent="0.2">
      <c r="A1355" s="8">
        <v>13000</v>
      </c>
      <c r="B1355" s="9" t="s">
        <v>10</v>
      </c>
      <c r="C1355" s="8">
        <v>43210</v>
      </c>
      <c r="D1355" s="8" t="s">
        <v>165</v>
      </c>
      <c r="E1355" s="25" t="s">
        <v>10</v>
      </c>
      <c r="F1355" s="17" t="s">
        <v>12</v>
      </c>
      <c r="G1355" s="25" t="s">
        <v>10</v>
      </c>
      <c r="H1355" s="25" t="s">
        <v>10</v>
      </c>
      <c r="I1355" s="105"/>
      <c r="J1355" s="135">
        <v>0</v>
      </c>
      <c r="L1355" s="135">
        <v>0</v>
      </c>
      <c r="N1355" s="135">
        <v>0</v>
      </c>
      <c r="P1355" s="135">
        <v>0</v>
      </c>
      <c r="R1355" s="135">
        <v>0</v>
      </c>
    </row>
    <row r="1356" spans="1:46" s="123" customFormat="1" ht="12" customHeight="1" x14ac:dyDescent="0.2">
      <c r="A1356" s="8">
        <v>13000</v>
      </c>
      <c r="B1356" s="9" t="s">
        <v>10</v>
      </c>
      <c r="C1356" s="8">
        <v>43215</v>
      </c>
      <c r="D1356" s="8" t="s">
        <v>41</v>
      </c>
      <c r="E1356" s="25" t="s">
        <v>10</v>
      </c>
      <c r="F1356" s="17" t="s">
        <v>12</v>
      </c>
      <c r="G1356" s="25" t="s">
        <v>10</v>
      </c>
      <c r="H1356" s="25" t="s">
        <v>10</v>
      </c>
      <c r="I1356" s="105"/>
      <c r="J1356" s="135">
        <v>0</v>
      </c>
      <c r="K1356" s="136"/>
      <c r="L1356" s="135">
        <v>0</v>
      </c>
      <c r="M1356" s="136"/>
      <c r="N1356" s="135">
        <v>0</v>
      </c>
      <c r="O1356" s="136"/>
      <c r="P1356" s="135">
        <v>0</v>
      </c>
      <c r="Q1356" s="136"/>
      <c r="R1356" s="135">
        <v>0</v>
      </c>
      <c r="S1356" s="122"/>
      <c r="T1356" s="122"/>
      <c r="U1356" s="122"/>
      <c r="V1356" s="122"/>
      <c r="W1356" s="122"/>
      <c r="X1356" s="122"/>
      <c r="Y1356" s="122"/>
      <c r="Z1356" s="122"/>
      <c r="AA1356" s="122"/>
      <c r="AB1356" s="122"/>
      <c r="AC1356" s="122"/>
      <c r="AD1356" s="122"/>
      <c r="AE1356" s="122"/>
      <c r="AF1356" s="122"/>
      <c r="AG1356" s="122"/>
      <c r="AH1356" s="122"/>
      <c r="AI1356" s="122"/>
      <c r="AJ1356" s="122"/>
      <c r="AK1356" s="122"/>
      <c r="AL1356" s="122"/>
      <c r="AM1356" s="122"/>
      <c r="AN1356" s="122"/>
      <c r="AO1356" s="122"/>
      <c r="AP1356" s="122"/>
      <c r="AQ1356" s="122"/>
      <c r="AR1356" s="122"/>
      <c r="AS1356" s="122"/>
      <c r="AT1356" s="122"/>
    </row>
    <row r="1357" spans="1:46" ht="14.25" x14ac:dyDescent="0.3">
      <c r="A1357" s="4"/>
      <c r="B1357" s="5"/>
      <c r="C1357" s="6" t="s">
        <v>52</v>
      </c>
      <c r="D1357" s="7"/>
      <c r="E1357" s="18"/>
      <c r="F1357" s="18"/>
      <c r="G1357" s="19"/>
      <c r="H1357" s="19"/>
      <c r="I1357" s="89"/>
      <c r="J1357" s="89"/>
      <c r="K1357" s="89"/>
      <c r="L1357" s="89"/>
      <c r="M1357" s="89"/>
      <c r="N1357" s="89"/>
      <c r="O1357" s="89"/>
      <c r="P1357" s="89"/>
      <c r="Q1357" s="89"/>
      <c r="R1357" s="89"/>
    </row>
    <row r="1358" spans="1:46" ht="12" customHeight="1" x14ac:dyDescent="0.2">
      <c r="A1358" s="8">
        <v>13000</v>
      </c>
      <c r="B1358" s="9" t="s">
        <v>10</v>
      </c>
      <c r="C1358" s="8">
        <v>45303</v>
      </c>
      <c r="D1358" s="8" t="s">
        <v>50</v>
      </c>
      <c r="E1358" s="25" t="s">
        <v>10</v>
      </c>
      <c r="F1358" s="17" t="s">
        <v>12</v>
      </c>
      <c r="G1358" s="25" t="s">
        <v>10</v>
      </c>
      <c r="H1358" s="25" t="s">
        <v>10</v>
      </c>
      <c r="I1358" s="105"/>
      <c r="J1358" s="135">
        <v>0</v>
      </c>
      <c r="L1358" s="135">
        <v>0</v>
      </c>
      <c r="N1358" s="135">
        <v>0</v>
      </c>
      <c r="P1358" s="135">
        <v>0</v>
      </c>
      <c r="R1358" s="135">
        <v>0</v>
      </c>
    </row>
    <row r="1359" spans="1:46" s="28" customFormat="1" ht="12" customHeight="1" x14ac:dyDescent="0.2">
      <c r="A1359" s="8">
        <v>13000</v>
      </c>
      <c r="B1359" s="9" t="s">
        <v>10</v>
      </c>
      <c r="C1359" s="8">
        <v>45304</v>
      </c>
      <c r="D1359" s="8" t="s">
        <v>51</v>
      </c>
      <c r="E1359" s="25" t="s">
        <v>10</v>
      </c>
      <c r="F1359" s="17" t="s">
        <v>12</v>
      </c>
      <c r="G1359" s="25" t="s">
        <v>10</v>
      </c>
      <c r="H1359" s="25" t="s">
        <v>10</v>
      </c>
      <c r="I1359" s="105"/>
      <c r="J1359" s="135">
        <v>0</v>
      </c>
      <c r="K1359" s="136"/>
      <c r="L1359" s="135">
        <v>0</v>
      </c>
      <c r="M1359" s="136"/>
      <c r="N1359" s="135">
        <v>0</v>
      </c>
      <c r="O1359" s="136"/>
      <c r="P1359" s="135">
        <v>0</v>
      </c>
      <c r="Q1359" s="136"/>
      <c r="R1359" s="135">
        <v>0</v>
      </c>
      <c r="S1359" s="62"/>
      <c r="T1359" s="62"/>
      <c r="U1359" s="62"/>
      <c r="V1359" s="62"/>
      <c r="W1359" s="62"/>
      <c r="X1359" s="62"/>
      <c r="Y1359" s="62"/>
      <c r="Z1359" s="62"/>
      <c r="AA1359" s="62"/>
      <c r="AB1359" s="62"/>
      <c r="AC1359" s="62"/>
      <c r="AD1359" s="62"/>
      <c r="AE1359" s="62"/>
      <c r="AF1359" s="62"/>
      <c r="AG1359" s="62"/>
      <c r="AH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</row>
    <row r="1360" spans="1:46" s="28" customFormat="1" ht="12" customHeight="1" x14ac:dyDescent="0.2">
      <c r="A1360" s="67"/>
      <c r="B1360" s="68"/>
      <c r="C1360" s="69"/>
      <c r="D1360" s="69"/>
      <c r="E1360" s="245"/>
      <c r="F1360" s="71"/>
      <c r="G1360" s="246"/>
      <c r="H1360" s="246"/>
      <c r="I1360" s="247"/>
      <c r="J1360" s="248"/>
      <c r="K1360" s="95"/>
      <c r="L1360" s="248"/>
      <c r="M1360" s="95"/>
      <c r="N1360" s="248"/>
      <c r="O1360" s="95"/>
      <c r="P1360" s="248"/>
      <c r="Q1360" s="95"/>
      <c r="R1360" s="248"/>
      <c r="S1360" s="62"/>
      <c r="T1360" s="62"/>
      <c r="U1360" s="62"/>
      <c r="V1360" s="62"/>
      <c r="W1360" s="62"/>
      <c r="X1360" s="62"/>
      <c r="Y1360" s="62"/>
      <c r="Z1360" s="62"/>
      <c r="AA1360" s="62"/>
      <c r="AB1360" s="62"/>
      <c r="AC1360" s="62"/>
      <c r="AD1360" s="62"/>
      <c r="AE1360" s="62"/>
      <c r="AF1360" s="62"/>
      <c r="AG1360" s="62"/>
      <c r="AH1360" s="62"/>
      <c r="AI1360" s="62"/>
      <c r="AJ1360" s="62"/>
      <c r="AK1360" s="62"/>
      <c r="AL1360" s="62"/>
      <c r="AM1360" s="62"/>
      <c r="AN1360" s="62"/>
      <c r="AO1360" s="62"/>
      <c r="AP1360" s="62"/>
      <c r="AQ1360" s="62"/>
      <c r="AR1360" s="62"/>
      <c r="AS1360" s="62"/>
      <c r="AT1360" s="62"/>
    </row>
    <row r="1361" spans="1:46" s="28" customFormat="1" ht="12" customHeight="1" x14ac:dyDescent="0.2">
      <c r="A1361" s="67"/>
      <c r="B1361" s="68"/>
      <c r="C1361" s="69"/>
      <c r="D1361" s="69"/>
      <c r="E1361" s="245"/>
      <c r="F1361" s="71"/>
      <c r="G1361" s="246"/>
      <c r="H1361" s="246" t="s">
        <v>983</v>
      </c>
      <c r="I1361" s="247"/>
      <c r="J1361" s="248">
        <f>SUM(J1346:J1359)</f>
        <v>0</v>
      </c>
      <c r="K1361" s="95"/>
      <c r="L1361" s="248">
        <f>SUM(L1346:L1359)</f>
        <v>69971</v>
      </c>
      <c r="M1361" s="95"/>
      <c r="N1361" s="248">
        <f>SUM(N1346:N1359)</f>
        <v>90785</v>
      </c>
      <c r="O1361" s="95"/>
      <c r="P1361" s="248">
        <f>SUM(P1346:P1359)</f>
        <v>116912</v>
      </c>
      <c r="Q1361" s="95"/>
      <c r="R1361" s="248">
        <f>SUM(R1346:R1359)</f>
        <v>143483</v>
      </c>
      <c r="S1361" s="62"/>
      <c r="T1361" s="62"/>
      <c r="U1361" s="62"/>
      <c r="V1361" s="62"/>
      <c r="W1361" s="62"/>
      <c r="X1361" s="62"/>
      <c r="Y1361" s="62"/>
      <c r="Z1361" s="62"/>
      <c r="AA1361" s="62"/>
      <c r="AB1361" s="62"/>
      <c r="AC1361" s="62"/>
      <c r="AD1361" s="62"/>
      <c r="AE1361" s="62"/>
      <c r="AF1361" s="62"/>
      <c r="AG1361" s="62"/>
      <c r="AH1361" s="62"/>
      <c r="AI1361" s="62"/>
      <c r="AJ1361" s="62"/>
      <c r="AK1361" s="62"/>
      <c r="AL1361" s="62"/>
      <c r="AM1361" s="62"/>
      <c r="AN1361" s="62"/>
      <c r="AO1361" s="62"/>
      <c r="AP1361" s="62"/>
      <c r="AQ1361" s="62"/>
      <c r="AR1361" s="62"/>
      <c r="AS1361" s="62"/>
      <c r="AT1361" s="62"/>
    </row>
    <row r="1362" spans="1:46" ht="14.25" x14ac:dyDescent="0.3">
      <c r="A1362" s="42" t="s">
        <v>702</v>
      </c>
      <c r="B1362" s="32"/>
      <c r="C1362" s="33"/>
      <c r="D1362" s="33"/>
      <c r="E1362" s="34"/>
      <c r="F1362" s="35"/>
      <c r="G1362" s="36"/>
      <c r="H1362" s="36"/>
      <c r="I1362" s="106"/>
      <c r="J1362" s="106"/>
      <c r="K1362" s="106"/>
      <c r="L1362" s="106"/>
      <c r="M1362" s="106"/>
      <c r="N1362" s="106"/>
      <c r="O1362" s="106"/>
      <c r="P1362" s="106"/>
      <c r="Q1362" s="106"/>
      <c r="R1362" s="106"/>
    </row>
    <row r="1363" spans="1:46" ht="14.25" x14ac:dyDescent="0.3">
      <c r="A1363" s="3"/>
      <c r="B1363" s="280" t="s">
        <v>210</v>
      </c>
      <c r="C1363" s="281"/>
      <c r="D1363" s="281"/>
      <c r="E1363" s="281"/>
      <c r="F1363" s="281"/>
      <c r="G1363" s="282"/>
      <c r="H1363" s="241"/>
      <c r="I1363" s="242"/>
      <c r="J1363" s="277"/>
      <c r="K1363" s="278"/>
      <c r="L1363" s="278"/>
      <c r="M1363" s="278"/>
      <c r="N1363" s="278"/>
      <c r="O1363" s="278"/>
      <c r="P1363" s="278"/>
      <c r="Q1363" s="278"/>
      <c r="R1363" s="279"/>
    </row>
    <row r="1364" spans="1:46" ht="14.25" x14ac:dyDescent="0.3">
      <c r="A1364" s="4"/>
      <c r="B1364" s="5"/>
      <c r="C1364" s="6" t="s">
        <v>55</v>
      </c>
      <c r="D1364" s="7"/>
      <c r="E1364" s="18"/>
      <c r="F1364" s="18"/>
      <c r="G1364" s="19"/>
      <c r="H1364" s="19"/>
      <c r="I1364" s="89"/>
      <c r="J1364" s="73" t="s">
        <v>905</v>
      </c>
      <c r="K1364" s="83"/>
      <c r="L1364" s="73" t="s">
        <v>906</v>
      </c>
      <c r="M1364" s="83"/>
      <c r="N1364" s="73" t="s">
        <v>907</v>
      </c>
      <c r="O1364" s="83"/>
      <c r="P1364" s="73" t="s">
        <v>908</v>
      </c>
      <c r="Q1364" s="83"/>
      <c r="R1364" s="73" t="s">
        <v>909</v>
      </c>
    </row>
    <row r="1365" spans="1:46" x14ac:dyDescent="0.2">
      <c r="A1365" s="8">
        <v>13000</v>
      </c>
      <c r="B1365" s="8">
        <v>2700</v>
      </c>
      <c r="C1365" s="8">
        <v>51100</v>
      </c>
      <c r="D1365" s="8" t="s">
        <v>56</v>
      </c>
      <c r="E1365" s="25" t="s">
        <v>10</v>
      </c>
      <c r="F1365" s="17" t="s">
        <v>12</v>
      </c>
      <c r="G1365" s="17">
        <v>1113</v>
      </c>
      <c r="H1365" s="17" t="s">
        <v>949</v>
      </c>
      <c r="J1365" s="135">
        <v>0</v>
      </c>
      <c r="L1365" s="135">
        <v>0</v>
      </c>
      <c r="N1365" s="135">
        <v>0</v>
      </c>
      <c r="P1365" s="135">
        <v>0</v>
      </c>
      <c r="R1365" s="135">
        <v>0</v>
      </c>
    </row>
    <row r="1366" spans="1:46" ht="12" customHeight="1" x14ac:dyDescent="0.2">
      <c r="A1366" s="8">
        <v>13000</v>
      </c>
      <c r="B1366" s="8">
        <v>2700</v>
      </c>
      <c r="C1366" s="8">
        <v>51100</v>
      </c>
      <c r="D1366" s="8" t="s">
        <v>56</v>
      </c>
      <c r="E1366" s="25" t="s">
        <v>10</v>
      </c>
      <c r="F1366" s="17" t="s">
        <v>12</v>
      </c>
      <c r="G1366" s="17">
        <v>1114</v>
      </c>
      <c r="H1366" s="17" t="s">
        <v>950</v>
      </c>
      <c r="J1366" s="135">
        <v>0</v>
      </c>
      <c r="L1366" s="135">
        <v>0</v>
      </c>
      <c r="N1366" s="135">
        <v>0</v>
      </c>
      <c r="P1366" s="135">
        <v>0</v>
      </c>
      <c r="R1366" s="135">
        <v>0</v>
      </c>
    </row>
    <row r="1367" spans="1:46" ht="12" customHeight="1" x14ac:dyDescent="0.2">
      <c r="A1367" s="8">
        <v>13000</v>
      </c>
      <c r="B1367" s="8">
        <v>2700</v>
      </c>
      <c r="C1367" s="8">
        <v>51100</v>
      </c>
      <c r="D1367" s="8" t="s">
        <v>56</v>
      </c>
      <c r="E1367" s="25" t="s">
        <v>10</v>
      </c>
      <c r="F1367" s="17" t="s">
        <v>12</v>
      </c>
      <c r="G1367" s="17">
        <v>1217</v>
      </c>
      <c r="H1367" s="17" t="s">
        <v>934</v>
      </c>
      <c r="J1367" s="135">
        <v>0</v>
      </c>
      <c r="L1367" s="135">
        <v>0</v>
      </c>
      <c r="N1367" s="135">
        <v>0</v>
      </c>
      <c r="P1367" s="135">
        <v>0</v>
      </c>
      <c r="R1367" s="135">
        <v>0</v>
      </c>
    </row>
    <row r="1368" spans="1:46" ht="12" customHeight="1" x14ac:dyDescent="0.2">
      <c r="A1368" s="8">
        <v>13000</v>
      </c>
      <c r="B1368" s="8">
        <v>2700</v>
      </c>
      <c r="C1368" s="8">
        <v>51100</v>
      </c>
      <c r="D1368" s="8" t="s">
        <v>56</v>
      </c>
      <c r="E1368" s="25" t="s">
        <v>10</v>
      </c>
      <c r="F1368" s="17" t="s">
        <v>12</v>
      </c>
      <c r="G1368" s="17">
        <v>1319</v>
      </c>
      <c r="H1368" s="17" t="s">
        <v>944</v>
      </c>
      <c r="J1368" s="135">
        <v>0</v>
      </c>
      <c r="L1368" s="135">
        <v>0</v>
      </c>
      <c r="N1368" s="135">
        <v>0</v>
      </c>
      <c r="P1368" s="135">
        <v>0</v>
      </c>
      <c r="R1368" s="135">
        <v>0</v>
      </c>
    </row>
    <row r="1369" spans="1:46" ht="12" customHeight="1" x14ac:dyDescent="0.2">
      <c r="A1369" s="8">
        <v>13000</v>
      </c>
      <c r="B1369" s="44">
        <v>2700</v>
      </c>
      <c r="C1369" s="44">
        <v>51100</v>
      </c>
      <c r="D1369" s="44" t="s">
        <v>56</v>
      </c>
      <c r="E1369" s="25" t="s">
        <v>10</v>
      </c>
      <c r="F1369" s="45" t="s">
        <v>12</v>
      </c>
      <c r="G1369" s="45" t="s">
        <v>743</v>
      </c>
      <c r="H1369" s="45" t="s">
        <v>912</v>
      </c>
      <c r="I1369" s="98"/>
      <c r="J1369" s="135">
        <v>0</v>
      </c>
      <c r="L1369" s="135">
        <v>0</v>
      </c>
      <c r="N1369" s="135">
        <v>0</v>
      </c>
      <c r="P1369" s="135">
        <v>0</v>
      </c>
      <c r="R1369" s="135">
        <v>0</v>
      </c>
    </row>
    <row r="1370" spans="1:46" ht="12" customHeight="1" x14ac:dyDescent="0.2">
      <c r="A1370" s="8">
        <v>13000</v>
      </c>
      <c r="B1370" s="8">
        <v>2700</v>
      </c>
      <c r="C1370" s="8">
        <v>51100</v>
      </c>
      <c r="D1370" s="8" t="s">
        <v>56</v>
      </c>
      <c r="E1370" s="25" t="s">
        <v>10</v>
      </c>
      <c r="F1370" s="17" t="s">
        <v>12</v>
      </c>
      <c r="G1370" s="17">
        <v>1611</v>
      </c>
      <c r="H1370" s="17" t="s">
        <v>913</v>
      </c>
      <c r="J1370" s="135">
        <v>0</v>
      </c>
      <c r="L1370" s="135">
        <v>0</v>
      </c>
      <c r="N1370" s="135">
        <v>0</v>
      </c>
      <c r="P1370" s="135">
        <v>0</v>
      </c>
      <c r="R1370" s="135">
        <v>0</v>
      </c>
    </row>
    <row r="1371" spans="1:46" ht="12" customHeight="1" x14ac:dyDescent="0.2">
      <c r="A1371" s="8">
        <v>13000</v>
      </c>
      <c r="B1371" s="8">
        <v>2700</v>
      </c>
      <c r="C1371" s="8">
        <v>51100</v>
      </c>
      <c r="D1371" s="8" t="s">
        <v>56</v>
      </c>
      <c r="E1371" s="25" t="s">
        <v>10</v>
      </c>
      <c r="F1371" s="17" t="s">
        <v>12</v>
      </c>
      <c r="G1371" s="17">
        <v>1612</v>
      </c>
      <c r="H1371" s="17" t="s">
        <v>914</v>
      </c>
      <c r="J1371" s="135">
        <v>0</v>
      </c>
      <c r="L1371" s="135">
        <v>0</v>
      </c>
      <c r="N1371" s="135">
        <v>0</v>
      </c>
      <c r="P1371" s="135">
        <v>0</v>
      </c>
      <c r="R1371" s="135">
        <v>0</v>
      </c>
    </row>
    <row r="1372" spans="1:46" ht="12" customHeight="1" x14ac:dyDescent="0.2">
      <c r="A1372" s="8">
        <v>13000</v>
      </c>
      <c r="B1372" s="8">
        <v>2700</v>
      </c>
      <c r="C1372" s="8">
        <v>51100</v>
      </c>
      <c r="D1372" s="8" t="s">
        <v>56</v>
      </c>
      <c r="E1372" s="25" t="s">
        <v>10</v>
      </c>
      <c r="F1372" s="17" t="s">
        <v>12</v>
      </c>
      <c r="G1372" s="17">
        <v>1613</v>
      </c>
      <c r="H1372" s="17" t="s">
        <v>915</v>
      </c>
      <c r="J1372" s="135">
        <v>0</v>
      </c>
      <c r="L1372" s="135">
        <v>0</v>
      </c>
      <c r="N1372" s="135">
        <v>0</v>
      </c>
      <c r="P1372" s="135">
        <v>0</v>
      </c>
      <c r="R1372" s="135">
        <v>0</v>
      </c>
    </row>
    <row r="1373" spans="1:46" ht="12" customHeight="1" x14ac:dyDescent="0.2">
      <c r="A1373" s="8">
        <v>13000</v>
      </c>
      <c r="B1373" s="8">
        <v>2700</v>
      </c>
      <c r="C1373" s="8">
        <v>51100</v>
      </c>
      <c r="D1373" s="8" t="s">
        <v>56</v>
      </c>
      <c r="E1373" s="25" t="s">
        <v>10</v>
      </c>
      <c r="F1373" s="17" t="s">
        <v>12</v>
      </c>
      <c r="G1373" s="17">
        <v>1614</v>
      </c>
      <c r="H1373" s="17" t="s">
        <v>957</v>
      </c>
      <c r="J1373" s="135">
        <v>0</v>
      </c>
      <c r="L1373" s="135">
        <v>0</v>
      </c>
      <c r="N1373" s="135">
        <v>0</v>
      </c>
      <c r="P1373" s="135">
        <v>0</v>
      </c>
      <c r="R1373" s="135">
        <v>0</v>
      </c>
    </row>
    <row r="1374" spans="1:46" ht="12" customHeight="1" x14ac:dyDescent="0.2">
      <c r="A1374" s="8">
        <v>13000</v>
      </c>
      <c r="B1374" s="8">
        <v>2700</v>
      </c>
      <c r="C1374" s="8">
        <v>51100</v>
      </c>
      <c r="D1374" s="8" t="s">
        <v>56</v>
      </c>
      <c r="E1374" s="25" t="s">
        <v>10</v>
      </c>
      <c r="F1374" s="17" t="s">
        <v>12</v>
      </c>
      <c r="G1374" s="17">
        <v>1615</v>
      </c>
      <c r="H1374" s="17" t="s">
        <v>958</v>
      </c>
      <c r="J1374" s="135">
        <v>0</v>
      </c>
      <c r="L1374" s="135">
        <v>0</v>
      </c>
      <c r="N1374" s="135">
        <v>0</v>
      </c>
      <c r="P1374" s="135">
        <v>0</v>
      </c>
      <c r="R1374" s="135">
        <v>0</v>
      </c>
    </row>
    <row r="1375" spans="1:46" ht="12" customHeight="1" x14ac:dyDescent="0.2">
      <c r="A1375" s="8">
        <v>13000</v>
      </c>
      <c r="B1375" s="8">
        <v>2700</v>
      </c>
      <c r="C1375" s="8">
        <v>51100</v>
      </c>
      <c r="D1375" s="8" t="s">
        <v>56</v>
      </c>
      <c r="E1375" s="25" t="s">
        <v>10</v>
      </c>
      <c r="F1375" s="17" t="s">
        <v>12</v>
      </c>
      <c r="G1375" s="17">
        <v>1622</v>
      </c>
      <c r="H1375" s="17" t="s">
        <v>920</v>
      </c>
      <c r="J1375" s="135">
        <v>0</v>
      </c>
      <c r="L1375" s="135">
        <v>0</v>
      </c>
      <c r="N1375" s="135">
        <v>0</v>
      </c>
      <c r="P1375" s="135">
        <v>0</v>
      </c>
      <c r="R1375" s="135">
        <v>0</v>
      </c>
    </row>
    <row r="1376" spans="1:46" ht="12" customHeight="1" x14ac:dyDescent="0.2">
      <c r="A1376" s="8">
        <v>13000</v>
      </c>
      <c r="B1376" s="8">
        <v>2700</v>
      </c>
      <c r="C1376" s="8">
        <v>51200</v>
      </c>
      <c r="D1376" s="8" t="s">
        <v>57</v>
      </c>
      <c r="E1376" s="25" t="s">
        <v>10</v>
      </c>
      <c r="F1376" s="17" t="s">
        <v>12</v>
      </c>
      <c r="G1376" s="17">
        <v>1114</v>
      </c>
      <c r="H1376" s="17" t="s">
        <v>950</v>
      </c>
      <c r="J1376" s="135">
        <v>0</v>
      </c>
      <c r="L1376" s="135">
        <v>0</v>
      </c>
      <c r="N1376" s="135">
        <v>0</v>
      </c>
      <c r="P1376" s="135">
        <v>0</v>
      </c>
      <c r="R1376" s="135">
        <v>0</v>
      </c>
    </row>
    <row r="1377" spans="1:18" ht="12" customHeight="1" x14ac:dyDescent="0.2">
      <c r="A1377" s="8">
        <v>13000</v>
      </c>
      <c r="B1377" s="8">
        <v>2700</v>
      </c>
      <c r="C1377" s="8">
        <v>51200</v>
      </c>
      <c r="D1377" s="8" t="s">
        <v>57</v>
      </c>
      <c r="E1377" s="25" t="s">
        <v>10</v>
      </c>
      <c r="F1377" s="17" t="s">
        <v>12</v>
      </c>
      <c r="G1377" s="17">
        <v>1217</v>
      </c>
      <c r="H1377" s="17" t="s">
        <v>934</v>
      </c>
      <c r="J1377" s="135">
        <v>0</v>
      </c>
      <c r="L1377" s="135">
        <v>0</v>
      </c>
      <c r="N1377" s="135">
        <v>0</v>
      </c>
      <c r="P1377" s="135">
        <v>0</v>
      </c>
      <c r="R1377" s="135">
        <v>0</v>
      </c>
    </row>
    <row r="1378" spans="1:18" ht="12" customHeight="1" x14ac:dyDescent="0.2">
      <c r="A1378" s="8">
        <v>13000</v>
      </c>
      <c r="B1378" s="8">
        <v>2700</v>
      </c>
      <c r="C1378" s="8">
        <v>51200</v>
      </c>
      <c r="D1378" s="8" t="s">
        <v>57</v>
      </c>
      <c r="E1378" s="25" t="s">
        <v>10</v>
      </c>
      <c r="F1378" s="17" t="s">
        <v>12</v>
      </c>
      <c r="G1378" s="17">
        <v>1319</v>
      </c>
      <c r="H1378" s="17" t="s">
        <v>944</v>
      </c>
      <c r="J1378" s="135">
        <v>0</v>
      </c>
      <c r="L1378" s="135">
        <v>0</v>
      </c>
      <c r="N1378" s="135">
        <v>0</v>
      </c>
      <c r="P1378" s="135">
        <v>0</v>
      </c>
      <c r="R1378" s="135">
        <v>0</v>
      </c>
    </row>
    <row r="1379" spans="1:18" ht="12" customHeight="1" x14ac:dyDescent="0.2">
      <c r="A1379" s="8">
        <v>13000</v>
      </c>
      <c r="B1379" s="8">
        <v>2700</v>
      </c>
      <c r="C1379" s="8">
        <v>51200</v>
      </c>
      <c r="D1379" s="8" t="s">
        <v>57</v>
      </c>
      <c r="E1379" s="25" t="s">
        <v>10</v>
      </c>
      <c r="F1379" s="17" t="s">
        <v>12</v>
      </c>
      <c r="G1379" s="17">
        <v>1614</v>
      </c>
      <c r="H1379" s="17" t="s">
        <v>957</v>
      </c>
      <c r="J1379" s="135">
        <v>0</v>
      </c>
      <c r="L1379" s="135">
        <v>0</v>
      </c>
      <c r="N1379" s="135">
        <v>0</v>
      </c>
      <c r="P1379" s="135">
        <v>0</v>
      </c>
      <c r="R1379" s="135">
        <v>0</v>
      </c>
    </row>
    <row r="1380" spans="1:18" ht="12" customHeight="1" x14ac:dyDescent="0.2">
      <c r="A1380" s="8">
        <v>13000</v>
      </c>
      <c r="B1380" s="8">
        <v>2700</v>
      </c>
      <c r="C1380" s="8">
        <v>51200</v>
      </c>
      <c r="D1380" s="8" t="s">
        <v>57</v>
      </c>
      <c r="E1380" s="25" t="s">
        <v>10</v>
      </c>
      <c r="F1380" s="17" t="s">
        <v>12</v>
      </c>
      <c r="G1380" s="17">
        <v>1615</v>
      </c>
      <c r="H1380" s="17" t="s">
        <v>958</v>
      </c>
      <c r="J1380" s="135">
        <v>0</v>
      </c>
      <c r="L1380" s="135">
        <v>0</v>
      </c>
      <c r="N1380" s="135">
        <v>0</v>
      </c>
      <c r="P1380" s="135">
        <v>0</v>
      </c>
      <c r="R1380" s="135">
        <v>0</v>
      </c>
    </row>
    <row r="1381" spans="1:18" ht="12" customHeight="1" x14ac:dyDescent="0.2">
      <c r="A1381" s="8">
        <v>13000</v>
      </c>
      <c r="B1381" s="8">
        <v>2700</v>
      </c>
      <c r="C1381" s="8">
        <v>51200</v>
      </c>
      <c r="D1381" s="8" t="s">
        <v>57</v>
      </c>
      <c r="E1381" s="25" t="s">
        <v>10</v>
      </c>
      <c r="F1381" s="17" t="s">
        <v>12</v>
      </c>
      <c r="G1381" s="17">
        <v>1622</v>
      </c>
      <c r="H1381" s="17" t="s">
        <v>920</v>
      </c>
      <c r="J1381" s="135">
        <v>0</v>
      </c>
      <c r="L1381" s="135">
        <v>0</v>
      </c>
      <c r="N1381" s="135">
        <v>0</v>
      </c>
      <c r="P1381" s="135">
        <v>0</v>
      </c>
      <c r="R1381" s="135">
        <v>0</v>
      </c>
    </row>
    <row r="1382" spans="1:18" ht="12" customHeight="1" x14ac:dyDescent="0.2">
      <c r="A1382" s="8">
        <v>13000</v>
      </c>
      <c r="B1382" s="8">
        <v>2700</v>
      </c>
      <c r="C1382" s="8">
        <v>51300</v>
      </c>
      <c r="D1382" s="8" t="s">
        <v>58</v>
      </c>
      <c r="E1382" s="25" t="s">
        <v>10</v>
      </c>
      <c r="F1382" s="17" t="s">
        <v>12</v>
      </c>
      <c r="G1382" s="17">
        <v>1113</v>
      </c>
      <c r="H1382" s="17" t="s">
        <v>949</v>
      </c>
      <c r="J1382" s="135">
        <v>0</v>
      </c>
      <c r="L1382" s="135">
        <v>0</v>
      </c>
      <c r="N1382" s="135">
        <v>0</v>
      </c>
      <c r="P1382" s="135">
        <v>0</v>
      </c>
      <c r="R1382" s="135">
        <v>0</v>
      </c>
    </row>
    <row r="1383" spans="1:18" ht="12" customHeight="1" x14ac:dyDescent="0.2">
      <c r="A1383" s="8">
        <v>13000</v>
      </c>
      <c r="B1383" s="8">
        <v>2700</v>
      </c>
      <c r="C1383" s="8">
        <v>51300</v>
      </c>
      <c r="D1383" s="8" t="s">
        <v>58</v>
      </c>
      <c r="E1383" s="25" t="s">
        <v>10</v>
      </c>
      <c r="F1383" s="17" t="s">
        <v>12</v>
      </c>
      <c r="G1383" s="17">
        <v>1114</v>
      </c>
      <c r="H1383" s="17" t="s">
        <v>950</v>
      </c>
      <c r="J1383" s="135">
        <v>0</v>
      </c>
      <c r="L1383" s="135">
        <v>0</v>
      </c>
      <c r="N1383" s="135">
        <v>0</v>
      </c>
      <c r="P1383" s="135">
        <v>0</v>
      </c>
      <c r="R1383" s="135">
        <v>0</v>
      </c>
    </row>
    <row r="1384" spans="1:18" ht="12" customHeight="1" x14ac:dyDescent="0.2">
      <c r="A1384" s="8">
        <v>13000</v>
      </c>
      <c r="B1384" s="8">
        <v>2700</v>
      </c>
      <c r="C1384" s="8">
        <v>51300</v>
      </c>
      <c r="D1384" s="8" t="s">
        <v>58</v>
      </c>
      <c r="E1384" s="25" t="s">
        <v>10</v>
      </c>
      <c r="F1384" s="17" t="s">
        <v>12</v>
      </c>
      <c r="G1384" s="17">
        <v>1217</v>
      </c>
      <c r="H1384" s="17" t="s">
        <v>934</v>
      </c>
      <c r="J1384" s="135">
        <v>0</v>
      </c>
      <c r="L1384" s="135">
        <v>0</v>
      </c>
      <c r="N1384" s="135">
        <v>0</v>
      </c>
      <c r="P1384" s="135">
        <v>0</v>
      </c>
      <c r="R1384" s="135">
        <v>0</v>
      </c>
    </row>
    <row r="1385" spans="1:18" ht="12" customHeight="1" x14ac:dyDescent="0.2">
      <c r="A1385" s="8">
        <v>13000</v>
      </c>
      <c r="B1385" s="8">
        <v>2700</v>
      </c>
      <c r="C1385" s="8">
        <v>51300</v>
      </c>
      <c r="D1385" s="8" t="s">
        <v>58</v>
      </c>
      <c r="E1385" s="25" t="s">
        <v>10</v>
      </c>
      <c r="F1385" s="17" t="s">
        <v>12</v>
      </c>
      <c r="G1385" s="17">
        <v>1319</v>
      </c>
      <c r="H1385" s="17" t="s">
        <v>944</v>
      </c>
      <c r="J1385" s="135">
        <v>0</v>
      </c>
      <c r="L1385" s="135">
        <v>0</v>
      </c>
      <c r="N1385" s="135">
        <v>0</v>
      </c>
      <c r="P1385" s="135">
        <v>0</v>
      </c>
      <c r="R1385" s="135">
        <v>0</v>
      </c>
    </row>
    <row r="1386" spans="1:18" ht="12" customHeight="1" x14ac:dyDescent="0.2">
      <c r="A1386" s="8">
        <v>13000</v>
      </c>
      <c r="B1386" s="8">
        <v>2700</v>
      </c>
      <c r="C1386" s="8">
        <v>51300</v>
      </c>
      <c r="D1386" s="8" t="s">
        <v>58</v>
      </c>
      <c r="E1386" s="25" t="s">
        <v>10</v>
      </c>
      <c r="F1386" s="17" t="s">
        <v>12</v>
      </c>
      <c r="G1386" s="17">
        <v>1614</v>
      </c>
      <c r="H1386" s="17" t="s">
        <v>957</v>
      </c>
      <c r="J1386" s="135">
        <v>0</v>
      </c>
      <c r="L1386" s="135">
        <v>0</v>
      </c>
      <c r="N1386" s="135">
        <v>0</v>
      </c>
      <c r="P1386" s="135">
        <v>0</v>
      </c>
      <c r="R1386" s="135">
        <v>0</v>
      </c>
    </row>
    <row r="1387" spans="1:18" ht="12" customHeight="1" x14ac:dyDescent="0.2">
      <c r="A1387" s="8">
        <v>13000</v>
      </c>
      <c r="B1387" s="8">
        <v>2700</v>
      </c>
      <c r="C1387" s="8">
        <v>51300</v>
      </c>
      <c r="D1387" s="8" t="s">
        <v>58</v>
      </c>
      <c r="E1387" s="25" t="s">
        <v>10</v>
      </c>
      <c r="F1387" s="17" t="s">
        <v>12</v>
      </c>
      <c r="G1387" s="17">
        <v>1615</v>
      </c>
      <c r="H1387" s="17" t="s">
        <v>958</v>
      </c>
      <c r="J1387" s="135">
        <v>0</v>
      </c>
      <c r="L1387" s="135">
        <v>0</v>
      </c>
      <c r="N1387" s="135">
        <v>0</v>
      </c>
      <c r="P1387" s="135">
        <v>0</v>
      </c>
      <c r="R1387" s="135">
        <v>0</v>
      </c>
    </row>
    <row r="1388" spans="1:18" ht="12" customHeight="1" x14ac:dyDescent="0.2">
      <c r="A1388" s="8">
        <v>13000</v>
      </c>
      <c r="B1388" s="8">
        <v>2700</v>
      </c>
      <c r="C1388" s="8">
        <v>51300</v>
      </c>
      <c r="D1388" s="8" t="s">
        <v>58</v>
      </c>
      <c r="E1388" s="25" t="s">
        <v>10</v>
      </c>
      <c r="F1388" s="17" t="s">
        <v>12</v>
      </c>
      <c r="G1388" s="17">
        <v>1622</v>
      </c>
      <c r="H1388" s="17" t="s">
        <v>920</v>
      </c>
      <c r="J1388" s="135">
        <v>0</v>
      </c>
      <c r="L1388" s="135">
        <v>0</v>
      </c>
      <c r="N1388" s="135">
        <v>0</v>
      </c>
      <c r="P1388" s="135">
        <v>0</v>
      </c>
      <c r="R1388" s="135">
        <v>0</v>
      </c>
    </row>
    <row r="1389" spans="1:18" ht="14.25" x14ac:dyDescent="0.3">
      <c r="A1389" s="4"/>
      <c r="B1389" s="5"/>
      <c r="C1389" s="6" t="s">
        <v>59</v>
      </c>
      <c r="D1389" s="7"/>
      <c r="E1389" s="18"/>
      <c r="F1389" s="18"/>
      <c r="G1389" s="19"/>
      <c r="H1389" s="19"/>
      <c r="I1389" s="89"/>
      <c r="J1389" s="73" t="s">
        <v>905</v>
      </c>
      <c r="K1389" s="83"/>
      <c r="L1389" s="73" t="s">
        <v>906</v>
      </c>
      <c r="M1389" s="83"/>
      <c r="N1389" s="73" t="s">
        <v>907</v>
      </c>
      <c r="O1389" s="83"/>
      <c r="P1389" s="73" t="s">
        <v>908</v>
      </c>
      <c r="Q1389" s="83"/>
      <c r="R1389" s="73" t="s">
        <v>909</v>
      </c>
    </row>
    <row r="1390" spans="1:18" ht="12" customHeight="1" x14ac:dyDescent="0.2">
      <c r="A1390" s="8">
        <v>13000</v>
      </c>
      <c r="B1390" s="8">
        <v>2700</v>
      </c>
      <c r="C1390" s="8">
        <v>52111</v>
      </c>
      <c r="D1390" s="8" t="s">
        <v>60</v>
      </c>
      <c r="E1390" s="25" t="s">
        <v>10</v>
      </c>
      <c r="F1390" s="17" t="s">
        <v>12</v>
      </c>
      <c r="G1390" s="25" t="s">
        <v>10</v>
      </c>
      <c r="H1390" s="25" t="s">
        <v>10</v>
      </c>
      <c r="I1390" s="105"/>
      <c r="J1390" s="135">
        <v>0</v>
      </c>
      <c r="L1390" s="135">
        <v>0</v>
      </c>
      <c r="N1390" s="135">
        <v>0</v>
      </c>
      <c r="P1390" s="135">
        <v>0</v>
      </c>
      <c r="R1390" s="135">
        <v>0</v>
      </c>
    </row>
    <row r="1391" spans="1:18" ht="12" customHeight="1" x14ac:dyDescent="0.2">
      <c r="A1391" s="8">
        <v>13000</v>
      </c>
      <c r="B1391" s="8">
        <v>2700</v>
      </c>
      <c r="C1391" s="8">
        <v>52112</v>
      </c>
      <c r="D1391" s="8" t="s">
        <v>61</v>
      </c>
      <c r="E1391" s="25" t="s">
        <v>10</v>
      </c>
      <c r="F1391" s="17" t="s">
        <v>12</v>
      </c>
      <c r="G1391" s="25" t="s">
        <v>10</v>
      </c>
      <c r="H1391" s="25" t="s">
        <v>10</v>
      </c>
      <c r="I1391" s="105"/>
      <c r="J1391" s="135">
        <v>0</v>
      </c>
      <c r="L1391" s="135">
        <v>0</v>
      </c>
      <c r="N1391" s="135">
        <v>0</v>
      </c>
      <c r="P1391" s="135">
        <v>0</v>
      </c>
      <c r="R1391" s="135">
        <v>0</v>
      </c>
    </row>
    <row r="1392" spans="1:18" ht="12" customHeight="1" x14ac:dyDescent="0.2">
      <c r="A1392" s="8">
        <v>13000</v>
      </c>
      <c r="B1392" s="8">
        <v>2700</v>
      </c>
      <c r="C1392" s="8">
        <v>52210</v>
      </c>
      <c r="D1392" s="8" t="s">
        <v>62</v>
      </c>
      <c r="E1392" s="25" t="s">
        <v>10</v>
      </c>
      <c r="F1392" s="17" t="s">
        <v>12</v>
      </c>
      <c r="G1392" s="25" t="s">
        <v>10</v>
      </c>
      <c r="H1392" s="25" t="s">
        <v>10</v>
      </c>
      <c r="I1392" s="105"/>
      <c r="J1392" s="135">
        <v>0</v>
      </c>
      <c r="L1392" s="135">
        <v>0</v>
      </c>
      <c r="N1392" s="135">
        <v>0</v>
      </c>
      <c r="P1392" s="135">
        <v>0</v>
      </c>
      <c r="R1392" s="135">
        <v>0</v>
      </c>
    </row>
    <row r="1393" spans="1:46" ht="12" customHeight="1" x14ac:dyDescent="0.2">
      <c r="A1393" s="8">
        <v>13000</v>
      </c>
      <c r="B1393" s="8">
        <v>2700</v>
      </c>
      <c r="C1393" s="8">
        <v>52220</v>
      </c>
      <c r="D1393" s="8" t="s">
        <v>63</v>
      </c>
      <c r="E1393" s="25" t="s">
        <v>10</v>
      </c>
      <c r="F1393" s="17" t="s">
        <v>12</v>
      </c>
      <c r="G1393" s="25" t="s">
        <v>10</v>
      </c>
      <c r="H1393" s="25" t="s">
        <v>10</v>
      </c>
      <c r="I1393" s="105"/>
      <c r="J1393" s="135">
        <v>0</v>
      </c>
      <c r="L1393" s="135">
        <v>0</v>
      </c>
      <c r="N1393" s="135">
        <v>0</v>
      </c>
      <c r="P1393" s="135">
        <v>0</v>
      </c>
      <c r="R1393" s="135">
        <v>0</v>
      </c>
    </row>
    <row r="1394" spans="1:46" s="28" customFormat="1" ht="12" customHeight="1" x14ac:dyDescent="0.2">
      <c r="A1394" s="8">
        <v>13000</v>
      </c>
      <c r="B1394" s="8">
        <v>2700</v>
      </c>
      <c r="C1394" s="8">
        <v>52311</v>
      </c>
      <c r="D1394" s="8" t="s">
        <v>64</v>
      </c>
      <c r="E1394" s="25" t="s">
        <v>10</v>
      </c>
      <c r="F1394" s="17" t="s">
        <v>12</v>
      </c>
      <c r="G1394" s="25" t="s">
        <v>10</v>
      </c>
      <c r="H1394" s="25" t="s">
        <v>10</v>
      </c>
      <c r="I1394" s="105"/>
      <c r="J1394" s="135">
        <v>0</v>
      </c>
      <c r="K1394" s="136"/>
      <c r="L1394" s="135">
        <v>0</v>
      </c>
      <c r="M1394" s="136"/>
      <c r="N1394" s="135">
        <v>0</v>
      </c>
      <c r="O1394" s="136"/>
      <c r="P1394" s="135">
        <v>0</v>
      </c>
      <c r="Q1394" s="136"/>
      <c r="R1394" s="135">
        <v>0</v>
      </c>
      <c r="S1394" s="62"/>
      <c r="T1394" s="62"/>
      <c r="U1394" s="62"/>
      <c r="V1394" s="62"/>
      <c r="W1394" s="62"/>
      <c r="X1394" s="62"/>
      <c r="Y1394" s="62"/>
      <c r="Z1394" s="62"/>
      <c r="AA1394" s="62"/>
      <c r="AB1394" s="62"/>
      <c r="AC1394" s="62"/>
      <c r="AD1394" s="62"/>
      <c r="AE1394" s="62"/>
      <c r="AF1394" s="62"/>
      <c r="AG1394" s="62"/>
      <c r="AH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</row>
    <row r="1395" spans="1:46" ht="12" customHeight="1" x14ac:dyDescent="0.2">
      <c r="A1395" s="8">
        <v>13000</v>
      </c>
      <c r="B1395" s="8">
        <v>2700</v>
      </c>
      <c r="C1395" s="8">
        <v>52312</v>
      </c>
      <c r="D1395" s="8" t="s">
        <v>65</v>
      </c>
      <c r="E1395" s="25" t="s">
        <v>10</v>
      </c>
      <c r="F1395" s="17" t="s">
        <v>12</v>
      </c>
      <c r="G1395" s="25" t="s">
        <v>10</v>
      </c>
      <c r="H1395" s="25" t="s">
        <v>10</v>
      </c>
      <c r="I1395" s="105"/>
      <c r="J1395" s="135">
        <v>0</v>
      </c>
      <c r="L1395" s="135">
        <v>0</v>
      </c>
      <c r="N1395" s="135">
        <v>0</v>
      </c>
      <c r="P1395" s="135">
        <v>0</v>
      </c>
      <c r="R1395" s="135">
        <v>0</v>
      </c>
    </row>
    <row r="1396" spans="1:46" ht="12" customHeight="1" x14ac:dyDescent="0.2">
      <c r="A1396" s="8">
        <v>13000</v>
      </c>
      <c r="B1396" s="8">
        <v>2700</v>
      </c>
      <c r="C1396" s="8">
        <v>52313</v>
      </c>
      <c r="D1396" s="8" t="s">
        <v>66</v>
      </c>
      <c r="E1396" s="25" t="s">
        <v>10</v>
      </c>
      <c r="F1396" s="17" t="s">
        <v>12</v>
      </c>
      <c r="G1396" s="25" t="s">
        <v>10</v>
      </c>
      <c r="H1396" s="25" t="s">
        <v>10</v>
      </c>
      <c r="I1396" s="105"/>
      <c r="J1396" s="135">
        <v>0</v>
      </c>
      <c r="L1396" s="135">
        <v>0</v>
      </c>
      <c r="N1396" s="135">
        <v>0</v>
      </c>
      <c r="P1396" s="135">
        <v>0</v>
      </c>
      <c r="R1396" s="135">
        <v>0</v>
      </c>
    </row>
    <row r="1397" spans="1:46" ht="12" customHeight="1" x14ac:dyDescent="0.2">
      <c r="A1397" s="8">
        <v>13000</v>
      </c>
      <c r="B1397" s="8">
        <v>2700</v>
      </c>
      <c r="C1397" s="8">
        <v>52314</v>
      </c>
      <c r="D1397" s="8" t="s">
        <v>67</v>
      </c>
      <c r="E1397" s="25" t="s">
        <v>10</v>
      </c>
      <c r="F1397" s="17" t="s">
        <v>12</v>
      </c>
      <c r="G1397" s="25" t="s">
        <v>10</v>
      </c>
      <c r="H1397" s="25" t="s">
        <v>10</v>
      </c>
      <c r="I1397" s="105"/>
      <c r="J1397" s="135">
        <v>0</v>
      </c>
      <c r="L1397" s="135">
        <v>0</v>
      </c>
      <c r="N1397" s="135">
        <v>0</v>
      </c>
      <c r="P1397" s="135">
        <v>0</v>
      </c>
      <c r="R1397" s="135">
        <v>0</v>
      </c>
    </row>
    <row r="1398" spans="1:46" ht="12" customHeight="1" x14ac:dyDescent="0.2">
      <c r="A1398" s="8">
        <v>13000</v>
      </c>
      <c r="B1398" s="8">
        <v>2700</v>
      </c>
      <c r="C1398" s="8">
        <v>52315</v>
      </c>
      <c r="D1398" s="8" t="s">
        <v>68</v>
      </c>
      <c r="E1398" s="25" t="s">
        <v>10</v>
      </c>
      <c r="F1398" s="17" t="s">
        <v>12</v>
      </c>
      <c r="G1398" s="25" t="s">
        <v>10</v>
      </c>
      <c r="H1398" s="25" t="s">
        <v>10</v>
      </c>
      <c r="I1398" s="105"/>
      <c r="J1398" s="135">
        <v>0</v>
      </c>
      <c r="L1398" s="135">
        <v>0</v>
      </c>
      <c r="N1398" s="135">
        <v>0</v>
      </c>
      <c r="P1398" s="135">
        <v>0</v>
      </c>
      <c r="R1398" s="135">
        <v>0</v>
      </c>
    </row>
    <row r="1399" spans="1:46" ht="12" customHeight="1" x14ac:dyDescent="0.2">
      <c r="A1399" s="8">
        <v>13000</v>
      </c>
      <c r="B1399" s="8">
        <v>2700</v>
      </c>
      <c r="C1399" s="8">
        <v>52316</v>
      </c>
      <c r="D1399" s="8" t="s">
        <v>69</v>
      </c>
      <c r="E1399" s="25" t="s">
        <v>10</v>
      </c>
      <c r="F1399" s="17" t="s">
        <v>12</v>
      </c>
      <c r="G1399" s="25" t="s">
        <v>10</v>
      </c>
      <c r="H1399" s="25" t="s">
        <v>10</v>
      </c>
      <c r="I1399" s="105"/>
      <c r="J1399" s="135">
        <v>0</v>
      </c>
      <c r="L1399" s="135">
        <v>0</v>
      </c>
      <c r="N1399" s="135">
        <v>0</v>
      </c>
      <c r="P1399" s="135">
        <v>0</v>
      </c>
      <c r="R1399" s="135">
        <v>0</v>
      </c>
    </row>
    <row r="1400" spans="1:46" ht="12" customHeight="1" x14ac:dyDescent="0.2">
      <c r="A1400" s="8">
        <v>13000</v>
      </c>
      <c r="B1400" s="8">
        <v>2700</v>
      </c>
      <c r="C1400" s="8">
        <v>52500</v>
      </c>
      <c r="D1400" s="8" t="s">
        <v>70</v>
      </c>
      <c r="E1400" s="25" t="s">
        <v>10</v>
      </c>
      <c r="F1400" s="17" t="s">
        <v>12</v>
      </c>
      <c r="G1400" s="25" t="s">
        <v>10</v>
      </c>
      <c r="H1400" s="25" t="s">
        <v>10</v>
      </c>
      <c r="I1400" s="105"/>
      <c r="J1400" s="135">
        <v>0</v>
      </c>
      <c r="L1400" s="135">
        <v>0</v>
      </c>
      <c r="N1400" s="135">
        <v>0</v>
      </c>
      <c r="P1400" s="135">
        <v>0</v>
      </c>
      <c r="R1400" s="135">
        <v>0</v>
      </c>
    </row>
    <row r="1401" spans="1:46" ht="12" customHeight="1" x14ac:dyDescent="0.2">
      <c r="A1401" s="8">
        <v>13000</v>
      </c>
      <c r="B1401" s="8">
        <v>2700</v>
      </c>
      <c r="C1401" s="8">
        <v>52710</v>
      </c>
      <c r="D1401" s="8" t="s">
        <v>71</v>
      </c>
      <c r="E1401" s="25" t="s">
        <v>10</v>
      </c>
      <c r="F1401" s="17" t="s">
        <v>12</v>
      </c>
      <c r="G1401" s="25" t="s">
        <v>10</v>
      </c>
      <c r="H1401" s="25" t="s">
        <v>10</v>
      </c>
      <c r="I1401" s="105"/>
      <c r="J1401" s="135">
        <v>0</v>
      </c>
      <c r="L1401" s="135">
        <v>0</v>
      </c>
      <c r="N1401" s="135">
        <v>0</v>
      </c>
      <c r="P1401" s="135">
        <v>0</v>
      </c>
      <c r="R1401" s="135">
        <v>0</v>
      </c>
    </row>
    <row r="1402" spans="1:46" ht="12" customHeight="1" x14ac:dyDescent="0.2">
      <c r="A1402" s="8">
        <v>13000</v>
      </c>
      <c r="B1402" s="8">
        <v>2700</v>
      </c>
      <c r="C1402" s="8">
        <v>52720</v>
      </c>
      <c r="D1402" s="8" t="s">
        <v>72</v>
      </c>
      <c r="E1402" s="25" t="s">
        <v>10</v>
      </c>
      <c r="F1402" s="17" t="s">
        <v>12</v>
      </c>
      <c r="G1402" s="25" t="s">
        <v>10</v>
      </c>
      <c r="H1402" s="25" t="s">
        <v>10</v>
      </c>
      <c r="I1402" s="105"/>
      <c r="J1402" s="135">
        <v>0</v>
      </c>
      <c r="L1402" s="135">
        <v>0</v>
      </c>
      <c r="N1402" s="135">
        <v>0</v>
      </c>
      <c r="P1402" s="135">
        <v>0</v>
      </c>
      <c r="R1402" s="135">
        <v>0</v>
      </c>
    </row>
    <row r="1403" spans="1:46" ht="12" customHeight="1" x14ac:dyDescent="0.2">
      <c r="A1403" s="8">
        <v>13000</v>
      </c>
      <c r="B1403" s="8">
        <v>2700</v>
      </c>
      <c r="C1403" s="8">
        <v>52730</v>
      </c>
      <c r="D1403" s="8" t="s">
        <v>73</v>
      </c>
      <c r="E1403" s="25" t="s">
        <v>10</v>
      </c>
      <c r="F1403" s="17" t="s">
        <v>12</v>
      </c>
      <c r="G1403" s="25" t="s">
        <v>10</v>
      </c>
      <c r="H1403" s="25" t="s">
        <v>10</v>
      </c>
      <c r="I1403" s="105"/>
      <c r="J1403" s="135">
        <v>0</v>
      </c>
      <c r="L1403" s="135">
        <v>0</v>
      </c>
      <c r="N1403" s="135">
        <v>0</v>
      </c>
      <c r="P1403" s="135">
        <v>0</v>
      </c>
      <c r="R1403" s="135">
        <v>0</v>
      </c>
    </row>
    <row r="1404" spans="1:46" ht="12" customHeight="1" x14ac:dyDescent="0.2">
      <c r="A1404" s="8">
        <v>13000</v>
      </c>
      <c r="B1404" s="8">
        <v>2700</v>
      </c>
      <c r="C1404" s="8">
        <v>52911</v>
      </c>
      <c r="D1404" s="8" t="s">
        <v>74</v>
      </c>
      <c r="E1404" s="25" t="s">
        <v>10</v>
      </c>
      <c r="F1404" s="17" t="s">
        <v>12</v>
      </c>
      <c r="G1404" s="25" t="s">
        <v>10</v>
      </c>
      <c r="H1404" s="25" t="s">
        <v>10</v>
      </c>
      <c r="I1404" s="105"/>
      <c r="J1404" s="135">
        <v>0</v>
      </c>
      <c r="L1404" s="135">
        <v>0</v>
      </c>
      <c r="N1404" s="135">
        <v>0</v>
      </c>
      <c r="P1404" s="135">
        <v>0</v>
      </c>
      <c r="R1404" s="135">
        <v>0</v>
      </c>
    </row>
    <row r="1405" spans="1:46" ht="12" customHeight="1" x14ac:dyDescent="0.2">
      <c r="A1405" s="8">
        <v>13000</v>
      </c>
      <c r="B1405" s="8">
        <v>2700</v>
      </c>
      <c r="C1405" s="8">
        <v>52912</v>
      </c>
      <c r="D1405" s="8" t="s">
        <v>75</v>
      </c>
      <c r="E1405" s="25" t="s">
        <v>10</v>
      </c>
      <c r="F1405" s="17" t="s">
        <v>12</v>
      </c>
      <c r="G1405" s="25" t="s">
        <v>10</v>
      </c>
      <c r="H1405" s="25" t="s">
        <v>10</v>
      </c>
      <c r="I1405" s="105"/>
      <c r="J1405" s="135">
        <v>0</v>
      </c>
      <c r="L1405" s="135">
        <v>0</v>
      </c>
      <c r="N1405" s="135">
        <v>0</v>
      </c>
      <c r="P1405" s="135">
        <v>0</v>
      </c>
      <c r="R1405" s="135">
        <v>0</v>
      </c>
    </row>
    <row r="1406" spans="1:46" ht="12" customHeight="1" x14ac:dyDescent="0.2">
      <c r="A1406" s="8">
        <v>13000</v>
      </c>
      <c r="B1406" s="8">
        <v>2700</v>
      </c>
      <c r="C1406" s="8">
        <v>52913</v>
      </c>
      <c r="D1406" s="8" t="s">
        <v>76</v>
      </c>
      <c r="E1406" s="25" t="s">
        <v>10</v>
      </c>
      <c r="F1406" s="17" t="s">
        <v>12</v>
      </c>
      <c r="G1406" s="25" t="s">
        <v>10</v>
      </c>
      <c r="H1406" s="25" t="s">
        <v>10</v>
      </c>
      <c r="I1406" s="105"/>
      <c r="J1406" s="135">
        <v>0</v>
      </c>
      <c r="L1406" s="135">
        <v>0</v>
      </c>
      <c r="N1406" s="135">
        <v>0</v>
      </c>
      <c r="P1406" s="135">
        <v>0</v>
      </c>
      <c r="R1406" s="135">
        <v>0</v>
      </c>
    </row>
    <row r="1407" spans="1:46" ht="12" customHeight="1" x14ac:dyDescent="0.2">
      <c r="A1407" s="8">
        <v>13000</v>
      </c>
      <c r="B1407" s="8">
        <v>2700</v>
      </c>
      <c r="C1407" s="8">
        <v>52914</v>
      </c>
      <c r="D1407" s="8" t="s">
        <v>77</v>
      </c>
      <c r="E1407" s="25" t="s">
        <v>10</v>
      </c>
      <c r="F1407" s="17" t="s">
        <v>12</v>
      </c>
      <c r="G1407" s="25" t="s">
        <v>10</v>
      </c>
      <c r="H1407" s="25" t="s">
        <v>10</v>
      </c>
      <c r="I1407" s="105"/>
      <c r="J1407" s="135">
        <v>0</v>
      </c>
      <c r="L1407" s="135">
        <v>0</v>
      </c>
      <c r="N1407" s="135">
        <v>0</v>
      </c>
      <c r="P1407" s="135">
        <v>0</v>
      </c>
      <c r="R1407" s="135">
        <v>0</v>
      </c>
    </row>
    <row r="1408" spans="1:46" ht="14.25" x14ac:dyDescent="0.3">
      <c r="A1408" s="4"/>
      <c r="B1408" s="5"/>
      <c r="C1408" s="6" t="s">
        <v>655</v>
      </c>
      <c r="D1408" s="7"/>
      <c r="E1408" s="18"/>
      <c r="F1408" s="18"/>
      <c r="G1408" s="19"/>
      <c r="H1408" s="19"/>
      <c r="I1408" s="89"/>
      <c r="J1408" s="73" t="s">
        <v>905</v>
      </c>
      <c r="K1408" s="83"/>
      <c r="L1408" s="73" t="s">
        <v>906</v>
      </c>
      <c r="M1408" s="83"/>
      <c r="N1408" s="73" t="s">
        <v>907</v>
      </c>
      <c r="O1408" s="83"/>
      <c r="P1408" s="73" t="s">
        <v>908</v>
      </c>
      <c r="Q1408" s="83"/>
      <c r="R1408" s="73" t="s">
        <v>909</v>
      </c>
    </row>
    <row r="1409" spans="1:18" ht="12" customHeight="1" x14ac:dyDescent="0.2">
      <c r="A1409" s="44">
        <v>13000</v>
      </c>
      <c r="B1409" s="44">
        <v>2700</v>
      </c>
      <c r="C1409" s="44">
        <v>53330</v>
      </c>
      <c r="D1409" s="44" t="s">
        <v>291</v>
      </c>
      <c r="E1409" s="47" t="s">
        <v>10</v>
      </c>
      <c r="F1409" s="45" t="s">
        <v>12</v>
      </c>
      <c r="G1409" s="47" t="s">
        <v>10</v>
      </c>
      <c r="H1409" s="47" t="s">
        <v>10</v>
      </c>
      <c r="I1409" s="91"/>
      <c r="J1409" s="135">
        <v>0</v>
      </c>
      <c r="L1409" s="135">
        <v>0</v>
      </c>
      <c r="N1409" s="135">
        <v>0</v>
      </c>
      <c r="P1409" s="135">
        <v>0</v>
      </c>
      <c r="R1409" s="135">
        <v>0</v>
      </c>
    </row>
    <row r="1410" spans="1:18" ht="12" customHeight="1" x14ac:dyDescent="0.2">
      <c r="A1410" s="8">
        <v>13000</v>
      </c>
      <c r="B1410" s="8">
        <v>2700</v>
      </c>
      <c r="C1410" s="8">
        <v>53711</v>
      </c>
      <c r="D1410" s="8" t="s">
        <v>78</v>
      </c>
      <c r="E1410" s="25" t="s">
        <v>10</v>
      </c>
      <c r="F1410" s="17" t="s">
        <v>12</v>
      </c>
      <c r="G1410" s="25" t="s">
        <v>10</v>
      </c>
      <c r="H1410" s="25" t="s">
        <v>10</v>
      </c>
      <c r="I1410" s="105"/>
      <c r="J1410" s="135">
        <v>0</v>
      </c>
      <c r="L1410" s="135">
        <v>0</v>
      </c>
      <c r="N1410" s="135">
        <v>0</v>
      </c>
      <c r="P1410" s="135">
        <v>0</v>
      </c>
      <c r="R1410" s="135">
        <v>0</v>
      </c>
    </row>
    <row r="1411" spans="1:18" ht="14.25" x14ac:dyDescent="0.3">
      <c r="A1411" s="4"/>
      <c r="B1411" s="5"/>
      <c r="C1411" s="6" t="s">
        <v>79</v>
      </c>
      <c r="D1411" s="7"/>
      <c r="E1411" s="18"/>
      <c r="F1411" s="18"/>
      <c r="G1411" s="19"/>
      <c r="H1411" s="19"/>
      <c r="I1411" s="89"/>
      <c r="J1411" s="73" t="s">
        <v>905</v>
      </c>
      <c r="K1411" s="83"/>
      <c r="L1411" s="73" t="s">
        <v>906</v>
      </c>
      <c r="M1411" s="83"/>
      <c r="N1411" s="73" t="s">
        <v>907</v>
      </c>
      <c r="O1411" s="83"/>
      <c r="P1411" s="73" t="s">
        <v>908</v>
      </c>
      <c r="Q1411" s="83"/>
      <c r="R1411" s="73" t="s">
        <v>909</v>
      </c>
    </row>
    <row r="1412" spans="1:18" ht="12" customHeight="1" x14ac:dyDescent="0.2">
      <c r="A1412" s="8">
        <v>13000</v>
      </c>
      <c r="B1412" s="8">
        <v>2700</v>
      </c>
      <c r="C1412" s="8">
        <v>54311</v>
      </c>
      <c r="D1412" s="8" t="s">
        <v>80</v>
      </c>
      <c r="E1412" s="25" t="s">
        <v>10</v>
      </c>
      <c r="F1412" s="17" t="s">
        <v>12</v>
      </c>
      <c r="G1412" s="25" t="s">
        <v>10</v>
      </c>
      <c r="H1412" s="25" t="s">
        <v>10</v>
      </c>
      <c r="I1412" s="105"/>
      <c r="J1412" s="135">
        <v>0</v>
      </c>
      <c r="L1412" s="135">
        <v>0</v>
      </c>
      <c r="N1412" s="135">
        <v>0</v>
      </c>
      <c r="P1412" s="135">
        <v>0</v>
      </c>
      <c r="R1412" s="135">
        <v>0</v>
      </c>
    </row>
    <row r="1413" spans="1:18" ht="12" customHeight="1" x14ac:dyDescent="0.2">
      <c r="A1413" s="8">
        <v>13000</v>
      </c>
      <c r="B1413" s="8">
        <v>2700</v>
      </c>
      <c r="C1413" s="8">
        <v>54312</v>
      </c>
      <c r="D1413" s="8" t="s">
        <v>124</v>
      </c>
      <c r="E1413" s="25" t="s">
        <v>10</v>
      </c>
      <c r="F1413" s="17" t="s">
        <v>12</v>
      </c>
      <c r="G1413" s="25" t="s">
        <v>10</v>
      </c>
      <c r="H1413" s="25" t="s">
        <v>10</v>
      </c>
      <c r="I1413" s="105"/>
      <c r="J1413" s="135">
        <v>0</v>
      </c>
      <c r="L1413" s="135">
        <v>0</v>
      </c>
      <c r="N1413" s="135">
        <v>0</v>
      </c>
      <c r="P1413" s="135">
        <v>0</v>
      </c>
      <c r="R1413" s="135">
        <v>0</v>
      </c>
    </row>
    <row r="1414" spans="1:18" ht="12" customHeight="1" x14ac:dyDescent="0.2">
      <c r="A1414" s="8">
        <v>13000</v>
      </c>
      <c r="B1414" s="8">
        <v>2700</v>
      </c>
      <c r="C1414" s="8">
        <v>54313</v>
      </c>
      <c r="D1414" s="8" t="s">
        <v>125</v>
      </c>
      <c r="E1414" s="25" t="s">
        <v>10</v>
      </c>
      <c r="F1414" s="17" t="s">
        <v>12</v>
      </c>
      <c r="G1414" s="25" t="s">
        <v>10</v>
      </c>
      <c r="H1414" s="25" t="s">
        <v>10</v>
      </c>
      <c r="I1414" s="105"/>
      <c r="J1414" s="135">
        <v>0</v>
      </c>
      <c r="L1414" s="135">
        <v>0</v>
      </c>
      <c r="N1414" s="135">
        <v>0</v>
      </c>
      <c r="P1414" s="135">
        <v>0</v>
      </c>
      <c r="R1414" s="135">
        <v>0</v>
      </c>
    </row>
    <row r="1415" spans="1:18" ht="12" customHeight="1" x14ac:dyDescent="0.2">
      <c r="A1415" s="8">
        <v>13000</v>
      </c>
      <c r="B1415" s="8">
        <v>2700</v>
      </c>
      <c r="C1415" s="8">
        <v>54314</v>
      </c>
      <c r="D1415" s="8" t="s">
        <v>140</v>
      </c>
      <c r="E1415" s="25" t="s">
        <v>10</v>
      </c>
      <c r="F1415" s="17" t="s">
        <v>12</v>
      </c>
      <c r="G1415" s="25" t="s">
        <v>10</v>
      </c>
      <c r="H1415" s="25" t="s">
        <v>10</v>
      </c>
      <c r="I1415" s="105"/>
      <c r="J1415" s="135">
        <v>0</v>
      </c>
      <c r="L1415" s="135">
        <v>0</v>
      </c>
      <c r="N1415" s="135">
        <v>0</v>
      </c>
      <c r="P1415" s="135">
        <v>0</v>
      </c>
      <c r="R1415" s="135">
        <v>0</v>
      </c>
    </row>
    <row r="1416" spans="1:18" ht="12" customHeight="1" x14ac:dyDescent="0.2">
      <c r="A1416" s="8">
        <v>13000</v>
      </c>
      <c r="B1416" s="8">
        <v>2700</v>
      </c>
      <c r="C1416" s="8">
        <v>54411</v>
      </c>
      <c r="D1416" s="8" t="s">
        <v>126</v>
      </c>
      <c r="E1416" s="25" t="s">
        <v>10</v>
      </c>
      <c r="F1416" s="17" t="s">
        <v>12</v>
      </c>
      <c r="G1416" s="25" t="s">
        <v>10</v>
      </c>
      <c r="H1416" s="25" t="s">
        <v>10</v>
      </c>
      <c r="I1416" s="105"/>
      <c r="J1416" s="135">
        <v>0</v>
      </c>
      <c r="L1416" s="135">
        <v>0</v>
      </c>
      <c r="N1416" s="135">
        <v>0</v>
      </c>
      <c r="P1416" s="135">
        <v>0</v>
      </c>
      <c r="R1416" s="135">
        <v>0</v>
      </c>
    </row>
    <row r="1417" spans="1:18" ht="12" customHeight="1" x14ac:dyDescent="0.2">
      <c r="A1417" s="8">
        <v>13000</v>
      </c>
      <c r="B1417" s="8">
        <v>2700</v>
      </c>
      <c r="C1417" s="8">
        <v>54412</v>
      </c>
      <c r="D1417" s="8" t="s">
        <v>127</v>
      </c>
      <c r="E1417" s="25" t="s">
        <v>10</v>
      </c>
      <c r="F1417" s="17" t="s">
        <v>12</v>
      </c>
      <c r="G1417" s="25" t="s">
        <v>10</v>
      </c>
      <c r="H1417" s="25" t="s">
        <v>10</v>
      </c>
      <c r="I1417" s="105"/>
      <c r="J1417" s="135">
        <v>0</v>
      </c>
      <c r="L1417" s="135">
        <v>0</v>
      </c>
      <c r="N1417" s="135">
        <v>0</v>
      </c>
      <c r="P1417" s="135">
        <v>0</v>
      </c>
      <c r="R1417" s="135">
        <v>0</v>
      </c>
    </row>
    <row r="1418" spans="1:18" ht="12" customHeight="1" x14ac:dyDescent="0.2">
      <c r="A1418" s="8">
        <v>13000</v>
      </c>
      <c r="B1418" s="8">
        <v>2700</v>
      </c>
      <c r="C1418" s="8">
        <v>54413</v>
      </c>
      <c r="D1418" s="8" t="s">
        <v>128</v>
      </c>
      <c r="E1418" s="25" t="s">
        <v>10</v>
      </c>
      <c r="F1418" s="17" t="s">
        <v>12</v>
      </c>
      <c r="G1418" s="25" t="s">
        <v>10</v>
      </c>
      <c r="H1418" s="25" t="s">
        <v>10</v>
      </c>
      <c r="I1418" s="105"/>
      <c r="J1418" s="135">
        <v>0</v>
      </c>
      <c r="L1418" s="135">
        <v>0</v>
      </c>
      <c r="N1418" s="135">
        <v>0</v>
      </c>
      <c r="P1418" s="135">
        <v>0</v>
      </c>
      <c r="R1418" s="135">
        <v>0</v>
      </c>
    </row>
    <row r="1419" spans="1:18" ht="12" customHeight="1" x14ac:dyDescent="0.2">
      <c r="A1419" s="8">
        <v>13000</v>
      </c>
      <c r="B1419" s="8">
        <v>2700</v>
      </c>
      <c r="C1419" s="8">
        <v>54414</v>
      </c>
      <c r="D1419" s="8" t="s">
        <v>129</v>
      </c>
      <c r="E1419" s="25" t="s">
        <v>10</v>
      </c>
      <c r="F1419" s="17" t="s">
        <v>12</v>
      </c>
      <c r="G1419" s="25" t="s">
        <v>10</v>
      </c>
      <c r="H1419" s="25" t="s">
        <v>10</v>
      </c>
      <c r="I1419" s="105"/>
      <c r="J1419" s="135">
        <v>0</v>
      </c>
      <c r="L1419" s="135">
        <v>0</v>
      </c>
      <c r="N1419" s="135">
        <v>0</v>
      </c>
      <c r="P1419" s="135">
        <v>0</v>
      </c>
      <c r="R1419" s="135">
        <v>0</v>
      </c>
    </row>
    <row r="1420" spans="1:18" ht="12" customHeight="1" x14ac:dyDescent="0.2">
      <c r="A1420" s="8">
        <v>13000</v>
      </c>
      <c r="B1420" s="8">
        <v>2700</v>
      </c>
      <c r="C1420" s="8">
        <v>54415</v>
      </c>
      <c r="D1420" s="8" t="s">
        <v>130</v>
      </c>
      <c r="E1420" s="25" t="s">
        <v>10</v>
      </c>
      <c r="F1420" s="17" t="s">
        <v>12</v>
      </c>
      <c r="G1420" s="25" t="s">
        <v>10</v>
      </c>
      <c r="H1420" s="25" t="s">
        <v>10</v>
      </c>
      <c r="I1420" s="105"/>
      <c r="J1420" s="135">
        <v>0</v>
      </c>
      <c r="L1420" s="135">
        <v>0</v>
      </c>
      <c r="N1420" s="135">
        <v>0</v>
      </c>
      <c r="P1420" s="135">
        <v>0</v>
      </c>
      <c r="R1420" s="135">
        <v>0</v>
      </c>
    </row>
    <row r="1421" spans="1:18" ht="12" customHeight="1" x14ac:dyDescent="0.2">
      <c r="A1421" s="8">
        <v>13000</v>
      </c>
      <c r="B1421" s="8">
        <v>2700</v>
      </c>
      <c r="C1421" s="8">
        <v>54416</v>
      </c>
      <c r="D1421" s="8" t="s">
        <v>131</v>
      </c>
      <c r="E1421" s="25" t="s">
        <v>10</v>
      </c>
      <c r="F1421" s="17" t="s">
        <v>12</v>
      </c>
      <c r="G1421" s="25" t="s">
        <v>10</v>
      </c>
      <c r="H1421" s="25" t="s">
        <v>10</v>
      </c>
      <c r="I1421" s="105"/>
      <c r="J1421" s="135">
        <v>0</v>
      </c>
      <c r="L1421" s="135">
        <v>0</v>
      </c>
      <c r="N1421" s="135">
        <v>0</v>
      </c>
      <c r="P1421" s="135">
        <v>0</v>
      </c>
      <c r="R1421" s="135">
        <v>0</v>
      </c>
    </row>
    <row r="1422" spans="1:18" ht="12" customHeight="1" x14ac:dyDescent="0.2">
      <c r="A1422" s="8">
        <v>13000</v>
      </c>
      <c r="B1422" s="8">
        <v>2700</v>
      </c>
      <c r="C1422" s="8">
        <v>54610</v>
      </c>
      <c r="D1422" s="8" t="s">
        <v>81</v>
      </c>
      <c r="E1422" s="25" t="s">
        <v>10</v>
      </c>
      <c r="F1422" s="17" t="s">
        <v>12</v>
      </c>
      <c r="G1422" s="25" t="s">
        <v>10</v>
      </c>
      <c r="H1422" s="25" t="s">
        <v>10</v>
      </c>
      <c r="I1422" s="105"/>
      <c r="J1422" s="135">
        <v>0</v>
      </c>
      <c r="L1422" s="135">
        <v>0</v>
      </c>
      <c r="N1422" s="135">
        <v>0</v>
      </c>
      <c r="P1422" s="135">
        <v>0</v>
      </c>
      <c r="R1422" s="135">
        <v>0</v>
      </c>
    </row>
    <row r="1423" spans="1:18" ht="12" customHeight="1" x14ac:dyDescent="0.2">
      <c r="A1423" s="8">
        <v>13000</v>
      </c>
      <c r="B1423" s="8">
        <v>2700</v>
      </c>
      <c r="C1423" s="8">
        <v>54620</v>
      </c>
      <c r="D1423" s="8" t="s">
        <v>82</v>
      </c>
      <c r="E1423" s="25" t="s">
        <v>10</v>
      </c>
      <c r="F1423" s="17" t="s">
        <v>12</v>
      </c>
      <c r="G1423" s="25" t="s">
        <v>10</v>
      </c>
      <c r="H1423" s="25" t="s">
        <v>10</v>
      </c>
      <c r="I1423" s="105"/>
      <c r="J1423" s="135">
        <v>0</v>
      </c>
      <c r="L1423" s="135">
        <v>0</v>
      </c>
      <c r="N1423" s="135">
        <v>0</v>
      </c>
      <c r="P1423" s="135">
        <v>0</v>
      </c>
      <c r="R1423" s="135">
        <v>0</v>
      </c>
    </row>
    <row r="1424" spans="1:18" ht="12" customHeight="1" x14ac:dyDescent="0.2">
      <c r="A1424" s="8">
        <v>13000</v>
      </c>
      <c r="B1424" s="8">
        <v>2700</v>
      </c>
      <c r="C1424" s="8">
        <v>54630</v>
      </c>
      <c r="D1424" s="8" t="s">
        <v>83</v>
      </c>
      <c r="E1424" s="25" t="s">
        <v>10</v>
      </c>
      <c r="F1424" s="17" t="s">
        <v>12</v>
      </c>
      <c r="G1424" s="25" t="s">
        <v>10</v>
      </c>
      <c r="H1424" s="25" t="s">
        <v>10</v>
      </c>
      <c r="I1424" s="105"/>
      <c r="J1424" s="135">
        <v>0</v>
      </c>
      <c r="L1424" s="135">
        <v>0</v>
      </c>
      <c r="N1424" s="135">
        <v>0</v>
      </c>
      <c r="P1424" s="135">
        <v>0</v>
      </c>
      <c r="R1424" s="135">
        <v>0</v>
      </c>
    </row>
    <row r="1425" spans="1:18" ht="14.25" x14ac:dyDescent="0.3">
      <c r="A1425" s="4"/>
      <c r="B1425" s="5"/>
      <c r="C1425" s="6" t="s">
        <v>84</v>
      </c>
      <c r="D1425" s="7"/>
      <c r="E1425" s="18"/>
      <c r="F1425" s="18"/>
      <c r="G1425" s="19"/>
      <c r="H1425" s="19"/>
      <c r="I1425" s="89"/>
      <c r="J1425" s="73" t="s">
        <v>905</v>
      </c>
      <c r="K1425" s="83"/>
      <c r="L1425" s="73" t="s">
        <v>906</v>
      </c>
      <c r="M1425" s="83"/>
      <c r="N1425" s="73" t="s">
        <v>907</v>
      </c>
      <c r="O1425" s="83"/>
      <c r="P1425" s="73" t="s">
        <v>908</v>
      </c>
      <c r="Q1425" s="83"/>
      <c r="R1425" s="73" t="s">
        <v>909</v>
      </c>
    </row>
    <row r="1426" spans="1:18" ht="12" customHeight="1" x14ac:dyDescent="0.2">
      <c r="A1426" s="8">
        <v>13000</v>
      </c>
      <c r="B1426" s="8">
        <v>2700</v>
      </c>
      <c r="C1426" s="8">
        <v>55111</v>
      </c>
      <c r="D1426" s="8" t="s">
        <v>141</v>
      </c>
      <c r="E1426" s="25" t="s">
        <v>10</v>
      </c>
      <c r="F1426" s="17" t="s">
        <v>12</v>
      </c>
      <c r="G1426" s="25" t="s">
        <v>10</v>
      </c>
      <c r="H1426" s="25" t="s">
        <v>10</v>
      </c>
      <c r="I1426" s="105"/>
      <c r="J1426" s="135">
        <v>0</v>
      </c>
      <c r="L1426" s="135">
        <v>0</v>
      </c>
      <c r="N1426" s="135">
        <v>0</v>
      </c>
      <c r="P1426" s="135">
        <v>0</v>
      </c>
      <c r="R1426" s="135">
        <v>0</v>
      </c>
    </row>
    <row r="1427" spans="1:18" ht="12" customHeight="1" x14ac:dyDescent="0.2">
      <c r="A1427" s="8">
        <v>13000</v>
      </c>
      <c r="B1427" s="8">
        <v>2700</v>
      </c>
      <c r="C1427" s="8">
        <v>55112</v>
      </c>
      <c r="D1427" s="8" t="s">
        <v>142</v>
      </c>
      <c r="E1427" s="25" t="s">
        <v>10</v>
      </c>
      <c r="F1427" s="17" t="s">
        <v>12</v>
      </c>
      <c r="G1427" s="25" t="s">
        <v>10</v>
      </c>
      <c r="H1427" s="25" t="s">
        <v>10</v>
      </c>
      <c r="I1427" s="105"/>
      <c r="J1427" s="135">
        <v>0</v>
      </c>
      <c r="L1427" s="135">
        <v>0</v>
      </c>
      <c r="N1427" s="135">
        <v>0</v>
      </c>
      <c r="P1427" s="135">
        <v>0</v>
      </c>
      <c r="R1427" s="135">
        <v>0</v>
      </c>
    </row>
    <row r="1428" spans="1:18" ht="12" customHeight="1" x14ac:dyDescent="0.2">
      <c r="A1428" s="8">
        <v>13000</v>
      </c>
      <c r="B1428" s="8">
        <v>2700</v>
      </c>
      <c r="C1428" s="8">
        <v>55200</v>
      </c>
      <c r="D1428" s="8" t="s">
        <v>106</v>
      </c>
      <c r="E1428" s="25" t="s">
        <v>10</v>
      </c>
      <c r="F1428" s="17" t="s">
        <v>12</v>
      </c>
      <c r="G1428" s="25" t="s">
        <v>10</v>
      </c>
      <c r="H1428" s="25" t="s">
        <v>10</v>
      </c>
      <c r="I1428" s="105"/>
      <c r="J1428" s="135">
        <v>0</v>
      </c>
      <c r="L1428" s="135">
        <v>0</v>
      </c>
      <c r="N1428" s="135">
        <v>0</v>
      </c>
      <c r="P1428" s="135">
        <v>0</v>
      </c>
      <c r="R1428" s="135">
        <v>0</v>
      </c>
    </row>
    <row r="1429" spans="1:18" ht="12" customHeight="1" x14ac:dyDescent="0.2">
      <c r="A1429" s="8">
        <v>13000</v>
      </c>
      <c r="B1429" s="8">
        <v>2700</v>
      </c>
      <c r="C1429" s="8">
        <v>55813</v>
      </c>
      <c r="D1429" s="8" t="s">
        <v>85</v>
      </c>
      <c r="E1429" s="25" t="s">
        <v>10</v>
      </c>
      <c r="F1429" s="17" t="s">
        <v>12</v>
      </c>
      <c r="G1429" s="25" t="s">
        <v>10</v>
      </c>
      <c r="H1429" s="25" t="s">
        <v>10</v>
      </c>
      <c r="I1429" s="105"/>
      <c r="J1429" s="135">
        <v>0</v>
      </c>
      <c r="L1429" s="135">
        <v>0</v>
      </c>
      <c r="N1429" s="135">
        <v>0</v>
      </c>
      <c r="P1429" s="135">
        <v>0</v>
      </c>
      <c r="R1429" s="135">
        <v>0</v>
      </c>
    </row>
    <row r="1430" spans="1:18" ht="12" customHeight="1" x14ac:dyDescent="0.2">
      <c r="A1430" s="8">
        <v>13000</v>
      </c>
      <c r="B1430" s="8">
        <v>2700</v>
      </c>
      <c r="C1430" s="8">
        <v>55815</v>
      </c>
      <c r="D1430" s="8" t="s">
        <v>118</v>
      </c>
      <c r="E1430" s="25" t="s">
        <v>10</v>
      </c>
      <c r="F1430" s="17" t="s">
        <v>12</v>
      </c>
      <c r="G1430" s="25" t="s">
        <v>10</v>
      </c>
      <c r="H1430" s="25" t="s">
        <v>10</v>
      </c>
      <c r="I1430" s="105"/>
      <c r="J1430" s="135">
        <v>0</v>
      </c>
      <c r="L1430" s="135">
        <v>0</v>
      </c>
      <c r="N1430" s="135">
        <v>0</v>
      </c>
      <c r="P1430" s="135">
        <v>0</v>
      </c>
      <c r="R1430" s="135">
        <v>0</v>
      </c>
    </row>
    <row r="1431" spans="1:18" ht="12" customHeight="1" x14ac:dyDescent="0.2">
      <c r="A1431" s="8">
        <v>13000</v>
      </c>
      <c r="B1431" s="8">
        <v>2700</v>
      </c>
      <c r="C1431" s="8">
        <v>55816</v>
      </c>
      <c r="D1431" s="8" t="s">
        <v>119</v>
      </c>
      <c r="E1431" s="25" t="s">
        <v>10</v>
      </c>
      <c r="F1431" s="17" t="s">
        <v>12</v>
      </c>
      <c r="G1431" s="25" t="s">
        <v>10</v>
      </c>
      <c r="H1431" s="25" t="s">
        <v>10</v>
      </c>
      <c r="I1431" s="105"/>
      <c r="J1431" s="135">
        <v>0</v>
      </c>
      <c r="L1431" s="135">
        <v>0</v>
      </c>
      <c r="N1431" s="135">
        <v>0</v>
      </c>
      <c r="P1431" s="135">
        <v>0</v>
      </c>
      <c r="R1431" s="135">
        <v>0</v>
      </c>
    </row>
    <row r="1432" spans="1:18" ht="12" customHeight="1" x14ac:dyDescent="0.2">
      <c r="A1432" s="8">
        <v>13000</v>
      </c>
      <c r="B1432" s="8">
        <v>2700</v>
      </c>
      <c r="C1432" s="8">
        <v>55913</v>
      </c>
      <c r="D1432" s="8" t="s">
        <v>750</v>
      </c>
      <c r="E1432" s="25" t="s">
        <v>10</v>
      </c>
      <c r="F1432" s="17" t="s">
        <v>12</v>
      </c>
      <c r="G1432" s="25" t="s">
        <v>10</v>
      </c>
      <c r="H1432" s="25" t="s">
        <v>10</v>
      </c>
      <c r="I1432" s="105"/>
      <c r="J1432" s="135">
        <v>69971</v>
      </c>
      <c r="L1432" s="135">
        <v>90785</v>
      </c>
      <c r="N1432" s="135">
        <v>116912</v>
      </c>
      <c r="P1432" s="135">
        <v>143483</v>
      </c>
      <c r="R1432" s="135">
        <v>169611</v>
      </c>
    </row>
    <row r="1433" spans="1:18" ht="12" customHeight="1" x14ac:dyDescent="0.2">
      <c r="A1433" s="8">
        <v>13000</v>
      </c>
      <c r="B1433" s="8">
        <v>2700</v>
      </c>
      <c r="C1433" s="8">
        <v>55914</v>
      </c>
      <c r="D1433" s="8" t="s">
        <v>89</v>
      </c>
      <c r="E1433" s="25" t="s">
        <v>10</v>
      </c>
      <c r="F1433" s="17" t="s">
        <v>12</v>
      </c>
      <c r="G1433" s="25" t="s">
        <v>10</v>
      </c>
      <c r="H1433" s="25" t="s">
        <v>10</v>
      </c>
      <c r="I1433" s="105"/>
      <c r="J1433" s="135">
        <v>0</v>
      </c>
      <c r="L1433" s="135">
        <v>0</v>
      </c>
      <c r="N1433" s="135">
        <v>0</v>
      </c>
      <c r="P1433" s="135">
        <v>0</v>
      </c>
      <c r="R1433" s="135">
        <v>0</v>
      </c>
    </row>
    <row r="1434" spans="1:18" ht="12" customHeight="1" x14ac:dyDescent="0.2">
      <c r="A1434" s="8">
        <v>13000</v>
      </c>
      <c r="B1434" s="8">
        <v>2700</v>
      </c>
      <c r="C1434" s="8">
        <v>55915</v>
      </c>
      <c r="D1434" s="8" t="s">
        <v>90</v>
      </c>
      <c r="E1434" s="25" t="s">
        <v>10</v>
      </c>
      <c r="F1434" s="17" t="s">
        <v>12</v>
      </c>
      <c r="G1434" s="25" t="s">
        <v>10</v>
      </c>
      <c r="H1434" s="25" t="s">
        <v>10</v>
      </c>
      <c r="I1434" s="105"/>
      <c r="J1434" s="135">
        <v>0</v>
      </c>
      <c r="L1434" s="135">
        <v>0</v>
      </c>
      <c r="N1434" s="135">
        <v>0</v>
      </c>
      <c r="P1434" s="135">
        <v>0</v>
      </c>
      <c r="R1434" s="135">
        <v>0</v>
      </c>
    </row>
    <row r="1435" spans="1:18" ht="12" customHeight="1" x14ac:dyDescent="0.2">
      <c r="A1435" s="8">
        <v>13000</v>
      </c>
      <c r="B1435" s="8">
        <v>2700</v>
      </c>
      <c r="C1435" s="8">
        <v>55916</v>
      </c>
      <c r="D1435" s="8" t="s">
        <v>166</v>
      </c>
      <c r="E1435" s="25" t="s">
        <v>10</v>
      </c>
      <c r="F1435" s="17" t="s">
        <v>12</v>
      </c>
      <c r="G1435" s="25" t="s">
        <v>10</v>
      </c>
      <c r="H1435" s="25" t="s">
        <v>10</v>
      </c>
      <c r="I1435" s="105"/>
      <c r="J1435" s="135">
        <v>0</v>
      </c>
      <c r="L1435" s="135">
        <v>0</v>
      </c>
      <c r="N1435" s="135">
        <v>0</v>
      </c>
      <c r="P1435" s="135">
        <v>0</v>
      </c>
      <c r="R1435" s="135">
        <v>0</v>
      </c>
    </row>
    <row r="1436" spans="1:18" ht="14.25" x14ac:dyDescent="0.3">
      <c r="A1436" s="4"/>
      <c r="B1436" s="5"/>
      <c r="C1436" s="6" t="s">
        <v>91</v>
      </c>
      <c r="D1436" s="7"/>
      <c r="E1436" s="18"/>
      <c r="F1436" s="18"/>
      <c r="G1436" s="19"/>
      <c r="H1436" s="19"/>
      <c r="I1436" s="89"/>
      <c r="J1436" s="73" t="s">
        <v>905</v>
      </c>
      <c r="K1436" s="83"/>
      <c r="L1436" s="73" t="s">
        <v>906</v>
      </c>
      <c r="M1436" s="83"/>
      <c r="N1436" s="73" t="s">
        <v>907</v>
      </c>
      <c r="O1436" s="83"/>
      <c r="P1436" s="73" t="s">
        <v>908</v>
      </c>
      <c r="Q1436" s="83"/>
      <c r="R1436" s="73" t="s">
        <v>909</v>
      </c>
    </row>
    <row r="1437" spans="1:18" ht="12" customHeight="1" x14ac:dyDescent="0.2">
      <c r="A1437" s="8">
        <v>13000</v>
      </c>
      <c r="B1437" s="8">
        <v>2700</v>
      </c>
      <c r="C1437" s="8">
        <v>56113</v>
      </c>
      <c r="D1437" s="8" t="s">
        <v>746</v>
      </c>
      <c r="E1437" s="25" t="s">
        <v>10</v>
      </c>
      <c r="F1437" s="17" t="s">
        <v>12</v>
      </c>
      <c r="G1437" s="25" t="s">
        <v>10</v>
      </c>
      <c r="H1437" s="25" t="s">
        <v>10</v>
      </c>
      <c r="I1437" s="105"/>
      <c r="J1437" s="135">
        <v>0</v>
      </c>
      <c r="L1437" s="135">
        <v>0</v>
      </c>
      <c r="N1437" s="135">
        <v>0</v>
      </c>
      <c r="P1437" s="135">
        <v>0</v>
      </c>
      <c r="R1437" s="135">
        <v>0</v>
      </c>
    </row>
    <row r="1438" spans="1:18" ht="12" customHeight="1" x14ac:dyDescent="0.2">
      <c r="A1438" s="8">
        <v>13000</v>
      </c>
      <c r="B1438" s="8">
        <v>2700</v>
      </c>
      <c r="C1438" s="8">
        <v>56118</v>
      </c>
      <c r="D1438" s="8" t="s">
        <v>93</v>
      </c>
      <c r="E1438" s="25" t="s">
        <v>10</v>
      </c>
      <c r="F1438" s="17" t="s">
        <v>12</v>
      </c>
      <c r="G1438" s="25" t="s">
        <v>10</v>
      </c>
      <c r="H1438" s="25" t="s">
        <v>10</v>
      </c>
      <c r="I1438" s="105"/>
      <c r="J1438" s="135">
        <v>0</v>
      </c>
      <c r="L1438" s="135">
        <v>0</v>
      </c>
      <c r="N1438" s="135">
        <v>0</v>
      </c>
      <c r="P1438" s="135">
        <v>0</v>
      </c>
      <c r="R1438" s="135">
        <v>0</v>
      </c>
    </row>
    <row r="1439" spans="1:18" ht="12" customHeight="1" x14ac:dyDescent="0.2">
      <c r="A1439" s="8">
        <v>13000</v>
      </c>
      <c r="B1439" s="8">
        <v>2700</v>
      </c>
      <c r="C1439" s="8">
        <v>56210</v>
      </c>
      <c r="D1439" s="8" t="s">
        <v>132</v>
      </c>
      <c r="E1439" s="25" t="s">
        <v>10</v>
      </c>
      <c r="F1439" s="17" t="s">
        <v>12</v>
      </c>
      <c r="G1439" s="25" t="s">
        <v>10</v>
      </c>
      <c r="H1439" s="25" t="s">
        <v>10</v>
      </c>
      <c r="I1439" s="105"/>
      <c r="J1439" s="135">
        <v>0</v>
      </c>
      <c r="L1439" s="135">
        <v>0</v>
      </c>
      <c r="N1439" s="135">
        <v>0</v>
      </c>
      <c r="P1439" s="135">
        <v>0</v>
      </c>
      <c r="R1439" s="135">
        <v>0</v>
      </c>
    </row>
    <row r="1440" spans="1:18" ht="12" customHeight="1" x14ac:dyDescent="0.2">
      <c r="A1440" s="8">
        <v>13000</v>
      </c>
      <c r="B1440" s="8">
        <v>2700</v>
      </c>
      <c r="C1440" s="8">
        <v>56211</v>
      </c>
      <c r="D1440" s="8" t="s">
        <v>133</v>
      </c>
      <c r="E1440" s="25" t="s">
        <v>10</v>
      </c>
      <c r="F1440" s="17" t="s">
        <v>12</v>
      </c>
      <c r="G1440" s="25" t="s">
        <v>10</v>
      </c>
      <c r="H1440" s="25" t="s">
        <v>10</v>
      </c>
      <c r="I1440" s="105"/>
      <c r="J1440" s="135">
        <v>0</v>
      </c>
      <c r="L1440" s="135">
        <v>0</v>
      </c>
      <c r="N1440" s="135">
        <v>0</v>
      </c>
      <c r="P1440" s="135">
        <v>0</v>
      </c>
      <c r="R1440" s="135">
        <v>0</v>
      </c>
    </row>
    <row r="1441" spans="1:46" ht="12" customHeight="1" x14ac:dyDescent="0.2">
      <c r="A1441" s="8">
        <v>13000</v>
      </c>
      <c r="B1441" s="8">
        <v>2700</v>
      </c>
      <c r="C1441" s="8">
        <v>56212</v>
      </c>
      <c r="D1441" s="8" t="s">
        <v>134</v>
      </c>
      <c r="E1441" s="25" t="s">
        <v>10</v>
      </c>
      <c r="F1441" s="17" t="s">
        <v>12</v>
      </c>
      <c r="G1441" s="25" t="s">
        <v>10</v>
      </c>
      <c r="H1441" s="25" t="s">
        <v>10</v>
      </c>
      <c r="I1441" s="105"/>
      <c r="J1441" s="135">
        <v>0</v>
      </c>
      <c r="L1441" s="135">
        <v>0</v>
      </c>
      <c r="N1441" s="135">
        <v>0</v>
      </c>
      <c r="P1441" s="135">
        <v>0</v>
      </c>
      <c r="R1441" s="135">
        <v>0</v>
      </c>
    </row>
    <row r="1442" spans="1:46" ht="12" customHeight="1" x14ac:dyDescent="0.2">
      <c r="A1442" s="8">
        <v>13000</v>
      </c>
      <c r="B1442" s="8">
        <v>2700</v>
      </c>
      <c r="C1442" s="8">
        <v>56213</v>
      </c>
      <c r="D1442" s="8" t="s">
        <v>135</v>
      </c>
      <c r="E1442" s="25" t="s">
        <v>10</v>
      </c>
      <c r="F1442" s="17" t="s">
        <v>12</v>
      </c>
      <c r="G1442" s="25" t="s">
        <v>10</v>
      </c>
      <c r="H1442" s="25" t="s">
        <v>10</v>
      </c>
      <c r="I1442" s="105"/>
      <c r="J1442" s="135">
        <v>0</v>
      </c>
      <c r="L1442" s="135">
        <v>0</v>
      </c>
      <c r="N1442" s="135">
        <v>0</v>
      </c>
      <c r="P1442" s="135">
        <v>0</v>
      </c>
      <c r="R1442" s="135">
        <v>0</v>
      </c>
    </row>
    <row r="1443" spans="1:46" ht="12" customHeight="1" x14ac:dyDescent="0.2">
      <c r="A1443" s="8">
        <v>13000</v>
      </c>
      <c r="B1443" s="8">
        <v>2700</v>
      </c>
      <c r="C1443" s="8">
        <v>56214</v>
      </c>
      <c r="D1443" s="8" t="s">
        <v>136</v>
      </c>
      <c r="E1443" s="25" t="s">
        <v>10</v>
      </c>
      <c r="F1443" s="17" t="s">
        <v>12</v>
      </c>
      <c r="G1443" s="25" t="s">
        <v>10</v>
      </c>
      <c r="H1443" s="25" t="s">
        <v>10</v>
      </c>
      <c r="I1443" s="105"/>
      <c r="J1443" s="135">
        <v>0</v>
      </c>
      <c r="L1443" s="135">
        <v>0</v>
      </c>
      <c r="N1443" s="135">
        <v>0</v>
      </c>
      <c r="P1443" s="135">
        <v>0</v>
      </c>
      <c r="R1443" s="135">
        <v>0</v>
      </c>
    </row>
    <row r="1444" spans="1:46" ht="12" customHeight="1" x14ac:dyDescent="0.2">
      <c r="A1444" s="8">
        <v>13000</v>
      </c>
      <c r="B1444" s="8">
        <v>2700</v>
      </c>
      <c r="C1444" s="8">
        <v>56215</v>
      </c>
      <c r="D1444" s="8" t="s">
        <v>137</v>
      </c>
      <c r="E1444" s="25" t="s">
        <v>10</v>
      </c>
      <c r="F1444" s="17" t="s">
        <v>12</v>
      </c>
      <c r="G1444" s="25" t="s">
        <v>10</v>
      </c>
      <c r="H1444" s="25" t="s">
        <v>10</v>
      </c>
      <c r="I1444" s="105"/>
      <c r="J1444" s="135">
        <v>0</v>
      </c>
      <c r="L1444" s="135">
        <v>0</v>
      </c>
      <c r="N1444" s="135">
        <v>0</v>
      </c>
      <c r="P1444" s="135">
        <v>0</v>
      </c>
      <c r="R1444" s="135">
        <v>0</v>
      </c>
    </row>
    <row r="1445" spans="1:46" ht="12" customHeight="1" x14ac:dyDescent="0.2">
      <c r="A1445" s="8">
        <v>13000</v>
      </c>
      <c r="B1445" s="8">
        <v>2700</v>
      </c>
      <c r="C1445" s="8">
        <v>56216</v>
      </c>
      <c r="D1445" s="8" t="s">
        <v>138</v>
      </c>
      <c r="E1445" s="25" t="s">
        <v>10</v>
      </c>
      <c r="F1445" s="17" t="s">
        <v>12</v>
      </c>
      <c r="G1445" s="25" t="s">
        <v>10</v>
      </c>
      <c r="H1445" s="25" t="s">
        <v>10</v>
      </c>
      <c r="I1445" s="105"/>
      <c r="J1445" s="135">
        <v>0</v>
      </c>
      <c r="L1445" s="135">
        <v>0</v>
      </c>
      <c r="N1445" s="135">
        <v>0</v>
      </c>
      <c r="P1445" s="135">
        <v>0</v>
      </c>
      <c r="R1445" s="135">
        <v>0</v>
      </c>
    </row>
    <row r="1446" spans="1:46" ht="14.25" x14ac:dyDescent="0.3">
      <c r="A1446" s="11"/>
      <c r="B1446" s="11"/>
      <c r="C1446" s="11" t="s">
        <v>94</v>
      </c>
      <c r="D1446" s="11"/>
      <c r="E1446" s="22"/>
      <c r="F1446" s="22"/>
      <c r="G1446" s="22"/>
      <c r="H1446" s="22"/>
      <c r="I1446" s="101"/>
      <c r="J1446" s="73" t="s">
        <v>905</v>
      </c>
      <c r="K1446" s="83"/>
      <c r="L1446" s="73" t="s">
        <v>906</v>
      </c>
      <c r="M1446" s="83"/>
      <c r="N1446" s="73" t="s">
        <v>907</v>
      </c>
      <c r="O1446" s="83"/>
      <c r="P1446" s="73" t="s">
        <v>908</v>
      </c>
      <c r="Q1446" s="83"/>
      <c r="R1446" s="73" t="s">
        <v>909</v>
      </c>
    </row>
    <row r="1447" spans="1:46" ht="12" customHeight="1" x14ac:dyDescent="0.2">
      <c r="A1447" s="8">
        <v>13000</v>
      </c>
      <c r="B1447" s="8">
        <v>2700</v>
      </c>
      <c r="C1447" s="8">
        <v>57311</v>
      </c>
      <c r="D1447" s="8" t="s">
        <v>143</v>
      </c>
      <c r="E1447" s="25" t="s">
        <v>10</v>
      </c>
      <c r="F1447" s="17" t="s">
        <v>12</v>
      </c>
      <c r="G1447" s="25" t="s">
        <v>10</v>
      </c>
      <c r="H1447" s="25" t="s">
        <v>10</v>
      </c>
      <c r="I1447" s="105"/>
      <c r="J1447" s="135">
        <v>0</v>
      </c>
      <c r="L1447" s="135">
        <v>0</v>
      </c>
      <c r="N1447" s="135">
        <v>0</v>
      </c>
      <c r="P1447" s="135">
        <v>0</v>
      </c>
      <c r="R1447" s="135">
        <v>0</v>
      </c>
    </row>
    <row r="1448" spans="1:46" ht="12" customHeight="1" x14ac:dyDescent="0.2">
      <c r="A1448" s="8">
        <v>13000</v>
      </c>
      <c r="B1448" s="8">
        <v>2700</v>
      </c>
      <c r="C1448" s="8">
        <v>57312</v>
      </c>
      <c r="D1448" s="8" t="s">
        <v>144</v>
      </c>
      <c r="E1448" s="25" t="s">
        <v>10</v>
      </c>
      <c r="F1448" s="17" t="s">
        <v>12</v>
      </c>
      <c r="G1448" s="25" t="s">
        <v>10</v>
      </c>
      <c r="H1448" s="25" t="s">
        <v>10</v>
      </c>
      <c r="I1448" s="105"/>
      <c r="J1448" s="135">
        <v>0</v>
      </c>
      <c r="L1448" s="135">
        <v>0</v>
      </c>
      <c r="N1448" s="135">
        <v>0</v>
      </c>
      <c r="P1448" s="135">
        <v>0</v>
      </c>
      <c r="R1448" s="135">
        <v>0</v>
      </c>
    </row>
    <row r="1449" spans="1:46" ht="12" customHeight="1" x14ac:dyDescent="0.2">
      <c r="A1449" s="8">
        <v>13000</v>
      </c>
      <c r="B1449" s="8">
        <v>2700</v>
      </c>
      <c r="C1449" s="8">
        <v>57313</v>
      </c>
      <c r="D1449" s="8" t="s">
        <v>145</v>
      </c>
      <c r="E1449" s="25" t="s">
        <v>10</v>
      </c>
      <c r="F1449" s="17" t="s">
        <v>12</v>
      </c>
      <c r="G1449" s="25" t="s">
        <v>10</v>
      </c>
      <c r="H1449" s="25" t="s">
        <v>10</v>
      </c>
      <c r="I1449" s="105"/>
      <c r="J1449" s="135">
        <v>0</v>
      </c>
      <c r="L1449" s="135">
        <v>0</v>
      </c>
      <c r="N1449" s="135">
        <v>0</v>
      </c>
      <c r="P1449" s="135">
        <v>0</v>
      </c>
      <c r="R1449" s="135">
        <v>0</v>
      </c>
    </row>
    <row r="1450" spans="1:46" ht="12" customHeight="1" x14ac:dyDescent="0.2">
      <c r="A1450" s="8">
        <v>13000</v>
      </c>
      <c r="B1450" s="8">
        <v>2700</v>
      </c>
      <c r="C1450" s="8">
        <v>57331</v>
      </c>
      <c r="D1450" s="8" t="s">
        <v>95</v>
      </c>
      <c r="E1450" s="25" t="s">
        <v>10</v>
      </c>
      <c r="F1450" s="17" t="s">
        <v>12</v>
      </c>
      <c r="G1450" s="25" t="s">
        <v>10</v>
      </c>
      <c r="H1450" s="25" t="s">
        <v>10</v>
      </c>
      <c r="I1450" s="105"/>
      <c r="J1450" s="135">
        <v>0</v>
      </c>
      <c r="L1450" s="135">
        <v>0</v>
      </c>
      <c r="N1450" s="135">
        <v>0</v>
      </c>
      <c r="P1450" s="135">
        <v>0</v>
      </c>
      <c r="R1450" s="135">
        <v>0</v>
      </c>
    </row>
    <row r="1451" spans="1:46" ht="12" customHeight="1" x14ac:dyDescent="0.2">
      <c r="A1451" s="8">
        <v>13000</v>
      </c>
      <c r="B1451" s="8">
        <v>2700</v>
      </c>
      <c r="C1451" s="8">
        <v>57332</v>
      </c>
      <c r="D1451" s="8" t="s">
        <v>96</v>
      </c>
      <c r="E1451" s="25" t="s">
        <v>10</v>
      </c>
      <c r="F1451" s="17" t="s">
        <v>12</v>
      </c>
      <c r="G1451" s="25" t="s">
        <v>10</v>
      </c>
      <c r="H1451" s="25" t="s">
        <v>10</v>
      </c>
      <c r="I1451" s="105"/>
      <c r="J1451" s="135">
        <v>0</v>
      </c>
      <c r="L1451" s="135">
        <v>0</v>
      </c>
      <c r="N1451" s="135">
        <v>0</v>
      </c>
      <c r="P1451" s="135">
        <v>0</v>
      </c>
      <c r="R1451" s="135">
        <v>0</v>
      </c>
    </row>
    <row r="1452" spans="1:46" ht="12" customHeight="1" x14ac:dyDescent="0.3">
      <c r="A1452" s="12"/>
      <c r="B1452" s="13"/>
      <c r="C1452" s="14" t="s">
        <v>147</v>
      </c>
      <c r="D1452" s="15"/>
      <c r="E1452" s="23"/>
      <c r="F1452" s="23"/>
      <c r="G1452" s="24"/>
      <c r="H1452" s="24"/>
      <c r="I1452" s="103"/>
      <c r="J1452" s="73" t="s">
        <v>905</v>
      </c>
      <c r="K1452" s="83"/>
      <c r="L1452" s="73" t="s">
        <v>906</v>
      </c>
      <c r="M1452" s="83"/>
      <c r="N1452" s="73" t="s">
        <v>907</v>
      </c>
      <c r="O1452" s="83"/>
      <c r="P1452" s="73" t="s">
        <v>908</v>
      </c>
      <c r="Q1452" s="83"/>
      <c r="R1452" s="73" t="s">
        <v>909</v>
      </c>
    </row>
    <row r="1453" spans="1:46" ht="12" customHeight="1" x14ac:dyDescent="0.2">
      <c r="A1453" s="8">
        <v>13000</v>
      </c>
      <c r="B1453" s="8">
        <v>2700</v>
      </c>
      <c r="C1453" s="8">
        <v>58217</v>
      </c>
      <c r="D1453" s="8" t="s">
        <v>853</v>
      </c>
      <c r="E1453" s="25" t="s">
        <v>10</v>
      </c>
      <c r="F1453" s="17" t="s">
        <v>12</v>
      </c>
      <c r="G1453" s="25" t="s">
        <v>10</v>
      </c>
      <c r="H1453" s="25" t="s">
        <v>10</v>
      </c>
      <c r="I1453" s="105"/>
      <c r="J1453" s="135">
        <v>0</v>
      </c>
      <c r="L1453" s="135">
        <v>0</v>
      </c>
      <c r="N1453" s="135">
        <v>0</v>
      </c>
      <c r="P1453" s="135">
        <v>0</v>
      </c>
      <c r="R1453" s="135">
        <v>0</v>
      </c>
    </row>
    <row r="1454" spans="1:46" ht="12" customHeight="1" x14ac:dyDescent="0.2">
      <c r="A1454" s="112"/>
      <c r="B1454" s="113"/>
      <c r="C1454" s="113"/>
      <c r="D1454" s="113"/>
      <c r="E1454" s="118"/>
      <c r="F1454" s="115"/>
      <c r="G1454" s="243"/>
      <c r="H1454" s="243"/>
      <c r="I1454" s="244"/>
    </row>
    <row r="1455" spans="1:46" ht="12" customHeight="1" x14ac:dyDescent="0.2">
      <c r="A1455" s="112"/>
      <c r="B1455" s="113"/>
      <c r="C1455" s="113"/>
      <c r="D1455" s="113"/>
      <c r="E1455" s="118"/>
      <c r="F1455" s="115"/>
      <c r="G1455" s="243"/>
      <c r="H1455" s="243" t="s">
        <v>982</v>
      </c>
      <c r="I1455" s="244"/>
      <c r="J1455" s="135">
        <f>SUM(J1365:J1453)</f>
        <v>69971</v>
      </c>
      <c r="L1455" s="135">
        <f>SUM(L1365:L1453)</f>
        <v>90785</v>
      </c>
      <c r="N1455" s="135">
        <f>SUM(N1365:N1453)</f>
        <v>116912</v>
      </c>
      <c r="P1455" s="135">
        <f>SUM(P1365:P1453)</f>
        <v>143483</v>
      </c>
      <c r="R1455" s="135">
        <f>SUM(R1365:R1453)</f>
        <v>169611</v>
      </c>
    </row>
    <row r="1456" spans="1:46" s="123" customFormat="1" ht="14.25" x14ac:dyDescent="0.3">
      <c r="A1456" s="283" t="s">
        <v>167</v>
      </c>
      <c r="B1456" s="284"/>
      <c r="C1456" s="284"/>
      <c r="D1456" s="284"/>
      <c r="E1456" s="284"/>
      <c r="F1456" s="284"/>
      <c r="G1456" s="285"/>
      <c r="H1456" s="258"/>
      <c r="I1456" s="259"/>
      <c r="J1456" s="131"/>
      <c r="K1456" s="132"/>
      <c r="L1456" s="131"/>
      <c r="M1456" s="132"/>
      <c r="N1456" s="131"/>
      <c r="O1456" s="132"/>
      <c r="P1456" s="131"/>
      <c r="Q1456" s="132"/>
      <c r="R1456" s="131"/>
      <c r="S1456" s="122"/>
      <c r="T1456" s="122"/>
      <c r="U1456" s="122"/>
      <c r="V1456" s="122"/>
      <c r="W1456" s="122"/>
      <c r="X1456" s="122"/>
      <c r="Y1456" s="122"/>
      <c r="Z1456" s="122"/>
      <c r="AA1456" s="122"/>
      <c r="AB1456" s="122"/>
      <c r="AC1456" s="122"/>
      <c r="AD1456" s="122"/>
      <c r="AE1456" s="122"/>
      <c r="AF1456" s="122"/>
      <c r="AG1456" s="122"/>
      <c r="AH1456" s="122"/>
      <c r="AI1456" s="122"/>
      <c r="AJ1456" s="122"/>
      <c r="AK1456" s="122"/>
      <c r="AL1456" s="122"/>
      <c r="AM1456" s="122"/>
      <c r="AN1456" s="122"/>
      <c r="AO1456" s="122"/>
      <c r="AP1456" s="122"/>
      <c r="AQ1456" s="122"/>
      <c r="AR1456" s="122"/>
      <c r="AS1456" s="122"/>
      <c r="AT1456" s="122"/>
    </row>
    <row r="1457" spans="1:46" ht="14.25" x14ac:dyDescent="0.3">
      <c r="A1457" s="286" t="s">
        <v>703</v>
      </c>
      <c r="B1457" s="287"/>
      <c r="C1457" s="287"/>
      <c r="D1457" s="287"/>
      <c r="E1457" s="287"/>
      <c r="F1457" s="287"/>
      <c r="G1457" s="288"/>
      <c r="H1457" s="149"/>
      <c r="I1457" s="150"/>
      <c r="J1457" s="150"/>
      <c r="K1457" s="150"/>
      <c r="L1457" s="150"/>
      <c r="M1457" s="150"/>
      <c r="N1457" s="150"/>
      <c r="O1457" s="150"/>
      <c r="P1457" s="150"/>
      <c r="Q1457" s="150"/>
      <c r="R1457" s="150"/>
    </row>
    <row r="1458" spans="1:46" s="123" customFormat="1" ht="14.25" x14ac:dyDescent="0.3">
      <c r="A1458" s="3"/>
      <c r="B1458" s="280" t="s">
        <v>8</v>
      </c>
      <c r="C1458" s="281"/>
      <c r="D1458" s="281"/>
      <c r="E1458" s="281"/>
      <c r="F1458" s="281"/>
      <c r="G1458" s="282"/>
      <c r="H1458" s="19"/>
      <c r="I1458" s="89"/>
      <c r="J1458" s="277"/>
      <c r="K1458" s="278"/>
      <c r="L1458" s="278"/>
      <c r="M1458" s="278"/>
      <c r="N1458" s="278"/>
      <c r="O1458" s="278"/>
      <c r="P1458" s="278"/>
      <c r="Q1458" s="278"/>
      <c r="R1458" s="279"/>
      <c r="S1458" s="122"/>
      <c r="T1458" s="122"/>
      <c r="U1458" s="122"/>
      <c r="V1458" s="122"/>
      <c r="W1458" s="122"/>
      <c r="X1458" s="122"/>
      <c r="Y1458" s="122"/>
      <c r="Z1458" s="122"/>
      <c r="AA1458" s="122"/>
      <c r="AB1458" s="122"/>
      <c r="AC1458" s="122"/>
      <c r="AD1458" s="122"/>
      <c r="AE1458" s="122"/>
      <c r="AF1458" s="122"/>
      <c r="AG1458" s="122"/>
      <c r="AH1458" s="122"/>
      <c r="AI1458" s="122"/>
      <c r="AJ1458" s="122"/>
      <c r="AK1458" s="122"/>
      <c r="AL1458" s="122"/>
      <c r="AM1458" s="122"/>
      <c r="AN1458" s="122"/>
      <c r="AO1458" s="122"/>
      <c r="AP1458" s="122"/>
      <c r="AQ1458" s="122"/>
      <c r="AR1458" s="122"/>
      <c r="AS1458" s="122"/>
      <c r="AT1458" s="122"/>
    </row>
    <row r="1459" spans="1:46" ht="14.25" x14ac:dyDescent="0.3">
      <c r="A1459" s="4"/>
      <c r="B1459" s="5"/>
      <c r="C1459" s="6" t="s">
        <v>9</v>
      </c>
      <c r="D1459" s="7"/>
      <c r="E1459" s="18"/>
      <c r="F1459" s="18"/>
      <c r="G1459" s="19"/>
      <c r="H1459" s="19"/>
      <c r="I1459" s="89"/>
      <c r="J1459" s="73" t="s">
        <v>905</v>
      </c>
      <c r="K1459" s="83"/>
      <c r="L1459" s="73" t="s">
        <v>906</v>
      </c>
      <c r="M1459" s="83"/>
      <c r="N1459" s="73" t="s">
        <v>907</v>
      </c>
      <c r="O1459" s="83"/>
      <c r="P1459" s="73" t="s">
        <v>908</v>
      </c>
      <c r="Q1459" s="83"/>
      <c r="R1459" s="73" t="s">
        <v>909</v>
      </c>
    </row>
    <row r="1460" spans="1:46" ht="12" customHeight="1" x14ac:dyDescent="0.2">
      <c r="A1460" s="8">
        <v>14000</v>
      </c>
      <c r="B1460" s="9" t="s">
        <v>10</v>
      </c>
      <c r="C1460" s="8">
        <v>11111</v>
      </c>
      <c r="D1460" s="8" t="s">
        <v>11</v>
      </c>
      <c r="E1460" s="25" t="s">
        <v>10</v>
      </c>
      <c r="F1460" s="17" t="s">
        <v>12</v>
      </c>
      <c r="G1460" s="25" t="s">
        <v>10</v>
      </c>
      <c r="H1460" s="25" t="s">
        <v>10</v>
      </c>
      <c r="I1460" s="105"/>
      <c r="J1460" s="135">
        <v>0</v>
      </c>
      <c r="L1460" s="135">
        <v>0</v>
      </c>
      <c r="N1460" s="135">
        <v>0</v>
      </c>
      <c r="P1460" s="135">
        <v>0</v>
      </c>
      <c r="R1460" s="135">
        <v>0</v>
      </c>
    </row>
    <row r="1461" spans="1:46" s="123" customFormat="1" ht="12" customHeight="1" x14ac:dyDescent="0.2">
      <c r="A1461" s="8">
        <v>14000</v>
      </c>
      <c r="B1461" s="9" t="s">
        <v>10</v>
      </c>
      <c r="C1461" s="8">
        <v>11112</v>
      </c>
      <c r="D1461" s="8" t="s">
        <v>13</v>
      </c>
      <c r="E1461" s="25" t="s">
        <v>10</v>
      </c>
      <c r="F1461" s="17" t="s">
        <v>12</v>
      </c>
      <c r="G1461" s="25" t="s">
        <v>10</v>
      </c>
      <c r="H1461" s="25" t="s">
        <v>10</v>
      </c>
      <c r="I1461" s="105"/>
      <c r="J1461" s="135">
        <v>0</v>
      </c>
      <c r="K1461" s="136"/>
      <c r="L1461" s="135">
        <v>0</v>
      </c>
      <c r="M1461" s="136"/>
      <c r="N1461" s="135">
        <v>0</v>
      </c>
      <c r="O1461" s="136"/>
      <c r="P1461" s="135">
        <v>0</v>
      </c>
      <c r="Q1461" s="136"/>
      <c r="R1461" s="135">
        <v>0</v>
      </c>
      <c r="S1461" s="122"/>
      <c r="T1461" s="122"/>
      <c r="U1461" s="122"/>
      <c r="V1461" s="122"/>
      <c r="W1461" s="122"/>
      <c r="X1461" s="122"/>
      <c r="Y1461" s="122"/>
      <c r="Z1461" s="122"/>
      <c r="AA1461" s="122"/>
      <c r="AB1461" s="122"/>
      <c r="AC1461" s="122"/>
      <c r="AD1461" s="122"/>
      <c r="AE1461" s="122"/>
      <c r="AF1461" s="122"/>
      <c r="AG1461" s="122"/>
      <c r="AH1461" s="122"/>
      <c r="AI1461" s="122"/>
      <c r="AJ1461" s="122"/>
      <c r="AK1461" s="122"/>
      <c r="AL1461" s="122"/>
      <c r="AM1461" s="122"/>
      <c r="AN1461" s="122"/>
      <c r="AO1461" s="122"/>
      <c r="AP1461" s="122"/>
      <c r="AQ1461" s="122"/>
      <c r="AR1461" s="122"/>
      <c r="AS1461" s="122"/>
      <c r="AT1461" s="122"/>
    </row>
    <row r="1462" spans="1:46" ht="14.25" x14ac:dyDescent="0.3">
      <c r="A1462" s="4"/>
      <c r="B1462" s="5"/>
      <c r="C1462" s="6" t="s">
        <v>14</v>
      </c>
      <c r="D1462" s="7"/>
      <c r="E1462" s="18"/>
      <c r="F1462" s="18"/>
      <c r="G1462" s="19"/>
      <c r="H1462" s="19"/>
      <c r="I1462" s="89"/>
      <c r="J1462" s="135">
        <v>0</v>
      </c>
      <c r="L1462" s="135">
        <v>0</v>
      </c>
      <c r="N1462" s="135">
        <v>0</v>
      </c>
      <c r="P1462" s="135">
        <v>0</v>
      </c>
      <c r="R1462" s="135">
        <v>0</v>
      </c>
    </row>
    <row r="1463" spans="1:46" ht="12" customHeight="1" x14ac:dyDescent="0.2">
      <c r="A1463" s="8">
        <v>14000</v>
      </c>
      <c r="B1463" s="9" t="s">
        <v>10</v>
      </c>
      <c r="C1463" s="8">
        <v>41500</v>
      </c>
      <c r="D1463" s="8" t="s">
        <v>20</v>
      </c>
      <c r="E1463" s="25" t="s">
        <v>10</v>
      </c>
      <c r="F1463" s="17" t="s">
        <v>12</v>
      </c>
      <c r="G1463" s="25" t="s">
        <v>10</v>
      </c>
      <c r="H1463" s="25" t="s">
        <v>10</v>
      </c>
      <c r="I1463" s="105"/>
      <c r="J1463" s="135">
        <v>0</v>
      </c>
      <c r="L1463" s="135">
        <v>0</v>
      </c>
      <c r="N1463" s="135">
        <v>0</v>
      </c>
      <c r="P1463" s="135">
        <v>0</v>
      </c>
      <c r="R1463" s="135">
        <v>0</v>
      </c>
    </row>
    <row r="1464" spans="1:46" ht="12" customHeight="1" x14ac:dyDescent="0.2">
      <c r="A1464" s="8">
        <v>14000</v>
      </c>
      <c r="B1464" s="9" t="s">
        <v>10</v>
      </c>
      <c r="C1464" s="8">
        <v>41953</v>
      </c>
      <c r="D1464" s="8" t="s">
        <v>31</v>
      </c>
      <c r="E1464" s="25" t="s">
        <v>10</v>
      </c>
      <c r="F1464" s="17" t="s">
        <v>12</v>
      </c>
      <c r="G1464" s="25" t="s">
        <v>10</v>
      </c>
      <c r="H1464" s="25" t="s">
        <v>10</v>
      </c>
      <c r="I1464" s="105"/>
      <c r="J1464" s="135">
        <v>0</v>
      </c>
      <c r="L1464" s="135">
        <v>0</v>
      </c>
      <c r="N1464" s="135">
        <v>0</v>
      </c>
      <c r="P1464" s="135">
        <v>0</v>
      </c>
      <c r="R1464" s="135">
        <v>0</v>
      </c>
    </row>
    <row r="1465" spans="1:46" s="123" customFormat="1" ht="12" customHeight="1" x14ac:dyDescent="0.2">
      <c r="A1465" s="8">
        <v>14000</v>
      </c>
      <c r="B1465" s="9" t="s">
        <v>10</v>
      </c>
      <c r="C1465" s="8">
        <v>41980</v>
      </c>
      <c r="D1465" s="8" t="s">
        <v>33</v>
      </c>
      <c r="E1465" s="25" t="s">
        <v>10</v>
      </c>
      <c r="F1465" s="17" t="s">
        <v>12</v>
      </c>
      <c r="G1465" s="25" t="s">
        <v>10</v>
      </c>
      <c r="H1465" s="25" t="s">
        <v>10</v>
      </c>
      <c r="I1465" s="105"/>
      <c r="J1465" s="135">
        <v>0</v>
      </c>
      <c r="K1465" s="136"/>
      <c r="L1465" s="135">
        <v>0</v>
      </c>
      <c r="M1465" s="136"/>
      <c r="N1465" s="135">
        <v>0</v>
      </c>
      <c r="O1465" s="136"/>
      <c r="P1465" s="135">
        <v>0</v>
      </c>
      <c r="Q1465" s="136"/>
      <c r="R1465" s="135">
        <v>0</v>
      </c>
      <c r="S1465" s="122"/>
      <c r="T1465" s="122"/>
      <c r="U1465" s="122"/>
      <c r="V1465" s="122"/>
      <c r="W1465" s="122"/>
      <c r="X1465" s="122"/>
      <c r="Y1465" s="122"/>
      <c r="Z1465" s="122"/>
      <c r="AA1465" s="122"/>
      <c r="AB1465" s="122"/>
      <c r="AC1465" s="122"/>
      <c r="AD1465" s="122"/>
      <c r="AE1465" s="122"/>
      <c r="AF1465" s="122"/>
      <c r="AG1465" s="122"/>
      <c r="AH1465" s="122"/>
      <c r="AI1465" s="122"/>
      <c r="AJ1465" s="122"/>
      <c r="AK1465" s="122"/>
      <c r="AL1465" s="122"/>
      <c r="AM1465" s="122"/>
      <c r="AN1465" s="122"/>
      <c r="AO1465" s="122"/>
      <c r="AP1465" s="122"/>
      <c r="AQ1465" s="122"/>
      <c r="AR1465" s="122"/>
      <c r="AS1465" s="122"/>
      <c r="AT1465" s="122"/>
    </row>
    <row r="1466" spans="1:46" ht="14.25" x14ac:dyDescent="0.3">
      <c r="A1466" s="4"/>
      <c r="B1466" s="5"/>
      <c r="C1466" s="6" t="s">
        <v>34</v>
      </c>
      <c r="D1466" s="7"/>
      <c r="E1466" s="18"/>
      <c r="F1466" s="18"/>
      <c r="G1466" s="19"/>
      <c r="H1466" s="19"/>
      <c r="I1466" s="89"/>
      <c r="J1466" s="135">
        <v>0</v>
      </c>
      <c r="L1466" s="135">
        <v>0</v>
      </c>
      <c r="N1466" s="135">
        <v>0</v>
      </c>
      <c r="P1466" s="135">
        <v>0</v>
      </c>
      <c r="R1466" s="135">
        <v>0</v>
      </c>
    </row>
    <row r="1467" spans="1:46" ht="12" customHeight="1" x14ac:dyDescent="0.2">
      <c r="A1467" s="8">
        <v>14000</v>
      </c>
      <c r="B1467" s="9" t="s">
        <v>10</v>
      </c>
      <c r="C1467" s="8">
        <v>43202</v>
      </c>
      <c r="D1467" s="8" t="s">
        <v>38</v>
      </c>
      <c r="E1467" s="25" t="s">
        <v>10</v>
      </c>
      <c r="F1467" s="17" t="s">
        <v>12</v>
      </c>
      <c r="G1467" s="25" t="s">
        <v>10</v>
      </c>
      <c r="H1467" s="25" t="s">
        <v>10</v>
      </c>
      <c r="I1467" s="105"/>
      <c r="J1467" s="135">
        <v>0</v>
      </c>
      <c r="L1467" s="135">
        <v>0</v>
      </c>
      <c r="N1467" s="135">
        <v>0</v>
      </c>
      <c r="P1467" s="135">
        <v>0</v>
      </c>
      <c r="R1467" s="135">
        <v>0</v>
      </c>
    </row>
    <row r="1468" spans="1:46" ht="12" customHeight="1" x14ac:dyDescent="0.2">
      <c r="A1468" s="8">
        <v>14000</v>
      </c>
      <c r="B1468" s="9" t="s">
        <v>10</v>
      </c>
      <c r="C1468" s="8">
        <v>43207</v>
      </c>
      <c r="D1468" s="8" t="s">
        <v>801</v>
      </c>
      <c r="E1468" s="25" t="s">
        <v>10</v>
      </c>
      <c r="F1468" s="17" t="s">
        <v>12</v>
      </c>
      <c r="G1468" s="25" t="s">
        <v>10</v>
      </c>
      <c r="H1468" s="25" t="s">
        <v>10</v>
      </c>
      <c r="I1468" s="105"/>
      <c r="J1468" s="135">
        <v>0</v>
      </c>
      <c r="L1468" s="135">
        <v>0</v>
      </c>
      <c r="N1468" s="135">
        <v>0</v>
      </c>
      <c r="P1468" s="135">
        <v>0</v>
      </c>
      <c r="R1468" s="135">
        <v>0</v>
      </c>
    </row>
    <row r="1469" spans="1:46" ht="12" customHeight="1" x14ac:dyDescent="0.2">
      <c r="A1469" s="8">
        <v>14000</v>
      </c>
      <c r="B1469" s="9" t="s">
        <v>10</v>
      </c>
      <c r="C1469" s="8">
        <v>43211</v>
      </c>
      <c r="D1469" s="8" t="s">
        <v>802</v>
      </c>
      <c r="E1469" s="25" t="s">
        <v>10</v>
      </c>
      <c r="F1469" s="17" t="s">
        <v>12</v>
      </c>
      <c r="G1469" s="25" t="s">
        <v>10</v>
      </c>
      <c r="H1469" s="25" t="s">
        <v>10</v>
      </c>
      <c r="I1469" s="105"/>
      <c r="J1469" s="135">
        <v>0</v>
      </c>
      <c r="L1469" s="135">
        <v>0</v>
      </c>
      <c r="N1469" s="135">
        <v>0</v>
      </c>
      <c r="P1469" s="135">
        <v>0</v>
      </c>
      <c r="R1469" s="135">
        <v>0</v>
      </c>
    </row>
    <row r="1470" spans="1:46" s="28" customFormat="1" ht="12" customHeight="1" x14ac:dyDescent="0.2">
      <c r="A1470" s="8">
        <v>14000</v>
      </c>
      <c r="B1470" s="9" t="s">
        <v>10</v>
      </c>
      <c r="C1470" s="8">
        <v>43215</v>
      </c>
      <c r="D1470" s="8" t="s">
        <v>41</v>
      </c>
      <c r="E1470" s="25" t="s">
        <v>10</v>
      </c>
      <c r="F1470" s="17" t="s">
        <v>12</v>
      </c>
      <c r="G1470" s="25" t="s">
        <v>10</v>
      </c>
      <c r="H1470" s="25" t="s">
        <v>10</v>
      </c>
      <c r="I1470" s="105"/>
      <c r="J1470" s="135">
        <v>0</v>
      </c>
      <c r="K1470" s="136"/>
      <c r="L1470" s="135">
        <v>0</v>
      </c>
      <c r="M1470" s="136"/>
      <c r="N1470" s="135">
        <v>0</v>
      </c>
      <c r="O1470" s="136"/>
      <c r="P1470" s="135">
        <v>0</v>
      </c>
      <c r="Q1470" s="136"/>
      <c r="R1470" s="135">
        <v>0</v>
      </c>
      <c r="S1470" s="62"/>
      <c r="T1470" s="62"/>
      <c r="U1470" s="62"/>
      <c r="V1470" s="62"/>
      <c r="W1470" s="62"/>
      <c r="X1470" s="62"/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</row>
    <row r="1471" spans="1:46" s="28" customFormat="1" ht="12" customHeight="1" x14ac:dyDescent="0.2">
      <c r="A1471" s="67"/>
      <c r="B1471" s="68"/>
      <c r="C1471" s="69"/>
      <c r="D1471" s="69"/>
      <c r="E1471" s="245"/>
      <c r="F1471" s="71"/>
      <c r="G1471" s="246"/>
      <c r="H1471" s="246"/>
      <c r="I1471" s="247"/>
      <c r="J1471" s="135"/>
      <c r="K1471" s="136"/>
      <c r="L1471" s="135"/>
      <c r="M1471" s="136"/>
      <c r="N1471" s="135"/>
      <c r="O1471" s="136"/>
      <c r="P1471" s="135"/>
      <c r="Q1471" s="136"/>
      <c r="R1471" s="135"/>
      <c r="S1471" s="62"/>
      <c r="T1471" s="62"/>
      <c r="U1471" s="62"/>
      <c r="V1471" s="62"/>
      <c r="W1471" s="62"/>
      <c r="X1471" s="62"/>
      <c r="Y1471" s="62"/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</row>
    <row r="1472" spans="1:46" s="28" customFormat="1" ht="12" customHeight="1" x14ac:dyDescent="0.2">
      <c r="A1472" s="67"/>
      <c r="B1472" s="68"/>
      <c r="C1472" s="69"/>
      <c r="D1472" s="69"/>
      <c r="E1472" s="245"/>
      <c r="F1472" s="71"/>
      <c r="G1472" s="246"/>
      <c r="H1472" s="246" t="s">
        <v>984</v>
      </c>
      <c r="I1472" s="247"/>
      <c r="J1472" s="249">
        <f>SUM(J1460:J1470)</f>
        <v>0</v>
      </c>
      <c r="K1472" s="105"/>
      <c r="L1472" s="249">
        <f>SUM(L1460:L1470)</f>
        <v>0</v>
      </c>
      <c r="M1472" s="105"/>
      <c r="N1472" s="249">
        <f>SUM(N1460:N1470)</f>
        <v>0</v>
      </c>
      <c r="O1472" s="105"/>
      <c r="P1472" s="249">
        <f>SUM(P1460:P1470)</f>
        <v>0</v>
      </c>
      <c r="Q1472" s="105"/>
      <c r="R1472" s="249">
        <f>SUM(R1460:R1470)</f>
        <v>0</v>
      </c>
      <c r="S1472" s="62"/>
      <c r="T1472" s="62"/>
      <c r="U1472" s="62"/>
      <c r="V1472" s="62"/>
      <c r="W1472" s="62"/>
      <c r="X1472" s="62"/>
      <c r="Y1472" s="62"/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</row>
    <row r="1473" spans="1:46" ht="14.25" x14ac:dyDescent="0.3">
      <c r="A1473" s="42" t="s">
        <v>704</v>
      </c>
      <c r="B1473" s="32"/>
      <c r="C1473" s="33"/>
      <c r="D1473" s="33"/>
      <c r="E1473" s="34"/>
      <c r="F1473" s="35"/>
      <c r="G1473" s="36"/>
      <c r="H1473" s="36"/>
      <c r="I1473" s="106"/>
      <c r="J1473" s="106"/>
      <c r="K1473" s="106"/>
      <c r="L1473" s="106"/>
      <c r="M1473" s="106"/>
      <c r="N1473" s="106"/>
      <c r="O1473" s="106"/>
      <c r="P1473" s="106"/>
      <c r="Q1473" s="106"/>
      <c r="R1473" s="106"/>
    </row>
    <row r="1474" spans="1:46" ht="14.25" x14ac:dyDescent="0.3">
      <c r="A1474" s="3"/>
      <c r="B1474" s="280" t="s">
        <v>211</v>
      </c>
      <c r="C1474" s="281"/>
      <c r="D1474" s="281"/>
      <c r="E1474" s="281"/>
      <c r="F1474" s="281"/>
      <c r="G1474" s="282"/>
      <c r="H1474" s="19"/>
      <c r="I1474" s="89"/>
      <c r="J1474" s="277"/>
      <c r="K1474" s="278"/>
      <c r="L1474" s="278"/>
      <c r="M1474" s="278"/>
      <c r="N1474" s="278"/>
      <c r="O1474" s="278"/>
      <c r="P1474" s="278"/>
      <c r="Q1474" s="278"/>
      <c r="R1474" s="279"/>
    </row>
    <row r="1475" spans="1:46" ht="14.25" x14ac:dyDescent="0.3">
      <c r="A1475" s="4"/>
      <c r="B1475" s="5"/>
      <c r="C1475" s="6" t="s">
        <v>91</v>
      </c>
      <c r="D1475" s="7"/>
      <c r="E1475" s="18"/>
      <c r="F1475" s="18"/>
      <c r="G1475" s="19"/>
      <c r="H1475" s="19"/>
      <c r="I1475" s="89"/>
      <c r="J1475" s="73" t="s">
        <v>905</v>
      </c>
      <c r="K1475" s="83"/>
      <c r="L1475" s="73" t="s">
        <v>906</v>
      </c>
      <c r="M1475" s="83"/>
      <c r="N1475" s="73" t="s">
        <v>907</v>
      </c>
      <c r="O1475" s="83"/>
      <c r="P1475" s="73" t="s">
        <v>908</v>
      </c>
      <c r="Q1475" s="83"/>
      <c r="R1475" s="73" t="s">
        <v>909</v>
      </c>
    </row>
    <row r="1476" spans="1:46" ht="12" customHeight="1" x14ac:dyDescent="0.2">
      <c r="A1476" s="8">
        <v>14000</v>
      </c>
      <c r="B1476" s="8">
        <v>1000</v>
      </c>
      <c r="C1476" s="8">
        <v>56107</v>
      </c>
      <c r="D1476" s="8" t="s">
        <v>168</v>
      </c>
      <c r="E1476" s="25" t="s">
        <v>10</v>
      </c>
      <c r="F1476" s="17" t="s">
        <v>12</v>
      </c>
      <c r="G1476" s="25" t="s">
        <v>10</v>
      </c>
      <c r="H1476" s="25" t="s">
        <v>10</v>
      </c>
      <c r="I1476" s="105"/>
    </row>
    <row r="1477" spans="1:46" ht="12" customHeight="1" x14ac:dyDescent="0.2">
      <c r="A1477" s="8">
        <v>14000</v>
      </c>
      <c r="B1477" s="8">
        <v>1000</v>
      </c>
      <c r="C1477" s="8">
        <v>56107</v>
      </c>
      <c r="D1477" s="8" t="s">
        <v>168</v>
      </c>
      <c r="E1477" s="17">
        <v>1010</v>
      </c>
      <c r="F1477" s="17" t="s">
        <v>12</v>
      </c>
      <c r="G1477" s="25" t="s">
        <v>10</v>
      </c>
      <c r="H1477" s="25" t="s">
        <v>975</v>
      </c>
      <c r="I1477" s="105"/>
      <c r="J1477" s="135">
        <v>26055</v>
      </c>
      <c r="L1477" s="135">
        <v>28950</v>
      </c>
      <c r="N1477" s="135">
        <v>31845</v>
      </c>
      <c r="P1477" s="135">
        <v>37635</v>
      </c>
      <c r="R1477" s="135">
        <v>43425</v>
      </c>
    </row>
    <row r="1478" spans="1:46" ht="12" customHeight="1" x14ac:dyDescent="0.2">
      <c r="A1478" s="8">
        <v>14000</v>
      </c>
      <c r="B1478" s="8">
        <v>1000</v>
      </c>
      <c r="C1478" s="8">
        <v>56107</v>
      </c>
      <c r="D1478" s="8" t="s">
        <v>168</v>
      </c>
      <c r="E1478" s="17">
        <v>1020</v>
      </c>
      <c r="F1478" s="17" t="s">
        <v>12</v>
      </c>
      <c r="G1478" s="25" t="s">
        <v>10</v>
      </c>
      <c r="H1478" s="25" t="s">
        <v>216</v>
      </c>
      <c r="I1478" s="105"/>
      <c r="J1478" s="135">
        <v>0</v>
      </c>
      <c r="L1478" s="135">
        <v>4000</v>
      </c>
      <c r="N1478" s="135">
        <v>4000</v>
      </c>
      <c r="P1478" s="135">
        <v>4000</v>
      </c>
      <c r="R1478" s="135">
        <v>4000</v>
      </c>
    </row>
    <row r="1479" spans="1:46" ht="12" customHeight="1" x14ac:dyDescent="0.2">
      <c r="A1479" s="8">
        <v>14000</v>
      </c>
      <c r="B1479" s="8">
        <v>1000</v>
      </c>
      <c r="C1479" s="8">
        <v>56107</v>
      </c>
      <c r="D1479" s="8" t="s">
        <v>168</v>
      </c>
      <c r="E1479" s="17">
        <v>2000</v>
      </c>
      <c r="F1479" s="17" t="s">
        <v>12</v>
      </c>
      <c r="G1479" s="25" t="s">
        <v>10</v>
      </c>
      <c r="H1479" s="25" t="s">
        <v>217</v>
      </c>
      <c r="I1479" s="105"/>
      <c r="J1479" s="135">
        <v>0</v>
      </c>
      <c r="L1479" s="135">
        <v>2000</v>
      </c>
      <c r="N1479" s="135">
        <v>3000</v>
      </c>
      <c r="P1479" s="135">
        <v>4000</v>
      </c>
      <c r="R1479" s="135">
        <v>4000</v>
      </c>
    </row>
    <row r="1480" spans="1:46" ht="12" customHeight="1" x14ac:dyDescent="0.2">
      <c r="A1480" s="8">
        <v>14000</v>
      </c>
      <c r="B1480" s="8">
        <v>1000</v>
      </c>
      <c r="C1480" s="8">
        <v>56107</v>
      </c>
      <c r="D1480" s="8" t="s">
        <v>168</v>
      </c>
      <c r="E1480" s="17">
        <v>3000</v>
      </c>
      <c r="F1480" s="17" t="s">
        <v>12</v>
      </c>
      <c r="G1480" s="25" t="s">
        <v>10</v>
      </c>
      <c r="H1480" s="25" t="s">
        <v>1002</v>
      </c>
      <c r="I1480" s="105"/>
      <c r="J1480" s="135" t="s">
        <v>977</v>
      </c>
    </row>
    <row r="1481" spans="1:46" ht="12" customHeight="1" x14ac:dyDescent="0.2">
      <c r="A1481" s="8">
        <v>14000</v>
      </c>
      <c r="B1481" s="8">
        <v>1000</v>
      </c>
      <c r="C1481" s="8">
        <v>56107</v>
      </c>
      <c r="D1481" s="8" t="s">
        <v>168</v>
      </c>
      <c r="E1481" s="17">
        <v>4010</v>
      </c>
      <c r="F1481" s="17" t="s">
        <v>12</v>
      </c>
      <c r="G1481" s="25" t="s">
        <v>10</v>
      </c>
      <c r="H1481" s="25" t="s">
        <v>1003</v>
      </c>
      <c r="I1481" s="105"/>
      <c r="J1481" s="135" t="s">
        <v>977</v>
      </c>
    </row>
    <row r="1482" spans="1:46" ht="12" customHeight="1" x14ac:dyDescent="0.2">
      <c r="A1482" s="8">
        <v>14000</v>
      </c>
      <c r="B1482" s="8">
        <v>1000</v>
      </c>
      <c r="C1482" s="8">
        <v>56107</v>
      </c>
      <c r="D1482" s="8" t="s">
        <v>168</v>
      </c>
      <c r="E1482" s="17">
        <v>4020</v>
      </c>
      <c r="F1482" s="17" t="s">
        <v>12</v>
      </c>
      <c r="G1482" s="25" t="s">
        <v>10</v>
      </c>
      <c r="H1482" s="25" t="s">
        <v>1004</v>
      </c>
      <c r="I1482" s="105"/>
      <c r="J1482" s="135" t="s">
        <v>977</v>
      </c>
    </row>
    <row r="1483" spans="1:46" ht="12" customHeight="1" x14ac:dyDescent="0.2">
      <c r="A1483" s="8">
        <v>14000</v>
      </c>
      <c r="B1483" s="8">
        <v>1000</v>
      </c>
      <c r="C1483" s="8">
        <v>56107</v>
      </c>
      <c r="D1483" s="8" t="s">
        <v>168</v>
      </c>
      <c r="E1483" s="17">
        <v>9000</v>
      </c>
      <c r="F1483" s="17" t="s">
        <v>12</v>
      </c>
      <c r="G1483" s="25" t="s">
        <v>10</v>
      </c>
      <c r="H1483" s="25" t="s">
        <v>1005</v>
      </c>
      <c r="I1483" s="105"/>
      <c r="J1483" s="135">
        <v>0</v>
      </c>
      <c r="L1483" s="135">
        <v>4000</v>
      </c>
      <c r="N1483" s="135">
        <v>4000</v>
      </c>
      <c r="P1483" s="135">
        <v>4000</v>
      </c>
      <c r="R1483" s="135">
        <v>4000</v>
      </c>
    </row>
    <row r="1484" spans="1:46" s="139" customFormat="1" ht="12" customHeight="1" x14ac:dyDescent="0.2">
      <c r="A1484" s="44">
        <v>14000</v>
      </c>
      <c r="B1484" s="44">
        <v>1000</v>
      </c>
      <c r="C1484" s="44">
        <v>56108</v>
      </c>
      <c r="D1484" s="44" t="s">
        <v>741</v>
      </c>
      <c r="E1484" s="25" t="s">
        <v>10</v>
      </c>
      <c r="F1484" s="45" t="s">
        <v>12</v>
      </c>
      <c r="G1484" s="25" t="s">
        <v>10</v>
      </c>
      <c r="H1484" s="25" t="s">
        <v>10</v>
      </c>
      <c r="I1484" s="105"/>
      <c r="J1484" s="135">
        <v>0</v>
      </c>
      <c r="K1484" s="136"/>
      <c r="L1484" s="135">
        <v>0</v>
      </c>
      <c r="M1484" s="136"/>
      <c r="N1484" s="135">
        <v>0</v>
      </c>
      <c r="O1484" s="136"/>
      <c r="P1484" s="135">
        <v>0</v>
      </c>
      <c r="Q1484" s="136"/>
      <c r="R1484" s="135">
        <v>0</v>
      </c>
      <c r="S1484" s="62"/>
      <c r="T1484" s="62"/>
      <c r="U1484" s="62"/>
      <c r="V1484" s="62"/>
      <c r="W1484" s="62"/>
      <c r="X1484" s="62"/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</row>
    <row r="1485" spans="1:46" s="139" customFormat="1" ht="12" customHeight="1" x14ac:dyDescent="0.2">
      <c r="A1485" s="44">
        <v>14000</v>
      </c>
      <c r="B1485" s="44">
        <v>1000</v>
      </c>
      <c r="C1485" s="44">
        <v>56108</v>
      </c>
      <c r="D1485" s="44" t="s">
        <v>741</v>
      </c>
      <c r="E1485" s="45">
        <v>1010</v>
      </c>
      <c r="F1485" s="45" t="s">
        <v>12</v>
      </c>
      <c r="G1485" s="25" t="s">
        <v>10</v>
      </c>
      <c r="H1485" s="25" t="s">
        <v>975</v>
      </c>
      <c r="I1485" s="105"/>
      <c r="J1485" s="135">
        <v>0</v>
      </c>
      <c r="K1485" s="136"/>
      <c r="L1485" s="135">
        <v>0</v>
      </c>
      <c r="M1485" s="136"/>
      <c r="N1485" s="135">
        <v>0</v>
      </c>
      <c r="O1485" s="136"/>
      <c r="P1485" s="135">
        <v>0</v>
      </c>
      <c r="Q1485" s="136"/>
      <c r="R1485" s="135">
        <v>0</v>
      </c>
      <c r="S1485" s="62"/>
      <c r="T1485" s="62"/>
      <c r="U1485" s="62"/>
      <c r="V1485" s="62"/>
      <c r="W1485" s="62"/>
      <c r="X1485" s="62"/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</row>
    <row r="1486" spans="1:46" s="139" customFormat="1" ht="12" customHeight="1" x14ac:dyDescent="0.2">
      <c r="A1486" s="44">
        <v>14000</v>
      </c>
      <c r="B1486" s="44">
        <v>1000</v>
      </c>
      <c r="C1486" s="44">
        <v>56108</v>
      </c>
      <c r="D1486" s="44" t="s">
        <v>741</v>
      </c>
      <c r="E1486" s="45">
        <v>1020</v>
      </c>
      <c r="F1486" s="45" t="s">
        <v>12</v>
      </c>
      <c r="G1486" s="25" t="s">
        <v>10</v>
      </c>
      <c r="H1486" s="25" t="s">
        <v>216</v>
      </c>
      <c r="I1486" s="105"/>
      <c r="J1486" s="135">
        <v>0</v>
      </c>
      <c r="K1486" s="136"/>
      <c r="L1486" s="135">
        <v>0</v>
      </c>
      <c r="M1486" s="136"/>
      <c r="N1486" s="135">
        <v>0</v>
      </c>
      <c r="O1486" s="136"/>
      <c r="P1486" s="135">
        <v>0</v>
      </c>
      <c r="Q1486" s="136"/>
      <c r="R1486" s="135">
        <v>0</v>
      </c>
      <c r="S1486" s="62"/>
      <c r="T1486" s="62"/>
      <c r="U1486" s="62"/>
      <c r="V1486" s="62"/>
      <c r="W1486" s="62"/>
      <c r="X1486" s="62"/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</row>
    <row r="1487" spans="1:46" s="139" customFormat="1" ht="12" customHeight="1" x14ac:dyDescent="0.2">
      <c r="A1487" s="44">
        <v>14000</v>
      </c>
      <c r="B1487" s="44">
        <v>1000</v>
      </c>
      <c r="C1487" s="44">
        <v>56108</v>
      </c>
      <c r="D1487" s="44" t="s">
        <v>741</v>
      </c>
      <c r="E1487" s="45">
        <v>2000</v>
      </c>
      <c r="F1487" s="45" t="s">
        <v>12</v>
      </c>
      <c r="G1487" s="25" t="s">
        <v>10</v>
      </c>
      <c r="H1487" s="25" t="s">
        <v>217</v>
      </c>
      <c r="I1487" s="105"/>
      <c r="J1487" s="135">
        <v>0</v>
      </c>
      <c r="K1487" s="136"/>
      <c r="L1487" s="135">
        <v>0</v>
      </c>
      <c r="M1487" s="136"/>
      <c r="N1487" s="135">
        <v>0</v>
      </c>
      <c r="O1487" s="136"/>
      <c r="P1487" s="135">
        <v>0</v>
      </c>
      <c r="Q1487" s="136"/>
      <c r="R1487" s="135">
        <v>0</v>
      </c>
      <c r="S1487" s="62"/>
      <c r="T1487" s="62"/>
      <c r="U1487" s="62"/>
      <c r="V1487" s="62"/>
      <c r="W1487" s="62"/>
      <c r="X1487" s="62"/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</row>
    <row r="1488" spans="1:46" s="139" customFormat="1" ht="12" customHeight="1" x14ac:dyDescent="0.2">
      <c r="A1488" s="44">
        <v>14000</v>
      </c>
      <c r="B1488" s="44">
        <v>1000</v>
      </c>
      <c r="C1488" s="44">
        <v>56108</v>
      </c>
      <c r="D1488" s="44" t="s">
        <v>741</v>
      </c>
      <c r="E1488" s="45">
        <v>3000</v>
      </c>
      <c r="F1488" s="45" t="s">
        <v>12</v>
      </c>
      <c r="G1488" s="25" t="s">
        <v>10</v>
      </c>
      <c r="H1488" s="25" t="s">
        <v>1002</v>
      </c>
      <c r="I1488" s="105"/>
      <c r="J1488" s="135" t="s">
        <v>977</v>
      </c>
      <c r="K1488" s="138"/>
      <c r="L1488" s="137"/>
      <c r="M1488" s="138"/>
      <c r="N1488" s="137"/>
      <c r="O1488" s="138"/>
      <c r="P1488" s="137"/>
      <c r="Q1488" s="138"/>
      <c r="R1488" s="137"/>
      <c r="S1488" s="62"/>
      <c r="T1488" s="62"/>
      <c r="U1488" s="62"/>
      <c r="V1488" s="62"/>
      <c r="W1488" s="62"/>
      <c r="X1488" s="62"/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</row>
    <row r="1489" spans="1:46" s="139" customFormat="1" ht="12" customHeight="1" x14ac:dyDescent="0.2">
      <c r="A1489" s="44">
        <v>14000</v>
      </c>
      <c r="B1489" s="44">
        <v>1000</v>
      </c>
      <c r="C1489" s="44">
        <v>56108</v>
      </c>
      <c r="D1489" s="44" t="s">
        <v>741</v>
      </c>
      <c r="E1489" s="45">
        <v>4010</v>
      </c>
      <c r="F1489" s="45" t="s">
        <v>12</v>
      </c>
      <c r="G1489" s="25" t="s">
        <v>10</v>
      </c>
      <c r="H1489" s="25" t="s">
        <v>1003</v>
      </c>
      <c r="I1489" s="105"/>
      <c r="J1489" s="135" t="s">
        <v>977</v>
      </c>
      <c r="K1489" s="138"/>
      <c r="L1489" s="137"/>
      <c r="M1489" s="138"/>
      <c r="N1489" s="137"/>
      <c r="O1489" s="138"/>
      <c r="P1489" s="137"/>
      <c r="Q1489" s="138"/>
      <c r="R1489" s="137"/>
      <c r="S1489" s="62"/>
      <c r="T1489" s="62"/>
      <c r="U1489" s="62"/>
      <c r="V1489" s="62"/>
      <c r="W1489" s="62"/>
      <c r="X1489" s="62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</row>
    <row r="1490" spans="1:46" s="139" customFormat="1" ht="12" customHeight="1" x14ac:dyDescent="0.2">
      <c r="A1490" s="44">
        <v>14000</v>
      </c>
      <c r="B1490" s="44">
        <v>1000</v>
      </c>
      <c r="C1490" s="44">
        <v>56108</v>
      </c>
      <c r="D1490" s="44" t="s">
        <v>741</v>
      </c>
      <c r="E1490" s="45">
        <v>4020</v>
      </c>
      <c r="F1490" s="45" t="s">
        <v>12</v>
      </c>
      <c r="G1490" s="25" t="s">
        <v>10</v>
      </c>
      <c r="H1490" s="25" t="s">
        <v>1004</v>
      </c>
      <c r="I1490" s="105"/>
      <c r="J1490" s="135" t="s">
        <v>977</v>
      </c>
      <c r="K1490" s="138"/>
      <c r="L1490" s="137"/>
      <c r="M1490" s="138"/>
      <c r="N1490" s="137"/>
      <c r="O1490" s="138"/>
      <c r="P1490" s="137"/>
      <c r="Q1490" s="138"/>
      <c r="R1490" s="137"/>
      <c r="S1490" s="62"/>
      <c r="T1490" s="62"/>
      <c r="U1490" s="62"/>
      <c r="V1490" s="62"/>
      <c r="W1490" s="62"/>
      <c r="X1490" s="62"/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</row>
    <row r="1491" spans="1:46" s="139" customFormat="1" ht="12" customHeight="1" x14ac:dyDescent="0.2">
      <c r="A1491" s="44">
        <v>14000</v>
      </c>
      <c r="B1491" s="44">
        <v>1000</v>
      </c>
      <c r="C1491" s="44">
        <v>56108</v>
      </c>
      <c r="D1491" s="44" t="s">
        <v>741</v>
      </c>
      <c r="E1491" s="45">
        <v>9000</v>
      </c>
      <c r="F1491" s="45" t="s">
        <v>12</v>
      </c>
      <c r="G1491" s="25" t="s">
        <v>10</v>
      </c>
      <c r="H1491" s="25" t="s">
        <v>1005</v>
      </c>
      <c r="I1491" s="105"/>
      <c r="J1491" s="135">
        <v>0</v>
      </c>
      <c r="K1491" s="136"/>
      <c r="L1491" s="135">
        <v>0</v>
      </c>
      <c r="M1491" s="136"/>
      <c r="N1491" s="135">
        <v>0</v>
      </c>
      <c r="O1491" s="136"/>
      <c r="P1491" s="135">
        <v>0</v>
      </c>
      <c r="Q1491" s="136"/>
      <c r="R1491" s="135">
        <v>0</v>
      </c>
      <c r="S1491" s="62"/>
      <c r="T1491" s="62"/>
      <c r="U1491" s="62"/>
      <c r="V1491" s="62"/>
      <c r="W1491" s="62"/>
      <c r="X1491" s="62"/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</row>
    <row r="1492" spans="1:46" s="139" customFormat="1" ht="12" customHeight="1" x14ac:dyDescent="0.2">
      <c r="A1492" s="44">
        <v>14000</v>
      </c>
      <c r="B1492" s="44">
        <v>1000</v>
      </c>
      <c r="C1492" s="44">
        <v>56109</v>
      </c>
      <c r="D1492" s="44" t="s">
        <v>850</v>
      </c>
      <c r="E1492" s="25" t="s">
        <v>10</v>
      </c>
      <c r="F1492" s="45" t="s">
        <v>12</v>
      </c>
      <c r="G1492" s="25" t="s">
        <v>10</v>
      </c>
      <c r="H1492" s="25" t="s">
        <v>10</v>
      </c>
      <c r="I1492" s="105"/>
      <c r="J1492" s="135">
        <v>0</v>
      </c>
      <c r="K1492" s="136"/>
      <c r="L1492" s="135">
        <v>0</v>
      </c>
      <c r="M1492" s="136"/>
      <c r="N1492" s="135">
        <v>0</v>
      </c>
      <c r="O1492" s="136"/>
      <c r="P1492" s="135">
        <v>0</v>
      </c>
      <c r="Q1492" s="136"/>
      <c r="R1492" s="135">
        <v>0</v>
      </c>
      <c r="S1492" s="62"/>
      <c r="T1492" s="62"/>
      <c r="U1492" s="62"/>
      <c r="V1492" s="62"/>
      <c r="W1492" s="62"/>
      <c r="X1492" s="62"/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</row>
    <row r="1493" spans="1:46" s="139" customFormat="1" ht="12" customHeight="1" x14ac:dyDescent="0.2">
      <c r="A1493" s="44">
        <v>14000</v>
      </c>
      <c r="B1493" s="44">
        <v>1000</v>
      </c>
      <c r="C1493" s="44">
        <v>56109</v>
      </c>
      <c r="D1493" s="44" t="s">
        <v>850</v>
      </c>
      <c r="E1493" s="45">
        <v>1010</v>
      </c>
      <c r="F1493" s="45" t="s">
        <v>12</v>
      </c>
      <c r="G1493" s="25" t="s">
        <v>10</v>
      </c>
      <c r="H1493" s="25" t="s">
        <v>975</v>
      </c>
      <c r="I1493" s="105"/>
      <c r="J1493" s="135">
        <v>0</v>
      </c>
      <c r="K1493" s="136"/>
      <c r="L1493" s="135">
        <v>0</v>
      </c>
      <c r="M1493" s="136"/>
      <c r="N1493" s="135">
        <v>0</v>
      </c>
      <c r="O1493" s="136"/>
      <c r="P1493" s="135">
        <v>0</v>
      </c>
      <c r="Q1493" s="136"/>
      <c r="R1493" s="135">
        <v>0</v>
      </c>
      <c r="S1493" s="62"/>
      <c r="T1493" s="62"/>
      <c r="U1493" s="62"/>
      <c r="V1493" s="62"/>
      <c r="W1493" s="62"/>
      <c r="X1493" s="62"/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</row>
    <row r="1494" spans="1:46" s="139" customFormat="1" ht="12" customHeight="1" x14ac:dyDescent="0.2">
      <c r="A1494" s="44">
        <v>14000</v>
      </c>
      <c r="B1494" s="44">
        <v>1000</v>
      </c>
      <c r="C1494" s="44">
        <v>56109</v>
      </c>
      <c r="D1494" s="44" t="s">
        <v>850</v>
      </c>
      <c r="E1494" s="45">
        <v>1020</v>
      </c>
      <c r="F1494" s="45" t="s">
        <v>12</v>
      </c>
      <c r="G1494" s="25" t="s">
        <v>10</v>
      </c>
      <c r="H1494" s="25" t="s">
        <v>216</v>
      </c>
      <c r="I1494" s="105"/>
      <c r="J1494" s="135">
        <v>0</v>
      </c>
      <c r="K1494" s="136"/>
      <c r="L1494" s="135">
        <v>0</v>
      </c>
      <c r="M1494" s="136"/>
      <c r="N1494" s="135">
        <v>0</v>
      </c>
      <c r="O1494" s="136"/>
      <c r="P1494" s="135">
        <v>0</v>
      </c>
      <c r="Q1494" s="136"/>
      <c r="R1494" s="135">
        <v>0</v>
      </c>
      <c r="S1494" s="62"/>
      <c r="T1494" s="62"/>
      <c r="U1494" s="62"/>
      <c r="V1494" s="62"/>
      <c r="W1494" s="62"/>
      <c r="X1494" s="62"/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</row>
    <row r="1495" spans="1:46" s="139" customFormat="1" ht="12" customHeight="1" x14ac:dyDescent="0.2">
      <c r="A1495" s="44">
        <v>14000</v>
      </c>
      <c r="B1495" s="44">
        <v>1000</v>
      </c>
      <c r="C1495" s="44">
        <v>56109</v>
      </c>
      <c r="D1495" s="44" t="s">
        <v>850</v>
      </c>
      <c r="E1495" s="45">
        <v>2000</v>
      </c>
      <c r="F1495" s="45" t="s">
        <v>12</v>
      </c>
      <c r="G1495" s="25" t="s">
        <v>10</v>
      </c>
      <c r="H1495" s="25" t="s">
        <v>217</v>
      </c>
      <c r="I1495" s="105"/>
      <c r="J1495" s="135">
        <v>0</v>
      </c>
      <c r="K1495" s="136"/>
      <c r="L1495" s="135">
        <v>0</v>
      </c>
      <c r="M1495" s="136"/>
      <c r="N1495" s="135">
        <v>0</v>
      </c>
      <c r="O1495" s="136"/>
      <c r="P1495" s="135">
        <v>0</v>
      </c>
      <c r="Q1495" s="136"/>
      <c r="R1495" s="135">
        <v>0</v>
      </c>
      <c r="S1495" s="62"/>
      <c r="T1495" s="62"/>
      <c r="U1495" s="62"/>
      <c r="V1495" s="62"/>
      <c r="W1495" s="62"/>
      <c r="X1495" s="62"/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</row>
    <row r="1496" spans="1:46" s="139" customFormat="1" ht="12" customHeight="1" x14ac:dyDescent="0.2">
      <c r="A1496" s="44">
        <v>14000</v>
      </c>
      <c r="B1496" s="44">
        <v>1000</v>
      </c>
      <c r="C1496" s="44">
        <v>56109</v>
      </c>
      <c r="D1496" s="44" t="s">
        <v>850</v>
      </c>
      <c r="E1496" s="45">
        <v>3000</v>
      </c>
      <c r="F1496" s="45" t="s">
        <v>12</v>
      </c>
      <c r="G1496" s="25" t="s">
        <v>10</v>
      </c>
      <c r="H1496" s="25" t="s">
        <v>1002</v>
      </c>
      <c r="I1496" s="105"/>
      <c r="J1496" s="135" t="s">
        <v>977</v>
      </c>
      <c r="K1496" s="138"/>
      <c r="L1496" s="137"/>
      <c r="M1496" s="138"/>
      <c r="N1496" s="137"/>
      <c r="O1496" s="138"/>
      <c r="P1496" s="137"/>
      <c r="Q1496" s="138"/>
      <c r="R1496" s="137"/>
      <c r="S1496" s="62"/>
      <c r="T1496" s="62"/>
      <c r="U1496" s="62"/>
      <c r="V1496" s="62"/>
      <c r="W1496" s="62"/>
      <c r="X1496" s="62"/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</row>
    <row r="1497" spans="1:46" s="139" customFormat="1" ht="12" customHeight="1" x14ac:dyDescent="0.2">
      <c r="A1497" s="44">
        <v>14000</v>
      </c>
      <c r="B1497" s="44">
        <v>1000</v>
      </c>
      <c r="C1497" s="44">
        <v>56109</v>
      </c>
      <c r="D1497" s="44" t="s">
        <v>850</v>
      </c>
      <c r="E1497" s="45">
        <v>4010</v>
      </c>
      <c r="F1497" s="45" t="s">
        <v>12</v>
      </c>
      <c r="G1497" s="25" t="s">
        <v>10</v>
      </c>
      <c r="H1497" s="25" t="s">
        <v>1003</v>
      </c>
      <c r="I1497" s="105"/>
      <c r="J1497" s="135" t="s">
        <v>977</v>
      </c>
      <c r="K1497" s="138"/>
      <c r="L1497" s="137"/>
      <c r="M1497" s="138"/>
      <c r="N1497" s="137"/>
      <c r="O1497" s="138"/>
      <c r="P1497" s="137"/>
      <c r="Q1497" s="138"/>
      <c r="R1497" s="137"/>
      <c r="S1497" s="62"/>
      <c r="T1497" s="62"/>
      <c r="U1497" s="62"/>
      <c r="V1497" s="62"/>
      <c r="W1497" s="62"/>
      <c r="X1497" s="62"/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</row>
    <row r="1498" spans="1:46" s="139" customFormat="1" ht="12" customHeight="1" x14ac:dyDescent="0.2">
      <c r="A1498" s="44">
        <v>14000</v>
      </c>
      <c r="B1498" s="44">
        <v>1000</v>
      </c>
      <c r="C1498" s="44">
        <v>56109</v>
      </c>
      <c r="D1498" s="44" t="s">
        <v>850</v>
      </c>
      <c r="E1498" s="45">
        <v>4020</v>
      </c>
      <c r="F1498" s="45" t="s">
        <v>12</v>
      </c>
      <c r="G1498" s="25" t="s">
        <v>10</v>
      </c>
      <c r="H1498" s="25" t="s">
        <v>1004</v>
      </c>
      <c r="I1498" s="105"/>
      <c r="J1498" s="135" t="s">
        <v>977</v>
      </c>
      <c r="K1498" s="138"/>
      <c r="L1498" s="137"/>
      <c r="M1498" s="138"/>
      <c r="N1498" s="137"/>
      <c r="O1498" s="138"/>
      <c r="P1498" s="137"/>
      <c r="Q1498" s="138"/>
      <c r="R1498" s="137"/>
      <c r="S1498" s="62"/>
      <c r="T1498" s="62"/>
      <c r="U1498" s="62"/>
      <c r="V1498" s="62"/>
      <c r="W1498" s="62"/>
      <c r="X1498" s="62"/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</row>
    <row r="1499" spans="1:46" s="139" customFormat="1" ht="12" customHeight="1" x14ac:dyDescent="0.2">
      <c r="A1499" s="44">
        <v>14000</v>
      </c>
      <c r="B1499" s="44">
        <v>1000</v>
      </c>
      <c r="C1499" s="44">
        <v>56109</v>
      </c>
      <c r="D1499" s="44" t="s">
        <v>850</v>
      </c>
      <c r="E1499" s="45">
        <v>9000</v>
      </c>
      <c r="F1499" s="45" t="s">
        <v>12</v>
      </c>
      <c r="G1499" s="25" t="s">
        <v>10</v>
      </c>
      <c r="H1499" s="25" t="s">
        <v>1005</v>
      </c>
      <c r="I1499" s="105"/>
      <c r="J1499" s="135">
        <v>0</v>
      </c>
      <c r="K1499" s="136"/>
      <c r="L1499" s="135">
        <v>0</v>
      </c>
      <c r="M1499" s="136"/>
      <c r="N1499" s="135">
        <v>0</v>
      </c>
      <c r="O1499" s="136"/>
      <c r="P1499" s="135">
        <v>0</v>
      </c>
      <c r="Q1499" s="136"/>
      <c r="R1499" s="135">
        <v>0</v>
      </c>
      <c r="S1499" s="62"/>
      <c r="T1499" s="62"/>
      <c r="U1499" s="62"/>
      <c r="V1499" s="62"/>
      <c r="W1499" s="62"/>
      <c r="X1499" s="62"/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</row>
    <row r="1500" spans="1:46" ht="12" customHeight="1" x14ac:dyDescent="0.2">
      <c r="A1500" s="8">
        <v>14000</v>
      </c>
      <c r="B1500" s="8">
        <v>1000</v>
      </c>
      <c r="C1500" s="8">
        <v>56111</v>
      </c>
      <c r="D1500" s="8" t="s">
        <v>169</v>
      </c>
      <c r="E1500" s="25" t="s">
        <v>10</v>
      </c>
      <c r="F1500" s="17" t="s">
        <v>12</v>
      </c>
      <c r="G1500" s="25" t="s">
        <v>10</v>
      </c>
      <c r="H1500" s="25" t="s">
        <v>10</v>
      </c>
      <c r="I1500" s="105"/>
      <c r="J1500" s="135">
        <v>0</v>
      </c>
      <c r="L1500" s="135">
        <v>0</v>
      </c>
      <c r="N1500" s="135">
        <v>0</v>
      </c>
      <c r="P1500" s="135">
        <v>0</v>
      </c>
      <c r="R1500" s="135">
        <v>0</v>
      </c>
    </row>
    <row r="1501" spans="1:46" ht="12" customHeight="1" x14ac:dyDescent="0.2">
      <c r="A1501" s="8">
        <v>14000</v>
      </c>
      <c r="B1501" s="8">
        <v>1000</v>
      </c>
      <c r="C1501" s="8">
        <v>56111</v>
      </c>
      <c r="D1501" s="8" t="s">
        <v>169</v>
      </c>
      <c r="E1501" s="17">
        <v>1010</v>
      </c>
      <c r="F1501" s="17" t="s">
        <v>12</v>
      </c>
      <c r="G1501" s="25" t="s">
        <v>10</v>
      </c>
      <c r="H1501" s="25" t="s">
        <v>975</v>
      </c>
      <c r="I1501" s="105"/>
      <c r="J1501" s="135">
        <v>0</v>
      </c>
      <c r="L1501" s="135">
        <v>0</v>
      </c>
      <c r="N1501" s="135">
        <v>0</v>
      </c>
      <c r="P1501" s="135">
        <v>0</v>
      </c>
      <c r="R1501" s="135">
        <v>0</v>
      </c>
    </row>
    <row r="1502" spans="1:46" ht="12" customHeight="1" x14ac:dyDescent="0.2">
      <c r="A1502" s="8">
        <v>14000</v>
      </c>
      <c r="B1502" s="8">
        <v>1000</v>
      </c>
      <c r="C1502" s="8">
        <v>56111</v>
      </c>
      <c r="D1502" s="8" t="s">
        <v>169</v>
      </c>
      <c r="E1502" s="17">
        <v>1020</v>
      </c>
      <c r="F1502" s="17" t="s">
        <v>12</v>
      </c>
      <c r="G1502" s="25" t="s">
        <v>10</v>
      </c>
      <c r="H1502" s="25" t="s">
        <v>216</v>
      </c>
      <c r="I1502" s="105"/>
      <c r="J1502" s="135">
        <v>0</v>
      </c>
      <c r="L1502" s="135">
        <v>0</v>
      </c>
      <c r="N1502" s="135">
        <v>0</v>
      </c>
      <c r="P1502" s="135">
        <v>0</v>
      </c>
      <c r="R1502" s="135">
        <v>0</v>
      </c>
    </row>
    <row r="1503" spans="1:46" ht="12" customHeight="1" x14ac:dyDescent="0.2">
      <c r="A1503" s="8">
        <v>14000</v>
      </c>
      <c r="B1503" s="8">
        <v>1000</v>
      </c>
      <c r="C1503" s="8">
        <v>56111</v>
      </c>
      <c r="D1503" s="8" t="s">
        <v>169</v>
      </c>
      <c r="E1503" s="17">
        <v>2000</v>
      </c>
      <c r="F1503" s="17" t="s">
        <v>12</v>
      </c>
      <c r="G1503" s="25" t="s">
        <v>10</v>
      </c>
      <c r="H1503" s="25" t="s">
        <v>217</v>
      </c>
      <c r="I1503" s="105"/>
      <c r="J1503" s="135">
        <v>0</v>
      </c>
      <c r="L1503" s="135">
        <v>0</v>
      </c>
      <c r="N1503" s="135">
        <v>0</v>
      </c>
      <c r="P1503" s="135">
        <v>0</v>
      </c>
      <c r="R1503" s="135">
        <v>0</v>
      </c>
    </row>
    <row r="1504" spans="1:46" ht="12" customHeight="1" x14ac:dyDescent="0.2">
      <c r="A1504" s="8">
        <v>14000</v>
      </c>
      <c r="B1504" s="8">
        <v>1000</v>
      </c>
      <c r="C1504" s="8">
        <v>56111</v>
      </c>
      <c r="D1504" s="8" t="s">
        <v>169</v>
      </c>
      <c r="E1504" s="17">
        <v>3000</v>
      </c>
      <c r="F1504" s="17" t="s">
        <v>12</v>
      </c>
      <c r="G1504" s="25" t="s">
        <v>10</v>
      </c>
      <c r="H1504" s="25" t="s">
        <v>1002</v>
      </c>
      <c r="I1504" s="105"/>
      <c r="J1504" s="135" t="s">
        <v>977</v>
      </c>
    </row>
    <row r="1505" spans="1:18" ht="12" customHeight="1" x14ac:dyDescent="0.2">
      <c r="A1505" s="8">
        <v>14000</v>
      </c>
      <c r="B1505" s="8">
        <v>1000</v>
      </c>
      <c r="C1505" s="8">
        <v>56111</v>
      </c>
      <c r="D1505" s="8" t="s">
        <v>169</v>
      </c>
      <c r="E1505" s="17">
        <v>4010</v>
      </c>
      <c r="F1505" s="17" t="s">
        <v>12</v>
      </c>
      <c r="G1505" s="25" t="s">
        <v>10</v>
      </c>
      <c r="H1505" s="25" t="s">
        <v>1003</v>
      </c>
      <c r="I1505" s="105"/>
      <c r="J1505" s="135" t="s">
        <v>977</v>
      </c>
    </row>
    <row r="1506" spans="1:18" ht="12" customHeight="1" x14ac:dyDescent="0.2">
      <c r="A1506" s="8">
        <v>14000</v>
      </c>
      <c r="B1506" s="8">
        <v>1000</v>
      </c>
      <c r="C1506" s="8">
        <v>56111</v>
      </c>
      <c r="D1506" s="8" t="s">
        <v>169</v>
      </c>
      <c r="E1506" s="17">
        <v>4020</v>
      </c>
      <c r="F1506" s="17" t="s">
        <v>12</v>
      </c>
      <c r="G1506" s="25" t="s">
        <v>10</v>
      </c>
      <c r="H1506" s="25" t="s">
        <v>1004</v>
      </c>
      <c r="I1506" s="105"/>
      <c r="J1506" s="135" t="s">
        <v>977</v>
      </c>
    </row>
    <row r="1507" spans="1:18" ht="12" customHeight="1" x14ac:dyDescent="0.2">
      <c r="A1507" s="8">
        <v>14000</v>
      </c>
      <c r="B1507" s="8">
        <v>1000</v>
      </c>
      <c r="C1507" s="8">
        <v>56111</v>
      </c>
      <c r="D1507" s="8" t="s">
        <v>169</v>
      </c>
      <c r="E1507" s="17">
        <v>9000</v>
      </c>
      <c r="F1507" s="17" t="s">
        <v>12</v>
      </c>
      <c r="G1507" s="25" t="s">
        <v>10</v>
      </c>
      <c r="H1507" s="25" t="s">
        <v>1005</v>
      </c>
      <c r="I1507" s="105"/>
      <c r="J1507" s="135">
        <v>0</v>
      </c>
      <c r="L1507" s="135">
        <v>0</v>
      </c>
      <c r="N1507" s="135">
        <v>0</v>
      </c>
      <c r="P1507" s="135">
        <v>0</v>
      </c>
      <c r="R1507" s="135">
        <v>0</v>
      </c>
    </row>
    <row r="1508" spans="1:18" ht="12" customHeight="1" x14ac:dyDescent="0.2">
      <c r="A1508" s="8">
        <v>14000</v>
      </c>
      <c r="B1508" s="8">
        <v>1000</v>
      </c>
      <c r="C1508" s="8">
        <v>56113</v>
      </c>
      <c r="D1508" s="8" t="s">
        <v>746</v>
      </c>
      <c r="E1508" s="25" t="s">
        <v>10</v>
      </c>
      <c r="F1508" s="17" t="s">
        <v>12</v>
      </c>
      <c r="G1508" s="25" t="s">
        <v>10</v>
      </c>
      <c r="H1508" s="25" t="s">
        <v>10</v>
      </c>
      <c r="I1508" s="105"/>
    </row>
    <row r="1509" spans="1:18" ht="12" customHeight="1" x14ac:dyDescent="0.2">
      <c r="A1509" s="8">
        <v>14000</v>
      </c>
      <c r="B1509" s="8">
        <v>1000</v>
      </c>
      <c r="C1509" s="8">
        <v>56113</v>
      </c>
      <c r="D1509" s="8" t="s">
        <v>746</v>
      </c>
      <c r="E1509" s="17">
        <v>1010</v>
      </c>
      <c r="F1509" s="17" t="s">
        <v>12</v>
      </c>
      <c r="G1509" s="25" t="s">
        <v>10</v>
      </c>
      <c r="H1509" s="25" t="s">
        <v>975</v>
      </c>
      <c r="I1509" s="105"/>
      <c r="J1509" s="135">
        <v>18000</v>
      </c>
      <c r="L1509" s="135">
        <v>20000</v>
      </c>
      <c r="N1509" s="135">
        <v>22000</v>
      </c>
      <c r="P1509" s="135">
        <v>26000</v>
      </c>
      <c r="R1509" s="135">
        <v>30000</v>
      </c>
    </row>
    <row r="1510" spans="1:18" ht="12" customHeight="1" x14ac:dyDescent="0.2">
      <c r="A1510" s="8">
        <v>14000</v>
      </c>
      <c r="B1510" s="8">
        <v>1000</v>
      </c>
      <c r="C1510" s="8">
        <v>56113</v>
      </c>
      <c r="D1510" s="8" t="s">
        <v>746</v>
      </c>
      <c r="E1510" s="17">
        <v>1020</v>
      </c>
      <c r="F1510" s="17" t="s">
        <v>12</v>
      </c>
      <c r="G1510" s="25" t="s">
        <v>10</v>
      </c>
      <c r="H1510" s="25" t="s">
        <v>216</v>
      </c>
      <c r="I1510" s="105"/>
      <c r="J1510" s="135">
        <v>0</v>
      </c>
      <c r="L1510" s="135">
        <v>0</v>
      </c>
      <c r="N1510" s="135">
        <v>0</v>
      </c>
      <c r="P1510" s="135">
        <v>0</v>
      </c>
      <c r="R1510" s="135">
        <v>0</v>
      </c>
    </row>
    <row r="1511" spans="1:18" ht="12" customHeight="1" x14ac:dyDescent="0.2">
      <c r="A1511" s="8">
        <v>14000</v>
      </c>
      <c r="B1511" s="8">
        <v>1000</v>
      </c>
      <c r="C1511" s="8">
        <v>56113</v>
      </c>
      <c r="D1511" s="8" t="s">
        <v>746</v>
      </c>
      <c r="E1511" s="17">
        <v>2000</v>
      </c>
      <c r="F1511" s="17" t="s">
        <v>12</v>
      </c>
      <c r="G1511" s="25" t="s">
        <v>10</v>
      </c>
      <c r="H1511" s="25" t="s">
        <v>217</v>
      </c>
      <c r="I1511" s="105"/>
      <c r="J1511" s="135">
        <v>2000</v>
      </c>
      <c r="L1511" s="135">
        <v>4000</v>
      </c>
      <c r="N1511" s="135">
        <v>6000</v>
      </c>
      <c r="P1511" s="135">
        <v>8000</v>
      </c>
      <c r="R1511" s="135">
        <v>8000</v>
      </c>
    </row>
    <row r="1512" spans="1:18" ht="12" customHeight="1" x14ac:dyDescent="0.2">
      <c r="A1512" s="8">
        <v>14000</v>
      </c>
      <c r="B1512" s="8">
        <v>1000</v>
      </c>
      <c r="C1512" s="8">
        <v>56113</v>
      </c>
      <c r="D1512" s="8" t="s">
        <v>746</v>
      </c>
      <c r="E1512" s="17">
        <v>3000</v>
      </c>
      <c r="F1512" s="17" t="s">
        <v>12</v>
      </c>
      <c r="G1512" s="25" t="s">
        <v>10</v>
      </c>
      <c r="H1512" s="25" t="s">
        <v>1002</v>
      </c>
      <c r="I1512" s="105"/>
      <c r="J1512" s="135" t="s">
        <v>977</v>
      </c>
    </row>
    <row r="1513" spans="1:18" ht="12" customHeight="1" x14ac:dyDescent="0.2">
      <c r="A1513" s="8">
        <v>14000</v>
      </c>
      <c r="B1513" s="8">
        <v>1000</v>
      </c>
      <c r="C1513" s="8">
        <v>56113</v>
      </c>
      <c r="D1513" s="8" t="s">
        <v>746</v>
      </c>
      <c r="E1513" s="17">
        <v>4010</v>
      </c>
      <c r="F1513" s="17" t="s">
        <v>12</v>
      </c>
      <c r="G1513" s="25" t="s">
        <v>10</v>
      </c>
      <c r="H1513" s="25" t="s">
        <v>1003</v>
      </c>
      <c r="I1513" s="105"/>
      <c r="J1513" s="135" t="s">
        <v>977</v>
      </c>
    </row>
    <row r="1514" spans="1:18" ht="12" customHeight="1" x14ac:dyDescent="0.2">
      <c r="A1514" s="8">
        <v>14000</v>
      </c>
      <c r="B1514" s="8">
        <v>1000</v>
      </c>
      <c r="C1514" s="8">
        <v>56113</v>
      </c>
      <c r="D1514" s="8" t="s">
        <v>746</v>
      </c>
      <c r="E1514" s="17">
        <v>4020</v>
      </c>
      <c r="F1514" s="17" t="s">
        <v>12</v>
      </c>
      <c r="G1514" s="25" t="s">
        <v>10</v>
      </c>
      <c r="H1514" s="25" t="s">
        <v>1004</v>
      </c>
      <c r="I1514" s="105"/>
      <c r="J1514" s="135" t="s">
        <v>977</v>
      </c>
    </row>
    <row r="1515" spans="1:18" ht="12" customHeight="1" x14ac:dyDescent="0.2">
      <c r="A1515" s="8">
        <v>14000</v>
      </c>
      <c r="B1515" s="8">
        <v>1000</v>
      </c>
      <c r="C1515" s="8">
        <v>56113</v>
      </c>
      <c r="D1515" s="8" t="s">
        <v>746</v>
      </c>
      <c r="E1515" s="17">
        <v>9000</v>
      </c>
      <c r="F1515" s="17" t="s">
        <v>12</v>
      </c>
      <c r="G1515" s="25" t="s">
        <v>10</v>
      </c>
      <c r="H1515" s="25" t="s">
        <v>1005</v>
      </c>
      <c r="I1515" s="105"/>
      <c r="J1515" s="135">
        <v>0</v>
      </c>
      <c r="L1515" s="135">
        <v>0</v>
      </c>
      <c r="N1515" s="135">
        <v>0</v>
      </c>
      <c r="P1515" s="135">
        <v>0</v>
      </c>
      <c r="R1515" s="135">
        <v>0</v>
      </c>
    </row>
    <row r="1516" spans="1:18" ht="14.25" x14ac:dyDescent="0.3">
      <c r="A1516" s="11"/>
      <c r="B1516" s="11"/>
      <c r="C1516" s="11" t="s">
        <v>94</v>
      </c>
      <c r="D1516" s="11"/>
      <c r="E1516" s="22"/>
      <c r="F1516" s="22"/>
      <c r="G1516" s="22"/>
      <c r="H1516" s="22"/>
      <c r="I1516" s="101"/>
      <c r="J1516" s="73" t="s">
        <v>905</v>
      </c>
      <c r="K1516" s="83"/>
      <c r="L1516" s="73" t="s">
        <v>906</v>
      </c>
      <c r="M1516" s="83"/>
      <c r="N1516" s="73" t="s">
        <v>907</v>
      </c>
      <c r="O1516" s="83"/>
      <c r="P1516" s="73" t="s">
        <v>908</v>
      </c>
      <c r="Q1516" s="83"/>
      <c r="R1516" s="73" t="s">
        <v>909</v>
      </c>
    </row>
    <row r="1517" spans="1:18" ht="12" customHeight="1" x14ac:dyDescent="0.2">
      <c r="A1517" s="8">
        <v>14000</v>
      </c>
      <c r="B1517" s="8">
        <v>1000</v>
      </c>
      <c r="C1517" s="8">
        <v>57331</v>
      </c>
      <c r="D1517" s="8" t="s">
        <v>95</v>
      </c>
      <c r="E1517" s="25" t="s">
        <v>10</v>
      </c>
      <c r="F1517" s="17" t="s">
        <v>12</v>
      </c>
      <c r="G1517" s="25" t="s">
        <v>10</v>
      </c>
      <c r="H1517" s="25" t="s">
        <v>10</v>
      </c>
      <c r="I1517" s="105"/>
      <c r="J1517" s="135">
        <v>0</v>
      </c>
      <c r="L1517" s="135">
        <v>0</v>
      </c>
      <c r="N1517" s="135">
        <v>0</v>
      </c>
      <c r="P1517" s="135">
        <v>0</v>
      </c>
      <c r="R1517" s="135">
        <v>0</v>
      </c>
    </row>
    <row r="1518" spans="1:18" ht="12" customHeight="1" x14ac:dyDescent="0.2">
      <c r="A1518" s="8">
        <v>14000</v>
      </c>
      <c r="B1518" s="8">
        <v>1000</v>
      </c>
      <c r="C1518" s="8">
        <v>57331</v>
      </c>
      <c r="D1518" s="8" t="s">
        <v>95</v>
      </c>
      <c r="E1518" s="17">
        <v>1010</v>
      </c>
      <c r="F1518" s="17" t="s">
        <v>12</v>
      </c>
      <c r="G1518" s="25" t="s">
        <v>10</v>
      </c>
      <c r="H1518" s="25" t="s">
        <v>975</v>
      </c>
      <c r="I1518" s="105"/>
      <c r="J1518" s="135">
        <v>0</v>
      </c>
      <c r="L1518" s="135">
        <v>0</v>
      </c>
      <c r="N1518" s="135">
        <v>0</v>
      </c>
      <c r="P1518" s="135">
        <v>0</v>
      </c>
      <c r="R1518" s="135">
        <v>0</v>
      </c>
    </row>
    <row r="1519" spans="1:18" ht="12" customHeight="1" x14ac:dyDescent="0.2">
      <c r="A1519" s="8">
        <v>14000</v>
      </c>
      <c r="B1519" s="8">
        <v>1000</v>
      </c>
      <c r="C1519" s="8">
        <v>57331</v>
      </c>
      <c r="D1519" s="8" t="s">
        <v>95</v>
      </c>
      <c r="E1519" s="17">
        <v>1020</v>
      </c>
      <c r="F1519" s="17" t="s">
        <v>12</v>
      </c>
      <c r="G1519" s="25" t="s">
        <v>10</v>
      </c>
      <c r="H1519" s="25" t="s">
        <v>216</v>
      </c>
      <c r="I1519" s="105"/>
      <c r="J1519" s="135">
        <v>0</v>
      </c>
      <c r="L1519" s="135">
        <v>0</v>
      </c>
      <c r="N1519" s="135">
        <v>0</v>
      </c>
      <c r="P1519" s="135">
        <v>0</v>
      </c>
      <c r="R1519" s="135">
        <v>0</v>
      </c>
    </row>
    <row r="1520" spans="1:18" ht="12" customHeight="1" x14ac:dyDescent="0.2">
      <c r="A1520" s="8">
        <v>14000</v>
      </c>
      <c r="B1520" s="8">
        <v>1000</v>
      </c>
      <c r="C1520" s="8">
        <v>57331</v>
      </c>
      <c r="D1520" s="8" t="s">
        <v>95</v>
      </c>
      <c r="E1520" s="17">
        <v>2000</v>
      </c>
      <c r="F1520" s="17" t="s">
        <v>12</v>
      </c>
      <c r="G1520" s="25" t="s">
        <v>10</v>
      </c>
      <c r="H1520" s="25" t="s">
        <v>217</v>
      </c>
      <c r="I1520" s="105"/>
      <c r="J1520" s="135">
        <v>0</v>
      </c>
      <c r="L1520" s="135">
        <v>0</v>
      </c>
      <c r="N1520" s="135">
        <v>0</v>
      </c>
      <c r="P1520" s="135">
        <v>0</v>
      </c>
      <c r="R1520" s="135">
        <v>0</v>
      </c>
    </row>
    <row r="1521" spans="1:46" ht="12" customHeight="1" x14ac:dyDescent="0.2">
      <c r="A1521" s="8">
        <v>14000</v>
      </c>
      <c r="B1521" s="8">
        <v>1000</v>
      </c>
      <c r="C1521" s="8">
        <v>57331</v>
      </c>
      <c r="D1521" s="8" t="s">
        <v>95</v>
      </c>
      <c r="E1521" s="17">
        <v>3000</v>
      </c>
      <c r="F1521" s="17" t="s">
        <v>12</v>
      </c>
      <c r="G1521" s="25" t="s">
        <v>10</v>
      </c>
      <c r="H1521" s="25" t="s">
        <v>1002</v>
      </c>
      <c r="I1521" s="105"/>
      <c r="J1521" s="135">
        <v>0</v>
      </c>
      <c r="L1521" s="135">
        <v>0</v>
      </c>
      <c r="N1521" s="135">
        <v>0</v>
      </c>
      <c r="P1521" s="135">
        <v>0</v>
      </c>
      <c r="R1521" s="135">
        <v>0</v>
      </c>
    </row>
    <row r="1522" spans="1:46" ht="12" customHeight="1" x14ac:dyDescent="0.2">
      <c r="A1522" s="8">
        <v>14000</v>
      </c>
      <c r="B1522" s="8">
        <v>1000</v>
      </c>
      <c r="C1522" s="8">
        <v>57331</v>
      </c>
      <c r="D1522" s="8" t="s">
        <v>95</v>
      </c>
      <c r="E1522" s="17">
        <v>4010</v>
      </c>
      <c r="F1522" s="17" t="s">
        <v>12</v>
      </c>
      <c r="G1522" s="25" t="s">
        <v>10</v>
      </c>
      <c r="H1522" s="25" t="s">
        <v>1003</v>
      </c>
      <c r="I1522" s="105"/>
      <c r="J1522" s="135">
        <v>0</v>
      </c>
      <c r="L1522" s="135">
        <v>0</v>
      </c>
      <c r="N1522" s="135">
        <v>0</v>
      </c>
      <c r="P1522" s="135">
        <v>0</v>
      </c>
      <c r="R1522" s="135">
        <v>0</v>
      </c>
    </row>
    <row r="1523" spans="1:46" ht="12" customHeight="1" x14ac:dyDescent="0.2">
      <c r="A1523" s="8">
        <v>14000</v>
      </c>
      <c r="B1523" s="8">
        <v>1000</v>
      </c>
      <c r="C1523" s="8">
        <v>57331</v>
      </c>
      <c r="D1523" s="8" t="s">
        <v>95</v>
      </c>
      <c r="E1523" s="17">
        <v>4020</v>
      </c>
      <c r="F1523" s="17" t="s">
        <v>12</v>
      </c>
      <c r="G1523" s="25" t="s">
        <v>10</v>
      </c>
      <c r="H1523" s="25" t="s">
        <v>1004</v>
      </c>
      <c r="I1523" s="105"/>
      <c r="J1523" s="135">
        <v>0</v>
      </c>
      <c r="L1523" s="135">
        <v>0</v>
      </c>
      <c r="N1523" s="135">
        <v>0</v>
      </c>
      <c r="P1523" s="135">
        <v>0</v>
      </c>
      <c r="R1523" s="135">
        <v>0</v>
      </c>
    </row>
    <row r="1524" spans="1:46" ht="12" customHeight="1" x14ac:dyDescent="0.2">
      <c r="A1524" s="8">
        <v>14000</v>
      </c>
      <c r="B1524" s="8">
        <v>1000</v>
      </c>
      <c r="C1524" s="8">
        <v>57331</v>
      </c>
      <c r="D1524" s="8" t="s">
        <v>95</v>
      </c>
      <c r="E1524" s="17">
        <v>9000</v>
      </c>
      <c r="F1524" s="17" t="s">
        <v>12</v>
      </c>
      <c r="G1524" s="25" t="s">
        <v>10</v>
      </c>
      <c r="H1524" s="25" t="s">
        <v>1005</v>
      </c>
      <c r="I1524" s="105"/>
      <c r="J1524" s="135">
        <v>0</v>
      </c>
      <c r="L1524" s="135">
        <v>0</v>
      </c>
      <c r="N1524" s="135">
        <v>0</v>
      </c>
      <c r="P1524" s="135">
        <v>0</v>
      </c>
      <c r="R1524" s="135">
        <v>0</v>
      </c>
    </row>
    <row r="1525" spans="1:46" ht="12" customHeight="1" x14ac:dyDescent="0.2">
      <c r="A1525" s="8">
        <v>14000</v>
      </c>
      <c r="B1525" s="8">
        <v>1000</v>
      </c>
      <c r="C1525" s="8">
        <v>57332</v>
      </c>
      <c r="D1525" s="8" t="s">
        <v>96</v>
      </c>
      <c r="E1525" s="25" t="s">
        <v>10</v>
      </c>
      <c r="F1525" s="17" t="s">
        <v>12</v>
      </c>
      <c r="G1525" s="25" t="s">
        <v>10</v>
      </c>
      <c r="H1525" s="25" t="s">
        <v>10</v>
      </c>
      <c r="I1525" s="105"/>
      <c r="J1525" s="135">
        <v>0</v>
      </c>
      <c r="L1525" s="135">
        <v>0</v>
      </c>
      <c r="N1525" s="135">
        <v>0</v>
      </c>
      <c r="P1525" s="135">
        <v>0</v>
      </c>
      <c r="R1525" s="135">
        <v>0</v>
      </c>
    </row>
    <row r="1526" spans="1:46" ht="12" customHeight="1" x14ac:dyDescent="0.2">
      <c r="A1526" s="8">
        <v>14000</v>
      </c>
      <c r="B1526" s="8">
        <v>1000</v>
      </c>
      <c r="C1526" s="8">
        <v>57332</v>
      </c>
      <c r="D1526" s="8" t="s">
        <v>96</v>
      </c>
      <c r="E1526" s="17">
        <v>1010</v>
      </c>
      <c r="F1526" s="17" t="s">
        <v>12</v>
      </c>
      <c r="G1526" s="25" t="s">
        <v>10</v>
      </c>
      <c r="H1526" s="25" t="s">
        <v>975</v>
      </c>
      <c r="I1526" s="105"/>
      <c r="J1526" s="135">
        <v>0</v>
      </c>
      <c r="L1526" s="135">
        <v>0</v>
      </c>
      <c r="N1526" s="135">
        <v>0</v>
      </c>
      <c r="P1526" s="135">
        <v>0</v>
      </c>
      <c r="R1526" s="135">
        <v>0</v>
      </c>
    </row>
    <row r="1527" spans="1:46" ht="12" customHeight="1" x14ac:dyDescent="0.2">
      <c r="A1527" s="8">
        <v>14000</v>
      </c>
      <c r="B1527" s="8">
        <v>1000</v>
      </c>
      <c r="C1527" s="8">
        <v>57332</v>
      </c>
      <c r="D1527" s="8" t="s">
        <v>96</v>
      </c>
      <c r="E1527" s="17">
        <v>1020</v>
      </c>
      <c r="F1527" s="17" t="s">
        <v>12</v>
      </c>
      <c r="G1527" s="25" t="s">
        <v>10</v>
      </c>
      <c r="H1527" s="25" t="s">
        <v>216</v>
      </c>
      <c r="I1527" s="105"/>
      <c r="J1527" s="135">
        <v>0</v>
      </c>
      <c r="L1527" s="135">
        <v>0</v>
      </c>
      <c r="N1527" s="135">
        <v>0</v>
      </c>
      <c r="P1527" s="135">
        <v>0</v>
      </c>
      <c r="R1527" s="135">
        <v>0</v>
      </c>
    </row>
    <row r="1528" spans="1:46" ht="12" customHeight="1" x14ac:dyDescent="0.2">
      <c r="A1528" s="8">
        <v>14000</v>
      </c>
      <c r="B1528" s="8">
        <v>1000</v>
      </c>
      <c r="C1528" s="8">
        <v>57332</v>
      </c>
      <c r="D1528" s="8" t="s">
        <v>96</v>
      </c>
      <c r="E1528" s="17">
        <v>2000</v>
      </c>
      <c r="F1528" s="17" t="s">
        <v>12</v>
      </c>
      <c r="G1528" s="25" t="s">
        <v>10</v>
      </c>
      <c r="H1528" s="25" t="s">
        <v>217</v>
      </c>
      <c r="I1528" s="105"/>
      <c r="J1528" s="135">
        <v>0</v>
      </c>
      <c r="L1528" s="135">
        <v>0</v>
      </c>
      <c r="N1528" s="135">
        <v>0</v>
      </c>
      <c r="P1528" s="135">
        <v>0</v>
      </c>
      <c r="R1528" s="135">
        <v>0</v>
      </c>
    </row>
    <row r="1529" spans="1:46" ht="12" customHeight="1" x14ac:dyDescent="0.2">
      <c r="A1529" s="8">
        <v>14000</v>
      </c>
      <c r="B1529" s="8">
        <v>1000</v>
      </c>
      <c r="C1529" s="8">
        <v>57332</v>
      </c>
      <c r="D1529" s="8" t="s">
        <v>96</v>
      </c>
      <c r="E1529" s="17">
        <v>3000</v>
      </c>
      <c r="F1529" s="17" t="s">
        <v>12</v>
      </c>
      <c r="G1529" s="25" t="s">
        <v>10</v>
      </c>
      <c r="H1529" s="25" t="s">
        <v>1002</v>
      </c>
      <c r="I1529" s="105"/>
      <c r="J1529" s="135">
        <v>0</v>
      </c>
      <c r="L1529" s="135">
        <v>0</v>
      </c>
      <c r="N1529" s="135">
        <v>0</v>
      </c>
      <c r="P1529" s="135">
        <v>0</v>
      </c>
      <c r="R1529" s="135">
        <v>0</v>
      </c>
    </row>
    <row r="1530" spans="1:46" ht="12" customHeight="1" x14ac:dyDescent="0.2">
      <c r="A1530" s="8">
        <v>14000</v>
      </c>
      <c r="B1530" s="8">
        <v>1000</v>
      </c>
      <c r="C1530" s="8">
        <v>57332</v>
      </c>
      <c r="D1530" s="8" t="s">
        <v>96</v>
      </c>
      <c r="E1530" s="17">
        <v>4010</v>
      </c>
      <c r="F1530" s="17" t="s">
        <v>12</v>
      </c>
      <c r="G1530" s="25" t="s">
        <v>10</v>
      </c>
      <c r="H1530" s="25" t="s">
        <v>1003</v>
      </c>
      <c r="I1530" s="105"/>
      <c r="J1530" s="135">
        <v>0</v>
      </c>
      <c r="L1530" s="135">
        <v>0</v>
      </c>
      <c r="N1530" s="135">
        <v>0</v>
      </c>
      <c r="P1530" s="135">
        <v>0</v>
      </c>
      <c r="R1530" s="135">
        <v>0</v>
      </c>
    </row>
    <row r="1531" spans="1:46" ht="12" customHeight="1" x14ac:dyDescent="0.2">
      <c r="A1531" s="8">
        <v>14000</v>
      </c>
      <c r="B1531" s="8">
        <v>1000</v>
      </c>
      <c r="C1531" s="8">
        <v>57332</v>
      </c>
      <c r="D1531" s="8" t="s">
        <v>96</v>
      </c>
      <c r="E1531" s="17">
        <v>4020</v>
      </c>
      <c r="F1531" s="17" t="s">
        <v>12</v>
      </c>
      <c r="G1531" s="25" t="s">
        <v>10</v>
      </c>
      <c r="H1531" s="25" t="s">
        <v>1004</v>
      </c>
      <c r="I1531" s="105"/>
      <c r="J1531" s="135">
        <v>0</v>
      </c>
      <c r="L1531" s="135">
        <v>0</v>
      </c>
      <c r="N1531" s="135">
        <v>0</v>
      </c>
      <c r="P1531" s="135">
        <v>0</v>
      </c>
      <c r="R1531" s="135">
        <v>0</v>
      </c>
    </row>
    <row r="1532" spans="1:46" ht="12" customHeight="1" x14ac:dyDescent="0.2">
      <c r="A1532" s="8">
        <v>14000</v>
      </c>
      <c r="B1532" s="8">
        <v>1000</v>
      </c>
      <c r="C1532" s="8">
        <v>57332</v>
      </c>
      <c r="D1532" s="8" t="s">
        <v>96</v>
      </c>
      <c r="E1532" s="17">
        <v>9000</v>
      </c>
      <c r="F1532" s="17" t="s">
        <v>12</v>
      </c>
      <c r="G1532" s="25" t="s">
        <v>10</v>
      </c>
      <c r="H1532" s="25" t="s">
        <v>1005</v>
      </c>
      <c r="I1532" s="105"/>
      <c r="J1532" s="135">
        <v>0</v>
      </c>
      <c r="L1532" s="135">
        <v>0</v>
      </c>
      <c r="N1532" s="135">
        <v>0</v>
      </c>
      <c r="P1532" s="135">
        <v>0</v>
      </c>
      <c r="R1532" s="135">
        <v>0</v>
      </c>
    </row>
    <row r="1533" spans="1:46" ht="14.25" x14ac:dyDescent="0.3">
      <c r="A1533" s="3"/>
      <c r="B1533" s="280" t="s">
        <v>107</v>
      </c>
      <c r="C1533" s="281"/>
      <c r="D1533" s="281"/>
      <c r="E1533" s="281"/>
      <c r="F1533" s="281"/>
      <c r="G1533" s="282"/>
      <c r="H1533" s="16"/>
      <c r="I1533" s="95"/>
    </row>
    <row r="1534" spans="1:46" ht="14.25" x14ac:dyDescent="0.3">
      <c r="A1534" s="4"/>
      <c r="B1534" s="5"/>
      <c r="C1534" s="6" t="s">
        <v>91</v>
      </c>
      <c r="D1534" s="7"/>
      <c r="E1534" s="18"/>
      <c r="F1534" s="18"/>
      <c r="G1534" s="19"/>
      <c r="H1534" s="19"/>
      <c r="I1534" s="89"/>
      <c r="J1534" s="73" t="s">
        <v>905</v>
      </c>
      <c r="K1534" s="83"/>
      <c r="L1534" s="73" t="s">
        <v>906</v>
      </c>
      <c r="M1534" s="83"/>
      <c r="N1534" s="73" t="s">
        <v>907</v>
      </c>
      <c r="O1534" s="83"/>
      <c r="P1534" s="73" t="s">
        <v>908</v>
      </c>
      <c r="Q1534" s="83"/>
      <c r="R1534" s="73" t="s">
        <v>909</v>
      </c>
    </row>
    <row r="1535" spans="1:46" s="123" customFormat="1" ht="12" customHeight="1" x14ac:dyDescent="0.2">
      <c r="A1535" s="8">
        <v>14000</v>
      </c>
      <c r="B1535" s="8">
        <v>2200</v>
      </c>
      <c r="C1535" s="8">
        <v>56114</v>
      </c>
      <c r="D1535" s="8" t="s">
        <v>108</v>
      </c>
      <c r="E1535" s="25" t="s">
        <v>10</v>
      </c>
      <c r="F1535" s="17" t="s">
        <v>12</v>
      </c>
      <c r="G1535" s="25" t="s">
        <v>10</v>
      </c>
      <c r="H1535" s="25" t="s">
        <v>10</v>
      </c>
      <c r="I1535" s="105"/>
      <c r="J1535" s="135">
        <v>0</v>
      </c>
      <c r="K1535" s="136"/>
      <c r="L1535" s="135">
        <v>0</v>
      </c>
      <c r="M1535" s="136"/>
      <c r="N1535" s="135">
        <v>0</v>
      </c>
      <c r="O1535" s="136"/>
      <c r="P1535" s="135">
        <v>0</v>
      </c>
      <c r="Q1535" s="136"/>
      <c r="R1535" s="135">
        <v>0</v>
      </c>
      <c r="S1535" s="122"/>
      <c r="T1535" s="122"/>
      <c r="U1535" s="122"/>
      <c r="V1535" s="122"/>
      <c r="W1535" s="122"/>
      <c r="X1535" s="122"/>
      <c r="Y1535" s="122"/>
      <c r="Z1535" s="122"/>
      <c r="AA1535" s="122"/>
      <c r="AB1535" s="122"/>
      <c r="AC1535" s="122"/>
      <c r="AD1535" s="122"/>
      <c r="AE1535" s="122"/>
      <c r="AF1535" s="122"/>
      <c r="AG1535" s="122"/>
      <c r="AH1535" s="122"/>
      <c r="AI1535" s="122"/>
      <c r="AJ1535" s="122"/>
      <c r="AK1535" s="122"/>
      <c r="AL1535" s="122"/>
      <c r="AM1535" s="122"/>
      <c r="AN1535" s="122"/>
      <c r="AO1535" s="122"/>
      <c r="AP1535" s="122"/>
      <c r="AQ1535" s="122"/>
      <c r="AR1535" s="122"/>
      <c r="AS1535" s="122"/>
      <c r="AT1535" s="122"/>
    </row>
    <row r="1536" spans="1:46" s="123" customFormat="1" ht="12" customHeight="1" x14ac:dyDescent="0.2">
      <c r="A1536" s="112"/>
      <c r="B1536" s="113"/>
      <c r="C1536" s="113"/>
      <c r="D1536" s="113"/>
      <c r="E1536" s="118"/>
      <c r="F1536" s="115"/>
      <c r="G1536" s="243"/>
      <c r="H1536" s="243"/>
      <c r="I1536" s="244"/>
      <c r="J1536" s="145"/>
      <c r="K1536" s="146"/>
      <c r="L1536" s="145"/>
      <c r="M1536" s="146"/>
      <c r="N1536" s="145"/>
      <c r="O1536" s="146"/>
      <c r="P1536" s="145"/>
      <c r="Q1536" s="146"/>
      <c r="R1536" s="145"/>
      <c r="S1536" s="122"/>
      <c r="T1536" s="122"/>
      <c r="U1536" s="122"/>
      <c r="V1536" s="122"/>
      <c r="W1536" s="122"/>
      <c r="X1536" s="122"/>
      <c r="Y1536" s="122"/>
      <c r="Z1536" s="122"/>
      <c r="AA1536" s="122"/>
      <c r="AB1536" s="122"/>
      <c r="AC1536" s="122"/>
      <c r="AD1536" s="122"/>
      <c r="AE1536" s="122"/>
      <c r="AF1536" s="122"/>
      <c r="AG1536" s="122"/>
      <c r="AH1536" s="122"/>
      <c r="AI1536" s="122"/>
      <c r="AJ1536" s="122"/>
      <c r="AK1536" s="122"/>
      <c r="AL1536" s="122"/>
      <c r="AM1536" s="122"/>
      <c r="AN1536" s="122"/>
      <c r="AO1536" s="122"/>
      <c r="AP1536" s="122"/>
      <c r="AQ1536" s="122"/>
      <c r="AR1536" s="122"/>
      <c r="AS1536" s="122"/>
      <c r="AT1536" s="122"/>
    </row>
    <row r="1537" spans="1:46" s="123" customFormat="1" ht="12" customHeight="1" x14ac:dyDescent="0.2">
      <c r="A1537" s="112"/>
      <c r="B1537" s="113"/>
      <c r="C1537" s="113"/>
      <c r="D1537" s="113"/>
      <c r="E1537" s="118"/>
      <c r="F1537" s="115"/>
      <c r="G1537" s="243"/>
      <c r="H1537" s="246" t="s">
        <v>985</v>
      </c>
      <c r="I1537" s="244"/>
      <c r="J1537" s="135">
        <f>SUM(J1476:J1535)</f>
        <v>46055</v>
      </c>
      <c r="K1537" s="136"/>
      <c r="L1537" s="135">
        <f>SUM(L1476:L1535)</f>
        <v>62950</v>
      </c>
      <c r="M1537" s="136"/>
      <c r="N1537" s="135">
        <f>SUM(N1476:N1535)</f>
        <v>70845</v>
      </c>
      <c r="O1537" s="136"/>
      <c r="P1537" s="135">
        <f>SUM(P1476:P1535)</f>
        <v>83635</v>
      </c>
      <c r="Q1537" s="136"/>
      <c r="R1537" s="135">
        <f>SUM(R1476:R1535)</f>
        <v>93425</v>
      </c>
      <c r="S1537" s="122"/>
      <c r="T1537" s="122"/>
      <c r="U1537" s="122"/>
      <c r="V1537" s="122"/>
      <c r="W1537" s="122"/>
      <c r="X1537" s="122"/>
      <c r="Y1537" s="122"/>
      <c r="Z1537" s="122"/>
      <c r="AA1537" s="122"/>
      <c r="AB1537" s="122"/>
      <c r="AC1537" s="122"/>
      <c r="AD1537" s="122"/>
      <c r="AE1537" s="122"/>
      <c r="AF1537" s="122"/>
      <c r="AG1537" s="122"/>
      <c r="AH1537" s="122"/>
      <c r="AI1537" s="122"/>
      <c r="AJ1537" s="122"/>
      <c r="AK1537" s="122"/>
      <c r="AL1537" s="122"/>
      <c r="AM1537" s="122"/>
      <c r="AN1537" s="122"/>
      <c r="AO1537" s="122"/>
      <c r="AP1537" s="122"/>
      <c r="AQ1537" s="122"/>
      <c r="AR1537" s="122"/>
      <c r="AS1537" s="122"/>
      <c r="AT1537" s="122"/>
    </row>
    <row r="1538" spans="1:46" s="123" customFormat="1" ht="14.25" x14ac:dyDescent="0.3">
      <c r="A1538" s="283" t="s">
        <v>170</v>
      </c>
      <c r="B1538" s="284"/>
      <c r="C1538" s="284"/>
      <c r="D1538" s="284"/>
      <c r="E1538" s="284"/>
      <c r="F1538" s="284"/>
      <c r="G1538" s="285"/>
      <c r="H1538" s="258"/>
      <c r="I1538" s="259"/>
      <c r="J1538" s="131"/>
      <c r="K1538" s="132"/>
      <c r="L1538" s="131"/>
      <c r="M1538" s="132"/>
      <c r="N1538" s="131"/>
      <c r="O1538" s="132"/>
      <c r="P1538" s="131"/>
      <c r="Q1538" s="132"/>
      <c r="R1538" s="131"/>
      <c r="S1538" s="122"/>
      <c r="T1538" s="122"/>
      <c r="U1538" s="122"/>
      <c r="V1538" s="122"/>
      <c r="W1538" s="122"/>
      <c r="X1538" s="122"/>
      <c r="Y1538" s="122"/>
      <c r="Z1538" s="122"/>
      <c r="AA1538" s="122"/>
      <c r="AB1538" s="122"/>
      <c r="AC1538" s="122"/>
      <c r="AD1538" s="122"/>
      <c r="AE1538" s="122"/>
      <c r="AF1538" s="122"/>
      <c r="AG1538" s="122"/>
      <c r="AH1538" s="122"/>
      <c r="AI1538" s="122"/>
      <c r="AJ1538" s="122"/>
      <c r="AK1538" s="122"/>
      <c r="AL1538" s="122"/>
      <c r="AM1538" s="122"/>
      <c r="AN1538" s="122"/>
      <c r="AO1538" s="122"/>
      <c r="AP1538" s="122"/>
      <c r="AQ1538" s="122"/>
      <c r="AR1538" s="122"/>
      <c r="AS1538" s="122"/>
      <c r="AT1538" s="122"/>
    </row>
    <row r="1539" spans="1:46" ht="14.25" x14ac:dyDescent="0.3">
      <c r="A1539" s="286" t="s">
        <v>705</v>
      </c>
      <c r="B1539" s="287"/>
      <c r="C1539" s="287"/>
      <c r="D1539" s="287"/>
      <c r="E1539" s="287"/>
      <c r="F1539" s="287"/>
      <c r="G1539" s="288"/>
      <c r="H1539" s="149"/>
      <c r="I1539" s="150"/>
      <c r="J1539" s="150"/>
      <c r="K1539" s="150"/>
      <c r="L1539" s="150"/>
      <c r="M1539" s="150"/>
      <c r="N1539" s="150"/>
      <c r="O1539" s="150"/>
      <c r="P1539" s="150"/>
      <c r="Q1539" s="150"/>
      <c r="R1539" s="150"/>
    </row>
    <row r="1540" spans="1:46" s="123" customFormat="1" ht="14.25" x14ac:dyDescent="0.3">
      <c r="A1540" s="3"/>
      <c r="B1540" s="280" t="s">
        <v>8</v>
      </c>
      <c r="C1540" s="281"/>
      <c r="D1540" s="281"/>
      <c r="E1540" s="281"/>
      <c r="F1540" s="281"/>
      <c r="G1540" s="282"/>
      <c r="H1540" s="19"/>
      <c r="I1540" s="89"/>
      <c r="J1540" s="89"/>
      <c r="K1540" s="89"/>
      <c r="L1540" s="89"/>
      <c r="M1540" s="89"/>
      <c r="N1540" s="89"/>
      <c r="O1540" s="89"/>
      <c r="P1540" s="89"/>
      <c r="Q1540" s="89"/>
      <c r="R1540" s="89"/>
      <c r="S1540" s="122"/>
      <c r="T1540" s="122"/>
      <c r="U1540" s="122"/>
      <c r="V1540" s="122"/>
      <c r="W1540" s="122"/>
      <c r="X1540" s="122"/>
      <c r="Y1540" s="122"/>
      <c r="Z1540" s="122"/>
      <c r="AA1540" s="122"/>
      <c r="AB1540" s="122"/>
      <c r="AC1540" s="122"/>
      <c r="AD1540" s="122"/>
      <c r="AE1540" s="122"/>
      <c r="AF1540" s="122"/>
      <c r="AG1540" s="122"/>
      <c r="AH1540" s="122"/>
      <c r="AI1540" s="122"/>
      <c r="AJ1540" s="122"/>
      <c r="AK1540" s="122"/>
      <c r="AL1540" s="122"/>
      <c r="AM1540" s="122"/>
      <c r="AN1540" s="122"/>
      <c r="AO1540" s="122"/>
      <c r="AP1540" s="122"/>
      <c r="AQ1540" s="122"/>
      <c r="AR1540" s="122"/>
      <c r="AS1540" s="122"/>
      <c r="AT1540" s="122"/>
    </row>
    <row r="1541" spans="1:46" ht="14.25" x14ac:dyDescent="0.3">
      <c r="A1541" s="4"/>
      <c r="B1541" s="5"/>
      <c r="C1541" s="6" t="s">
        <v>9</v>
      </c>
      <c r="D1541" s="7"/>
      <c r="E1541" s="18"/>
      <c r="F1541" s="18"/>
      <c r="G1541" s="19"/>
      <c r="H1541" s="19"/>
      <c r="I1541" s="89"/>
      <c r="J1541" s="73" t="s">
        <v>905</v>
      </c>
      <c r="K1541" s="83"/>
      <c r="L1541" s="73" t="s">
        <v>906</v>
      </c>
      <c r="M1541" s="83"/>
      <c r="N1541" s="73" t="s">
        <v>907</v>
      </c>
      <c r="O1541" s="83"/>
      <c r="P1541" s="73" t="s">
        <v>908</v>
      </c>
      <c r="Q1541" s="83"/>
      <c r="R1541" s="73" t="s">
        <v>909</v>
      </c>
    </row>
    <row r="1542" spans="1:46" x14ac:dyDescent="0.2">
      <c r="A1542" s="8">
        <v>21000</v>
      </c>
      <c r="B1542" s="9" t="s">
        <v>10</v>
      </c>
      <c r="C1542" s="8">
        <v>11111</v>
      </c>
      <c r="D1542" s="8" t="s">
        <v>11</v>
      </c>
      <c r="E1542" s="25" t="s">
        <v>10</v>
      </c>
      <c r="F1542" s="17" t="s">
        <v>12</v>
      </c>
      <c r="G1542" s="25" t="s">
        <v>10</v>
      </c>
      <c r="H1542" s="25" t="s">
        <v>10</v>
      </c>
      <c r="I1542" s="105"/>
      <c r="J1542" s="135">
        <v>0</v>
      </c>
      <c r="L1542" s="135">
        <v>0</v>
      </c>
      <c r="N1542" s="135">
        <v>0</v>
      </c>
      <c r="P1542" s="135">
        <v>0</v>
      </c>
      <c r="R1542" s="135">
        <v>0</v>
      </c>
    </row>
    <row r="1543" spans="1:46" s="123" customFormat="1" ht="12" customHeight="1" x14ac:dyDescent="0.2">
      <c r="A1543" s="8">
        <v>21000</v>
      </c>
      <c r="B1543" s="9" t="s">
        <v>10</v>
      </c>
      <c r="C1543" s="8">
        <v>11112</v>
      </c>
      <c r="D1543" s="8" t="s">
        <v>13</v>
      </c>
      <c r="E1543" s="25" t="s">
        <v>10</v>
      </c>
      <c r="F1543" s="17" t="s">
        <v>12</v>
      </c>
      <c r="G1543" s="25" t="s">
        <v>10</v>
      </c>
      <c r="H1543" s="25" t="s">
        <v>10</v>
      </c>
      <c r="I1543" s="105"/>
      <c r="J1543" s="135">
        <v>0</v>
      </c>
      <c r="K1543" s="136"/>
      <c r="L1543" s="135">
        <v>0</v>
      </c>
      <c r="M1543" s="136"/>
      <c r="N1543" s="135">
        <v>0</v>
      </c>
      <c r="O1543" s="136"/>
      <c r="P1543" s="135">
        <v>0</v>
      </c>
      <c r="Q1543" s="136"/>
      <c r="R1543" s="135">
        <v>0</v>
      </c>
      <c r="S1543" s="122"/>
      <c r="T1543" s="122"/>
      <c r="U1543" s="122"/>
      <c r="V1543" s="122"/>
      <c r="W1543" s="122"/>
      <c r="X1543" s="122"/>
      <c r="Y1543" s="122"/>
      <c r="Z1543" s="122"/>
      <c r="AA1543" s="122"/>
      <c r="AB1543" s="122"/>
      <c r="AC1543" s="122"/>
      <c r="AD1543" s="122"/>
      <c r="AE1543" s="122"/>
      <c r="AF1543" s="122"/>
      <c r="AG1543" s="122"/>
      <c r="AH1543" s="122"/>
      <c r="AI1543" s="122"/>
      <c r="AJ1543" s="122"/>
      <c r="AK1543" s="122"/>
      <c r="AL1543" s="122"/>
      <c r="AM1543" s="122"/>
      <c r="AN1543" s="122"/>
      <c r="AO1543" s="122"/>
      <c r="AP1543" s="122"/>
      <c r="AQ1543" s="122"/>
      <c r="AR1543" s="122"/>
      <c r="AS1543" s="122"/>
      <c r="AT1543" s="122"/>
    </row>
    <row r="1544" spans="1:46" ht="14.25" x14ac:dyDescent="0.3">
      <c r="A1544" s="4"/>
      <c r="B1544" s="5"/>
      <c r="C1544" s="6" t="s">
        <v>14</v>
      </c>
      <c r="D1544" s="7"/>
      <c r="E1544" s="18"/>
      <c r="F1544" s="18"/>
      <c r="G1544" s="19"/>
      <c r="H1544" s="19"/>
      <c r="I1544" s="89"/>
      <c r="J1544" s="73" t="s">
        <v>905</v>
      </c>
      <c r="K1544" s="83"/>
      <c r="L1544" s="73" t="s">
        <v>906</v>
      </c>
      <c r="M1544" s="83"/>
      <c r="N1544" s="73" t="s">
        <v>907</v>
      </c>
      <c r="O1544" s="83"/>
      <c r="P1544" s="73" t="s">
        <v>908</v>
      </c>
      <c r="Q1544" s="83"/>
      <c r="R1544" s="73" t="s">
        <v>909</v>
      </c>
    </row>
    <row r="1545" spans="1:46" ht="12" customHeight="1" x14ac:dyDescent="0.2">
      <c r="A1545" s="8">
        <v>21000</v>
      </c>
      <c r="B1545" s="9" t="s">
        <v>10</v>
      </c>
      <c r="C1545" s="8">
        <v>41500</v>
      </c>
      <c r="D1545" s="8" t="s">
        <v>20</v>
      </c>
      <c r="E1545" s="25" t="s">
        <v>10</v>
      </c>
      <c r="F1545" s="17" t="s">
        <v>12</v>
      </c>
      <c r="G1545" s="25" t="s">
        <v>10</v>
      </c>
      <c r="H1545" s="25" t="s">
        <v>10</v>
      </c>
      <c r="I1545" s="105"/>
      <c r="J1545" s="135">
        <v>0</v>
      </c>
      <c r="L1545" s="135">
        <v>0</v>
      </c>
      <c r="N1545" s="135">
        <v>0</v>
      </c>
      <c r="P1545" s="135">
        <v>0</v>
      </c>
      <c r="R1545" s="135">
        <v>0</v>
      </c>
    </row>
    <row r="1546" spans="1:46" ht="12" customHeight="1" x14ac:dyDescent="0.2">
      <c r="A1546" s="8">
        <v>21000</v>
      </c>
      <c r="B1546" s="9" t="s">
        <v>10</v>
      </c>
      <c r="C1546" s="8">
        <v>41603</v>
      </c>
      <c r="D1546" s="8" t="s">
        <v>171</v>
      </c>
      <c r="E1546" s="25" t="s">
        <v>10</v>
      </c>
      <c r="F1546" s="17" t="s">
        <v>12</v>
      </c>
      <c r="G1546" s="25" t="s">
        <v>10</v>
      </c>
      <c r="H1546" s="25" t="s">
        <v>10</v>
      </c>
      <c r="I1546" s="105"/>
      <c r="J1546" s="135">
        <v>0</v>
      </c>
      <c r="L1546" s="135">
        <v>0</v>
      </c>
      <c r="N1546" s="135">
        <v>0</v>
      </c>
      <c r="P1546" s="135">
        <v>0</v>
      </c>
      <c r="R1546" s="135">
        <v>0</v>
      </c>
    </row>
    <row r="1547" spans="1:46" ht="12" customHeight="1" x14ac:dyDescent="0.2">
      <c r="A1547" s="8">
        <v>21000</v>
      </c>
      <c r="B1547" s="9" t="s">
        <v>10</v>
      </c>
      <c r="C1547" s="8">
        <v>41604</v>
      </c>
      <c r="D1547" s="8" t="s">
        <v>172</v>
      </c>
      <c r="E1547" s="25" t="s">
        <v>10</v>
      </c>
      <c r="F1547" s="17" t="s">
        <v>12</v>
      </c>
      <c r="G1547" s="25" t="s">
        <v>10</v>
      </c>
      <c r="H1547" s="25" t="s">
        <v>10</v>
      </c>
      <c r="I1547" s="105"/>
      <c r="J1547" s="135">
        <v>0</v>
      </c>
      <c r="L1547" s="135">
        <v>0</v>
      </c>
      <c r="N1547" s="135">
        <v>0</v>
      </c>
      <c r="P1547" s="135">
        <v>0</v>
      </c>
      <c r="R1547" s="135">
        <v>0</v>
      </c>
    </row>
    <row r="1548" spans="1:46" ht="12" customHeight="1" x14ac:dyDescent="0.2">
      <c r="A1548" s="8">
        <v>21000</v>
      </c>
      <c r="B1548" s="9" t="s">
        <v>10</v>
      </c>
      <c r="C1548" s="8">
        <v>41605</v>
      </c>
      <c r="D1548" s="8" t="s">
        <v>173</v>
      </c>
      <c r="E1548" s="25" t="s">
        <v>10</v>
      </c>
      <c r="F1548" s="17" t="s">
        <v>12</v>
      </c>
      <c r="G1548" s="25" t="s">
        <v>10</v>
      </c>
      <c r="H1548" s="25" t="s">
        <v>10</v>
      </c>
      <c r="I1548" s="105"/>
      <c r="J1548" s="135">
        <v>0</v>
      </c>
      <c r="L1548" s="135">
        <v>0</v>
      </c>
      <c r="N1548" s="135">
        <v>0</v>
      </c>
      <c r="P1548" s="135">
        <v>0</v>
      </c>
      <c r="R1548" s="135">
        <v>0</v>
      </c>
    </row>
    <row r="1549" spans="1:46" ht="12" customHeight="1" x14ac:dyDescent="0.2">
      <c r="A1549" s="8">
        <v>21000</v>
      </c>
      <c r="B1549" s="9" t="s">
        <v>10</v>
      </c>
      <c r="C1549" s="8">
        <v>41953</v>
      </c>
      <c r="D1549" s="8" t="s">
        <v>31</v>
      </c>
      <c r="E1549" s="25" t="s">
        <v>10</v>
      </c>
      <c r="F1549" s="17" t="s">
        <v>12</v>
      </c>
      <c r="G1549" s="25" t="s">
        <v>10</v>
      </c>
      <c r="H1549" s="25" t="s">
        <v>10</v>
      </c>
      <c r="I1549" s="105"/>
      <c r="J1549" s="135">
        <v>0</v>
      </c>
      <c r="L1549" s="135">
        <v>0</v>
      </c>
      <c r="N1549" s="135">
        <v>0</v>
      </c>
      <c r="P1549" s="135">
        <v>0</v>
      </c>
      <c r="R1549" s="135">
        <v>0</v>
      </c>
    </row>
    <row r="1550" spans="1:46" s="123" customFormat="1" ht="12" customHeight="1" x14ac:dyDescent="0.2">
      <c r="A1550" s="8">
        <v>21000</v>
      </c>
      <c r="B1550" s="9" t="s">
        <v>10</v>
      </c>
      <c r="C1550" s="8">
        <v>41980</v>
      </c>
      <c r="D1550" s="8" t="s">
        <v>33</v>
      </c>
      <c r="E1550" s="25" t="s">
        <v>10</v>
      </c>
      <c r="F1550" s="17" t="s">
        <v>12</v>
      </c>
      <c r="G1550" s="25" t="s">
        <v>10</v>
      </c>
      <c r="H1550" s="25" t="s">
        <v>10</v>
      </c>
      <c r="I1550" s="105"/>
      <c r="J1550" s="135">
        <v>0</v>
      </c>
      <c r="K1550" s="136"/>
      <c r="L1550" s="135">
        <v>0</v>
      </c>
      <c r="M1550" s="136"/>
      <c r="N1550" s="135">
        <v>0</v>
      </c>
      <c r="O1550" s="136"/>
      <c r="P1550" s="135">
        <v>0</v>
      </c>
      <c r="Q1550" s="136"/>
      <c r="R1550" s="135">
        <v>0</v>
      </c>
      <c r="S1550" s="122"/>
      <c r="T1550" s="122"/>
      <c r="U1550" s="122"/>
      <c r="V1550" s="122"/>
      <c r="W1550" s="122"/>
      <c r="X1550" s="122"/>
      <c r="Y1550" s="122"/>
      <c r="Z1550" s="122"/>
      <c r="AA1550" s="122"/>
      <c r="AB1550" s="122"/>
      <c r="AC1550" s="122"/>
      <c r="AD1550" s="122"/>
      <c r="AE1550" s="122"/>
      <c r="AF1550" s="122"/>
      <c r="AG1550" s="122"/>
      <c r="AH1550" s="122"/>
      <c r="AI1550" s="122"/>
      <c r="AJ1550" s="122"/>
      <c r="AK1550" s="122"/>
      <c r="AL1550" s="122"/>
      <c r="AM1550" s="122"/>
      <c r="AN1550" s="122"/>
      <c r="AO1550" s="122"/>
      <c r="AP1550" s="122"/>
      <c r="AQ1550" s="122"/>
      <c r="AR1550" s="122"/>
      <c r="AS1550" s="122"/>
      <c r="AT1550" s="122"/>
    </row>
    <row r="1551" spans="1:46" ht="14.25" x14ac:dyDescent="0.3">
      <c r="A1551" s="4"/>
      <c r="B1551" s="5"/>
      <c r="C1551" s="6" t="s">
        <v>34</v>
      </c>
      <c r="D1551" s="7"/>
      <c r="E1551" s="18"/>
      <c r="F1551" s="18"/>
      <c r="G1551" s="19"/>
      <c r="H1551" s="19"/>
      <c r="I1551" s="89"/>
      <c r="J1551" s="73" t="s">
        <v>905</v>
      </c>
      <c r="K1551" s="83"/>
      <c r="L1551" s="73" t="s">
        <v>906</v>
      </c>
      <c r="M1551" s="83"/>
      <c r="N1551" s="73" t="s">
        <v>907</v>
      </c>
      <c r="O1551" s="83"/>
      <c r="P1551" s="73" t="s">
        <v>908</v>
      </c>
      <c r="Q1551" s="83"/>
      <c r="R1551" s="73" t="s">
        <v>909</v>
      </c>
    </row>
    <row r="1552" spans="1:46" ht="12" customHeight="1" x14ac:dyDescent="0.2">
      <c r="A1552" s="8">
        <v>21000</v>
      </c>
      <c r="B1552" s="9" t="s">
        <v>10</v>
      </c>
      <c r="C1552" s="8">
        <v>43203</v>
      </c>
      <c r="D1552" s="8" t="s">
        <v>174</v>
      </c>
      <c r="E1552" s="25" t="s">
        <v>10</v>
      </c>
      <c r="F1552" s="17" t="s">
        <v>12</v>
      </c>
      <c r="G1552" s="25" t="s">
        <v>10</v>
      </c>
      <c r="H1552" s="25" t="s">
        <v>10</v>
      </c>
      <c r="I1552" s="105"/>
      <c r="J1552" s="135">
        <v>0</v>
      </c>
      <c r="L1552" s="135">
        <v>0</v>
      </c>
      <c r="N1552" s="135">
        <v>0</v>
      </c>
      <c r="P1552" s="135">
        <v>0</v>
      </c>
      <c r="R1552" s="135">
        <v>0</v>
      </c>
    </row>
    <row r="1553" spans="1:46" s="123" customFormat="1" ht="12" customHeight="1" x14ac:dyDescent="0.2">
      <c r="A1553" s="8">
        <v>21000</v>
      </c>
      <c r="B1553" s="9" t="s">
        <v>10</v>
      </c>
      <c r="C1553" s="8">
        <v>43215</v>
      </c>
      <c r="D1553" s="8" t="s">
        <v>41</v>
      </c>
      <c r="E1553" s="25" t="s">
        <v>10</v>
      </c>
      <c r="F1553" s="17" t="s">
        <v>12</v>
      </c>
      <c r="G1553" s="25" t="s">
        <v>10</v>
      </c>
      <c r="H1553" s="25" t="s">
        <v>10</v>
      </c>
      <c r="I1553" s="105"/>
      <c r="J1553" s="135">
        <v>0</v>
      </c>
      <c r="K1553" s="136"/>
      <c r="L1553" s="135">
        <v>0</v>
      </c>
      <c r="M1553" s="136"/>
      <c r="N1553" s="135">
        <v>0</v>
      </c>
      <c r="O1553" s="136"/>
      <c r="P1553" s="135">
        <v>0</v>
      </c>
      <c r="Q1553" s="136"/>
      <c r="R1553" s="135">
        <v>0</v>
      </c>
      <c r="S1553" s="122"/>
      <c r="T1553" s="122"/>
      <c r="U1553" s="122"/>
      <c r="V1553" s="122"/>
      <c r="W1553" s="122"/>
      <c r="X1553" s="122"/>
      <c r="Y1553" s="122"/>
      <c r="Z1553" s="122"/>
      <c r="AA1553" s="122"/>
      <c r="AB1553" s="122"/>
      <c r="AC1553" s="122"/>
      <c r="AD1553" s="122"/>
      <c r="AE1553" s="122"/>
      <c r="AF1553" s="122"/>
      <c r="AG1553" s="122"/>
      <c r="AH1553" s="122"/>
      <c r="AI1553" s="122"/>
      <c r="AJ1553" s="122"/>
      <c r="AK1553" s="122"/>
      <c r="AL1553" s="122"/>
      <c r="AM1553" s="122"/>
      <c r="AN1553" s="122"/>
      <c r="AO1553" s="122"/>
      <c r="AP1553" s="122"/>
      <c r="AQ1553" s="122"/>
      <c r="AR1553" s="122"/>
      <c r="AS1553" s="122"/>
      <c r="AT1553" s="122"/>
    </row>
    <row r="1554" spans="1:46" ht="14.25" x14ac:dyDescent="0.3">
      <c r="A1554" s="4"/>
      <c r="B1554" s="5"/>
      <c r="C1554" s="6" t="s">
        <v>43</v>
      </c>
      <c r="D1554" s="7"/>
      <c r="E1554" s="18"/>
      <c r="F1554" s="18"/>
      <c r="G1554" s="19"/>
      <c r="H1554" s="19"/>
      <c r="I1554" s="89"/>
      <c r="J1554" s="73" t="s">
        <v>905</v>
      </c>
      <c r="K1554" s="83"/>
      <c r="L1554" s="73" t="s">
        <v>906</v>
      </c>
      <c r="M1554" s="83"/>
      <c r="N1554" s="73" t="s">
        <v>907</v>
      </c>
      <c r="O1554" s="83"/>
      <c r="P1554" s="73" t="s">
        <v>908</v>
      </c>
      <c r="Q1554" s="83"/>
      <c r="R1554" s="73" t="s">
        <v>909</v>
      </c>
    </row>
    <row r="1555" spans="1:46" s="123" customFormat="1" ht="12" customHeight="1" x14ac:dyDescent="0.2">
      <c r="A1555" s="8">
        <v>21000</v>
      </c>
      <c r="B1555" s="9" t="s">
        <v>10</v>
      </c>
      <c r="C1555" s="8">
        <v>44500</v>
      </c>
      <c r="D1555" s="8" t="s">
        <v>175</v>
      </c>
      <c r="E1555" s="25" t="s">
        <v>10</v>
      </c>
      <c r="F1555" s="17" t="s">
        <v>12</v>
      </c>
      <c r="G1555" s="25" t="s">
        <v>10</v>
      </c>
      <c r="H1555" s="25" t="s">
        <v>10</v>
      </c>
      <c r="I1555" s="105"/>
      <c r="J1555" s="135">
        <v>0</v>
      </c>
      <c r="K1555" s="136"/>
      <c r="L1555" s="135">
        <v>0</v>
      </c>
      <c r="M1555" s="136"/>
      <c r="N1555" s="135">
        <v>0</v>
      </c>
      <c r="O1555" s="136"/>
      <c r="P1555" s="135">
        <v>0</v>
      </c>
      <c r="Q1555" s="136"/>
      <c r="R1555" s="135">
        <v>0</v>
      </c>
      <c r="S1555" s="122"/>
      <c r="T1555" s="122"/>
      <c r="U1555" s="122"/>
      <c r="V1555" s="122"/>
      <c r="W1555" s="122"/>
      <c r="X1555" s="122"/>
      <c r="Y1555" s="122"/>
      <c r="Z1555" s="122"/>
      <c r="AA1555" s="122"/>
      <c r="AB1555" s="122"/>
      <c r="AC1555" s="122"/>
      <c r="AD1555" s="122"/>
      <c r="AE1555" s="122"/>
      <c r="AF1555" s="122"/>
      <c r="AG1555" s="122"/>
      <c r="AH1555" s="122"/>
      <c r="AI1555" s="122"/>
      <c r="AJ1555" s="122"/>
      <c r="AK1555" s="122"/>
      <c r="AL1555" s="122"/>
      <c r="AM1555" s="122"/>
      <c r="AN1555" s="122"/>
      <c r="AO1555" s="122"/>
      <c r="AP1555" s="122"/>
      <c r="AQ1555" s="122"/>
      <c r="AR1555" s="122"/>
      <c r="AS1555" s="122"/>
      <c r="AT1555" s="122"/>
    </row>
    <row r="1556" spans="1:46" ht="14.25" x14ac:dyDescent="0.3">
      <c r="A1556" s="4"/>
      <c r="B1556" s="5"/>
      <c r="C1556" s="6" t="s">
        <v>209</v>
      </c>
      <c r="D1556" s="7"/>
      <c r="E1556" s="18"/>
      <c r="F1556" s="18"/>
      <c r="G1556" s="19"/>
      <c r="H1556" s="19"/>
      <c r="I1556" s="89"/>
      <c r="J1556" s="73" t="s">
        <v>905</v>
      </c>
      <c r="K1556" s="83"/>
      <c r="L1556" s="73" t="s">
        <v>906</v>
      </c>
      <c r="M1556" s="83"/>
      <c r="N1556" s="73" t="s">
        <v>907</v>
      </c>
      <c r="O1556" s="83"/>
      <c r="P1556" s="73" t="s">
        <v>908</v>
      </c>
      <c r="Q1556" s="83"/>
      <c r="R1556" s="73" t="s">
        <v>909</v>
      </c>
    </row>
    <row r="1557" spans="1:46" s="28" customFormat="1" ht="12" customHeight="1" x14ac:dyDescent="0.2">
      <c r="A1557" s="8">
        <v>21000</v>
      </c>
      <c r="B1557" s="9" t="s">
        <v>10</v>
      </c>
      <c r="C1557" s="8">
        <v>46004</v>
      </c>
      <c r="D1557" s="8" t="s">
        <v>176</v>
      </c>
      <c r="E1557" s="25" t="s">
        <v>10</v>
      </c>
      <c r="F1557" s="17" t="s">
        <v>12</v>
      </c>
      <c r="G1557" s="25" t="s">
        <v>10</v>
      </c>
      <c r="H1557" s="25" t="s">
        <v>10</v>
      </c>
      <c r="I1557" s="246"/>
      <c r="J1557" s="135">
        <v>0</v>
      </c>
      <c r="K1557" s="136"/>
      <c r="L1557" s="135">
        <v>0</v>
      </c>
      <c r="M1557" s="136"/>
      <c r="N1557" s="135">
        <v>0</v>
      </c>
      <c r="O1557" s="136"/>
      <c r="P1557" s="135">
        <v>0</v>
      </c>
      <c r="Q1557" s="136"/>
      <c r="R1557" s="135">
        <v>0</v>
      </c>
      <c r="S1557" s="62"/>
      <c r="T1557" s="62"/>
      <c r="U1557" s="62"/>
      <c r="V1557" s="62"/>
      <c r="W1557" s="62"/>
      <c r="X1557" s="62"/>
      <c r="Y1557" s="62"/>
      <c r="Z1557" s="62"/>
      <c r="AA1557" s="62"/>
      <c r="AB1557" s="62"/>
      <c r="AC1557" s="62"/>
      <c r="AD1557" s="62"/>
      <c r="AE1557" s="62"/>
      <c r="AF1557" s="62"/>
      <c r="AG1557" s="62"/>
      <c r="AH1557" s="62"/>
      <c r="AI1557" s="62"/>
      <c r="AJ1557" s="62"/>
      <c r="AK1557" s="62"/>
      <c r="AL1557" s="62"/>
      <c r="AM1557" s="62"/>
      <c r="AN1557" s="62"/>
      <c r="AO1557" s="62"/>
      <c r="AP1557" s="62"/>
      <c r="AQ1557" s="62"/>
      <c r="AR1557" s="62"/>
      <c r="AS1557" s="62"/>
      <c r="AT1557" s="62"/>
    </row>
    <row r="1558" spans="1:46" s="28" customFormat="1" ht="12" customHeight="1" x14ac:dyDescent="0.2">
      <c r="A1558" s="67"/>
      <c r="B1558" s="68"/>
      <c r="C1558" s="69"/>
      <c r="D1558" s="69"/>
      <c r="E1558" s="245"/>
      <c r="F1558" s="71"/>
      <c r="G1558" s="246"/>
      <c r="H1558" s="246"/>
      <c r="I1558" s="246"/>
      <c r="J1558" s="247"/>
      <c r="K1558" s="246"/>
      <c r="L1558" s="246"/>
      <c r="M1558" s="246"/>
      <c r="N1558" s="246"/>
      <c r="O1558" s="246"/>
      <c r="P1558" s="246"/>
      <c r="Q1558" s="246"/>
      <c r="R1558" s="246"/>
      <c r="S1558" s="62"/>
      <c r="T1558" s="62"/>
      <c r="U1558" s="62"/>
      <c r="V1558" s="62"/>
      <c r="W1558" s="62"/>
      <c r="X1558" s="62"/>
      <c r="Y1558" s="62"/>
      <c r="Z1558" s="62"/>
      <c r="AA1558" s="62"/>
      <c r="AB1558" s="62"/>
      <c r="AC1558" s="62"/>
      <c r="AD1558" s="62"/>
      <c r="AE1558" s="62"/>
      <c r="AF1558" s="62"/>
      <c r="AG1558" s="62"/>
      <c r="AH1558" s="62"/>
      <c r="AI1558" s="62"/>
      <c r="AJ1558" s="62"/>
      <c r="AK1558" s="62"/>
      <c r="AL1558" s="62"/>
      <c r="AM1558" s="62"/>
      <c r="AN1558" s="62"/>
      <c r="AO1558" s="62"/>
      <c r="AP1558" s="62"/>
      <c r="AQ1558" s="62"/>
      <c r="AR1558" s="62"/>
      <c r="AS1558" s="62"/>
      <c r="AT1558" s="62"/>
    </row>
    <row r="1559" spans="1:46" s="28" customFormat="1" ht="12" customHeight="1" x14ac:dyDescent="0.2">
      <c r="A1559" s="67"/>
      <c r="B1559" s="68"/>
      <c r="C1559" s="69"/>
      <c r="D1559" s="69"/>
      <c r="E1559" s="245"/>
      <c r="F1559" s="71"/>
      <c r="G1559" s="246"/>
      <c r="H1559" s="246" t="s">
        <v>986</v>
      </c>
      <c r="I1559" s="246"/>
      <c r="J1559" s="250">
        <f>SUM(J1542:J1557)</f>
        <v>0</v>
      </c>
      <c r="K1559" s="246"/>
      <c r="L1559" s="250">
        <f>SUM(L1542:L1557)</f>
        <v>0</v>
      </c>
      <c r="M1559" s="246"/>
      <c r="N1559" s="250">
        <f>SUM(N1542:N1557)</f>
        <v>0</v>
      </c>
      <c r="O1559" s="246"/>
      <c r="P1559" s="250">
        <f>SUM(P1542:P1557)</f>
        <v>0</v>
      </c>
      <c r="Q1559" s="246"/>
      <c r="R1559" s="250">
        <f>SUM(R1542:R1557)</f>
        <v>0</v>
      </c>
      <c r="S1559" s="62"/>
      <c r="T1559" s="62"/>
      <c r="U1559" s="62"/>
      <c r="V1559" s="62"/>
      <c r="W1559" s="62"/>
      <c r="X1559" s="62"/>
      <c r="Y1559" s="62"/>
      <c r="Z1559" s="62"/>
      <c r="AA1559" s="62"/>
      <c r="AB1559" s="62"/>
      <c r="AC1559" s="62"/>
      <c r="AD1559" s="62"/>
      <c r="AE1559" s="62"/>
      <c r="AF1559" s="62"/>
      <c r="AG1559" s="62"/>
      <c r="AH1559" s="62"/>
      <c r="AI1559" s="62"/>
      <c r="AJ1559" s="62"/>
      <c r="AK1559" s="62"/>
      <c r="AL1559" s="62"/>
      <c r="AM1559" s="62"/>
      <c r="AN1559" s="62"/>
      <c r="AO1559" s="62"/>
      <c r="AP1559" s="62"/>
      <c r="AQ1559" s="62"/>
      <c r="AR1559" s="62"/>
      <c r="AS1559" s="62"/>
      <c r="AT1559" s="62"/>
    </row>
    <row r="1560" spans="1:46" ht="14.25" x14ac:dyDescent="0.3">
      <c r="A1560" s="42" t="s">
        <v>706</v>
      </c>
      <c r="B1560" s="32"/>
      <c r="C1560" s="33"/>
      <c r="D1560" s="33"/>
      <c r="E1560" s="34"/>
      <c r="F1560" s="35"/>
      <c r="G1560" s="36"/>
      <c r="H1560" s="36"/>
      <c r="I1560" s="106"/>
      <c r="J1560" s="106"/>
      <c r="K1560" s="106"/>
      <c r="L1560" s="106"/>
      <c r="M1560" s="106"/>
      <c r="N1560" s="106"/>
      <c r="O1560" s="106"/>
      <c r="P1560" s="106"/>
      <c r="Q1560" s="106"/>
      <c r="R1560" s="106"/>
    </row>
    <row r="1561" spans="1:46" ht="14.25" x14ac:dyDescent="0.3">
      <c r="A1561" s="3"/>
      <c r="B1561" s="280" t="s">
        <v>212</v>
      </c>
      <c r="C1561" s="281"/>
      <c r="D1561" s="281"/>
      <c r="E1561" s="281"/>
      <c r="F1561" s="281"/>
      <c r="G1561" s="282"/>
      <c r="H1561" s="19"/>
      <c r="I1561" s="89"/>
      <c r="J1561" s="277"/>
      <c r="K1561" s="278"/>
      <c r="L1561" s="278"/>
      <c r="M1561" s="278"/>
      <c r="N1561" s="278"/>
      <c r="O1561" s="278"/>
      <c r="P1561" s="278"/>
      <c r="Q1561" s="278"/>
      <c r="R1561" s="279"/>
    </row>
    <row r="1562" spans="1:46" ht="14.25" x14ac:dyDescent="0.3">
      <c r="A1562" s="4"/>
      <c r="B1562" s="5"/>
      <c r="C1562" s="6" t="s">
        <v>655</v>
      </c>
      <c r="D1562" s="7"/>
      <c r="E1562" s="18"/>
      <c r="F1562" s="18"/>
      <c r="G1562" s="19"/>
      <c r="H1562" s="19"/>
      <c r="I1562" s="89"/>
      <c r="J1562" s="73" t="s">
        <v>905</v>
      </c>
      <c r="K1562" s="83"/>
      <c r="L1562" s="73" t="s">
        <v>906</v>
      </c>
      <c r="M1562" s="83"/>
      <c r="N1562" s="73" t="s">
        <v>907</v>
      </c>
      <c r="O1562" s="83"/>
      <c r="P1562" s="73" t="s">
        <v>908</v>
      </c>
      <c r="Q1562" s="83"/>
      <c r="R1562" s="73" t="s">
        <v>909</v>
      </c>
    </row>
    <row r="1563" spans="1:46" ht="12" customHeight="1" x14ac:dyDescent="0.2">
      <c r="A1563" s="8">
        <v>21000</v>
      </c>
      <c r="B1563" s="8">
        <v>2300</v>
      </c>
      <c r="C1563" s="8">
        <v>53713</v>
      </c>
      <c r="D1563" s="8" t="s">
        <v>114</v>
      </c>
      <c r="E1563" s="25" t="s">
        <v>10</v>
      </c>
      <c r="F1563" s="17" t="s">
        <v>12</v>
      </c>
      <c r="G1563" s="25" t="s">
        <v>10</v>
      </c>
      <c r="H1563" s="25" t="s">
        <v>10</v>
      </c>
      <c r="I1563" s="105"/>
      <c r="J1563" s="135">
        <v>0</v>
      </c>
      <c r="L1563" s="135">
        <v>0</v>
      </c>
      <c r="N1563" s="135">
        <v>0</v>
      </c>
      <c r="P1563" s="135">
        <v>0</v>
      </c>
      <c r="R1563" s="135">
        <v>0</v>
      </c>
    </row>
    <row r="1564" spans="1:46" ht="14.25" x14ac:dyDescent="0.3">
      <c r="A1564" s="3"/>
      <c r="B1564" s="280" t="s">
        <v>152</v>
      </c>
      <c r="C1564" s="281"/>
      <c r="D1564" s="281"/>
      <c r="E1564" s="281"/>
      <c r="F1564" s="281"/>
      <c r="G1564" s="282"/>
      <c r="H1564" s="19"/>
      <c r="I1564" s="89"/>
      <c r="J1564" s="277"/>
      <c r="K1564" s="278"/>
      <c r="L1564" s="278"/>
      <c r="M1564" s="278"/>
      <c r="N1564" s="278"/>
      <c r="O1564" s="278"/>
      <c r="P1564" s="278"/>
      <c r="Q1564" s="278"/>
      <c r="R1564" s="279"/>
    </row>
    <row r="1565" spans="1:46" ht="14.25" x14ac:dyDescent="0.3">
      <c r="A1565" s="4"/>
      <c r="B1565" s="5"/>
      <c r="C1565" s="6" t="s">
        <v>55</v>
      </c>
      <c r="D1565" s="7"/>
      <c r="E1565" s="18"/>
      <c r="F1565" s="18"/>
      <c r="G1565" s="19"/>
      <c r="H1565" s="19"/>
      <c r="I1565" s="89"/>
      <c r="J1565" s="73" t="s">
        <v>905</v>
      </c>
      <c r="K1565" s="83"/>
      <c r="L1565" s="73" t="s">
        <v>906</v>
      </c>
      <c r="M1565" s="83"/>
      <c r="N1565" s="73" t="s">
        <v>907</v>
      </c>
      <c r="O1565" s="83"/>
      <c r="P1565" s="73" t="s">
        <v>908</v>
      </c>
      <c r="Q1565" s="83"/>
      <c r="R1565" s="73" t="s">
        <v>909</v>
      </c>
    </row>
    <row r="1566" spans="1:46" ht="12" customHeight="1" x14ac:dyDescent="0.2">
      <c r="A1566" s="8">
        <v>21000</v>
      </c>
      <c r="B1566" s="8">
        <v>3100</v>
      </c>
      <c r="C1566" s="8">
        <v>51100</v>
      </c>
      <c r="D1566" s="8" t="s">
        <v>56</v>
      </c>
      <c r="E1566" s="25" t="s">
        <v>10</v>
      </c>
      <c r="F1566" s="17" t="s">
        <v>12</v>
      </c>
      <c r="G1566" s="17">
        <v>1113</v>
      </c>
      <c r="H1566" s="17" t="s">
        <v>949</v>
      </c>
      <c r="J1566" s="135">
        <v>0</v>
      </c>
      <c r="L1566" s="135">
        <v>0</v>
      </c>
      <c r="N1566" s="135">
        <v>0</v>
      </c>
      <c r="P1566" s="135">
        <v>0</v>
      </c>
      <c r="R1566" s="135">
        <v>0</v>
      </c>
    </row>
    <row r="1567" spans="1:46" ht="12" customHeight="1" x14ac:dyDescent="0.2">
      <c r="A1567" s="8">
        <v>21000</v>
      </c>
      <c r="B1567" s="8">
        <v>3100</v>
      </c>
      <c r="C1567" s="8">
        <v>51100</v>
      </c>
      <c r="D1567" s="8" t="s">
        <v>56</v>
      </c>
      <c r="E1567" s="25" t="s">
        <v>10</v>
      </c>
      <c r="F1567" s="17" t="s">
        <v>12</v>
      </c>
      <c r="G1567" s="17">
        <v>1114</v>
      </c>
      <c r="H1567" s="17" t="s">
        <v>950</v>
      </c>
      <c r="J1567" s="135">
        <v>0</v>
      </c>
      <c r="L1567" s="135">
        <v>0</v>
      </c>
      <c r="N1567" s="135">
        <v>0</v>
      </c>
      <c r="P1567" s="135">
        <v>0</v>
      </c>
      <c r="R1567" s="135">
        <v>0</v>
      </c>
    </row>
    <row r="1568" spans="1:46" ht="12" customHeight="1" x14ac:dyDescent="0.2">
      <c r="A1568" s="8">
        <v>21000</v>
      </c>
      <c r="B1568" s="8">
        <v>3100</v>
      </c>
      <c r="C1568" s="8">
        <v>51100</v>
      </c>
      <c r="D1568" s="8" t="s">
        <v>56</v>
      </c>
      <c r="E1568" s="25" t="s">
        <v>10</v>
      </c>
      <c r="F1568" s="17" t="s">
        <v>12</v>
      </c>
      <c r="G1568" s="17">
        <v>1217</v>
      </c>
      <c r="H1568" s="17" t="s">
        <v>934</v>
      </c>
      <c r="J1568" s="135">
        <v>0</v>
      </c>
      <c r="L1568" s="135">
        <v>0</v>
      </c>
      <c r="N1568" s="135">
        <v>0</v>
      </c>
      <c r="P1568" s="135">
        <v>0</v>
      </c>
      <c r="R1568" s="135">
        <v>0</v>
      </c>
    </row>
    <row r="1569" spans="1:46" s="139" customFormat="1" ht="12" customHeight="1" x14ac:dyDescent="0.2">
      <c r="A1569" s="44">
        <v>21000</v>
      </c>
      <c r="B1569" s="44">
        <v>3100</v>
      </c>
      <c r="C1569" s="44">
        <v>51100</v>
      </c>
      <c r="D1569" s="44" t="s">
        <v>56</v>
      </c>
      <c r="E1569" s="25" t="s">
        <v>10</v>
      </c>
      <c r="F1569" s="45" t="s">
        <v>12</v>
      </c>
      <c r="G1569" s="45" t="s">
        <v>743</v>
      </c>
      <c r="H1569" s="45" t="s">
        <v>912</v>
      </c>
      <c r="I1569" s="98"/>
      <c r="J1569" s="135">
        <v>0</v>
      </c>
      <c r="K1569" s="136"/>
      <c r="L1569" s="135">
        <v>0</v>
      </c>
      <c r="M1569" s="136"/>
      <c r="N1569" s="135">
        <v>0</v>
      </c>
      <c r="O1569" s="136"/>
      <c r="P1569" s="135">
        <v>0</v>
      </c>
      <c r="Q1569" s="136"/>
      <c r="R1569" s="135">
        <v>0</v>
      </c>
      <c r="S1569" s="62"/>
      <c r="T1569" s="62"/>
      <c r="U1569" s="62"/>
      <c r="V1569" s="62"/>
      <c r="W1569" s="62"/>
      <c r="X1569" s="62"/>
      <c r="Y1569" s="62"/>
      <c r="Z1569" s="62"/>
      <c r="AA1569" s="62"/>
      <c r="AB1569" s="62"/>
      <c r="AC1569" s="62"/>
      <c r="AD1569" s="62"/>
      <c r="AE1569" s="62"/>
      <c r="AF1569" s="62"/>
      <c r="AG1569" s="62"/>
      <c r="AH1569" s="62"/>
      <c r="AI1569" s="62"/>
      <c r="AJ1569" s="62"/>
      <c r="AK1569" s="62"/>
      <c r="AL1569" s="62"/>
      <c r="AM1569" s="62"/>
      <c r="AN1569" s="62"/>
      <c r="AO1569" s="62"/>
      <c r="AP1569" s="62"/>
      <c r="AQ1569" s="62"/>
      <c r="AR1569" s="62"/>
      <c r="AS1569" s="62"/>
      <c r="AT1569" s="62"/>
    </row>
    <row r="1570" spans="1:46" ht="12" customHeight="1" x14ac:dyDescent="0.2">
      <c r="A1570" s="8">
        <v>21000</v>
      </c>
      <c r="B1570" s="8">
        <v>3100</v>
      </c>
      <c r="C1570" s="8">
        <v>51100</v>
      </c>
      <c r="D1570" s="8" t="s">
        <v>56</v>
      </c>
      <c r="E1570" s="25" t="s">
        <v>10</v>
      </c>
      <c r="F1570" s="17" t="s">
        <v>12</v>
      </c>
      <c r="G1570" s="17">
        <v>1611</v>
      </c>
      <c r="H1570" s="17" t="s">
        <v>913</v>
      </c>
      <c r="J1570" s="135">
        <v>0</v>
      </c>
      <c r="L1570" s="135">
        <v>0</v>
      </c>
      <c r="N1570" s="135">
        <v>0</v>
      </c>
      <c r="P1570" s="135">
        <v>0</v>
      </c>
      <c r="R1570" s="135">
        <v>0</v>
      </c>
    </row>
    <row r="1571" spans="1:46" ht="12" customHeight="1" x14ac:dyDescent="0.2">
      <c r="A1571" s="8">
        <v>21000</v>
      </c>
      <c r="B1571" s="8">
        <v>3100</v>
      </c>
      <c r="C1571" s="8">
        <v>51100</v>
      </c>
      <c r="D1571" s="8" t="s">
        <v>56</v>
      </c>
      <c r="E1571" s="25" t="s">
        <v>10</v>
      </c>
      <c r="F1571" s="17" t="s">
        <v>12</v>
      </c>
      <c r="G1571" s="17">
        <v>1612</v>
      </c>
      <c r="H1571" s="17" t="s">
        <v>914</v>
      </c>
      <c r="J1571" s="135">
        <v>0</v>
      </c>
      <c r="L1571" s="135">
        <v>0</v>
      </c>
      <c r="N1571" s="135">
        <v>0</v>
      </c>
      <c r="P1571" s="135">
        <v>0</v>
      </c>
      <c r="R1571" s="135">
        <v>0</v>
      </c>
    </row>
    <row r="1572" spans="1:46" ht="12" customHeight="1" x14ac:dyDescent="0.2">
      <c r="A1572" s="8">
        <v>21000</v>
      </c>
      <c r="B1572" s="8">
        <v>3100</v>
      </c>
      <c r="C1572" s="8">
        <v>51100</v>
      </c>
      <c r="D1572" s="8" t="s">
        <v>56</v>
      </c>
      <c r="E1572" s="25" t="s">
        <v>10</v>
      </c>
      <c r="F1572" s="17" t="s">
        <v>12</v>
      </c>
      <c r="G1572" s="17">
        <v>1613</v>
      </c>
      <c r="H1572" s="17" t="s">
        <v>915</v>
      </c>
      <c r="J1572" s="135">
        <v>0</v>
      </c>
      <c r="L1572" s="135">
        <v>0</v>
      </c>
      <c r="N1572" s="135">
        <v>0</v>
      </c>
      <c r="P1572" s="135">
        <v>0</v>
      </c>
      <c r="R1572" s="135">
        <v>0</v>
      </c>
    </row>
    <row r="1573" spans="1:46" ht="12" customHeight="1" x14ac:dyDescent="0.2">
      <c r="A1573" s="8">
        <v>21000</v>
      </c>
      <c r="B1573" s="8">
        <v>3100</v>
      </c>
      <c r="C1573" s="8">
        <v>51100</v>
      </c>
      <c r="D1573" s="8" t="s">
        <v>56</v>
      </c>
      <c r="E1573" s="25" t="s">
        <v>10</v>
      </c>
      <c r="F1573" s="17" t="s">
        <v>12</v>
      </c>
      <c r="G1573" s="17">
        <v>1616</v>
      </c>
      <c r="H1573" s="17" t="s">
        <v>955</v>
      </c>
      <c r="J1573" s="135">
        <v>0</v>
      </c>
      <c r="L1573" s="135">
        <v>0</v>
      </c>
      <c r="N1573" s="135">
        <v>0</v>
      </c>
      <c r="P1573" s="135">
        <v>0</v>
      </c>
      <c r="R1573" s="135">
        <v>0</v>
      </c>
    </row>
    <row r="1574" spans="1:46" ht="12" customHeight="1" x14ac:dyDescent="0.2">
      <c r="A1574" s="8">
        <v>21000</v>
      </c>
      <c r="B1574" s="8">
        <v>3100</v>
      </c>
      <c r="C1574" s="8">
        <v>51100</v>
      </c>
      <c r="D1574" s="8" t="s">
        <v>56</v>
      </c>
      <c r="E1574" s="25" t="s">
        <v>10</v>
      </c>
      <c r="F1574" s="17" t="s">
        <v>12</v>
      </c>
      <c r="G1574" s="17">
        <v>1617</v>
      </c>
      <c r="H1574" s="17" t="s">
        <v>960</v>
      </c>
      <c r="J1574" s="135">
        <v>0</v>
      </c>
      <c r="L1574" s="135">
        <v>0</v>
      </c>
      <c r="N1574" s="135">
        <v>0</v>
      </c>
      <c r="P1574" s="135">
        <v>0</v>
      </c>
      <c r="R1574" s="135">
        <v>0</v>
      </c>
    </row>
    <row r="1575" spans="1:46" ht="12" customHeight="1" x14ac:dyDescent="0.2">
      <c r="A1575" s="8">
        <v>21000</v>
      </c>
      <c r="B1575" s="8">
        <v>3100</v>
      </c>
      <c r="C1575" s="8">
        <v>51200</v>
      </c>
      <c r="D1575" s="8" t="s">
        <v>57</v>
      </c>
      <c r="E1575" s="25" t="s">
        <v>10</v>
      </c>
      <c r="F1575" s="17" t="s">
        <v>12</v>
      </c>
      <c r="G1575" s="17">
        <v>1114</v>
      </c>
      <c r="H1575" s="17" t="s">
        <v>950</v>
      </c>
      <c r="J1575" s="135">
        <v>0</v>
      </c>
      <c r="L1575" s="135">
        <v>0</v>
      </c>
      <c r="N1575" s="135">
        <v>0</v>
      </c>
      <c r="P1575" s="135">
        <v>0</v>
      </c>
      <c r="R1575" s="135">
        <v>0</v>
      </c>
    </row>
    <row r="1576" spans="1:46" ht="12" customHeight="1" x14ac:dyDescent="0.2">
      <c r="A1576" s="8">
        <v>21000</v>
      </c>
      <c r="B1576" s="8">
        <v>3100</v>
      </c>
      <c r="C1576" s="8">
        <v>51200</v>
      </c>
      <c r="D1576" s="8" t="s">
        <v>57</v>
      </c>
      <c r="E1576" s="25" t="s">
        <v>10</v>
      </c>
      <c r="F1576" s="17" t="s">
        <v>12</v>
      </c>
      <c r="G1576" s="17">
        <v>1217</v>
      </c>
      <c r="H1576" s="17" t="s">
        <v>934</v>
      </c>
      <c r="J1576" s="135">
        <v>0</v>
      </c>
      <c r="L1576" s="135">
        <v>0</v>
      </c>
      <c r="N1576" s="135">
        <v>0</v>
      </c>
      <c r="P1576" s="135">
        <v>0</v>
      </c>
      <c r="R1576" s="135">
        <v>0</v>
      </c>
    </row>
    <row r="1577" spans="1:46" ht="12" customHeight="1" x14ac:dyDescent="0.2">
      <c r="A1577" s="8">
        <v>21000</v>
      </c>
      <c r="B1577" s="8">
        <v>3100</v>
      </c>
      <c r="C1577" s="8">
        <v>51200</v>
      </c>
      <c r="D1577" s="8" t="s">
        <v>57</v>
      </c>
      <c r="E1577" s="25" t="s">
        <v>10</v>
      </c>
      <c r="F1577" s="17" t="s">
        <v>12</v>
      </c>
      <c r="G1577" s="17">
        <v>1616</v>
      </c>
      <c r="H1577" s="17" t="s">
        <v>955</v>
      </c>
      <c r="J1577" s="135">
        <v>0</v>
      </c>
      <c r="L1577" s="135">
        <v>0</v>
      </c>
      <c r="N1577" s="135">
        <v>0</v>
      </c>
      <c r="P1577" s="135">
        <v>0</v>
      </c>
      <c r="R1577" s="135">
        <v>0</v>
      </c>
    </row>
    <row r="1578" spans="1:46" ht="12" customHeight="1" x14ac:dyDescent="0.2">
      <c r="A1578" s="8">
        <v>21000</v>
      </c>
      <c r="B1578" s="8">
        <v>3100</v>
      </c>
      <c r="C1578" s="8">
        <v>51200</v>
      </c>
      <c r="D1578" s="8" t="s">
        <v>57</v>
      </c>
      <c r="E1578" s="25" t="s">
        <v>10</v>
      </c>
      <c r="F1578" s="17" t="s">
        <v>12</v>
      </c>
      <c r="G1578" s="17">
        <v>1617</v>
      </c>
      <c r="H1578" s="17" t="s">
        <v>960</v>
      </c>
      <c r="J1578" s="135">
        <v>0</v>
      </c>
      <c r="L1578" s="135">
        <v>0</v>
      </c>
      <c r="N1578" s="135">
        <v>0</v>
      </c>
      <c r="P1578" s="135">
        <v>0</v>
      </c>
      <c r="R1578" s="135">
        <v>0</v>
      </c>
    </row>
    <row r="1579" spans="1:46" ht="12" customHeight="1" x14ac:dyDescent="0.2">
      <c r="A1579" s="8">
        <v>21000</v>
      </c>
      <c r="B1579" s="8">
        <v>3100</v>
      </c>
      <c r="C1579" s="8">
        <v>51300</v>
      </c>
      <c r="D1579" s="8" t="s">
        <v>58</v>
      </c>
      <c r="E1579" s="25" t="s">
        <v>10</v>
      </c>
      <c r="F1579" s="17" t="s">
        <v>12</v>
      </c>
      <c r="G1579" s="17">
        <v>1113</v>
      </c>
      <c r="H1579" s="17" t="s">
        <v>949</v>
      </c>
      <c r="J1579" s="135">
        <v>0</v>
      </c>
      <c r="L1579" s="135">
        <v>0</v>
      </c>
      <c r="N1579" s="135">
        <v>0</v>
      </c>
      <c r="P1579" s="135">
        <v>0</v>
      </c>
      <c r="R1579" s="135">
        <v>0</v>
      </c>
    </row>
    <row r="1580" spans="1:46" ht="12" customHeight="1" x14ac:dyDescent="0.2">
      <c r="A1580" s="8">
        <v>21000</v>
      </c>
      <c r="B1580" s="8">
        <v>3100</v>
      </c>
      <c r="C1580" s="8">
        <v>51300</v>
      </c>
      <c r="D1580" s="8" t="s">
        <v>58</v>
      </c>
      <c r="E1580" s="25" t="s">
        <v>10</v>
      </c>
      <c r="F1580" s="17" t="s">
        <v>12</v>
      </c>
      <c r="G1580" s="17">
        <v>1114</v>
      </c>
      <c r="H1580" s="17" t="s">
        <v>950</v>
      </c>
      <c r="J1580" s="135">
        <v>0</v>
      </c>
      <c r="L1580" s="135">
        <v>0</v>
      </c>
      <c r="N1580" s="135">
        <v>0</v>
      </c>
      <c r="P1580" s="135">
        <v>0</v>
      </c>
      <c r="R1580" s="135">
        <v>0</v>
      </c>
    </row>
    <row r="1581" spans="1:46" ht="12" customHeight="1" x14ac:dyDescent="0.2">
      <c r="A1581" s="8">
        <v>21000</v>
      </c>
      <c r="B1581" s="8">
        <v>3100</v>
      </c>
      <c r="C1581" s="8">
        <v>51300</v>
      </c>
      <c r="D1581" s="8" t="s">
        <v>58</v>
      </c>
      <c r="E1581" s="25" t="s">
        <v>10</v>
      </c>
      <c r="F1581" s="17" t="s">
        <v>12</v>
      </c>
      <c r="G1581" s="17">
        <v>1217</v>
      </c>
      <c r="H1581" s="17" t="s">
        <v>934</v>
      </c>
      <c r="J1581" s="135">
        <v>0</v>
      </c>
      <c r="L1581" s="135">
        <v>0</v>
      </c>
      <c r="N1581" s="135">
        <v>0</v>
      </c>
      <c r="P1581" s="135">
        <v>0</v>
      </c>
      <c r="R1581" s="135">
        <v>0</v>
      </c>
    </row>
    <row r="1582" spans="1:46" ht="12" customHeight="1" x14ac:dyDescent="0.2">
      <c r="A1582" s="8">
        <v>21000</v>
      </c>
      <c r="B1582" s="8">
        <v>3100</v>
      </c>
      <c r="C1582" s="8">
        <v>51300</v>
      </c>
      <c r="D1582" s="8" t="s">
        <v>58</v>
      </c>
      <c r="E1582" s="25" t="s">
        <v>10</v>
      </c>
      <c r="F1582" s="17" t="s">
        <v>12</v>
      </c>
      <c r="G1582" s="17">
        <v>1616</v>
      </c>
      <c r="H1582" s="17" t="s">
        <v>955</v>
      </c>
      <c r="J1582" s="135">
        <v>0</v>
      </c>
      <c r="L1582" s="135">
        <v>0</v>
      </c>
      <c r="N1582" s="135">
        <v>0</v>
      </c>
      <c r="P1582" s="135">
        <v>0</v>
      </c>
      <c r="R1582" s="135">
        <v>0</v>
      </c>
    </row>
    <row r="1583" spans="1:46" ht="12" customHeight="1" x14ac:dyDescent="0.2">
      <c r="A1583" s="8">
        <v>21000</v>
      </c>
      <c r="B1583" s="8">
        <v>3100</v>
      </c>
      <c r="C1583" s="8">
        <v>51300</v>
      </c>
      <c r="D1583" s="8" t="s">
        <v>58</v>
      </c>
      <c r="E1583" s="25" t="s">
        <v>10</v>
      </c>
      <c r="F1583" s="17" t="s">
        <v>12</v>
      </c>
      <c r="G1583" s="17">
        <v>1617</v>
      </c>
      <c r="H1583" s="17" t="s">
        <v>960</v>
      </c>
      <c r="J1583" s="135">
        <v>0</v>
      </c>
      <c r="L1583" s="135">
        <v>0</v>
      </c>
      <c r="N1583" s="135">
        <v>0</v>
      </c>
      <c r="P1583" s="135">
        <v>0</v>
      </c>
      <c r="R1583" s="135">
        <v>0</v>
      </c>
    </row>
    <row r="1584" spans="1:46" ht="14.25" x14ac:dyDescent="0.3">
      <c r="A1584" s="4"/>
      <c r="B1584" s="5"/>
      <c r="C1584" s="6" t="s">
        <v>59</v>
      </c>
      <c r="D1584" s="7"/>
      <c r="E1584" s="18"/>
      <c r="F1584" s="18"/>
      <c r="G1584" s="19"/>
      <c r="H1584" s="19"/>
      <c r="I1584" s="89"/>
      <c r="J1584" s="73" t="s">
        <v>905</v>
      </c>
      <c r="K1584" s="83"/>
      <c r="L1584" s="73" t="s">
        <v>906</v>
      </c>
      <c r="M1584" s="83"/>
      <c r="N1584" s="73" t="s">
        <v>907</v>
      </c>
      <c r="O1584" s="83"/>
      <c r="P1584" s="73" t="s">
        <v>908</v>
      </c>
      <c r="Q1584" s="83"/>
      <c r="R1584" s="73" t="s">
        <v>909</v>
      </c>
    </row>
    <row r="1585" spans="1:18" x14ac:dyDescent="0.2">
      <c r="A1585" s="8">
        <v>21000</v>
      </c>
      <c r="B1585" s="8">
        <v>3100</v>
      </c>
      <c r="C1585" s="8">
        <v>52111</v>
      </c>
      <c r="D1585" s="8" t="s">
        <v>60</v>
      </c>
      <c r="E1585" s="25" t="s">
        <v>10</v>
      </c>
      <c r="F1585" s="17" t="s">
        <v>12</v>
      </c>
      <c r="G1585" s="25" t="s">
        <v>10</v>
      </c>
      <c r="H1585" s="25" t="s">
        <v>10</v>
      </c>
      <c r="I1585" s="105"/>
      <c r="J1585" s="135">
        <v>0</v>
      </c>
      <c r="L1585" s="135">
        <v>0</v>
      </c>
      <c r="N1585" s="135">
        <v>0</v>
      </c>
      <c r="P1585" s="135">
        <v>0</v>
      </c>
      <c r="R1585" s="135">
        <v>0</v>
      </c>
    </row>
    <row r="1586" spans="1:18" x14ac:dyDescent="0.2">
      <c r="A1586" s="8">
        <v>21000</v>
      </c>
      <c r="B1586" s="8">
        <v>3100</v>
      </c>
      <c r="C1586" s="8">
        <v>52112</v>
      </c>
      <c r="D1586" s="8" t="s">
        <v>61</v>
      </c>
      <c r="E1586" s="25" t="s">
        <v>10</v>
      </c>
      <c r="F1586" s="17" t="s">
        <v>12</v>
      </c>
      <c r="G1586" s="25" t="s">
        <v>10</v>
      </c>
      <c r="H1586" s="25" t="s">
        <v>10</v>
      </c>
      <c r="I1586" s="105"/>
      <c r="J1586" s="135">
        <v>0</v>
      </c>
      <c r="L1586" s="135">
        <v>0</v>
      </c>
      <c r="N1586" s="135">
        <v>0</v>
      </c>
      <c r="P1586" s="135">
        <v>0</v>
      </c>
      <c r="R1586" s="135">
        <v>0</v>
      </c>
    </row>
    <row r="1587" spans="1:18" ht="12" customHeight="1" x14ac:dyDescent="0.2">
      <c r="A1587" s="8">
        <v>21000</v>
      </c>
      <c r="B1587" s="8">
        <v>3100</v>
      </c>
      <c r="C1587" s="8">
        <v>52210</v>
      </c>
      <c r="D1587" s="8" t="s">
        <v>62</v>
      </c>
      <c r="E1587" s="25" t="s">
        <v>10</v>
      </c>
      <c r="F1587" s="17" t="s">
        <v>12</v>
      </c>
      <c r="G1587" s="25" t="s">
        <v>10</v>
      </c>
      <c r="H1587" s="25" t="s">
        <v>10</v>
      </c>
      <c r="I1587" s="105"/>
      <c r="J1587" s="135">
        <v>0</v>
      </c>
      <c r="L1587" s="135">
        <v>0</v>
      </c>
      <c r="N1587" s="135">
        <v>0</v>
      </c>
      <c r="P1587" s="135">
        <v>0</v>
      </c>
      <c r="R1587" s="135">
        <v>0</v>
      </c>
    </row>
    <row r="1588" spans="1:18" ht="12" customHeight="1" x14ac:dyDescent="0.2">
      <c r="A1588" s="8">
        <v>21000</v>
      </c>
      <c r="B1588" s="8">
        <v>3100</v>
      </c>
      <c r="C1588" s="8">
        <v>52220</v>
      </c>
      <c r="D1588" s="8" t="s">
        <v>63</v>
      </c>
      <c r="E1588" s="25" t="s">
        <v>10</v>
      </c>
      <c r="F1588" s="17" t="s">
        <v>12</v>
      </c>
      <c r="G1588" s="25" t="s">
        <v>10</v>
      </c>
      <c r="H1588" s="25" t="s">
        <v>10</v>
      </c>
      <c r="I1588" s="105"/>
      <c r="J1588" s="135">
        <v>0</v>
      </c>
      <c r="L1588" s="135">
        <v>0</v>
      </c>
      <c r="N1588" s="135">
        <v>0</v>
      </c>
      <c r="P1588" s="135">
        <v>0</v>
      </c>
      <c r="R1588" s="135">
        <v>0</v>
      </c>
    </row>
    <row r="1589" spans="1:18" ht="12" customHeight="1" x14ac:dyDescent="0.2">
      <c r="A1589" s="8">
        <v>21000</v>
      </c>
      <c r="B1589" s="8">
        <v>3100</v>
      </c>
      <c r="C1589" s="8">
        <v>52311</v>
      </c>
      <c r="D1589" s="8" t="s">
        <v>64</v>
      </c>
      <c r="E1589" s="25" t="s">
        <v>10</v>
      </c>
      <c r="F1589" s="17" t="s">
        <v>12</v>
      </c>
      <c r="G1589" s="25" t="s">
        <v>10</v>
      </c>
      <c r="H1589" s="25" t="s">
        <v>10</v>
      </c>
      <c r="I1589" s="105"/>
      <c r="J1589" s="135">
        <v>0</v>
      </c>
      <c r="L1589" s="135">
        <v>0</v>
      </c>
      <c r="N1589" s="135">
        <v>0</v>
      </c>
      <c r="P1589" s="135">
        <v>0</v>
      </c>
      <c r="R1589" s="135">
        <v>0</v>
      </c>
    </row>
    <row r="1590" spans="1:18" ht="12" customHeight="1" x14ac:dyDescent="0.2">
      <c r="A1590" s="8">
        <v>21000</v>
      </c>
      <c r="B1590" s="8">
        <v>3100</v>
      </c>
      <c r="C1590" s="8">
        <v>52312</v>
      </c>
      <c r="D1590" s="8" t="s">
        <v>65</v>
      </c>
      <c r="E1590" s="25" t="s">
        <v>10</v>
      </c>
      <c r="F1590" s="17" t="s">
        <v>12</v>
      </c>
      <c r="G1590" s="25" t="s">
        <v>10</v>
      </c>
      <c r="H1590" s="25" t="s">
        <v>10</v>
      </c>
      <c r="I1590" s="105"/>
      <c r="J1590" s="135">
        <v>0</v>
      </c>
      <c r="L1590" s="135">
        <v>0</v>
      </c>
      <c r="N1590" s="135">
        <v>0</v>
      </c>
      <c r="P1590" s="135">
        <v>0</v>
      </c>
      <c r="R1590" s="135">
        <v>0</v>
      </c>
    </row>
    <row r="1591" spans="1:18" ht="12" customHeight="1" x14ac:dyDescent="0.2">
      <c r="A1591" s="8">
        <v>21000</v>
      </c>
      <c r="B1591" s="8">
        <v>3100</v>
      </c>
      <c r="C1591" s="8">
        <v>52313</v>
      </c>
      <c r="D1591" s="8" t="s">
        <v>66</v>
      </c>
      <c r="E1591" s="25" t="s">
        <v>10</v>
      </c>
      <c r="F1591" s="17" t="s">
        <v>12</v>
      </c>
      <c r="G1591" s="25" t="s">
        <v>10</v>
      </c>
      <c r="H1591" s="25" t="s">
        <v>10</v>
      </c>
      <c r="I1591" s="105"/>
      <c r="J1591" s="135">
        <v>0</v>
      </c>
      <c r="L1591" s="135">
        <v>0</v>
      </c>
      <c r="N1591" s="135">
        <v>0</v>
      </c>
      <c r="P1591" s="135">
        <v>0</v>
      </c>
      <c r="R1591" s="135">
        <v>0</v>
      </c>
    </row>
    <row r="1592" spans="1:18" ht="12" customHeight="1" x14ac:dyDescent="0.2">
      <c r="A1592" s="8">
        <v>21000</v>
      </c>
      <c r="B1592" s="8">
        <v>3100</v>
      </c>
      <c r="C1592" s="8">
        <v>52314</v>
      </c>
      <c r="D1592" s="8" t="s">
        <v>67</v>
      </c>
      <c r="E1592" s="25" t="s">
        <v>10</v>
      </c>
      <c r="F1592" s="17" t="s">
        <v>12</v>
      </c>
      <c r="G1592" s="25" t="s">
        <v>10</v>
      </c>
      <c r="H1592" s="25" t="s">
        <v>10</v>
      </c>
      <c r="I1592" s="105"/>
      <c r="J1592" s="135">
        <v>0</v>
      </c>
      <c r="L1592" s="135">
        <v>0</v>
      </c>
      <c r="N1592" s="135">
        <v>0</v>
      </c>
      <c r="P1592" s="135">
        <v>0</v>
      </c>
      <c r="R1592" s="135">
        <v>0</v>
      </c>
    </row>
    <row r="1593" spans="1:18" ht="12" customHeight="1" x14ac:dyDescent="0.2">
      <c r="A1593" s="8">
        <v>21000</v>
      </c>
      <c r="B1593" s="8">
        <v>3100</v>
      </c>
      <c r="C1593" s="8">
        <v>52315</v>
      </c>
      <c r="D1593" s="8" t="s">
        <v>68</v>
      </c>
      <c r="E1593" s="25" t="s">
        <v>10</v>
      </c>
      <c r="F1593" s="17" t="s">
        <v>12</v>
      </c>
      <c r="G1593" s="25" t="s">
        <v>10</v>
      </c>
      <c r="H1593" s="25" t="s">
        <v>10</v>
      </c>
      <c r="I1593" s="105"/>
      <c r="J1593" s="135">
        <v>0</v>
      </c>
      <c r="L1593" s="135">
        <v>0</v>
      </c>
      <c r="N1593" s="135">
        <v>0</v>
      </c>
      <c r="P1593" s="135">
        <v>0</v>
      </c>
      <c r="R1593" s="135">
        <v>0</v>
      </c>
    </row>
    <row r="1594" spans="1:18" ht="12" customHeight="1" x14ac:dyDescent="0.2">
      <c r="A1594" s="8">
        <v>21000</v>
      </c>
      <c r="B1594" s="8">
        <v>3100</v>
      </c>
      <c r="C1594" s="8">
        <v>52316</v>
      </c>
      <c r="D1594" s="8" t="s">
        <v>69</v>
      </c>
      <c r="E1594" s="25" t="s">
        <v>10</v>
      </c>
      <c r="F1594" s="17" t="s">
        <v>12</v>
      </c>
      <c r="G1594" s="25" t="s">
        <v>10</v>
      </c>
      <c r="H1594" s="25" t="s">
        <v>10</v>
      </c>
      <c r="I1594" s="105"/>
      <c r="J1594" s="135">
        <v>0</v>
      </c>
      <c r="L1594" s="135">
        <v>0</v>
      </c>
      <c r="N1594" s="135">
        <v>0</v>
      </c>
      <c r="P1594" s="135">
        <v>0</v>
      </c>
      <c r="R1594" s="135">
        <v>0</v>
      </c>
    </row>
    <row r="1595" spans="1:18" ht="12" customHeight="1" x14ac:dyDescent="0.2">
      <c r="A1595" s="8">
        <v>21000</v>
      </c>
      <c r="B1595" s="8">
        <v>3100</v>
      </c>
      <c r="C1595" s="8">
        <v>52500</v>
      </c>
      <c r="D1595" s="8" t="s">
        <v>70</v>
      </c>
      <c r="E1595" s="25" t="s">
        <v>10</v>
      </c>
      <c r="F1595" s="17" t="s">
        <v>12</v>
      </c>
      <c r="G1595" s="25" t="s">
        <v>10</v>
      </c>
      <c r="H1595" s="25" t="s">
        <v>10</v>
      </c>
      <c r="I1595" s="105"/>
      <c r="J1595" s="135">
        <v>0</v>
      </c>
      <c r="L1595" s="135">
        <v>0</v>
      </c>
      <c r="N1595" s="135">
        <v>0</v>
      </c>
      <c r="P1595" s="135">
        <v>0</v>
      </c>
      <c r="R1595" s="135">
        <v>0</v>
      </c>
    </row>
    <row r="1596" spans="1:18" ht="12" customHeight="1" x14ac:dyDescent="0.2">
      <c r="A1596" s="8">
        <v>21000</v>
      </c>
      <c r="B1596" s="8">
        <v>3100</v>
      </c>
      <c r="C1596" s="8">
        <v>52710</v>
      </c>
      <c r="D1596" s="8" t="s">
        <v>71</v>
      </c>
      <c r="E1596" s="25" t="s">
        <v>10</v>
      </c>
      <c r="F1596" s="17" t="s">
        <v>12</v>
      </c>
      <c r="G1596" s="25" t="s">
        <v>10</v>
      </c>
      <c r="H1596" s="25" t="s">
        <v>10</v>
      </c>
      <c r="I1596" s="105"/>
      <c r="J1596" s="135">
        <v>0</v>
      </c>
      <c r="L1596" s="135">
        <v>0</v>
      </c>
      <c r="N1596" s="135">
        <v>0</v>
      </c>
      <c r="P1596" s="135">
        <v>0</v>
      </c>
      <c r="R1596" s="135">
        <v>0</v>
      </c>
    </row>
    <row r="1597" spans="1:18" ht="12" customHeight="1" x14ac:dyDescent="0.2">
      <c r="A1597" s="8">
        <v>21000</v>
      </c>
      <c r="B1597" s="8">
        <v>3100</v>
      </c>
      <c r="C1597" s="8">
        <v>52720</v>
      </c>
      <c r="D1597" s="8" t="s">
        <v>72</v>
      </c>
      <c r="E1597" s="25" t="s">
        <v>10</v>
      </c>
      <c r="F1597" s="17" t="s">
        <v>12</v>
      </c>
      <c r="G1597" s="25" t="s">
        <v>10</v>
      </c>
      <c r="H1597" s="25" t="s">
        <v>10</v>
      </c>
      <c r="I1597" s="105"/>
      <c r="J1597" s="135">
        <v>0</v>
      </c>
      <c r="L1597" s="135">
        <v>0</v>
      </c>
      <c r="N1597" s="135">
        <v>0</v>
      </c>
      <c r="P1597" s="135">
        <v>0</v>
      </c>
      <c r="R1597" s="135">
        <v>0</v>
      </c>
    </row>
    <row r="1598" spans="1:18" ht="12" customHeight="1" x14ac:dyDescent="0.2">
      <c r="A1598" s="8">
        <v>21000</v>
      </c>
      <c r="B1598" s="8">
        <v>3100</v>
      </c>
      <c r="C1598" s="8">
        <v>52730</v>
      </c>
      <c r="D1598" s="8" t="s">
        <v>73</v>
      </c>
      <c r="E1598" s="25" t="s">
        <v>10</v>
      </c>
      <c r="F1598" s="17" t="s">
        <v>12</v>
      </c>
      <c r="G1598" s="25" t="s">
        <v>10</v>
      </c>
      <c r="H1598" s="25" t="s">
        <v>10</v>
      </c>
      <c r="I1598" s="105"/>
      <c r="J1598" s="135">
        <v>0</v>
      </c>
      <c r="L1598" s="135">
        <v>0</v>
      </c>
      <c r="N1598" s="135">
        <v>0</v>
      </c>
      <c r="P1598" s="135">
        <v>0</v>
      </c>
      <c r="R1598" s="135">
        <v>0</v>
      </c>
    </row>
    <row r="1599" spans="1:18" ht="12" customHeight="1" x14ac:dyDescent="0.2">
      <c r="A1599" s="8">
        <v>21000</v>
      </c>
      <c r="B1599" s="8">
        <v>3100</v>
      </c>
      <c r="C1599" s="8">
        <v>52911</v>
      </c>
      <c r="D1599" s="8" t="s">
        <v>74</v>
      </c>
      <c r="E1599" s="25" t="s">
        <v>10</v>
      </c>
      <c r="F1599" s="17" t="s">
        <v>12</v>
      </c>
      <c r="G1599" s="25" t="s">
        <v>10</v>
      </c>
      <c r="H1599" s="25" t="s">
        <v>10</v>
      </c>
      <c r="I1599" s="105"/>
      <c r="J1599" s="135">
        <v>0</v>
      </c>
      <c r="L1599" s="135">
        <v>0</v>
      </c>
      <c r="N1599" s="135">
        <v>0</v>
      </c>
      <c r="P1599" s="135">
        <v>0</v>
      </c>
      <c r="R1599" s="135">
        <v>0</v>
      </c>
    </row>
    <row r="1600" spans="1:18" ht="12" customHeight="1" x14ac:dyDescent="0.2">
      <c r="A1600" s="8">
        <v>21000</v>
      </c>
      <c r="B1600" s="8">
        <v>3100</v>
      </c>
      <c r="C1600" s="8">
        <v>52912</v>
      </c>
      <c r="D1600" s="8" t="s">
        <v>75</v>
      </c>
      <c r="E1600" s="25" t="s">
        <v>10</v>
      </c>
      <c r="F1600" s="17" t="s">
        <v>12</v>
      </c>
      <c r="G1600" s="25" t="s">
        <v>10</v>
      </c>
      <c r="H1600" s="25" t="s">
        <v>10</v>
      </c>
      <c r="I1600" s="105"/>
      <c r="J1600" s="135">
        <v>0</v>
      </c>
      <c r="L1600" s="135">
        <v>0</v>
      </c>
      <c r="N1600" s="135">
        <v>0</v>
      </c>
      <c r="P1600" s="135">
        <v>0</v>
      </c>
      <c r="R1600" s="135">
        <v>0</v>
      </c>
    </row>
    <row r="1601" spans="1:46" ht="12" customHeight="1" x14ac:dyDescent="0.2">
      <c r="A1601" s="8">
        <v>21000</v>
      </c>
      <c r="B1601" s="8">
        <v>3100</v>
      </c>
      <c r="C1601" s="8">
        <v>52913</v>
      </c>
      <c r="D1601" s="8" t="s">
        <v>76</v>
      </c>
      <c r="E1601" s="25" t="s">
        <v>10</v>
      </c>
      <c r="F1601" s="17" t="s">
        <v>12</v>
      </c>
      <c r="G1601" s="25" t="s">
        <v>10</v>
      </c>
      <c r="H1601" s="25" t="s">
        <v>10</v>
      </c>
      <c r="I1601" s="105"/>
      <c r="J1601" s="135">
        <v>0</v>
      </c>
      <c r="L1601" s="135">
        <v>0</v>
      </c>
      <c r="N1601" s="135">
        <v>0</v>
      </c>
      <c r="P1601" s="135">
        <v>0</v>
      </c>
      <c r="R1601" s="135">
        <v>0</v>
      </c>
    </row>
    <row r="1602" spans="1:46" ht="12" customHeight="1" x14ac:dyDescent="0.2">
      <c r="A1602" s="8">
        <v>21000</v>
      </c>
      <c r="B1602" s="8">
        <v>3100</v>
      </c>
      <c r="C1602" s="8">
        <v>52914</v>
      </c>
      <c r="D1602" s="8" t="s">
        <v>77</v>
      </c>
      <c r="E1602" s="25" t="s">
        <v>10</v>
      </c>
      <c r="F1602" s="17" t="s">
        <v>12</v>
      </c>
      <c r="G1602" s="25" t="s">
        <v>10</v>
      </c>
      <c r="H1602" s="25" t="s">
        <v>10</v>
      </c>
      <c r="I1602" s="105"/>
      <c r="J1602" s="135">
        <v>0</v>
      </c>
      <c r="L1602" s="135">
        <v>0</v>
      </c>
      <c r="N1602" s="135">
        <v>0</v>
      </c>
      <c r="P1602" s="135">
        <v>0</v>
      </c>
      <c r="R1602" s="135">
        <v>0</v>
      </c>
    </row>
    <row r="1603" spans="1:46" ht="14.25" x14ac:dyDescent="0.3">
      <c r="A1603" s="4"/>
      <c r="B1603" s="5"/>
      <c r="C1603" s="6" t="s">
        <v>655</v>
      </c>
      <c r="D1603" s="7"/>
      <c r="E1603" s="18"/>
      <c r="F1603" s="18"/>
      <c r="G1603" s="19"/>
      <c r="H1603" s="19"/>
      <c r="I1603" s="89"/>
      <c r="J1603" s="73" t="s">
        <v>905</v>
      </c>
      <c r="K1603" s="83"/>
      <c r="L1603" s="73" t="s">
        <v>906</v>
      </c>
      <c r="M1603" s="83"/>
      <c r="N1603" s="73" t="s">
        <v>907</v>
      </c>
      <c r="O1603" s="83"/>
      <c r="P1603" s="73" t="s">
        <v>908</v>
      </c>
      <c r="Q1603" s="83"/>
      <c r="R1603" s="73" t="s">
        <v>909</v>
      </c>
    </row>
    <row r="1604" spans="1:46" s="139" customFormat="1" ht="12" customHeight="1" x14ac:dyDescent="0.2">
      <c r="A1604" s="44">
        <v>21000</v>
      </c>
      <c r="B1604" s="44">
        <v>3100</v>
      </c>
      <c r="C1604" s="44">
        <v>53330</v>
      </c>
      <c r="D1604" s="44" t="s">
        <v>291</v>
      </c>
      <c r="E1604" s="47" t="s">
        <v>10</v>
      </c>
      <c r="F1604" s="45" t="s">
        <v>12</v>
      </c>
      <c r="G1604" s="47" t="s">
        <v>10</v>
      </c>
      <c r="H1604" s="47" t="s">
        <v>10</v>
      </c>
      <c r="I1604" s="91"/>
      <c r="J1604" s="135">
        <v>0</v>
      </c>
      <c r="K1604" s="136"/>
      <c r="L1604" s="135">
        <v>0</v>
      </c>
      <c r="M1604" s="136"/>
      <c r="N1604" s="135">
        <v>0</v>
      </c>
      <c r="O1604" s="136"/>
      <c r="P1604" s="135">
        <v>0</v>
      </c>
      <c r="Q1604" s="136"/>
      <c r="R1604" s="135">
        <v>0</v>
      </c>
      <c r="S1604" s="62"/>
      <c r="T1604" s="62"/>
      <c r="U1604" s="62"/>
      <c r="V1604" s="62"/>
      <c r="W1604" s="62"/>
      <c r="X1604" s="62"/>
      <c r="Y1604" s="62"/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</row>
    <row r="1605" spans="1:46" ht="12" customHeight="1" x14ac:dyDescent="0.2">
      <c r="A1605" s="44">
        <v>21000</v>
      </c>
      <c r="B1605" s="44">
        <v>3100</v>
      </c>
      <c r="C1605" s="44">
        <v>53413</v>
      </c>
      <c r="D1605" s="44" t="s">
        <v>112</v>
      </c>
      <c r="E1605" s="45" t="s">
        <v>10</v>
      </c>
      <c r="F1605" s="45" t="s">
        <v>12</v>
      </c>
      <c r="G1605" s="45" t="s">
        <v>10</v>
      </c>
      <c r="H1605" s="45" t="s">
        <v>10</v>
      </c>
      <c r="I1605" s="98"/>
      <c r="J1605" s="135">
        <v>0</v>
      </c>
      <c r="L1605" s="135">
        <v>0</v>
      </c>
      <c r="N1605" s="135">
        <v>0</v>
      </c>
      <c r="P1605" s="135">
        <v>0</v>
      </c>
      <c r="R1605" s="135">
        <v>0</v>
      </c>
    </row>
    <row r="1606" spans="1:46" ht="12" customHeight="1" x14ac:dyDescent="0.2">
      <c r="A1606" s="8">
        <v>21000</v>
      </c>
      <c r="B1606" s="8">
        <v>3100</v>
      </c>
      <c r="C1606" s="8">
        <v>53414</v>
      </c>
      <c r="D1606" s="8" t="s">
        <v>747</v>
      </c>
      <c r="E1606" s="25" t="s">
        <v>10</v>
      </c>
      <c r="F1606" s="17" t="s">
        <v>12</v>
      </c>
      <c r="G1606" s="25" t="s">
        <v>10</v>
      </c>
      <c r="H1606" s="25" t="s">
        <v>10</v>
      </c>
      <c r="I1606" s="105"/>
      <c r="J1606" s="135">
        <v>0</v>
      </c>
      <c r="L1606" s="135">
        <v>0</v>
      </c>
      <c r="N1606" s="135">
        <v>0</v>
      </c>
      <c r="P1606" s="135">
        <v>0</v>
      </c>
      <c r="R1606" s="135">
        <v>0</v>
      </c>
    </row>
    <row r="1607" spans="1:46" ht="12" customHeight="1" x14ac:dyDescent="0.2">
      <c r="A1607" s="8">
        <v>21000</v>
      </c>
      <c r="B1607" s="8">
        <v>3100</v>
      </c>
      <c r="C1607" s="8">
        <v>53711</v>
      </c>
      <c r="D1607" s="8" t="s">
        <v>78</v>
      </c>
      <c r="E1607" s="25" t="s">
        <v>10</v>
      </c>
      <c r="F1607" s="17" t="s">
        <v>12</v>
      </c>
      <c r="G1607" s="25" t="s">
        <v>10</v>
      </c>
      <c r="H1607" s="25" t="s">
        <v>10</v>
      </c>
      <c r="I1607" s="105"/>
      <c r="J1607" s="135">
        <v>0</v>
      </c>
      <c r="L1607" s="135">
        <v>0</v>
      </c>
      <c r="N1607" s="135">
        <v>0</v>
      </c>
      <c r="P1607" s="135">
        <v>0</v>
      </c>
      <c r="R1607" s="135">
        <v>0</v>
      </c>
    </row>
    <row r="1608" spans="1:46" ht="14.25" x14ac:dyDescent="0.3">
      <c r="A1608" s="4"/>
      <c r="B1608" s="5"/>
      <c r="C1608" s="6" t="s">
        <v>79</v>
      </c>
      <c r="D1608" s="7"/>
      <c r="E1608" s="18"/>
      <c r="F1608" s="18"/>
      <c r="G1608" s="19"/>
      <c r="H1608" s="19"/>
      <c r="I1608" s="89"/>
      <c r="J1608" s="73" t="s">
        <v>905</v>
      </c>
      <c r="K1608" s="83"/>
      <c r="L1608" s="73" t="s">
        <v>906</v>
      </c>
      <c r="M1608" s="83"/>
      <c r="N1608" s="73" t="s">
        <v>907</v>
      </c>
      <c r="O1608" s="83"/>
      <c r="P1608" s="73" t="s">
        <v>908</v>
      </c>
      <c r="Q1608" s="83"/>
      <c r="R1608" s="73" t="s">
        <v>909</v>
      </c>
    </row>
    <row r="1609" spans="1:46" ht="12" customHeight="1" x14ac:dyDescent="0.2">
      <c r="A1609" s="8">
        <v>21000</v>
      </c>
      <c r="B1609" s="8">
        <v>3100</v>
      </c>
      <c r="C1609" s="8">
        <v>54311</v>
      </c>
      <c r="D1609" s="8" t="s">
        <v>80</v>
      </c>
      <c r="E1609" s="25" t="s">
        <v>10</v>
      </c>
      <c r="F1609" s="17" t="s">
        <v>12</v>
      </c>
      <c r="G1609" s="25" t="s">
        <v>10</v>
      </c>
      <c r="H1609" s="25" t="s">
        <v>10</v>
      </c>
      <c r="I1609" s="105"/>
      <c r="J1609" s="135">
        <v>0</v>
      </c>
      <c r="L1609" s="135">
        <v>0</v>
      </c>
      <c r="N1609" s="135">
        <v>0</v>
      </c>
      <c r="P1609" s="135">
        <v>0</v>
      </c>
      <c r="R1609" s="135">
        <v>0</v>
      </c>
    </row>
    <row r="1610" spans="1:46" ht="12" customHeight="1" x14ac:dyDescent="0.2">
      <c r="A1610" s="8">
        <v>21000</v>
      </c>
      <c r="B1610" s="8">
        <v>3100</v>
      </c>
      <c r="C1610" s="8">
        <v>54312</v>
      </c>
      <c r="D1610" s="8" t="s">
        <v>124</v>
      </c>
      <c r="E1610" s="25" t="s">
        <v>10</v>
      </c>
      <c r="F1610" s="17" t="s">
        <v>12</v>
      </c>
      <c r="G1610" s="25" t="s">
        <v>10</v>
      </c>
      <c r="H1610" s="25" t="s">
        <v>10</v>
      </c>
      <c r="I1610" s="105"/>
      <c r="J1610" s="135">
        <v>0</v>
      </c>
      <c r="L1610" s="135">
        <v>0</v>
      </c>
      <c r="N1610" s="135">
        <v>0</v>
      </c>
      <c r="P1610" s="135">
        <v>0</v>
      </c>
      <c r="R1610" s="135">
        <v>0</v>
      </c>
    </row>
    <row r="1611" spans="1:46" ht="12" customHeight="1" x14ac:dyDescent="0.2">
      <c r="A1611" s="8">
        <v>21000</v>
      </c>
      <c r="B1611" s="8">
        <v>3100</v>
      </c>
      <c r="C1611" s="8">
        <v>54313</v>
      </c>
      <c r="D1611" s="8" t="s">
        <v>125</v>
      </c>
      <c r="E1611" s="25" t="s">
        <v>10</v>
      </c>
      <c r="F1611" s="17" t="s">
        <v>12</v>
      </c>
      <c r="G1611" s="25" t="s">
        <v>10</v>
      </c>
      <c r="H1611" s="25" t="s">
        <v>10</v>
      </c>
      <c r="I1611" s="105"/>
      <c r="J1611" s="135">
        <v>0</v>
      </c>
      <c r="L1611" s="135">
        <v>0</v>
      </c>
      <c r="N1611" s="135">
        <v>0</v>
      </c>
      <c r="P1611" s="135">
        <v>0</v>
      </c>
      <c r="R1611" s="135">
        <v>0</v>
      </c>
    </row>
    <row r="1612" spans="1:46" ht="12" customHeight="1" x14ac:dyDescent="0.2">
      <c r="A1612" s="8">
        <v>21000</v>
      </c>
      <c r="B1612" s="8">
        <v>3100</v>
      </c>
      <c r="C1612" s="8">
        <v>54411</v>
      </c>
      <c r="D1612" s="8" t="s">
        <v>126</v>
      </c>
      <c r="E1612" s="25" t="s">
        <v>10</v>
      </c>
      <c r="F1612" s="17" t="s">
        <v>12</v>
      </c>
      <c r="G1612" s="25" t="s">
        <v>10</v>
      </c>
      <c r="H1612" s="25" t="s">
        <v>10</v>
      </c>
      <c r="I1612" s="105"/>
      <c r="J1612" s="135">
        <v>0</v>
      </c>
      <c r="L1612" s="135">
        <v>0</v>
      </c>
      <c r="N1612" s="135">
        <v>0</v>
      </c>
      <c r="P1612" s="135">
        <v>0</v>
      </c>
      <c r="R1612" s="135">
        <v>0</v>
      </c>
    </row>
    <row r="1613" spans="1:46" ht="12" customHeight="1" x14ac:dyDescent="0.2">
      <c r="A1613" s="8">
        <v>21000</v>
      </c>
      <c r="B1613" s="8">
        <v>3100</v>
      </c>
      <c r="C1613" s="8">
        <v>54412</v>
      </c>
      <c r="D1613" s="8" t="s">
        <v>127</v>
      </c>
      <c r="E1613" s="25" t="s">
        <v>10</v>
      </c>
      <c r="F1613" s="17" t="s">
        <v>12</v>
      </c>
      <c r="G1613" s="25" t="s">
        <v>10</v>
      </c>
      <c r="H1613" s="25" t="s">
        <v>10</v>
      </c>
      <c r="I1613" s="105"/>
      <c r="J1613" s="135">
        <v>0</v>
      </c>
      <c r="L1613" s="135">
        <v>0</v>
      </c>
      <c r="N1613" s="135">
        <v>0</v>
      </c>
      <c r="P1613" s="135">
        <v>0</v>
      </c>
      <c r="R1613" s="135">
        <v>0</v>
      </c>
    </row>
    <row r="1614" spans="1:46" ht="12" customHeight="1" x14ac:dyDescent="0.2">
      <c r="A1614" s="8">
        <v>21000</v>
      </c>
      <c r="B1614" s="8">
        <v>3100</v>
      </c>
      <c r="C1614" s="8">
        <v>54413</v>
      </c>
      <c r="D1614" s="8" t="s">
        <v>128</v>
      </c>
      <c r="E1614" s="25" t="s">
        <v>10</v>
      </c>
      <c r="F1614" s="17" t="s">
        <v>12</v>
      </c>
      <c r="G1614" s="25" t="s">
        <v>10</v>
      </c>
      <c r="H1614" s="25" t="s">
        <v>10</v>
      </c>
      <c r="I1614" s="105"/>
      <c r="J1614" s="135">
        <v>0</v>
      </c>
      <c r="L1614" s="135">
        <v>0</v>
      </c>
      <c r="N1614" s="135">
        <v>0</v>
      </c>
      <c r="P1614" s="135">
        <v>0</v>
      </c>
      <c r="R1614" s="135">
        <v>0</v>
      </c>
    </row>
    <row r="1615" spans="1:46" ht="12" customHeight="1" x14ac:dyDescent="0.2">
      <c r="A1615" s="8">
        <v>21000</v>
      </c>
      <c r="B1615" s="8">
        <v>3100</v>
      </c>
      <c r="C1615" s="8">
        <v>54414</v>
      </c>
      <c r="D1615" s="8" t="s">
        <v>129</v>
      </c>
      <c r="E1615" s="25" t="s">
        <v>10</v>
      </c>
      <c r="F1615" s="17" t="s">
        <v>12</v>
      </c>
      <c r="G1615" s="25" t="s">
        <v>10</v>
      </c>
      <c r="H1615" s="25" t="s">
        <v>10</v>
      </c>
      <c r="I1615" s="105"/>
      <c r="J1615" s="135">
        <v>0</v>
      </c>
      <c r="L1615" s="135">
        <v>0</v>
      </c>
      <c r="N1615" s="135">
        <v>0</v>
      </c>
      <c r="P1615" s="135">
        <v>0</v>
      </c>
      <c r="R1615" s="135">
        <v>0</v>
      </c>
    </row>
    <row r="1616" spans="1:46" ht="12" customHeight="1" x14ac:dyDescent="0.2">
      <c r="A1616" s="8">
        <v>21000</v>
      </c>
      <c r="B1616" s="8">
        <v>3100</v>
      </c>
      <c r="C1616" s="8">
        <v>54415</v>
      </c>
      <c r="D1616" s="8" t="s">
        <v>130</v>
      </c>
      <c r="E1616" s="25" t="s">
        <v>10</v>
      </c>
      <c r="F1616" s="17" t="s">
        <v>12</v>
      </c>
      <c r="G1616" s="25" t="s">
        <v>10</v>
      </c>
      <c r="H1616" s="25" t="s">
        <v>10</v>
      </c>
      <c r="I1616" s="105"/>
      <c r="J1616" s="135">
        <v>0</v>
      </c>
      <c r="L1616" s="135">
        <v>0</v>
      </c>
      <c r="N1616" s="135">
        <v>0</v>
      </c>
      <c r="P1616" s="135">
        <v>0</v>
      </c>
      <c r="R1616" s="135">
        <v>0</v>
      </c>
    </row>
    <row r="1617" spans="1:46" s="28" customFormat="1" ht="12" customHeight="1" x14ac:dyDescent="0.2">
      <c r="A1617" s="8">
        <v>21000</v>
      </c>
      <c r="B1617" s="8">
        <v>3100</v>
      </c>
      <c r="C1617" s="8">
        <v>54416</v>
      </c>
      <c r="D1617" s="8" t="s">
        <v>131</v>
      </c>
      <c r="E1617" s="25" t="s">
        <v>10</v>
      </c>
      <c r="F1617" s="17" t="s">
        <v>12</v>
      </c>
      <c r="G1617" s="25" t="s">
        <v>10</v>
      </c>
      <c r="H1617" s="25" t="s">
        <v>10</v>
      </c>
      <c r="I1617" s="105"/>
      <c r="J1617" s="135">
        <v>0</v>
      </c>
      <c r="K1617" s="136"/>
      <c r="L1617" s="135">
        <v>0</v>
      </c>
      <c r="M1617" s="136"/>
      <c r="N1617" s="135">
        <v>0</v>
      </c>
      <c r="O1617" s="136"/>
      <c r="P1617" s="135">
        <v>0</v>
      </c>
      <c r="Q1617" s="136"/>
      <c r="R1617" s="135">
        <v>0</v>
      </c>
      <c r="S1617" s="62"/>
      <c r="T1617" s="62"/>
      <c r="U1617" s="62"/>
      <c r="V1617" s="62"/>
      <c r="W1617" s="62"/>
      <c r="X1617" s="62"/>
      <c r="Y1617" s="62"/>
      <c r="Z1617" s="62"/>
      <c r="AA1617" s="62"/>
      <c r="AB1617" s="62"/>
      <c r="AC1617" s="62"/>
      <c r="AD1617" s="62"/>
      <c r="AE1617" s="62"/>
      <c r="AF1617" s="62"/>
      <c r="AG1617" s="62"/>
      <c r="AH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R1617" s="62"/>
      <c r="AS1617" s="62"/>
      <c r="AT1617" s="62"/>
    </row>
    <row r="1618" spans="1:46" ht="14.25" x14ac:dyDescent="0.3">
      <c r="A1618" s="4"/>
      <c r="B1618" s="5"/>
      <c r="C1618" s="6" t="s">
        <v>84</v>
      </c>
      <c r="D1618" s="7"/>
      <c r="E1618" s="18"/>
      <c r="F1618" s="18"/>
      <c r="G1618" s="19"/>
      <c r="H1618" s="19"/>
      <c r="I1618" s="89"/>
      <c r="J1618" s="73" t="s">
        <v>905</v>
      </c>
      <c r="K1618" s="83"/>
      <c r="L1618" s="73" t="s">
        <v>906</v>
      </c>
      <c r="M1618" s="83"/>
      <c r="N1618" s="73" t="s">
        <v>907</v>
      </c>
      <c r="O1618" s="83"/>
      <c r="P1618" s="73" t="s">
        <v>908</v>
      </c>
      <c r="Q1618" s="83"/>
      <c r="R1618" s="73" t="s">
        <v>909</v>
      </c>
    </row>
    <row r="1619" spans="1:46" ht="12" customHeight="1" x14ac:dyDescent="0.2">
      <c r="A1619" s="8">
        <v>21000</v>
      </c>
      <c r="B1619" s="8">
        <v>3100</v>
      </c>
      <c r="C1619" s="8">
        <v>55200</v>
      </c>
      <c r="D1619" s="8" t="s">
        <v>106</v>
      </c>
      <c r="E1619" s="25" t="s">
        <v>10</v>
      </c>
      <c r="F1619" s="17" t="s">
        <v>12</v>
      </c>
      <c r="G1619" s="25" t="s">
        <v>10</v>
      </c>
      <c r="H1619" s="25" t="s">
        <v>10</v>
      </c>
      <c r="I1619" s="105"/>
      <c r="J1619" s="135">
        <v>0</v>
      </c>
      <c r="L1619" s="135">
        <v>0</v>
      </c>
      <c r="N1619" s="135">
        <v>0</v>
      </c>
      <c r="P1619" s="135">
        <v>0</v>
      </c>
      <c r="R1619" s="135">
        <v>0</v>
      </c>
    </row>
    <row r="1620" spans="1:46" ht="12" customHeight="1" x14ac:dyDescent="0.2">
      <c r="A1620" s="8">
        <v>21000</v>
      </c>
      <c r="B1620" s="8">
        <v>3100</v>
      </c>
      <c r="C1620" s="8">
        <v>55813</v>
      </c>
      <c r="D1620" s="8" t="s">
        <v>85</v>
      </c>
      <c r="E1620" s="25" t="s">
        <v>10</v>
      </c>
      <c r="F1620" s="17" t="s">
        <v>12</v>
      </c>
      <c r="G1620" s="25" t="s">
        <v>10</v>
      </c>
      <c r="H1620" s="25" t="s">
        <v>10</v>
      </c>
      <c r="I1620" s="105"/>
      <c r="J1620" s="135">
        <v>0</v>
      </c>
      <c r="L1620" s="135">
        <v>0</v>
      </c>
      <c r="N1620" s="135">
        <v>0</v>
      </c>
      <c r="P1620" s="135">
        <v>0</v>
      </c>
      <c r="R1620" s="135">
        <v>0</v>
      </c>
    </row>
    <row r="1621" spans="1:46" ht="12" customHeight="1" x14ac:dyDescent="0.2">
      <c r="A1621" s="8">
        <v>21000</v>
      </c>
      <c r="B1621" s="8">
        <v>3100</v>
      </c>
      <c r="C1621" s="8">
        <v>55913</v>
      </c>
      <c r="D1621" s="8" t="s">
        <v>750</v>
      </c>
      <c r="E1621" s="25" t="s">
        <v>10</v>
      </c>
      <c r="F1621" s="17" t="s">
        <v>12</v>
      </c>
      <c r="G1621" s="25" t="s">
        <v>10</v>
      </c>
      <c r="H1621" s="25" t="s">
        <v>10</v>
      </c>
      <c r="I1621" s="105"/>
      <c r="J1621" s="135">
        <v>70310</v>
      </c>
      <c r="L1621" s="135">
        <v>91225</v>
      </c>
      <c r="N1621" s="135">
        <v>117480</v>
      </c>
      <c r="P1621" s="135">
        <v>144180</v>
      </c>
      <c r="R1621" s="135">
        <v>170435</v>
      </c>
    </row>
    <row r="1622" spans="1:46" ht="12" customHeight="1" x14ac:dyDescent="0.2">
      <c r="A1622" s="8">
        <v>21000</v>
      </c>
      <c r="B1622" s="8">
        <v>3100</v>
      </c>
      <c r="C1622" s="8">
        <v>55914</v>
      </c>
      <c r="D1622" s="8" t="s">
        <v>89</v>
      </c>
      <c r="E1622" s="25" t="s">
        <v>10</v>
      </c>
      <c r="F1622" s="17" t="s">
        <v>12</v>
      </c>
      <c r="G1622" s="25" t="s">
        <v>10</v>
      </c>
      <c r="H1622" s="25" t="s">
        <v>10</v>
      </c>
      <c r="I1622" s="105"/>
      <c r="J1622" s="135">
        <v>0</v>
      </c>
      <c r="L1622" s="135">
        <v>0</v>
      </c>
      <c r="N1622" s="135">
        <v>0</v>
      </c>
      <c r="P1622" s="135">
        <v>0</v>
      </c>
      <c r="R1622" s="135">
        <v>0</v>
      </c>
    </row>
    <row r="1623" spans="1:46" ht="12" customHeight="1" x14ac:dyDescent="0.2">
      <c r="A1623" s="8">
        <v>21000</v>
      </c>
      <c r="B1623" s="8">
        <v>3100</v>
      </c>
      <c r="C1623" s="8">
        <v>55915</v>
      </c>
      <c r="D1623" s="8" t="s">
        <v>90</v>
      </c>
      <c r="E1623" s="25" t="s">
        <v>10</v>
      </c>
      <c r="F1623" s="17" t="s">
        <v>12</v>
      </c>
      <c r="G1623" s="25" t="s">
        <v>10</v>
      </c>
      <c r="H1623" s="25" t="s">
        <v>10</v>
      </c>
      <c r="I1623" s="105"/>
      <c r="J1623" s="135">
        <v>0</v>
      </c>
      <c r="L1623" s="135">
        <v>0</v>
      </c>
      <c r="N1623" s="135">
        <v>0</v>
      </c>
      <c r="P1623" s="135">
        <v>0</v>
      </c>
      <c r="R1623" s="135">
        <v>0</v>
      </c>
    </row>
    <row r="1624" spans="1:46" ht="14.25" x14ac:dyDescent="0.3">
      <c r="A1624" s="4"/>
      <c r="B1624" s="5"/>
      <c r="C1624" s="6" t="s">
        <v>91</v>
      </c>
      <c r="D1624" s="7"/>
      <c r="E1624" s="18"/>
      <c r="F1624" s="18"/>
      <c r="G1624" s="19"/>
      <c r="H1624" s="19"/>
      <c r="I1624" s="89"/>
      <c r="J1624" s="73" t="s">
        <v>905</v>
      </c>
      <c r="K1624" s="83"/>
      <c r="L1624" s="73" t="s">
        <v>906</v>
      </c>
      <c r="M1624" s="83"/>
      <c r="N1624" s="73" t="s">
        <v>907</v>
      </c>
      <c r="O1624" s="83"/>
      <c r="P1624" s="73" t="s">
        <v>908</v>
      </c>
      <c r="Q1624" s="83"/>
      <c r="R1624" s="73" t="s">
        <v>909</v>
      </c>
    </row>
    <row r="1625" spans="1:46" ht="12" customHeight="1" x14ac:dyDescent="0.2">
      <c r="A1625" s="8">
        <v>21000</v>
      </c>
      <c r="B1625" s="8">
        <v>3100</v>
      </c>
      <c r="C1625" s="8">
        <v>56113</v>
      </c>
      <c r="D1625" s="8" t="s">
        <v>746</v>
      </c>
      <c r="E1625" s="25" t="s">
        <v>10</v>
      </c>
      <c r="F1625" s="17" t="s">
        <v>12</v>
      </c>
      <c r="G1625" s="25" t="s">
        <v>10</v>
      </c>
      <c r="H1625" s="25" t="s">
        <v>10</v>
      </c>
      <c r="I1625" s="105"/>
      <c r="J1625" s="135">
        <v>0</v>
      </c>
      <c r="L1625" s="135">
        <v>0</v>
      </c>
      <c r="N1625" s="135">
        <v>0</v>
      </c>
      <c r="P1625" s="135">
        <v>0</v>
      </c>
      <c r="R1625" s="135">
        <v>0</v>
      </c>
    </row>
    <row r="1626" spans="1:46" ht="12" customHeight="1" x14ac:dyDescent="0.2">
      <c r="A1626" s="8">
        <v>21000</v>
      </c>
      <c r="B1626" s="8">
        <v>3100</v>
      </c>
      <c r="C1626" s="8">
        <v>56116</v>
      </c>
      <c r="D1626" s="8" t="s">
        <v>153</v>
      </c>
      <c r="E1626" s="25" t="s">
        <v>10</v>
      </c>
      <c r="F1626" s="17" t="s">
        <v>12</v>
      </c>
      <c r="G1626" s="25" t="s">
        <v>10</v>
      </c>
      <c r="H1626" s="25" t="s">
        <v>10</v>
      </c>
      <c r="I1626" s="105"/>
      <c r="J1626" s="135">
        <v>0</v>
      </c>
      <c r="L1626" s="135">
        <v>0</v>
      </c>
      <c r="N1626" s="135">
        <v>0</v>
      </c>
      <c r="P1626" s="135">
        <v>0</v>
      </c>
      <c r="R1626" s="135">
        <v>0</v>
      </c>
    </row>
    <row r="1627" spans="1:46" ht="12" customHeight="1" x14ac:dyDescent="0.2">
      <c r="A1627" s="8">
        <v>21000</v>
      </c>
      <c r="B1627" s="8">
        <v>3100</v>
      </c>
      <c r="C1627" s="8">
        <v>56117</v>
      </c>
      <c r="D1627" s="8" t="s">
        <v>154</v>
      </c>
      <c r="E1627" s="25" t="s">
        <v>10</v>
      </c>
      <c r="F1627" s="17" t="s">
        <v>12</v>
      </c>
      <c r="G1627" s="25" t="s">
        <v>10</v>
      </c>
      <c r="H1627" s="25" t="s">
        <v>10</v>
      </c>
      <c r="I1627" s="105"/>
      <c r="J1627" s="135">
        <v>0</v>
      </c>
      <c r="L1627" s="135">
        <v>0</v>
      </c>
      <c r="N1627" s="135">
        <v>0</v>
      </c>
      <c r="P1627" s="135">
        <v>0</v>
      </c>
      <c r="R1627" s="135">
        <v>0</v>
      </c>
    </row>
    <row r="1628" spans="1:46" ht="12" customHeight="1" x14ac:dyDescent="0.2">
      <c r="A1628" s="8">
        <v>21000</v>
      </c>
      <c r="B1628" s="8">
        <v>3100</v>
      </c>
      <c r="C1628" s="8">
        <v>56118</v>
      </c>
      <c r="D1628" s="8" t="s">
        <v>93</v>
      </c>
      <c r="E1628" s="25" t="s">
        <v>10</v>
      </c>
      <c r="F1628" s="17" t="s">
        <v>12</v>
      </c>
      <c r="G1628" s="25" t="s">
        <v>10</v>
      </c>
      <c r="H1628" s="25" t="s">
        <v>10</v>
      </c>
      <c r="I1628" s="105"/>
      <c r="J1628" s="135">
        <v>0</v>
      </c>
      <c r="L1628" s="135">
        <v>0</v>
      </c>
      <c r="N1628" s="135">
        <v>0</v>
      </c>
      <c r="P1628" s="135">
        <v>0</v>
      </c>
      <c r="R1628" s="135">
        <v>0</v>
      </c>
    </row>
    <row r="1629" spans="1:46" ht="14.25" x14ac:dyDescent="0.3">
      <c r="A1629" s="11"/>
      <c r="B1629" s="11"/>
      <c r="C1629" s="11" t="s">
        <v>94</v>
      </c>
      <c r="D1629" s="11"/>
      <c r="E1629" s="22"/>
      <c r="F1629" s="22"/>
      <c r="G1629" s="22"/>
      <c r="H1629" s="22"/>
      <c r="I1629" s="101"/>
      <c r="J1629" s="73" t="s">
        <v>905</v>
      </c>
      <c r="K1629" s="83"/>
      <c r="L1629" s="73" t="s">
        <v>906</v>
      </c>
      <c r="M1629" s="83"/>
      <c r="N1629" s="73" t="s">
        <v>907</v>
      </c>
      <c r="O1629" s="83"/>
      <c r="P1629" s="73" t="s">
        <v>908</v>
      </c>
      <c r="Q1629" s="83"/>
      <c r="R1629" s="73" t="s">
        <v>909</v>
      </c>
    </row>
    <row r="1630" spans="1:46" ht="12" customHeight="1" x14ac:dyDescent="0.2">
      <c r="A1630" s="8">
        <v>21000</v>
      </c>
      <c r="B1630" s="8">
        <v>3100</v>
      </c>
      <c r="C1630" s="8">
        <v>57311</v>
      </c>
      <c r="D1630" s="8" t="s">
        <v>143</v>
      </c>
      <c r="E1630" s="25" t="s">
        <v>10</v>
      </c>
      <c r="F1630" s="17" t="s">
        <v>12</v>
      </c>
      <c r="G1630" s="25" t="s">
        <v>10</v>
      </c>
      <c r="H1630" s="25" t="s">
        <v>10</v>
      </c>
      <c r="I1630" s="105"/>
      <c r="J1630" s="135">
        <v>0</v>
      </c>
      <c r="L1630" s="135">
        <v>0</v>
      </c>
      <c r="N1630" s="135">
        <v>0</v>
      </c>
      <c r="P1630" s="135">
        <v>0</v>
      </c>
      <c r="R1630" s="135">
        <v>0</v>
      </c>
    </row>
    <row r="1631" spans="1:46" ht="12" customHeight="1" x14ac:dyDescent="0.2">
      <c r="A1631" s="8">
        <v>21000</v>
      </c>
      <c r="B1631" s="8">
        <v>3100</v>
      </c>
      <c r="C1631" s="8">
        <v>57313</v>
      </c>
      <c r="D1631" s="8" t="s">
        <v>145</v>
      </c>
      <c r="E1631" s="25" t="s">
        <v>10</v>
      </c>
      <c r="F1631" s="17" t="s">
        <v>12</v>
      </c>
      <c r="G1631" s="25" t="s">
        <v>10</v>
      </c>
      <c r="H1631" s="25" t="s">
        <v>10</v>
      </c>
      <c r="I1631" s="105"/>
      <c r="J1631" s="135">
        <v>0</v>
      </c>
      <c r="L1631" s="135">
        <v>0</v>
      </c>
      <c r="N1631" s="135">
        <v>0</v>
      </c>
      <c r="P1631" s="135">
        <v>0</v>
      </c>
      <c r="R1631" s="135">
        <v>0</v>
      </c>
    </row>
    <row r="1632" spans="1:46" ht="12" customHeight="1" x14ac:dyDescent="0.2">
      <c r="A1632" s="8">
        <v>21000</v>
      </c>
      <c r="B1632" s="8">
        <v>3100</v>
      </c>
      <c r="C1632" s="8">
        <v>57331</v>
      </c>
      <c r="D1632" s="8" t="s">
        <v>95</v>
      </c>
      <c r="E1632" s="25" t="s">
        <v>10</v>
      </c>
      <c r="F1632" s="17" t="s">
        <v>12</v>
      </c>
      <c r="G1632" s="25" t="s">
        <v>10</v>
      </c>
      <c r="H1632" s="25" t="s">
        <v>10</v>
      </c>
      <c r="I1632" s="105"/>
      <c r="J1632" s="135">
        <v>0</v>
      </c>
      <c r="L1632" s="135">
        <v>0</v>
      </c>
      <c r="N1632" s="135">
        <v>0</v>
      </c>
      <c r="P1632" s="135">
        <v>0</v>
      </c>
      <c r="R1632" s="135">
        <v>0</v>
      </c>
    </row>
    <row r="1633" spans="1:46" s="123" customFormat="1" ht="12" customHeight="1" x14ac:dyDescent="0.2">
      <c r="A1633" s="8">
        <v>21000</v>
      </c>
      <c r="B1633" s="8">
        <v>3100</v>
      </c>
      <c r="C1633" s="8">
        <v>57332</v>
      </c>
      <c r="D1633" s="8" t="s">
        <v>96</v>
      </c>
      <c r="E1633" s="25" t="s">
        <v>10</v>
      </c>
      <c r="F1633" s="17" t="s">
        <v>12</v>
      </c>
      <c r="G1633" s="25" t="s">
        <v>10</v>
      </c>
      <c r="H1633" s="25" t="s">
        <v>10</v>
      </c>
      <c r="I1633" s="105"/>
      <c r="J1633" s="135">
        <v>0</v>
      </c>
      <c r="K1633" s="136"/>
      <c r="L1633" s="135">
        <v>0</v>
      </c>
      <c r="M1633" s="136"/>
      <c r="N1633" s="135">
        <v>0</v>
      </c>
      <c r="O1633" s="136"/>
      <c r="P1633" s="135">
        <v>0</v>
      </c>
      <c r="Q1633" s="136"/>
      <c r="R1633" s="135">
        <v>0</v>
      </c>
      <c r="S1633" s="122"/>
      <c r="T1633" s="122"/>
      <c r="U1633" s="122"/>
      <c r="V1633" s="122"/>
      <c r="W1633" s="122"/>
      <c r="X1633" s="122"/>
      <c r="Y1633" s="122"/>
      <c r="Z1633" s="122"/>
      <c r="AA1633" s="122"/>
      <c r="AB1633" s="122"/>
      <c r="AC1633" s="122"/>
      <c r="AD1633" s="122"/>
      <c r="AE1633" s="122"/>
      <c r="AF1633" s="122"/>
      <c r="AG1633" s="122"/>
      <c r="AH1633" s="122"/>
      <c r="AI1633" s="122"/>
      <c r="AJ1633" s="122"/>
      <c r="AK1633" s="122"/>
      <c r="AL1633" s="122"/>
      <c r="AM1633" s="122"/>
      <c r="AN1633" s="122"/>
      <c r="AO1633" s="122"/>
      <c r="AP1633" s="122"/>
      <c r="AQ1633" s="122"/>
      <c r="AR1633" s="122"/>
      <c r="AS1633" s="122"/>
      <c r="AT1633" s="122"/>
    </row>
    <row r="1634" spans="1:46" s="123" customFormat="1" ht="12" customHeight="1" x14ac:dyDescent="0.2">
      <c r="A1634" s="112"/>
      <c r="B1634" s="113"/>
      <c r="C1634" s="113"/>
      <c r="D1634" s="113"/>
      <c r="E1634" s="118"/>
      <c r="F1634" s="115"/>
      <c r="G1634" s="243"/>
      <c r="H1634" s="243"/>
      <c r="I1634" s="244"/>
      <c r="J1634" s="145"/>
      <c r="K1634" s="146"/>
      <c r="L1634" s="145"/>
      <c r="M1634" s="146"/>
      <c r="N1634" s="145"/>
      <c r="O1634" s="146"/>
      <c r="P1634" s="145"/>
      <c r="Q1634" s="146"/>
      <c r="R1634" s="145"/>
      <c r="S1634" s="122"/>
      <c r="T1634" s="122"/>
      <c r="U1634" s="122"/>
      <c r="V1634" s="122"/>
      <c r="W1634" s="122"/>
      <c r="X1634" s="122"/>
      <c r="Y1634" s="122"/>
      <c r="Z1634" s="122"/>
      <c r="AA1634" s="122"/>
      <c r="AB1634" s="122"/>
      <c r="AC1634" s="122"/>
      <c r="AD1634" s="122"/>
      <c r="AE1634" s="122"/>
      <c r="AF1634" s="122"/>
      <c r="AG1634" s="122"/>
      <c r="AH1634" s="122"/>
      <c r="AI1634" s="122"/>
      <c r="AJ1634" s="122"/>
      <c r="AK1634" s="122"/>
      <c r="AL1634" s="122"/>
      <c r="AM1634" s="122"/>
      <c r="AN1634" s="122"/>
      <c r="AO1634" s="122"/>
      <c r="AP1634" s="122"/>
      <c r="AQ1634" s="122"/>
      <c r="AR1634" s="122"/>
      <c r="AS1634" s="122"/>
      <c r="AT1634" s="122"/>
    </row>
    <row r="1635" spans="1:46" s="123" customFormat="1" ht="12" customHeight="1" x14ac:dyDescent="0.2">
      <c r="A1635" s="112"/>
      <c r="B1635" s="113"/>
      <c r="C1635" s="113"/>
      <c r="D1635" s="113"/>
      <c r="E1635" s="118"/>
      <c r="F1635" s="115"/>
      <c r="G1635" s="243"/>
      <c r="H1635" s="243" t="s">
        <v>987</v>
      </c>
      <c r="I1635" s="244"/>
      <c r="J1635" s="135">
        <f>SUM(J1563:J1633)</f>
        <v>70310</v>
      </c>
      <c r="K1635" s="136"/>
      <c r="L1635" s="135">
        <f>SUM(L1563:L1633)</f>
        <v>91225</v>
      </c>
      <c r="M1635" s="136"/>
      <c r="N1635" s="135">
        <f>SUM(N1563:N1633)</f>
        <v>117480</v>
      </c>
      <c r="O1635" s="136"/>
      <c r="P1635" s="135">
        <f>SUM(P1563:P1633)</f>
        <v>144180</v>
      </c>
      <c r="Q1635" s="136"/>
      <c r="R1635" s="135">
        <f>SUM(R1563:R1633)</f>
        <v>170435</v>
      </c>
      <c r="S1635" s="122"/>
      <c r="T1635" s="122"/>
      <c r="U1635" s="122"/>
      <c r="V1635" s="122"/>
      <c r="W1635" s="122"/>
      <c r="X1635" s="122"/>
      <c r="Y1635" s="122"/>
      <c r="Z1635" s="122"/>
      <c r="AA1635" s="122"/>
      <c r="AB1635" s="122"/>
      <c r="AC1635" s="122"/>
      <c r="AD1635" s="122"/>
      <c r="AE1635" s="122"/>
      <c r="AF1635" s="122"/>
      <c r="AG1635" s="122"/>
      <c r="AH1635" s="122"/>
      <c r="AI1635" s="122"/>
      <c r="AJ1635" s="122"/>
      <c r="AK1635" s="122"/>
      <c r="AL1635" s="122"/>
      <c r="AM1635" s="122"/>
      <c r="AN1635" s="122"/>
      <c r="AO1635" s="122"/>
      <c r="AP1635" s="122"/>
      <c r="AQ1635" s="122"/>
      <c r="AR1635" s="122"/>
      <c r="AS1635" s="122"/>
      <c r="AT1635" s="122"/>
    </row>
    <row r="1636" spans="1:46" s="123" customFormat="1" ht="14.25" x14ac:dyDescent="0.3">
      <c r="A1636" s="283" t="s">
        <v>177</v>
      </c>
      <c r="B1636" s="284"/>
      <c r="C1636" s="284"/>
      <c r="D1636" s="284"/>
      <c r="E1636" s="284"/>
      <c r="F1636" s="284"/>
      <c r="G1636" s="285"/>
      <c r="H1636" s="258"/>
      <c r="I1636" s="259"/>
      <c r="J1636" s="131"/>
      <c r="K1636" s="132"/>
      <c r="L1636" s="131"/>
      <c r="M1636" s="132"/>
      <c r="N1636" s="131"/>
      <c r="O1636" s="132"/>
      <c r="P1636" s="131"/>
      <c r="Q1636" s="132"/>
      <c r="R1636" s="131"/>
      <c r="S1636" s="122"/>
      <c r="T1636" s="122"/>
      <c r="U1636" s="122"/>
      <c r="V1636" s="122"/>
      <c r="W1636" s="122"/>
      <c r="X1636" s="122"/>
      <c r="Y1636" s="122"/>
      <c r="Z1636" s="122"/>
      <c r="AA1636" s="122"/>
      <c r="AB1636" s="122"/>
      <c r="AC1636" s="122"/>
      <c r="AD1636" s="122"/>
      <c r="AE1636" s="122"/>
      <c r="AF1636" s="122"/>
      <c r="AG1636" s="122"/>
      <c r="AH1636" s="122"/>
      <c r="AI1636" s="122"/>
      <c r="AJ1636" s="122"/>
      <c r="AK1636" s="122"/>
      <c r="AL1636" s="122"/>
      <c r="AM1636" s="122"/>
      <c r="AN1636" s="122"/>
      <c r="AO1636" s="122"/>
      <c r="AP1636" s="122"/>
      <c r="AQ1636" s="122"/>
      <c r="AR1636" s="122"/>
      <c r="AS1636" s="122"/>
      <c r="AT1636" s="122"/>
    </row>
    <row r="1637" spans="1:46" ht="14.25" x14ac:dyDescent="0.3">
      <c r="A1637" s="286" t="s">
        <v>707</v>
      </c>
      <c r="B1637" s="287"/>
      <c r="C1637" s="287"/>
      <c r="D1637" s="287"/>
      <c r="E1637" s="287"/>
      <c r="F1637" s="287"/>
      <c r="G1637" s="288"/>
      <c r="H1637" s="149"/>
      <c r="I1637" s="150"/>
      <c r="J1637" s="150"/>
      <c r="K1637" s="150"/>
      <c r="L1637" s="150"/>
      <c r="M1637" s="150"/>
      <c r="N1637" s="150"/>
      <c r="O1637" s="150"/>
      <c r="P1637" s="150"/>
      <c r="Q1637" s="150"/>
      <c r="R1637" s="150"/>
    </row>
    <row r="1638" spans="1:46" s="123" customFormat="1" ht="14.25" x14ac:dyDescent="0.3">
      <c r="A1638" s="3"/>
      <c r="B1638" s="280" t="s">
        <v>8</v>
      </c>
      <c r="C1638" s="281"/>
      <c r="D1638" s="281"/>
      <c r="E1638" s="281"/>
      <c r="F1638" s="281"/>
      <c r="G1638" s="282"/>
      <c r="H1638" s="89"/>
      <c r="I1638" s="89"/>
      <c r="J1638" s="89"/>
      <c r="K1638" s="89"/>
      <c r="L1638" s="89"/>
      <c r="M1638" s="89"/>
      <c r="N1638" s="89"/>
      <c r="O1638" s="89"/>
      <c r="P1638" s="89"/>
      <c r="Q1638" s="89"/>
      <c r="R1638" s="89"/>
      <c r="S1638" s="122"/>
      <c r="T1638" s="122"/>
      <c r="U1638" s="122"/>
      <c r="V1638" s="122"/>
      <c r="W1638" s="122"/>
      <c r="X1638" s="122"/>
      <c r="Y1638" s="122"/>
      <c r="Z1638" s="122"/>
      <c r="AA1638" s="122"/>
      <c r="AB1638" s="122"/>
      <c r="AC1638" s="122"/>
      <c r="AD1638" s="122"/>
      <c r="AE1638" s="122"/>
      <c r="AF1638" s="122"/>
      <c r="AG1638" s="122"/>
      <c r="AH1638" s="122"/>
      <c r="AI1638" s="122"/>
      <c r="AJ1638" s="122"/>
      <c r="AK1638" s="122"/>
      <c r="AL1638" s="122"/>
      <c r="AM1638" s="122"/>
      <c r="AN1638" s="122"/>
      <c r="AO1638" s="122"/>
      <c r="AP1638" s="122"/>
      <c r="AQ1638" s="122"/>
      <c r="AR1638" s="122"/>
      <c r="AS1638" s="122"/>
      <c r="AT1638" s="122"/>
    </row>
    <row r="1639" spans="1:46" ht="14.25" x14ac:dyDescent="0.3">
      <c r="A1639" s="4"/>
      <c r="B1639" s="5"/>
      <c r="C1639" s="6" t="s">
        <v>9</v>
      </c>
      <c r="D1639" s="7"/>
      <c r="E1639" s="18"/>
      <c r="F1639" s="18"/>
      <c r="G1639" s="19"/>
      <c r="H1639" s="19"/>
      <c r="I1639" s="89"/>
      <c r="J1639" s="73" t="s">
        <v>905</v>
      </c>
      <c r="K1639" s="83"/>
      <c r="L1639" s="73" t="s">
        <v>906</v>
      </c>
      <c r="M1639" s="83"/>
      <c r="N1639" s="73" t="s">
        <v>907</v>
      </c>
      <c r="O1639" s="83"/>
      <c r="P1639" s="73" t="s">
        <v>908</v>
      </c>
      <c r="Q1639" s="83"/>
      <c r="R1639" s="73" t="s">
        <v>909</v>
      </c>
    </row>
    <row r="1640" spans="1:46" x14ac:dyDescent="0.2">
      <c r="A1640" s="8">
        <v>22000</v>
      </c>
      <c r="B1640" s="9" t="s">
        <v>10</v>
      </c>
      <c r="C1640" s="8">
        <v>11111</v>
      </c>
      <c r="D1640" s="8" t="s">
        <v>11</v>
      </c>
      <c r="E1640" s="25" t="s">
        <v>10</v>
      </c>
      <c r="F1640" s="17" t="s">
        <v>12</v>
      </c>
      <c r="G1640" s="25" t="s">
        <v>10</v>
      </c>
      <c r="H1640" s="25" t="s">
        <v>10</v>
      </c>
      <c r="I1640" s="105"/>
      <c r="J1640" s="135">
        <v>0</v>
      </c>
      <c r="L1640" s="135">
        <v>0</v>
      </c>
      <c r="N1640" s="135">
        <v>0</v>
      </c>
      <c r="P1640" s="135">
        <v>0</v>
      </c>
      <c r="R1640" s="135">
        <v>0</v>
      </c>
    </row>
    <row r="1641" spans="1:46" s="123" customFormat="1" ht="12" customHeight="1" x14ac:dyDescent="0.2">
      <c r="A1641" s="8">
        <v>22000</v>
      </c>
      <c r="B1641" s="9" t="s">
        <v>10</v>
      </c>
      <c r="C1641" s="8">
        <v>11112</v>
      </c>
      <c r="D1641" s="8" t="s">
        <v>13</v>
      </c>
      <c r="E1641" s="25" t="s">
        <v>10</v>
      </c>
      <c r="F1641" s="17" t="s">
        <v>12</v>
      </c>
      <c r="G1641" s="25" t="s">
        <v>10</v>
      </c>
      <c r="H1641" s="25" t="s">
        <v>10</v>
      </c>
      <c r="I1641" s="105"/>
      <c r="J1641" s="135">
        <v>0</v>
      </c>
      <c r="K1641" s="136"/>
      <c r="L1641" s="135">
        <v>0</v>
      </c>
      <c r="M1641" s="136"/>
      <c r="N1641" s="135">
        <v>0</v>
      </c>
      <c r="O1641" s="136"/>
      <c r="P1641" s="135">
        <v>0</v>
      </c>
      <c r="Q1641" s="136"/>
      <c r="R1641" s="135">
        <v>0</v>
      </c>
      <c r="S1641" s="122"/>
      <c r="T1641" s="122"/>
      <c r="U1641" s="122"/>
      <c r="V1641" s="122"/>
      <c r="W1641" s="122"/>
      <c r="X1641" s="122"/>
      <c r="Y1641" s="122"/>
      <c r="Z1641" s="122"/>
      <c r="AA1641" s="122"/>
      <c r="AB1641" s="122"/>
      <c r="AC1641" s="122"/>
      <c r="AD1641" s="122"/>
      <c r="AE1641" s="122"/>
      <c r="AF1641" s="122"/>
      <c r="AG1641" s="122"/>
      <c r="AH1641" s="122"/>
      <c r="AI1641" s="122"/>
      <c r="AJ1641" s="122"/>
      <c r="AK1641" s="122"/>
      <c r="AL1641" s="122"/>
      <c r="AM1641" s="122"/>
      <c r="AN1641" s="122"/>
      <c r="AO1641" s="122"/>
      <c r="AP1641" s="122"/>
      <c r="AQ1641" s="122"/>
      <c r="AR1641" s="122"/>
      <c r="AS1641" s="122"/>
      <c r="AT1641" s="122"/>
    </row>
    <row r="1642" spans="1:46" ht="14.25" x14ac:dyDescent="0.3">
      <c r="A1642" s="4"/>
      <c r="B1642" s="5"/>
      <c r="C1642" s="6" t="s">
        <v>14</v>
      </c>
      <c r="D1642" s="7"/>
      <c r="E1642" s="18"/>
      <c r="F1642" s="18"/>
      <c r="G1642" s="19"/>
      <c r="H1642" s="19"/>
      <c r="I1642" s="89"/>
      <c r="J1642" s="73" t="s">
        <v>905</v>
      </c>
      <c r="K1642" s="83"/>
      <c r="L1642" s="73" t="s">
        <v>906</v>
      </c>
      <c r="M1642" s="83"/>
      <c r="N1642" s="73" t="s">
        <v>907</v>
      </c>
      <c r="O1642" s="83"/>
      <c r="P1642" s="73" t="s">
        <v>908</v>
      </c>
      <c r="Q1642" s="83"/>
      <c r="R1642" s="73" t="s">
        <v>909</v>
      </c>
    </row>
    <row r="1643" spans="1:46" ht="12" customHeight="1" x14ac:dyDescent="0.2">
      <c r="A1643" s="8">
        <v>22000</v>
      </c>
      <c r="B1643" s="9" t="s">
        <v>10</v>
      </c>
      <c r="C1643" s="8">
        <v>41500</v>
      </c>
      <c r="D1643" s="8" t="s">
        <v>20</v>
      </c>
      <c r="E1643" s="25" t="s">
        <v>10</v>
      </c>
      <c r="F1643" s="17" t="s">
        <v>12</v>
      </c>
      <c r="G1643" s="25" t="s">
        <v>10</v>
      </c>
      <c r="H1643" s="25" t="s">
        <v>10</v>
      </c>
      <c r="I1643" s="105"/>
      <c r="J1643" s="135">
        <v>0</v>
      </c>
      <c r="L1643" s="135">
        <v>0</v>
      </c>
      <c r="N1643" s="135">
        <v>0</v>
      </c>
      <c r="P1643" s="135">
        <v>0</v>
      </c>
      <c r="R1643" s="135">
        <v>0</v>
      </c>
    </row>
    <row r="1644" spans="1:46" ht="12" customHeight="1" x14ac:dyDescent="0.2">
      <c r="A1644" s="8">
        <v>22000</v>
      </c>
      <c r="B1644" s="9" t="s">
        <v>10</v>
      </c>
      <c r="C1644" s="8">
        <v>41701</v>
      </c>
      <c r="D1644" s="8" t="s">
        <v>21</v>
      </c>
      <c r="E1644" s="25" t="s">
        <v>10</v>
      </c>
      <c r="F1644" s="17" t="s">
        <v>12</v>
      </c>
      <c r="G1644" s="25" t="s">
        <v>10</v>
      </c>
      <c r="H1644" s="25" t="s">
        <v>10</v>
      </c>
      <c r="I1644" s="105"/>
      <c r="J1644" s="135">
        <v>0</v>
      </c>
      <c r="L1644" s="135">
        <v>0</v>
      </c>
      <c r="N1644" s="135">
        <v>0</v>
      </c>
      <c r="P1644" s="135">
        <v>0</v>
      </c>
      <c r="R1644" s="135">
        <v>0</v>
      </c>
    </row>
    <row r="1645" spans="1:46" ht="12" customHeight="1" x14ac:dyDescent="0.2">
      <c r="A1645" s="8">
        <v>22000</v>
      </c>
      <c r="B1645" s="9" t="s">
        <v>10</v>
      </c>
      <c r="C1645" s="8">
        <v>41705</v>
      </c>
      <c r="D1645" s="8" t="s">
        <v>23</v>
      </c>
      <c r="E1645" s="25" t="s">
        <v>10</v>
      </c>
      <c r="F1645" s="17" t="s">
        <v>12</v>
      </c>
      <c r="G1645" s="25" t="s">
        <v>10</v>
      </c>
      <c r="H1645" s="25" t="s">
        <v>10</v>
      </c>
      <c r="I1645" s="105"/>
      <c r="J1645" s="135">
        <v>0</v>
      </c>
      <c r="L1645" s="135">
        <v>0</v>
      </c>
      <c r="N1645" s="135">
        <v>0</v>
      </c>
      <c r="P1645" s="135">
        <v>0</v>
      </c>
      <c r="R1645" s="135">
        <v>0</v>
      </c>
    </row>
    <row r="1646" spans="1:46" ht="12" customHeight="1" x14ac:dyDescent="0.2">
      <c r="A1646" s="8">
        <v>22000</v>
      </c>
      <c r="B1646" s="9" t="s">
        <v>10</v>
      </c>
      <c r="C1646" s="8">
        <v>41920</v>
      </c>
      <c r="D1646" s="8" t="s">
        <v>27</v>
      </c>
      <c r="E1646" s="25" t="s">
        <v>10</v>
      </c>
      <c r="F1646" s="17" t="s">
        <v>12</v>
      </c>
      <c r="G1646" s="25" t="s">
        <v>10</v>
      </c>
      <c r="H1646" s="25" t="s">
        <v>10</v>
      </c>
      <c r="I1646" s="105"/>
      <c r="J1646" s="135">
        <v>0</v>
      </c>
      <c r="L1646" s="135">
        <v>0</v>
      </c>
      <c r="N1646" s="135">
        <v>0</v>
      </c>
      <c r="P1646" s="135">
        <v>0</v>
      </c>
      <c r="R1646" s="135">
        <v>0</v>
      </c>
    </row>
    <row r="1647" spans="1:46" ht="12" customHeight="1" x14ac:dyDescent="0.2">
      <c r="A1647" s="8">
        <v>22000</v>
      </c>
      <c r="B1647" s="9" t="s">
        <v>10</v>
      </c>
      <c r="C1647" s="8">
        <v>41953</v>
      </c>
      <c r="D1647" s="8" t="s">
        <v>31</v>
      </c>
      <c r="E1647" s="25" t="s">
        <v>10</v>
      </c>
      <c r="F1647" s="17" t="s">
        <v>12</v>
      </c>
      <c r="G1647" s="25" t="s">
        <v>10</v>
      </c>
      <c r="H1647" s="25" t="s">
        <v>10</v>
      </c>
      <c r="I1647" s="105"/>
      <c r="J1647" s="135">
        <v>0</v>
      </c>
      <c r="L1647" s="135">
        <v>0</v>
      </c>
      <c r="N1647" s="135">
        <v>0</v>
      </c>
      <c r="P1647" s="135">
        <v>0</v>
      </c>
      <c r="R1647" s="135">
        <v>0</v>
      </c>
    </row>
    <row r="1648" spans="1:46" s="123" customFormat="1" ht="12" customHeight="1" x14ac:dyDescent="0.2">
      <c r="A1648" s="8">
        <v>22000</v>
      </c>
      <c r="B1648" s="9" t="s">
        <v>10</v>
      </c>
      <c r="C1648" s="8">
        <v>41980</v>
      </c>
      <c r="D1648" s="8" t="s">
        <v>33</v>
      </c>
      <c r="E1648" s="25" t="s">
        <v>10</v>
      </c>
      <c r="F1648" s="17" t="s">
        <v>12</v>
      </c>
      <c r="G1648" s="25" t="s">
        <v>10</v>
      </c>
      <c r="H1648" s="25" t="s">
        <v>10</v>
      </c>
      <c r="I1648" s="105"/>
      <c r="J1648" s="135">
        <v>0</v>
      </c>
      <c r="K1648" s="136"/>
      <c r="L1648" s="135">
        <v>0</v>
      </c>
      <c r="M1648" s="136"/>
      <c r="N1648" s="135">
        <v>0</v>
      </c>
      <c r="O1648" s="136"/>
      <c r="P1648" s="135">
        <v>0</v>
      </c>
      <c r="Q1648" s="136"/>
      <c r="R1648" s="135">
        <v>0</v>
      </c>
      <c r="S1648" s="122"/>
      <c r="T1648" s="122"/>
      <c r="U1648" s="122"/>
      <c r="V1648" s="122"/>
      <c r="W1648" s="122"/>
      <c r="X1648" s="122"/>
      <c r="Y1648" s="122"/>
      <c r="Z1648" s="122"/>
      <c r="AA1648" s="122"/>
      <c r="AB1648" s="122"/>
      <c r="AC1648" s="122"/>
      <c r="AD1648" s="122"/>
      <c r="AE1648" s="122"/>
      <c r="AF1648" s="122"/>
      <c r="AG1648" s="122"/>
      <c r="AH1648" s="122"/>
      <c r="AI1648" s="122"/>
      <c r="AJ1648" s="122"/>
      <c r="AK1648" s="122"/>
      <c r="AL1648" s="122"/>
      <c r="AM1648" s="122"/>
      <c r="AN1648" s="122"/>
      <c r="AO1648" s="122"/>
      <c r="AP1648" s="122"/>
      <c r="AQ1648" s="122"/>
      <c r="AR1648" s="122"/>
      <c r="AS1648" s="122"/>
      <c r="AT1648" s="122"/>
    </row>
    <row r="1649" spans="1:46" ht="14.25" x14ac:dyDescent="0.3">
      <c r="A1649" s="4"/>
      <c r="B1649" s="5"/>
      <c r="C1649" s="6" t="s">
        <v>52</v>
      </c>
      <c r="D1649" s="7"/>
      <c r="E1649" s="18"/>
      <c r="F1649" s="18"/>
      <c r="G1649" s="19"/>
      <c r="H1649" s="19"/>
      <c r="I1649" s="89"/>
      <c r="J1649" s="73" t="s">
        <v>905</v>
      </c>
      <c r="K1649" s="83"/>
      <c r="L1649" s="73" t="s">
        <v>906</v>
      </c>
      <c r="M1649" s="83"/>
      <c r="N1649" s="73" t="s">
        <v>907</v>
      </c>
      <c r="O1649" s="83"/>
      <c r="P1649" s="73" t="s">
        <v>908</v>
      </c>
      <c r="Q1649" s="83"/>
      <c r="R1649" s="73" t="s">
        <v>909</v>
      </c>
    </row>
    <row r="1650" spans="1:46" ht="12" customHeight="1" x14ac:dyDescent="0.2">
      <c r="A1650" s="8">
        <v>22000</v>
      </c>
      <c r="B1650" s="9" t="s">
        <v>10</v>
      </c>
      <c r="C1650" s="8">
        <v>45303</v>
      </c>
      <c r="D1650" s="8" t="s">
        <v>50</v>
      </c>
      <c r="E1650" s="25" t="s">
        <v>10</v>
      </c>
      <c r="F1650" s="17" t="s">
        <v>12</v>
      </c>
      <c r="G1650" s="25" t="s">
        <v>10</v>
      </c>
      <c r="H1650" s="25" t="s">
        <v>10</v>
      </c>
      <c r="I1650" s="105"/>
      <c r="J1650" s="135">
        <v>0</v>
      </c>
      <c r="L1650" s="135">
        <v>0</v>
      </c>
      <c r="N1650" s="135">
        <v>0</v>
      </c>
      <c r="P1650" s="135">
        <v>0</v>
      </c>
      <c r="R1650" s="135">
        <v>0</v>
      </c>
    </row>
    <row r="1651" spans="1:46" s="28" customFormat="1" ht="12" customHeight="1" x14ac:dyDescent="0.2">
      <c r="A1651" s="8">
        <v>22000</v>
      </c>
      <c r="B1651" s="9" t="s">
        <v>10</v>
      </c>
      <c r="C1651" s="8">
        <v>45304</v>
      </c>
      <c r="D1651" s="8" t="s">
        <v>51</v>
      </c>
      <c r="E1651" s="25" t="s">
        <v>10</v>
      </c>
      <c r="F1651" s="17" t="s">
        <v>12</v>
      </c>
      <c r="G1651" s="25" t="s">
        <v>10</v>
      </c>
      <c r="H1651" s="25" t="s">
        <v>10</v>
      </c>
      <c r="I1651" s="105"/>
      <c r="J1651" s="135">
        <v>0</v>
      </c>
      <c r="K1651" s="136"/>
      <c r="L1651" s="135">
        <v>0</v>
      </c>
      <c r="M1651" s="136"/>
      <c r="N1651" s="135">
        <v>0</v>
      </c>
      <c r="O1651" s="136"/>
      <c r="P1651" s="135">
        <v>0</v>
      </c>
      <c r="Q1651" s="136"/>
      <c r="R1651" s="135">
        <v>0</v>
      </c>
      <c r="S1651" s="62"/>
      <c r="T1651" s="62"/>
      <c r="U1651" s="62"/>
      <c r="V1651" s="62"/>
      <c r="W1651" s="62"/>
      <c r="X1651" s="62"/>
      <c r="Y1651" s="62"/>
      <c r="Z1651" s="62"/>
      <c r="AA1651" s="62"/>
      <c r="AB1651" s="62"/>
      <c r="AC1651" s="62"/>
      <c r="AD1651" s="62"/>
      <c r="AE1651" s="62"/>
      <c r="AF1651" s="62"/>
      <c r="AG1651" s="62"/>
      <c r="AH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R1651" s="62"/>
      <c r="AS1651" s="62"/>
      <c r="AT1651" s="62"/>
    </row>
    <row r="1652" spans="1:46" s="28" customFormat="1" ht="12" customHeight="1" x14ac:dyDescent="0.2">
      <c r="A1652" s="67"/>
      <c r="B1652" s="68"/>
      <c r="C1652" s="69"/>
      <c r="D1652" s="69"/>
      <c r="E1652" s="245"/>
      <c r="F1652" s="71"/>
      <c r="G1652" s="246"/>
      <c r="H1652" s="246"/>
      <c r="I1652" s="247"/>
      <c r="J1652" s="247"/>
      <c r="K1652" s="247"/>
      <c r="L1652" s="247"/>
      <c r="M1652" s="247"/>
      <c r="N1652" s="247"/>
      <c r="O1652" s="247"/>
      <c r="P1652" s="247"/>
      <c r="Q1652" s="247"/>
      <c r="R1652" s="247"/>
      <c r="S1652" s="62"/>
      <c r="T1652" s="62"/>
      <c r="U1652" s="62"/>
      <c r="V1652" s="62"/>
      <c r="W1652" s="62"/>
      <c r="X1652" s="62"/>
      <c r="Y1652" s="62"/>
      <c r="Z1652" s="62"/>
      <c r="AA1652" s="62"/>
      <c r="AB1652" s="62"/>
      <c r="AC1652" s="62"/>
      <c r="AD1652" s="62"/>
      <c r="AE1652" s="62"/>
      <c r="AF1652" s="62"/>
      <c r="AG1652" s="62"/>
      <c r="AH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R1652" s="62"/>
      <c r="AS1652" s="62"/>
      <c r="AT1652" s="62"/>
    </row>
    <row r="1653" spans="1:46" s="28" customFormat="1" ht="12" customHeight="1" x14ac:dyDescent="0.2">
      <c r="A1653" s="67"/>
      <c r="B1653" s="68"/>
      <c r="C1653" s="69"/>
      <c r="D1653" s="69"/>
      <c r="E1653" s="245"/>
      <c r="F1653" s="71"/>
      <c r="G1653" s="246"/>
      <c r="H1653" s="246" t="s">
        <v>988</v>
      </c>
      <c r="I1653" s="247"/>
      <c r="J1653" s="250">
        <f>SUM(J1640:J1651)</f>
        <v>0</v>
      </c>
      <c r="K1653" s="247"/>
      <c r="L1653" s="247"/>
      <c r="M1653" s="247"/>
      <c r="N1653" s="247"/>
      <c r="O1653" s="247"/>
      <c r="P1653" s="247"/>
      <c r="Q1653" s="247"/>
      <c r="R1653" s="247"/>
      <c r="S1653" s="62"/>
      <c r="T1653" s="62"/>
      <c r="U1653" s="62"/>
      <c r="V1653" s="62"/>
      <c r="W1653" s="62"/>
      <c r="X1653" s="62"/>
      <c r="Y1653" s="62"/>
      <c r="Z1653" s="62"/>
      <c r="AA1653" s="62"/>
      <c r="AB1653" s="62"/>
      <c r="AC1653" s="62"/>
      <c r="AD1653" s="62"/>
      <c r="AE1653" s="62"/>
      <c r="AF1653" s="62"/>
      <c r="AG1653" s="62"/>
      <c r="AH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R1653" s="62"/>
      <c r="AS1653" s="62"/>
      <c r="AT1653" s="62"/>
    </row>
    <row r="1654" spans="1:46" ht="14.25" x14ac:dyDescent="0.3">
      <c r="A1654" s="42" t="s">
        <v>708</v>
      </c>
      <c r="B1654" s="32"/>
      <c r="C1654" s="33"/>
      <c r="D1654" s="33"/>
      <c r="E1654" s="34"/>
      <c r="F1654" s="35"/>
      <c r="G1654" s="36"/>
      <c r="H1654" s="36"/>
      <c r="I1654" s="106"/>
      <c r="J1654" s="106"/>
      <c r="K1654" s="106"/>
      <c r="L1654" s="106"/>
      <c r="M1654" s="106"/>
      <c r="N1654" s="106"/>
      <c r="O1654" s="106"/>
      <c r="P1654" s="106"/>
      <c r="Q1654" s="106"/>
      <c r="R1654" s="106"/>
    </row>
    <row r="1655" spans="1:46" ht="14.25" x14ac:dyDescent="0.3">
      <c r="A1655" s="3"/>
      <c r="B1655" s="280" t="s">
        <v>211</v>
      </c>
      <c r="C1655" s="281"/>
      <c r="D1655" s="281"/>
      <c r="E1655" s="281"/>
      <c r="F1655" s="281"/>
      <c r="G1655" s="282"/>
      <c r="H1655" s="89"/>
      <c r="I1655" s="89"/>
      <c r="J1655" s="89"/>
      <c r="K1655" s="89"/>
      <c r="L1655" s="89"/>
      <c r="M1655" s="89"/>
      <c r="N1655" s="89"/>
      <c r="O1655" s="89"/>
      <c r="P1655" s="89"/>
      <c r="Q1655" s="89"/>
      <c r="R1655" s="89"/>
    </row>
    <row r="1656" spans="1:46" ht="14.25" x14ac:dyDescent="0.3">
      <c r="A1656" s="4"/>
      <c r="B1656" s="5"/>
      <c r="C1656" s="6" t="s">
        <v>55</v>
      </c>
      <c r="D1656" s="7"/>
      <c r="E1656" s="18"/>
      <c r="F1656" s="18"/>
      <c r="G1656" s="19"/>
      <c r="H1656" s="19"/>
      <c r="I1656" s="89"/>
      <c r="J1656" s="73" t="s">
        <v>905</v>
      </c>
      <c r="K1656" s="83"/>
      <c r="L1656" s="73" t="s">
        <v>906</v>
      </c>
      <c r="M1656" s="83"/>
      <c r="N1656" s="73" t="s">
        <v>907</v>
      </c>
      <c r="O1656" s="83"/>
      <c r="P1656" s="73" t="s">
        <v>908</v>
      </c>
      <c r="Q1656" s="83"/>
      <c r="R1656" s="73" t="s">
        <v>909</v>
      </c>
    </row>
    <row r="1657" spans="1:46" x14ac:dyDescent="0.2">
      <c r="A1657" s="8">
        <v>22000</v>
      </c>
      <c r="B1657" s="8">
        <v>1000</v>
      </c>
      <c r="C1657" s="8">
        <v>51100</v>
      </c>
      <c r="D1657" s="8" t="s">
        <v>56</v>
      </c>
      <c r="E1657" s="25" t="s">
        <v>10</v>
      </c>
      <c r="F1657" s="17" t="s">
        <v>12</v>
      </c>
      <c r="G1657" s="17">
        <v>1113</v>
      </c>
      <c r="H1657" s="17" t="s">
        <v>949</v>
      </c>
      <c r="J1657" s="135">
        <v>0</v>
      </c>
      <c r="L1657" s="135">
        <v>0</v>
      </c>
      <c r="N1657" s="135">
        <v>0</v>
      </c>
      <c r="P1657" s="135">
        <v>0</v>
      </c>
      <c r="R1657" s="135">
        <v>0</v>
      </c>
    </row>
    <row r="1658" spans="1:46" ht="12" customHeight="1" x14ac:dyDescent="0.2">
      <c r="A1658" s="8">
        <v>22000</v>
      </c>
      <c r="B1658" s="8">
        <v>1000</v>
      </c>
      <c r="C1658" s="8">
        <v>51100</v>
      </c>
      <c r="D1658" s="8" t="s">
        <v>56</v>
      </c>
      <c r="E1658" s="25" t="s">
        <v>10</v>
      </c>
      <c r="F1658" s="17" t="s">
        <v>12</v>
      </c>
      <c r="G1658" s="17">
        <v>1114</v>
      </c>
      <c r="H1658" s="17" t="s">
        <v>950</v>
      </c>
      <c r="J1658" s="135">
        <v>0</v>
      </c>
      <c r="L1658" s="135">
        <v>0</v>
      </c>
      <c r="N1658" s="135">
        <v>0</v>
      </c>
      <c r="P1658" s="135">
        <v>0</v>
      </c>
      <c r="R1658" s="135">
        <v>0</v>
      </c>
    </row>
    <row r="1659" spans="1:46" ht="12" customHeight="1" x14ac:dyDescent="0.2">
      <c r="A1659" s="8">
        <v>22000</v>
      </c>
      <c r="B1659" s="8">
        <v>1000</v>
      </c>
      <c r="C1659" s="8">
        <v>51100</v>
      </c>
      <c r="D1659" s="8" t="s">
        <v>56</v>
      </c>
      <c r="E1659" s="25" t="s">
        <v>10</v>
      </c>
      <c r="F1659" s="17" t="s">
        <v>12</v>
      </c>
      <c r="G1659" s="17">
        <v>1217</v>
      </c>
      <c r="H1659" s="17" t="s">
        <v>934</v>
      </c>
      <c r="J1659" s="135">
        <v>0</v>
      </c>
      <c r="L1659" s="135">
        <v>0</v>
      </c>
      <c r="N1659" s="135">
        <v>0</v>
      </c>
      <c r="P1659" s="135">
        <v>0</v>
      </c>
      <c r="R1659" s="135">
        <v>0</v>
      </c>
    </row>
    <row r="1660" spans="1:46" ht="12" customHeight="1" x14ac:dyDescent="0.2">
      <c r="A1660" s="8">
        <v>22000</v>
      </c>
      <c r="B1660" s="8">
        <v>1000</v>
      </c>
      <c r="C1660" s="8">
        <v>51100</v>
      </c>
      <c r="D1660" s="8" t="s">
        <v>56</v>
      </c>
      <c r="E1660" s="25" t="s">
        <v>10</v>
      </c>
      <c r="F1660" s="17" t="s">
        <v>12</v>
      </c>
      <c r="G1660" s="17">
        <v>1613</v>
      </c>
      <c r="H1660" s="17" t="s">
        <v>915</v>
      </c>
      <c r="J1660" s="135">
        <v>0</v>
      </c>
      <c r="L1660" s="135">
        <v>0</v>
      </c>
      <c r="N1660" s="135">
        <v>0</v>
      </c>
      <c r="P1660" s="135">
        <v>0</v>
      </c>
      <c r="R1660" s="135">
        <v>0</v>
      </c>
    </row>
    <row r="1661" spans="1:46" ht="12" customHeight="1" x14ac:dyDescent="0.2">
      <c r="A1661" s="8">
        <v>22000</v>
      </c>
      <c r="B1661" s="8">
        <v>1000</v>
      </c>
      <c r="C1661" s="8">
        <v>51100</v>
      </c>
      <c r="D1661" s="8" t="s">
        <v>56</v>
      </c>
      <c r="E1661" s="25" t="s">
        <v>10</v>
      </c>
      <c r="F1661" s="17" t="s">
        <v>12</v>
      </c>
      <c r="G1661" s="17">
        <v>1618</v>
      </c>
      <c r="H1661" s="17" t="s">
        <v>929</v>
      </c>
      <c r="J1661" s="135">
        <v>0</v>
      </c>
      <c r="L1661" s="135">
        <v>0</v>
      </c>
      <c r="N1661" s="135">
        <v>0</v>
      </c>
      <c r="P1661" s="135">
        <v>0</v>
      </c>
      <c r="R1661" s="135">
        <v>0</v>
      </c>
    </row>
    <row r="1662" spans="1:46" ht="12" customHeight="1" x14ac:dyDescent="0.2">
      <c r="A1662" s="8">
        <v>22000</v>
      </c>
      <c r="B1662" s="8">
        <v>1000</v>
      </c>
      <c r="C1662" s="8">
        <v>51100</v>
      </c>
      <c r="D1662" s="8" t="s">
        <v>56</v>
      </c>
      <c r="E1662" s="25" t="s">
        <v>10</v>
      </c>
      <c r="F1662" s="17" t="s">
        <v>12</v>
      </c>
      <c r="G1662" s="17">
        <v>1622</v>
      </c>
      <c r="H1662" s="17" t="s">
        <v>920</v>
      </c>
      <c r="J1662" s="135">
        <v>0</v>
      </c>
      <c r="L1662" s="135">
        <v>0</v>
      </c>
      <c r="N1662" s="135">
        <v>0</v>
      </c>
      <c r="P1662" s="135">
        <v>0</v>
      </c>
      <c r="R1662" s="135">
        <v>0</v>
      </c>
    </row>
    <row r="1663" spans="1:46" ht="12" customHeight="1" x14ac:dyDescent="0.2">
      <c r="A1663" s="8">
        <v>22000</v>
      </c>
      <c r="B1663" s="8">
        <v>1000</v>
      </c>
      <c r="C1663" s="8">
        <v>51100</v>
      </c>
      <c r="D1663" s="8" t="s">
        <v>56</v>
      </c>
      <c r="E1663" s="17">
        <v>9000</v>
      </c>
      <c r="F1663" s="17" t="s">
        <v>12</v>
      </c>
      <c r="G1663" s="17">
        <v>1113</v>
      </c>
      <c r="H1663" s="17" t="s">
        <v>949</v>
      </c>
      <c r="J1663" s="135">
        <v>0</v>
      </c>
      <c r="L1663" s="135">
        <v>0</v>
      </c>
      <c r="N1663" s="135">
        <v>0</v>
      </c>
      <c r="P1663" s="135">
        <v>0</v>
      </c>
      <c r="R1663" s="135">
        <v>0</v>
      </c>
    </row>
    <row r="1664" spans="1:46" ht="12" customHeight="1" x14ac:dyDescent="0.2">
      <c r="A1664" s="8">
        <v>22000</v>
      </c>
      <c r="B1664" s="8">
        <v>1000</v>
      </c>
      <c r="C1664" s="8">
        <v>51100</v>
      </c>
      <c r="D1664" s="8" t="s">
        <v>56</v>
      </c>
      <c r="E1664" s="17">
        <v>9000</v>
      </c>
      <c r="F1664" s="17" t="s">
        <v>12</v>
      </c>
      <c r="G1664" s="17">
        <v>1114</v>
      </c>
      <c r="H1664" s="17" t="s">
        <v>950</v>
      </c>
      <c r="J1664" s="135">
        <v>0</v>
      </c>
      <c r="L1664" s="135">
        <v>0</v>
      </c>
      <c r="N1664" s="135">
        <v>0</v>
      </c>
      <c r="P1664" s="135">
        <v>0</v>
      </c>
      <c r="R1664" s="135">
        <v>0</v>
      </c>
    </row>
    <row r="1665" spans="1:18" ht="12" customHeight="1" x14ac:dyDescent="0.2">
      <c r="A1665" s="8">
        <v>22000</v>
      </c>
      <c r="B1665" s="8">
        <v>1000</v>
      </c>
      <c r="C1665" s="8">
        <v>51100</v>
      </c>
      <c r="D1665" s="8" t="s">
        <v>56</v>
      </c>
      <c r="E1665" s="17">
        <v>9000</v>
      </c>
      <c r="F1665" s="17" t="s">
        <v>12</v>
      </c>
      <c r="G1665" s="17">
        <v>1217</v>
      </c>
      <c r="H1665" s="17" t="s">
        <v>934</v>
      </c>
      <c r="J1665" s="135">
        <v>0</v>
      </c>
      <c r="L1665" s="135">
        <v>0</v>
      </c>
      <c r="N1665" s="135">
        <v>0</v>
      </c>
      <c r="P1665" s="135">
        <v>0</v>
      </c>
      <c r="R1665" s="135">
        <v>0</v>
      </c>
    </row>
    <row r="1666" spans="1:18" ht="12" customHeight="1" x14ac:dyDescent="0.2">
      <c r="A1666" s="8">
        <v>22000</v>
      </c>
      <c r="B1666" s="8">
        <v>1000</v>
      </c>
      <c r="C1666" s="8">
        <v>51100</v>
      </c>
      <c r="D1666" s="8" t="s">
        <v>56</v>
      </c>
      <c r="E1666" s="17">
        <v>9000</v>
      </c>
      <c r="F1666" s="17" t="s">
        <v>12</v>
      </c>
      <c r="G1666" s="17">
        <v>1613</v>
      </c>
      <c r="H1666" s="17" t="s">
        <v>915</v>
      </c>
      <c r="J1666" s="135">
        <v>0</v>
      </c>
      <c r="L1666" s="135">
        <v>0</v>
      </c>
      <c r="N1666" s="135">
        <v>0</v>
      </c>
      <c r="P1666" s="135">
        <v>0</v>
      </c>
      <c r="R1666" s="135">
        <v>0</v>
      </c>
    </row>
    <row r="1667" spans="1:18" ht="12" customHeight="1" x14ac:dyDescent="0.2">
      <c r="A1667" s="8">
        <v>22000</v>
      </c>
      <c r="B1667" s="8">
        <v>1000</v>
      </c>
      <c r="C1667" s="8">
        <v>51100</v>
      </c>
      <c r="D1667" s="8" t="s">
        <v>56</v>
      </c>
      <c r="E1667" s="17">
        <v>9000</v>
      </c>
      <c r="F1667" s="17" t="s">
        <v>12</v>
      </c>
      <c r="G1667" s="17">
        <v>1618</v>
      </c>
      <c r="H1667" s="17" t="s">
        <v>929</v>
      </c>
      <c r="J1667" s="135">
        <v>0</v>
      </c>
      <c r="L1667" s="135">
        <v>0</v>
      </c>
      <c r="N1667" s="135">
        <v>0</v>
      </c>
      <c r="P1667" s="135">
        <v>0</v>
      </c>
      <c r="R1667" s="135">
        <v>0</v>
      </c>
    </row>
    <row r="1668" spans="1:18" ht="12" customHeight="1" x14ac:dyDescent="0.2">
      <c r="A1668" s="8">
        <v>22000</v>
      </c>
      <c r="B1668" s="8">
        <v>1000</v>
      </c>
      <c r="C1668" s="8">
        <v>51100</v>
      </c>
      <c r="D1668" s="8" t="s">
        <v>56</v>
      </c>
      <c r="E1668" s="17">
        <v>9000</v>
      </c>
      <c r="F1668" s="17" t="s">
        <v>12</v>
      </c>
      <c r="G1668" s="17">
        <v>1622</v>
      </c>
      <c r="H1668" s="17" t="s">
        <v>920</v>
      </c>
      <c r="J1668" s="135">
        <v>0</v>
      </c>
      <c r="L1668" s="135">
        <v>0</v>
      </c>
      <c r="N1668" s="135">
        <v>0</v>
      </c>
      <c r="P1668" s="135">
        <v>0</v>
      </c>
      <c r="R1668" s="135">
        <v>0</v>
      </c>
    </row>
    <row r="1669" spans="1:18" ht="12" customHeight="1" x14ac:dyDescent="0.2">
      <c r="A1669" s="8">
        <v>22000</v>
      </c>
      <c r="B1669" s="8">
        <v>1000</v>
      </c>
      <c r="C1669" s="8">
        <v>51200</v>
      </c>
      <c r="D1669" s="8" t="s">
        <v>57</v>
      </c>
      <c r="E1669" s="25" t="s">
        <v>10</v>
      </c>
      <c r="F1669" s="17" t="s">
        <v>12</v>
      </c>
      <c r="G1669" s="17">
        <v>1114</v>
      </c>
      <c r="H1669" s="17" t="s">
        <v>950</v>
      </c>
      <c r="J1669" s="135">
        <v>0</v>
      </c>
      <c r="L1669" s="135">
        <v>0</v>
      </c>
      <c r="N1669" s="135">
        <v>0</v>
      </c>
      <c r="P1669" s="135">
        <v>0</v>
      </c>
      <c r="R1669" s="135">
        <v>0</v>
      </c>
    </row>
    <row r="1670" spans="1:18" ht="12" customHeight="1" x14ac:dyDescent="0.2">
      <c r="A1670" s="8">
        <v>22000</v>
      </c>
      <c r="B1670" s="8">
        <v>1000</v>
      </c>
      <c r="C1670" s="8">
        <v>51200</v>
      </c>
      <c r="D1670" s="8" t="s">
        <v>57</v>
      </c>
      <c r="E1670" s="25" t="s">
        <v>10</v>
      </c>
      <c r="F1670" s="17" t="s">
        <v>12</v>
      </c>
      <c r="G1670" s="17">
        <v>1217</v>
      </c>
      <c r="H1670" s="17" t="s">
        <v>934</v>
      </c>
      <c r="J1670" s="135">
        <v>0</v>
      </c>
      <c r="L1670" s="135">
        <v>0</v>
      </c>
      <c r="N1670" s="135">
        <v>0</v>
      </c>
      <c r="P1670" s="135">
        <v>0</v>
      </c>
      <c r="R1670" s="135">
        <v>0</v>
      </c>
    </row>
    <row r="1671" spans="1:18" ht="12" customHeight="1" x14ac:dyDescent="0.2">
      <c r="A1671" s="8">
        <v>22000</v>
      </c>
      <c r="B1671" s="8">
        <v>1000</v>
      </c>
      <c r="C1671" s="8">
        <v>51200</v>
      </c>
      <c r="D1671" s="8" t="s">
        <v>57</v>
      </c>
      <c r="E1671" s="25" t="s">
        <v>10</v>
      </c>
      <c r="F1671" s="17" t="s">
        <v>12</v>
      </c>
      <c r="G1671" s="17">
        <v>1618</v>
      </c>
      <c r="H1671" s="17" t="s">
        <v>929</v>
      </c>
      <c r="J1671" s="135">
        <v>0</v>
      </c>
      <c r="L1671" s="135">
        <v>0</v>
      </c>
      <c r="N1671" s="135">
        <v>0</v>
      </c>
      <c r="P1671" s="135">
        <v>0</v>
      </c>
      <c r="R1671" s="135">
        <v>0</v>
      </c>
    </row>
    <row r="1672" spans="1:18" ht="12" customHeight="1" x14ac:dyDescent="0.2">
      <c r="A1672" s="8">
        <v>22000</v>
      </c>
      <c r="B1672" s="8">
        <v>1000</v>
      </c>
      <c r="C1672" s="8">
        <v>51200</v>
      </c>
      <c r="D1672" s="8" t="s">
        <v>57</v>
      </c>
      <c r="E1672" s="25" t="s">
        <v>10</v>
      </c>
      <c r="F1672" s="17" t="s">
        <v>12</v>
      </c>
      <c r="G1672" s="17">
        <v>1622</v>
      </c>
      <c r="H1672" s="17" t="s">
        <v>920</v>
      </c>
      <c r="J1672" s="135">
        <v>0</v>
      </c>
      <c r="L1672" s="135">
        <v>0</v>
      </c>
      <c r="N1672" s="135">
        <v>0</v>
      </c>
      <c r="P1672" s="135">
        <v>0</v>
      </c>
      <c r="R1672" s="135">
        <v>0</v>
      </c>
    </row>
    <row r="1673" spans="1:18" ht="12" customHeight="1" x14ac:dyDescent="0.2">
      <c r="A1673" s="8">
        <v>22000</v>
      </c>
      <c r="B1673" s="8">
        <v>1000</v>
      </c>
      <c r="C1673" s="8">
        <v>51200</v>
      </c>
      <c r="D1673" s="8" t="s">
        <v>57</v>
      </c>
      <c r="E1673" s="17">
        <v>9000</v>
      </c>
      <c r="F1673" s="17" t="s">
        <v>12</v>
      </c>
      <c r="G1673" s="17">
        <v>1114</v>
      </c>
      <c r="H1673" s="17" t="s">
        <v>950</v>
      </c>
      <c r="J1673" s="135">
        <v>0</v>
      </c>
      <c r="L1673" s="135">
        <v>0</v>
      </c>
      <c r="N1673" s="135">
        <v>0</v>
      </c>
      <c r="P1673" s="135">
        <v>0</v>
      </c>
      <c r="R1673" s="135">
        <v>0</v>
      </c>
    </row>
    <row r="1674" spans="1:18" ht="12" customHeight="1" x14ac:dyDescent="0.2">
      <c r="A1674" s="8">
        <v>22000</v>
      </c>
      <c r="B1674" s="8">
        <v>1000</v>
      </c>
      <c r="C1674" s="8">
        <v>51200</v>
      </c>
      <c r="D1674" s="8" t="s">
        <v>57</v>
      </c>
      <c r="E1674" s="17">
        <v>9000</v>
      </c>
      <c r="F1674" s="17" t="s">
        <v>12</v>
      </c>
      <c r="G1674" s="17">
        <v>1217</v>
      </c>
      <c r="H1674" s="17" t="s">
        <v>934</v>
      </c>
      <c r="J1674" s="135">
        <v>0</v>
      </c>
      <c r="L1674" s="135">
        <v>0</v>
      </c>
      <c r="N1674" s="135">
        <v>0</v>
      </c>
      <c r="P1674" s="135">
        <v>0</v>
      </c>
      <c r="R1674" s="135">
        <v>0</v>
      </c>
    </row>
    <row r="1675" spans="1:18" ht="12" customHeight="1" x14ac:dyDescent="0.2">
      <c r="A1675" s="8">
        <v>22000</v>
      </c>
      <c r="B1675" s="8">
        <v>1000</v>
      </c>
      <c r="C1675" s="8">
        <v>51200</v>
      </c>
      <c r="D1675" s="8" t="s">
        <v>57</v>
      </c>
      <c r="E1675" s="17">
        <v>9000</v>
      </c>
      <c r="F1675" s="17" t="s">
        <v>12</v>
      </c>
      <c r="G1675" s="17">
        <v>1618</v>
      </c>
      <c r="H1675" s="17" t="s">
        <v>929</v>
      </c>
      <c r="J1675" s="135">
        <v>0</v>
      </c>
      <c r="L1675" s="135">
        <v>0</v>
      </c>
      <c r="N1675" s="135">
        <v>0</v>
      </c>
      <c r="P1675" s="135">
        <v>0</v>
      </c>
      <c r="R1675" s="135">
        <v>0</v>
      </c>
    </row>
    <row r="1676" spans="1:18" ht="12" customHeight="1" x14ac:dyDescent="0.2">
      <c r="A1676" s="8">
        <v>22000</v>
      </c>
      <c r="B1676" s="8">
        <v>1000</v>
      </c>
      <c r="C1676" s="8">
        <v>51200</v>
      </c>
      <c r="D1676" s="8" t="s">
        <v>57</v>
      </c>
      <c r="E1676" s="17">
        <v>9000</v>
      </c>
      <c r="F1676" s="17" t="s">
        <v>12</v>
      </c>
      <c r="G1676" s="17">
        <v>1622</v>
      </c>
      <c r="H1676" s="17" t="s">
        <v>920</v>
      </c>
      <c r="J1676" s="135">
        <v>0</v>
      </c>
      <c r="L1676" s="135">
        <v>0</v>
      </c>
      <c r="N1676" s="135">
        <v>0</v>
      </c>
      <c r="P1676" s="135">
        <v>0</v>
      </c>
      <c r="R1676" s="135">
        <v>0</v>
      </c>
    </row>
    <row r="1677" spans="1:18" ht="12" customHeight="1" x14ac:dyDescent="0.2">
      <c r="A1677" s="8">
        <v>22000</v>
      </c>
      <c r="B1677" s="8">
        <v>1000</v>
      </c>
      <c r="C1677" s="8">
        <v>51300</v>
      </c>
      <c r="D1677" s="8" t="s">
        <v>58</v>
      </c>
      <c r="E1677" s="25" t="s">
        <v>10</v>
      </c>
      <c r="F1677" s="17" t="s">
        <v>12</v>
      </c>
      <c r="G1677" s="17">
        <v>1113</v>
      </c>
      <c r="H1677" s="17" t="s">
        <v>949</v>
      </c>
      <c r="J1677" s="135">
        <v>0</v>
      </c>
      <c r="L1677" s="135">
        <v>0</v>
      </c>
      <c r="N1677" s="135">
        <v>0</v>
      </c>
      <c r="P1677" s="135">
        <v>0</v>
      </c>
      <c r="R1677" s="135">
        <v>0</v>
      </c>
    </row>
    <row r="1678" spans="1:18" ht="12" customHeight="1" x14ac:dyDescent="0.2">
      <c r="A1678" s="8">
        <v>22000</v>
      </c>
      <c r="B1678" s="8">
        <v>1000</v>
      </c>
      <c r="C1678" s="8">
        <v>51300</v>
      </c>
      <c r="D1678" s="8" t="s">
        <v>58</v>
      </c>
      <c r="E1678" s="25" t="s">
        <v>10</v>
      </c>
      <c r="F1678" s="17" t="s">
        <v>12</v>
      </c>
      <c r="G1678" s="17">
        <v>1114</v>
      </c>
      <c r="H1678" s="17" t="s">
        <v>950</v>
      </c>
      <c r="J1678" s="135">
        <v>0</v>
      </c>
      <c r="L1678" s="135">
        <v>0</v>
      </c>
      <c r="N1678" s="135">
        <v>0</v>
      </c>
      <c r="P1678" s="135">
        <v>0</v>
      </c>
      <c r="R1678" s="135">
        <v>0</v>
      </c>
    </row>
    <row r="1679" spans="1:18" ht="12" customHeight="1" x14ac:dyDescent="0.2">
      <c r="A1679" s="8">
        <v>22000</v>
      </c>
      <c r="B1679" s="8">
        <v>1000</v>
      </c>
      <c r="C1679" s="8">
        <v>51300</v>
      </c>
      <c r="D1679" s="8" t="s">
        <v>58</v>
      </c>
      <c r="E1679" s="25" t="s">
        <v>10</v>
      </c>
      <c r="F1679" s="17" t="s">
        <v>12</v>
      </c>
      <c r="G1679" s="17">
        <v>1217</v>
      </c>
      <c r="H1679" s="17" t="s">
        <v>934</v>
      </c>
      <c r="J1679" s="135">
        <v>0</v>
      </c>
      <c r="L1679" s="135">
        <v>0</v>
      </c>
      <c r="N1679" s="135">
        <v>0</v>
      </c>
      <c r="P1679" s="135">
        <v>0</v>
      </c>
      <c r="R1679" s="135">
        <v>0</v>
      </c>
    </row>
    <row r="1680" spans="1:18" ht="12" customHeight="1" x14ac:dyDescent="0.2">
      <c r="A1680" s="8">
        <v>22000</v>
      </c>
      <c r="B1680" s="8">
        <v>1000</v>
      </c>
      <c r="C1680" s="8">
        <v>51300</v>
      </c>
      <c r="D1680" s="8" t="s">
        <v>58</v>
      </c>
      <c r="E1680" s="25" t="s">
        <v>10</v>
      </c>
      <c r="F1680" s="17" t="s">
        <v>12</v>
      </c>
      <c r="G1680" s="17">
        <v>1618</v>
      </c>
      <c r="H1680" s="17" t="s">
        <v>929</v>
      </c>
      <c r="J1680" s="135">
        <v>0</v>
      </c>
      <c r="L1680" s="135">
        <v>0</v>
      </c>
      <c r="N1680" s="135">
        <v>0</v>
      </c>
      <c r="P1680" s="135">
        <v>0</v>
      </c>
      <c r="R1680" s="135">
        <v>0</v>
      </c>
    </row>
    <row r="1681" spans="1:46" ht="12" customHeight="1" x14ac:dyDescent="0.2">
      <c r="A1681" s="8">
        <v>22000</v>
      </c>
      <c r="B1681" s="8">
        <v>1000</v>
      </c>
      <c r="C1681" s="8">
        <v>51300</v>
      </c>
      <c r="D1681" s="8" t="s">
        <v>58</v>
      </c>
      <c r="E1681" s="25" t="s">
        <v>10</v>
      </c>
      <c r="F1681" s="17" t="s">
        <v>12</v>
      </c>
      <c r="G1681" s="17">
        <v>1622</v>
      </c>
      <c r="H1681" s="17" t="s">
        <v>920</v>
      </c>
      <c r="J1681" s="135">
        <v>0</v>
      </c>
      <c r="L1681" s="135">
        <v>0</v>
      </c>
      <c r="N1681" s="135">
        <v>0</v>
      </c>
      <c r="P1681" s="135">
        <v>0</v>
      </c>
      <c r="R1681" s="135">
        <v>0</v>
      </c>
    </row>
    <row r="1682" spans="1:46" ht="12" customHeight="1" x14ac:dyDescent="0.2">
      <c r="A1682" s="8">
        <v>22000</v>
      </c>
      <c r="B1682" s="8">
        <v>1000</v>
      </c>
      <c r="C1682" s="8">
        <v>51300</v>
      </c>
      <c r="D1682" s="8" t="s">
        <v>58</v>
      </c>
      <c r="E1682" s="17">
        <v>9000</v>
      </c>
      <c r="F1682" s="17" t="s">
        <v>12</v>
      </c>
      <c r="G1682" s="17">
        <v>1113</v>
      </c>
      <c r="H1682" s="17" t="s">
        <v>949</v>
      </c>
      <c r="J1682" s="135">
        <v>0</v>
      </c>
      <c r="L1682" s="135">
        <v>0</v>
      </c>
      <c r="N1682" s="135">
        <v>0</v>
      </c>
      <c r="P1682" s="135">
        <v>0</v>
      </c>
      <c r="R1682" s="135">
        <v>0</v>
      </c>
    </row>
    <row r="1683" spans="1:46" ht="12" customHeight="1" x14ac:dyDescent="0.2">
      <c r="A1683" s="8">
        <v>22000</v>
      </c>
      <c r="B1683" s="8">
        <v>1000</v>
      </c>
      <c r="C1683" s="8">
        <v>51300</v>
      </c>
      <c r="D1683" s="8" t="s">
        <v>58</v>
      </c>
      <c r="E1683" s="17">
        <v>9000</v>
      </c>
      <c r="F1683" s="17" t="s">
        <v>12</v>
      </c>
      <c r="G1683" s="17">
        <v>1114</v>
      </c>
      <c r="H1683" s="17" t="s">
        <v>950</v>
      </c>
      <c r="J1683" s="135">
        <v>0</v>
      </c>
      <c r="L1683" s="135">
        <v>0</v>
      </c>
      <c r="N1683" s="135">
        <v>0</v>
      </c>
      <c r="P1683" s="135">
        <v>0</v>
      </c>
      <c r="R1683" s="135">
        <v>0</v>
      </c>
    </row>
    <row r="1684" spans="1:46" ht="12" customHeight="1" x14ac:dyDescent="0.2">
      <c r="A1684" s="8">
        <v>22000</v>
      </c>
      <c r="B1684" s="8">
        <v>1000</v>
      </c>
      <c r="C1684" s="8">
        <v>51300</v>
      </c>
      <c r="D1684" s="8" t="s">
        <v>58</v>
      </c>
      <c r="E1684" s="17">
        <v>9000</v>
      </c>
      <c r="F1684" s="17" t="s">
        <v>12</v>
      </c>
      <c r="G1684" s="17">
        <v>1217</v>
      </c>
      <c r="H1684" s="17" t="s">
        <v>934</v>
      </c>
      <c r="J1684" s="135">
        <v>0</v>
      </c>
      <c r="L1684" s="135">
        <v>0</v>
      </c>
      <c r="N1684" s="135">
        <v>0</v>
      </c>
      <c r="P1684" s="135">
        <v>0</v>
      </c>
      <c r="R1684" s="135">
        <v>0</v>
      </c>
    </row>
    <row r="1685" spans="1:46" ht="12" customHeight="1" x14ac:dyDescent="0.2">
      <c r="A1685" s="8">
        <v>22000</v>
      </c>
      <c r="B1685" s="8">
        <v>1000</v>
      </c>
      <c r="C1685" s="8">
        <v>51300</v>
      </c>
      <c r="D1685" s="8" t="s">
        <v>58</v>
      </c>
      <c r="E1685" s="17">
        <v>9000</v>
      </c>
      <c r="F1685" s="17" t="s">
        <v>12</v>
      </c>
      <c r="G1685" s="17">
        <v>1618</v>
      </c>
      <c r="H1685" s="17" t="s">
        <v>929</v>
      </c>
      <c r="J1685" s="135">
        <v>0</v>
      </c>
      <c r="L1685" s="135">
        <v>0</v>
      </c>
      <c r="N1685" s="135">
        <v>0</v>
      </c>
      <c r="P1685" s="135">
        <v>0</v>
      </c>
      <c r="R1685" s="135">
        <v>0</v>
      </c>
    </row>
    <row r="1686" spans="1:46" ht="12" customHeight="1" x14ac:dyDescent="0.2">
      <c r="A1686" s="8">
        <v>22000</v>
      </c>
      <c r="B1686" s="8">
        <v>1000</v>
      </c>
      <c r="C1686" s="8">
        <v>51300</v>
      </c>
      <c r="D1686" s="8" t="s">
        <v>58</v>
      </c>
      <c r="E1686" s="17">
        <v>9000</v>
      </c>
      <c r="F1686" s="17" t="s">
        <v>12</v>
      </c>
      <c r="G1686" s="17">
        <v>1622</v>
      </c>
      <c r="H1686" s="17" t="s">
        <v>920</v>
      </c>
      <c r="J1686" s="135">
        <v>0</v>
      </c>
      <c r="L1686" s="135">
        <v>0</v>
      </c>
      <c r="N1686" s="135">
        <v>0</v>
      </c>
      <c r="P1686" s="135">
        <v>0</v>
      </c>
      <c r="R1686" s="135">
        <v>0</v>
      </c>
    </row>
    <row r="1687" spans="1:46" ht="14.25" x14ac:dyDescent="0.3">
      <c r="A1687" s="4"/>
      <c r="B1687" s="5"/>
      <c r="C1687" s="6" t="s">
        <v>59</v>
      </c>
      <c r="D1687" s="7"/>
      <c r="E1687" s="18"/>
      <c r="F1687" s="18"/>
      <c r="G1687" s="19"/>
      <c r="H1687" s="19"/>
      <c r="I1687" s="89"/>
      <c r="J1687" s="73" t="s">
        <v>905</v>
      </c>
      <c r="K1687" s="83"/>
      <c r="L1687" s="73" t="s">
        <v>906</v>
      </c>
      <c r="M1687" s="83"/>
      <c r="N1687" s="73" t="s">
        <v>907</v>
      </c>
      <c r="O1687" s="83"/>
      <c r="P1687" s="73" t="s">
        <v>908</v>
      </c>
      <c r="Q1687" s="83"/>
      <c r="R1687" s="73" t="s">
        <v>909</v>
      </c>
    </row>
    <row r="1688" spans="1:46" x14ac:dyDescent="0.2">
      <c r="A1688" s="8">
        <v>22000</v>
      </c>
      <c r="B1688" s="8">
        <v>1000</v>
      </c>
      <c r="C1688" s="8">
        <v>52111</v>
      </c>
      <c r="D1688" s="8" t="s">
        <v>60</v>
      </c>
      <c r="E1688" s="25" t="s">
        <v>10</v>
      </c>
      <c r="F1688" s="17" t="s">
        <v>12</v>
      </c>
      <c r="G1688" s="25" t="s">
        <v>10</v>
      </c>
      <c r="H1688" s="25" t="s">
        <v>10</v>
      </c>
      <c r="I1688" s="105"/>
      <c r="J1688" s="135">
        <v>0</v>
      </c>
      <c r="L1688" s="135">
        <v>0</v>
      </c>
      <c r="N1688" s="135">
        <v>0</v>
      </c>
      <c r="P1688" s="135">
        <v>0</v>
      </c>
      <c r="R1688" s="135">
        <v>0</v>
      </c>
    </row>
    <row r="1689" spans="1:46" ht="12" customHeight="1" x14ac:dyDescent="0.2">
      <c r="A1689" s="8">
        <v>22000</v>
      </c>
      <c r="B1689" s="8">
        <v>1000</v>
      </c>
      <c r="C1689" s="8">
        <v>52112</v>
      </c>
      <c r="D1689" s="8" t="s">
        <v>61</v>
      </c>
      <c r="E1689" s="25" t="s">
        <v>10</v>
      </c>
      <c r="F1689" s="17" t="s">
        <v>12</v>
      </c>
      <c r="G1689" s="25" t="s">
        <v>10</v>
      </c>
      <c r="H1689" s="25" t="s">
        <v>10</v>
      </c>
      <c r="I1689" s="105"/>
      <c r="J1689" s="135">
        <v>0</v>
      </c>
      <c r="L1689" s="135">
        <v>0</v>
      </c>
      <c r="N1689" s="135">
        <v>0</v>
      </c>
      <c r="P1689" s="135">
        <v>0</v>
      </c>
      <c r="R1689" s="135">
        <v>0</v>
      </c>
    </row>
    <row r="1690" spans="1:46" ht="12" customHeight="1" x14ac:dyDescent="0.2">
      <c r="A1690" s="8">
        <v>22000</v>
      </c>
      <c r="B1690" s="8">
        <v>1000</v>
      </c>
      <c r="C1690" s="8">
        <v>52210</v>
      </c>
      <c r="D1690" s="8" t="s">
        <v>62</v>
      </c>
      <c r="E1690" s="25" t="s">
        <v>10</v>
      </c>
      <c r="F1690" s="17" t="s">
        <v>12</v>
      </c>
      <c r="G1690" s="25" t="s">
        <v>10</v>
      </c>
      <c r="H1690" s="25" t="s">
        <v>10</v>
      </c>
      <c r="I1690" s="105"/>
      <c r="J1690" s="135">
        <v>0</v>
      </c>
      <c r="L1690" s="135">
        <v>0</v>
      </c>
      <c r="N1690" s="135">
        <v>0</v>
      </c>
      <c r="P1690" s="135">
        <v>0</v>
      </c>
      <c r="R1690" s="135">
        <v>0</v>
      </c>
    </row>
    <row r="1691" spans="1:46" ht="12" customHeight="1" x14ac:dyDescent="0.2">
      <c r="A1691" s="8">
        <v>22000</v>
      </c>
      <c r="B1691" s="8">
        <v>1000</v>
      </c>
      <c r="C1691" s="8">
        <v>52220</v>
      </c>
      <c r="D1691" s="8" t="s">
        <v>63</v>
      </c>
      <c r="E1691" s="25" t="s">
        <v>10</v>
      </c>
      <c r="F1691" s="17" t="s">
        <v>12</v>
      </c>
      <c r="G1691" s="25" t="s">
        <v>10</v>
      </c>
      <c r="H1691" s="25" t="s">
        <v>10</v>
      </c>
      <c r="I1691" s="105"/>
      <c r="J1691" s="135">
        <v>0</v>
      </c>
      <c r="L1691" s="135">
        <v>0</v>
      </c>
      <c r="N1691" s="135">
        <v>0</v>
      </c>
      <c r="P1691" s="135">
        <v>0</v>
      </c>
      <c r="R1691" s="135">
        <v>0</v>
      </c>
    </row>
    <row r="1692" spans="1:46" ht="12" customHeight="1" x14ac:dyDescent="0.2">
      <c r="A1692" s="8">
        <v>22000</v>
      </c>
      <c r="B1692" s="8">
        <v>1000</v>
      </c>
      <c r="C1692" s="8">
        <v>52311</v>
      </c>
      <c r="D1692" s="8" t="s">
        <v>64</v>
      </c>
      <c r="E1692" s="25" t="s">
        <v>10</v>
      </c>
      <c r="F1692" s="17" t="s">
        <v>12</v>
      </c>
      <c r="G1692" s="25" t="s">
        <v>10</v>
      </c>
      <c r="H1692" s="25" t="s">
        <v>10</v>
      </c>
      <c r="I1692" s="105"/>
      <c r="J1692" s="135">
        <v>0</v>
      </c>
      <c r="L1692" s="135">
        <v>0</v>
      </c>
      <c r="N1692" s="135">
        <v>0</v>
      </c>
      <c r="P1692" s="135">
        <v>0</v>
      </c>
      <c r="R1692" s="135">
        <v>0</v>
      </c>
    </row>
    <row r="1693" spans="1:46" ht="12" customHeight="1" x14ac:dyDescent="0.2">
      <c r="A1693" s="8">
        <v>22000</v>
      </c>
      <c r="B1693" s="8">
        <v>1000</v>
      </c>
      <c r="C1693" s="8">
        <v>52312</v>
      </c>
      <c r="D1693" s="8" t="s">
        <v>65</v>
      </c>
      <c r="E1693" s="25" t="s">
        <v>10</v>
      </c>
      <c r="F1693" s="17" t="s">
        <v>12</v>
      </c>
      <c r="G1693" s="25" t="s">
        <v>10</v>
      </c>
      <c r="H1693" s="25" t="s">
        <v>10</v>
      </c>
      <c r="I1693" s="105"/>
      <c r="J1693" s="135">
        <v>0</v>
      </c>
      <c r="L1693" s="135">
        <v>0</v>
      </c>
      <c r="N1693" s="135">
        <v>0</v>
      </c>
      <c r="P1693" s="135">
        <v>0</v>
      </c>
      <c r="R1693" s="135">
        <v>0</v>
      </c>
    </row>
    <row r="1694" spans="1:46" ht="12" customHeight="1" x14ac:dyDescent="0.2">
      <c r="A1694" s="8">
        <v>22000</v>
      </c>
      <c r="B1694" s="8">
        <v>1000</v>
      </c>
      <c r="C1694" s="8">
        <v>52313</v>
      </c>
      <c r="D1694" s="8" t="s">
        <v>66</v>
      </c>
      <c r="E1694" s="25" t="s">
        <v>10</v>
      </c>
      <c r="F1694" s="17" t="s">
        <v>12</v>
      </c>
      <c r="G1694" s="25" t="s">
        <v>10</v>
      </c>
      <c r="H1694" s="25" t="s">
        <v>10</v>
      </c>
      <c r="I1694" s="105"/>
      <c r="J1694" s="135">
        <v>0</v>
      </c>
      <c r="L1694" s="135">
        <v>0</v>
      </c>
      <c r="N1694" s="135">
        <v>0</v>
      </c>
      <c r="P1694" s="135">
        <v>0</v>
      </c>
      <c r="R1694" s="135">
        <v>0</v>
      </c>
    </row>
    <row r="1695" spans="1:46" ht="12" customHeight="1" x14ac:dyDescent="0.2">
      <c r="A1695" s="8">
        <v>22000</v>
      </c>
      <c r="B1695" s="8">
        <v>1000</v>
      </c>
      <c r="C1695" s="8">
        <v>52314</v>
      </c>
      <c r="D1695" s="8" t="s">
        <v>67</v>
      </c>
      <c r="E1695" s="25" t="s">
        <v>10</v>
      </c>
      <c r="F1695" s="17" t="s">
        <v>12</v>
      </c>
      <c r="G1695" s="25" t="s">
        <v>10</v>
      </c>
      <c r="H1695" s="25" t="s">
        <v>10</v>
      </c>
      <c r="I1695" s="105"/>
      <c r="J1695" s="135">
        <v>0</v>
      </c>
      <c r="L1695" s="135">
        <v>0</v>
      </c>
      <c r="N1695" s="135">
        <v>0</v>
      </c>
      <c r="P1695" s="135">
        <v>0</v>
      </c>
      <c r="R1695" s="135">
        <v>0</v>
      </c>
    </row>
    <row r="1696" spans="1:46" s="28" customFormat="1" ht="12" customHeight="1" x14ac:dyDescent="0.2">
      <c r="A1696" s="8">
        <v>22000</v>
      </c>
      <c r="B1696" s="8">
        <v>1000</v>
      </c>
      <c r="C1696" s="8">
        <v>52315</v>
      </c>
      <c r="D1696" s="8" t="s">
        <v>68</v>
      </c>
      <c r="E1696" s="25" t="s">
        <v>10</v>
      </c>
      <c r="F1696" s="17" t="s">
        <v>12</v>
      </c>
      <c r="G1696" s="25" t="s">
        <v>10</v>
      </c>
      <c r="H1696" s="25" t="s">
        <v>10</v>
      </c>
      <c r="I1696" s="105"/>
      <c r="J1696" s="135">
        <v>0</v>
      </c>
      <c r="K1696" s="136"/>
      <c r="L1696" s="135">
        <v>0</v>
      </c>
      <c r="M1696" s="136"/>
      <c r="N1696" s="135">
        <v>0</v>
      </c>
      <c r="O1696" s="136"/>
      <c r="P1696" s="135">
        <v>0</v>
      </c>
      <c r="Q1696" s="136"/>
      <c r="R1696" s="135">
        <v>0</v>
      </c>
      <c r="S1696" s="62"/>
      <c r="T1696" s="62"/>
      <c r="U1696" s="62"/>
      <c r="V1696" s="62"/>
      <c r="W1696" s="62"/>
      <c r="X1696" s="62"/>
      <c r="Y1696" s="62"/>
      <c r="Z1696" s="62"/>
      <c r="AA1696" s="62"/>
      <c r="AB1696" s="62"/>
      <c r="AC1696" s="62"/>
      <c r="AD1696" s="62"/>
      <c r="AE1696" s="62"/>
      <c r="AF1696" s="62"/>
      <c r="AG1696" s="62"/>
      <c r="AH1696" s="62"/>
      <c r="AI1696" s="62"/>
      <c r="AJ1696" s="62"/>
      <c r="AK1696" s="62"/>
      <c r="AL1696" s="62"/>
      <c r="AM1696" s="62"/>
      <c r="AN1696" s="62"/>
      <c r="AO1696" s="62"/>
      <c r="AP1696" s="62"/>
      <c r="AQ1696" s="62"/>
      <c r="AR1696" s="62"/>
      <c r="AS1696" s="62"/>
      <c r="AT1696" s="62"/>
    </row>
    <row r="1697" spans="1:46" ht="12" customHeight="1" x14ac:dyDescent="0.2">
      <c r="A1697" s="8">
        <v>22000</v>
      </c>
      <c r="B1697" s="8">
        <v>1000</v>
      </c>
      <c r="C1697" s="8">
        <v>52316</v>
      </c>
      <c r="D1697" s="8" t="s">
        <v>69</v>
      </c>
      <c r="E1697" s="25" t="s">
        <v>10</v>
      </c>
      <c r="F1697" s="17" t="s">
        <v>12</v>
      </c>
      <c r="G1697" s="25" t="s">
        <v>10</v>
      </c>
      <c r="H1697" s="25" t="s">
        <v>10</v>
      </c>
      <c r="I1697" s="105"/>
      <c r="J1697" s="135">
        <v>0</v>
      </c>
      <c r="L1697" s="135">
        <v>0</v>
      </c>
      <c r="N1697" s="135">
        <v>0</v>
      </c>
      <c r="P1697" s="135">
        <v>0</v>
      </c>
      <c r="R1697" s="135">
        <v>0</v>
      </c>
    </row>
    <row r="1698" spans="1:46" ht="12" customHeight="1" x14ac:dyDescent="0.2">
      <c r="A1698" s="8">
        <v>22000</v>
      </c>
      <c r="B1698" s="8">
        <v>1000</v>
      </c>
      <c r="C1698" s="8">
        <v>52500</v>
      </c>
      <c r="D1698" s="8" t="s">
        <v>70</v>
      </c>
      <c r="E1698" s="25" t="s">
        <v>10</v>
      </c>
      <c r="F1698" s="17" t="s">
        <v>12</v>
      </c>
      <c r="G1698" s="25" t="s">
        <v>10</v>
      </c>
      <c r="H1698" s="25" t="s">
        <v>10</v>
      </c>
      <c r="I1698" s="105"/>
      <c r="J1698" s="135">
        <v>0</v>
      </c>
      <c r="L1698" s="135">
        <v>0</v>
      </c>
      <c r="N1698" s="135">
        <v>0</v>
      </c>
      <c r="P1698" s="135">
        <v>0</v>
      </c>
      <c r="R1698" s="135">
        <v>0</v>
      </c>
    </row>
    <row r="1699" spans="1:46" ht="12" customHeight="1" x14ac:dyDescent="0.2">
      <c r="A1699" s="8">
        <v>22000</v>
      </c>
      <c r="B1699" s="8">
        <v>1000</v>
      </c>
      <c r="C1699" s="8">
        <v>52710</v>
      </c>
      <c r="D1699" s="8" t="s">
        <v>71</v>
      </c>
      <c r="E1699" s="25" t="s">
        <v>10</v>
      </c>
      <c r="F1699" s="17" t="s">
        <v>12</v>
      </c>
      <c r="G1699" s="25" t="s">
        <v>10</v>
      </c>
      <c r="H1699" s="25" t="s">
        <v>10</v>
      </c>
      <c r="I1699" s="105"/>
      <c r="J1699" s="135">
        <v>0</v>
      </c>
      <c r="L1699" s="135">
        <v>0</v>
      </c>
      <c r="N1699" s="135">
        <v>0</v>
      </c>
      <c r="P1699" s="135">
        <v>0</v>
      </c>
      <c r="R1699" s="135">
        <v>0</v>
      </c>
    </row>
    <row r="1700" spans="1:46" ht="12" customHeight="1" x14ac:dyDescent="0.2">
      <c r="A1700" s="8">
        <v>22000</v>
      </c>
      <c r="B1700" s="8">
        <v>1000</v>
      </c>
      <c r="C1700" s="8">
        <v>52720</v>
      </c>
      <c r="D1700" s="8" t="s">
        <v>72</v>
      </c>
      <c r="E1700" s="25" t="s">
        <v>10</v>
      </c>
      <c r="F1700" s="17" t="s">
        <v>12</v>
      </c>
      <c r="G1700" s="25" t="s">
        <v>10</v>
      </c>
      <c r="H1700" s="25" t="s">
        <v>10</v>
      </c>
      <c r="I1700" s="105"/>
      <c r="J1700" s="135">
        <v>0</v>
      </c>
      <c r="L1700" s="135">
        <v>0</v>
      </c>
      <c r="N1700" s="135">
        <v>0</v>
      </c>
      <c r="P1700" s="135">
        <v>0</v>
      </c>
      <c r="R1700" s="135">
        <v>0</v>
      </c>
    </row>
    <row r="1701" spans="1:46" ht="12" customHeight="1" x14ac:dyDescent="0.2">
      <c r="A1701" s="8">
        <v>22000</v>
      </c>
      <c r="B1701" s="8">
        <v>1000</v>
      </c>
      <c r="C1701" s="8">
        <v>52730</v>
      </c>
      <c r="D1701" s="8" t="s">
        <v>73</v>
      </c>
      <c r="E1701" s="25" t="s">
        <v>10</v>
      </c>
      <c r="F1701" s="17" t="s">
        <v>12</v>
      </c>
      <c r="G1701" s="25" t="s">
        <v>10</v>
      </c>
      <c r="H1701" s="25" t="s">
        <v>10</v>
      </c>
      <c r="I1701" s="105"/>
      <c r="J1701" s="135">
        <v>0</v>
      </c>
      <c r="L1701" s="135">
        <v>0</v>
      </c>
      <c r="N1701" s="135">
        <v>0</v>
      </c>
      <c r="P1701" s="135">
        <v>0</v>
      </c>
      <c r="R1701" s="135">
        <v>0</v>
      </c>
    </row>
    <row r="1702" spans="1:46" ht="12" customHeight="1" x14ac:dyDescent="0.2">
      <c r="A1702" s="8">
        <v>22000</v>
      </c>
      <c r="B1702" s="8">
        <v>1000</v>
      </c>
      <c r="C1702" s="8">
        <v>52911</v>
      </c>
      <c r="D1702" s="8" t="s">
        <v>74</v>
      </c>
      <c r="E1702" s="25" t="s">
        <v>10</v>
      </c>
      <c r="F1702" s="17" t="s">
        <v>12</v>
      </c>
      <c r="G1702" s="25" t="s">
        <v>10</v>
      </c>
      <c r="H1702" s="25" t="s">
        <v>10</v>
      </c>
      <c r="I1702" s="105"/>
      <c r="J1702" s="135">
        <v>0</v>
      </c>
      <c r="L1702" s="135">
        <v>0</v>
      </c>
      <c r="N1702" s="135">
        <v>0</v>
      </c>
      <c r="P1702" s="135">
        <v>0</v>
      </c>
      <c r="R1702" s="135">
        <v>0</v>
      </c>
    </row>
    <row r="1703" spans="1:46" ht="12" customHeight="1" x14ac:dyDescent="0.2">
      <c r="A1703" s="8">
        <v>22000</v>
      </c>
      <c r="B1703" s="8">
        <v>1000</v>
      </c>
      <c r="C1703" s="8">
        <v>52912</v>
      </c>
      <c r="D1703" s="8" t="s">
        <v>75</v>
      </c>
      <c r="E1703" s="25" t="s">
        <v>10</v>
      </c>
      <c r="F1703" s="17" t="s">
        <v>12</v>
      </c>
      <c r="G1703" s="25" t="s">
        <v>10</v>
      </c>
      <c r="H1703" s="25" t="s">
        <v>10</v>
      </c>
      <c r="I1703" s="105"/>
      <c r="J1703" s="135">
        <v>0</v>
      </c>
      <c r="L1703" s="135">
        <v>0</v>
      </c>
      <c r="N1703" s="135">
        <v>0</v>
      </c>
      <c r="P1703" s="135">
        <v>0</v>
      </c>
      <c r="R1703" s="135">
        <v>0</v>
      </c>
    </row>
    <row r="1704" spans="1:46" ht="12" customHeight="1" x14ac:dyDescent="0.2">
      <c r="A1704" s="8">
        <v>22000</v>
      </c>
      <c r="B1704" s="8">
        <v>1000</v>
      </c>
      <c r="C1704" s="8">
        <v>52913</v>
      </c>
      <c r="D1704" s="8" t="s">
        <v>76</v>
      </c>
      <c r="E1704" s="25" t="s">
        <v>10</v>
      </c>
      <c r="F1704" s="17" t="s">
        <v>12</v>
      </c>
      <c r="G1704" s="25" t="s">
        <v>10</v>
      </c>
      <c r="H1704" s="25" t="s">
        <v>10</v>
      </c>
      <c r="I1704" s="105"/>
      <c r="J1704" s="135">
        <v>0</v>
      </c>
      <c r="L1704" s="135">
        <v>0</v>
      </c>
      <c r="N1704" s="135">
        <v>0</v>
      </c>
      <c r="P1704" s="135">
        <v>0</v>
      </c>
      <c r="R1704" s="135">
        <v>0</v>
      </c>
    </row>
    <row r="1705" spans="1:46" ht="12" customHeight="1" x14ac:dyDescent="0.2">
      <c r="A1705" s="8">
        <v>22000</v>
      </c>
      <c r="B1705" s="8">
        <v>1000</v>
      </c>
      <c r="C1705" s="8">
        <v>52914</v>
      </c>
      <c r="D1705" s="8" t="s">
        <v>77</v>
      </c>
      <c r="E1705" s="25" t="s">
        <v>10</v>
      </c>
      <c r="F1705" s="17" t="s">
        <v>12</v>
      </c>
      <c r="G1705" s="25" t="s">
        <v>10</v>
      </c>
      <c r="H1705" s="25" t="s">
        <v>10</v>
      </c>
      <c r="I1705" s="105"/>
      <c r="J1705" s="135">
        <v>0</v>
      </c>
      <c r="L1705" s="135">
        <v>0</v>
      </c>
      <c r="N1705" s="135">
        <v>0</v>
      </c>
      <c r="P1705" s="135">
        <v>0</v>
      </c>
      <c r="R1705" s="135">
        <v>0</v>
      </c>
    </row>
    <row r="1706" spans="1:46" ht="14.25" x14ac:dyDescent="0.3">
      <c r="A1706" s="4"/>
      <c r="B1706" s="5"/>
      <c r="C1706" s="6" t="s">
        <v>655</v>
      </c>
      <c r="D1706" s="7"/>
      <c r="E1706" s="18"/>
      <c r="F1706" s="18"/>
      <c r="G1706" s="19"/>
      <c r="H1706" s="19"/>
      <c r="I1706" s="89"/>
      <c r="J1706" s="73" t="s">
        <v>905</v>
      </c>
      <c r="K1706" s="83"/>
      <c r="L1706" s="73" t="s">
        <v>906</v>
      </c>
      <c r="M1706" s="83"/>
      <c r="N1706" s="73" t="s">
        <v>907</v>
      </c>
      <c r="O1706" s="83"/>
      <c r="P1706" s="73" t="s">
        <v>908</v>
      </c>
      <c r="Q1706" s="83"/>
      <c r="R1706" s="73" t="s">
        <v>909</v>
      </c>
    </row>
    <row r="1707" spans="1:46" s="139" customFormat="1" ht="12" customHeight="1" x14ac:dyDescent="0.2">
      <c r="A1707" s="44">
        <v>22000</v>
      </c>
      <c r="B1707" s="44">
        <v>1000</v>
      </c>
      <c r="C1707" s="44">
        <v>53330</v>
      </c>
      <c r="D1707" s="44" t="s">
        <v>291</v>
      </c>
      <c r="E1707" s="47" t="s">
        <v>10</v>
      </c>
      <c r="F1707" s="45" t="s">
        <v>12</v>
      </c>
      <c r="G1707" s="47" t="s">
        <v>10</v>
      </c>
      <c r="H1707" s="47" t="s">
        <v>10</v>
      </c>
      <c r="I1707" s="91"/>
      <c r="J1707" s="135">
        <v>0</v>
      </c>
      <c r="K1707" s="136"/>
      <c r="L1707" s="135">
        <v>0</v>
      </c>
      <c r="M1707" s="136"/>
      <c r="N1707" s="135">
        <v>0</v>
      </c>
      <c r="O1707" s="136"/>
      <c r="P1707" s="135">
        <v>0</v>
      </c>
      <c r="Q1707" s="136"/>
      <c r="R1707" s="135">
        <v>0</v>
      </c>
      <c r="S1707" s="62"/>
      <c r="T1707" s="62"/>
      <c r="U1707" s="62"/>
      <c r="V1707" s="62"/>
      <c r="W1707" s="62"/>
      <c r="X1707" s="62"/>
      <c r="Y1707" s="62"/>
      <c r="Z1707" s="62"/>
      <c r="AA1707" s="62"/>
      <c r="AB1707" s="62"/>
      <c r="AC1707" s="62"/>
      <c r="AD1707" s="62"/>
      <c r="AE1707" s="62"/>
      <c r="AF1707" s="62"/>
      <c r="AG1707" s="62"/>
      <c r="AH1707" s="62"/>
      <c r="AI1707" s="62"/>
      <c r="AJ1707" s="62"/>
      <c r="AK1707" s="62"/>
      <c r="AL1707" s="62"/>
      <c r="AM1707" s="62"/>
      <c r="AN1707" s="62"/>
      <c r="AO1707" s="62"/>
      <c r="AP1707" s="62"/>
      <c r="AQ1707" s="62"/>
      <c r="AR1707" s="62"/>
      <c r="AS1707" s="62"/>
      <c r="AT1707" s="62"/>
    </row>
    <row r="1708" spans="1:46" s="139" customFormat="1" ht="12" customHeight="1" x14ac:dyDescent="0.2">
      <c r="A1708" s="44">
        <v>22000</v>
      </c>
      <c r="B1708" s="44">
        <v>1000</v>
      </c>
      <c r="C1708" s="44">
        <v>53330</v>
      </c>
      <c r="D1708" s="44" t="s">
        <v>291</v>
      </c>
      <c r="E1708" s="45" t="s">
        <v>725</v>
      </c>
      <c r="F1708" s="45" t="s">
        <v>12</v>
      </c>
      <c r="G1708" s="47" t="s">
        <v>10</v>
      </c>
      <c r="H1708" s="47" t="s">
        <v>10</v>
      </c>
      <c r="I1708" s="91"/>
      <c r="J1708" s="135">
        <v>0</v>
      </c>
      <c r="K1708" s="136"/>
      <c r="L1708" s="135">
        <v>0</v>
      </c>
      <c r="M1708" s="136"/>
      <c r="N1708" s="135">
        <v>0</v>
      </c>
      <c r="O1708" s="136"/>
      <c r="P1708" s="135">
        <v>0</v>
      </c>
      <c r="Q1708" s="136"/>
      <c r="R1708" s="135">
        <v>0</v>
      </c>
      <c r="S1708" s="62"/>
      <c r="T1708" s="62"/>
      <c r="U1708" s="62"/>
      <c r="V1708" s="62"/>
      <c r="W1708" s="62"/>
      <c r="X1708" s="62"/>
      <c r="Y1708" s="62"/>
      <c r="Z1708" s="62"/>
      <c r="AA1708" s="62"/>
      <c r="AB1708" s="62"/>
      <c r="AC1708" s="62"/>
      <c r="AD1708" s="62"/>
      <c r="AE1708" s="62"/>
      <c r="AF1708" s="62"/>
      <c r="AG1708" s="62"/>
      <c r="AH1708" s="62"/>
      <c r="AI1708" s="62"/>
      <c r="AJ1708" s="62"/>
      <c r="AK1708" s="62"/>
      <c r="AL1708" s="62"/>
      <c r="AM1708" s="62"/>
      <c r="AN1708" s="62"/>
      <c r="AO1708" s="62"/>
      <c r="AP1708" s="62"/>
      <c r="AQ1708" s="62"/>
      <c r="AR1708" s="62"/>
      <c r="AS1708" s="62"/>
      <c r="AT1708" s="62"/>
    </row>
    <row r="1709" spans="1:46" ht="12" customHeight="1" x14ac:dyDescent="0.2">
      <c r="A1709" s="8">
        <v>22000</v>
      </c>
      <c r="B1709" s="8">
        <v>1000</v>
      </c>
      <c r="C1709" s="8">
        <v>53711</v>
      </c>
      <c r="D1709" s="8" t="s">
        <v>78</v>
      </c>
      <c r="E1709" s="25" t="s">
        <v>10</v>
      </c>
      <c r="F1709" s="17" t="s">
        <v>12</v>
      </c>
      <c r="G1709" s="25" t="s">
        <v>10</v>
      </c>
      <c r="H1709" s="25" t="s">
        <v>10</v>
      </c>
      <c r="I1709" s="105"/>
      <c r="J1709" s="135">
        <v>0</v>
      </c>
      <c r="L1709" s="135">
        <v>0</v>
      </c>
      <c r="N1709" s="135">
        <v>0</v>
      </c>
      <c r="P1709" s="135">
        <v>0</v>
      </c>
      <c r="R1709" s="135">
        <v>0</v>
      </c>
    </row>
    <row r="1710" spans="1:46" ht="12" customHeight="1" x14ac:dyDescent="0.2">
      <c r="A1710" s="8">
        <v>22000</v>
      </c>
      <c r="B1710" s="8">
        <v>1000</v>
      </c>
      <c r="C1710" s="8">
        <v>53711</v>
      </c>
      <c r="D1710" s="8" t="s">
        <v>78</v>
      </c>
      <c r="E1710" s="17">
        <v>9000</v>
      </c>
      <c r="F1710" s="17" t="s">
        <v>12</v>
      </c>
      <c r="G1710" s="25" t="s">
        <v>10</v>
      </c>
      <c r="H1710" s="25" t="s">
        <v>10</v>
      </c>
      <c r="I1710" s="105"/>
      <c r="J1710" s="135">
        <v>0</v>
      </c>
      <c r="L1710" s="135">
        <v>0</v>
      </c>
      <c r="N1710" s="135">
        <v>0</v>
      </c>
      <c r="P1710" s="135">
        <v>0</v>
      </c>
      <c r="R1710" s="135">
        <v>0</v>
      </c>
    </row>
    <row r="1711" spans="1:46" ht="14.25" x14ac:dyDescent="0.3">
      <c r="A1711" s="4"/>
      <c r="B1711" s="5"/>
      <c r="C1711" s="6" t="s">
        <v>79</v>
      </c>
      <c r="D1711" s="7"/>
      <c r="E1711" s="18"/>
      <c r="F1711" s="18"/>
      <c r="G1711" s="19"/>
      <c r="H1711" s="19"/>
      <c r="I1711" s="89"/>
      <c r="J1711" s="73" t="s">
        <v>905</v>
      </c>
      <c r="K1711" s="83"/>
      <c r="L1711" s="73" t="s">
        <v>906</v>
      </c>
      <c r="M1711" s="83"/>
      <c r="N1711" s="73" t="s">
        <v>907</v>
      </c>
      <c r="O1711" s="83"/>
      <c r="P1711" s="73" t="s">
        <v>908</v>
      </c>
      <c r="Q1711" s="83"/>
      <c r="R1711" s="73" t="s">
        <v>909</v>
      </c>
    </row>
    <row r="1712" spans="1:46" ht="24" x14ac:dyDescent="0.2">
      <c r="A1712" s="8">
        <v>22000</v>
      </c>
      <c r="B1712" s="8">
        <v>1000</v>
      </c>
      <c r="C1712" s="8">
        <v>54311</v>
      </c>
      <c r="D1712" s="8" t="s">
        <v>80</v>
      </c>
      <c r="E1712" s="25" t="s">
        <v>10</v>
      </c>
      <c r="F1712" s="17" t="s">
        <v>12</v>
      </c>
      <c r="G1712" s="25" t="s">
        <v>10</v>
      </c>
      <c r="H1712" s="25" t="s">
        <v>10</v>
      </c>
      <c r="I1712" s="105"/>
      <c r="J1712" s="135">
        <v>0</v>
      </c>
      <c r="L1712" s="135">
        <v>0</v>
      </c>
      <c r="N1712" s="135">
        <v>0</v>
      </c>
      <c r="P1712" s="135">
        <v>0</v>
      </c>
      <c r="R1712" s="135">
        <v>0</v>
      </c>
    </row>
    <row r="1713" spans="1:18" ht="12" customHeight="1" x14ac:dyDescent="0.2">
      <c r="A1713" s="8">
        <v>22000</v>
      </c>
      <c r="B1713" s="8">
        <v>1000</v>
      </c>
      <c r="C1713" s="8">
        <v>54311</v>
      </c>
      <c r="D1713" s="8" t="s">
        <v>80</v>
      </c>
      <c r="E1713" s="17">
        <v>9000</v>
      </c>
      <c r="F1713" s="17" t="s">
        <v>12</v>
      </c>
      <c r="G1713" s="25" t="s">
        <v>10</v>
      </c>
      <c r="H1713" s="25" t="s">
        <v>10</v>
      </c>
      <c r="I1713" s="105"/>
      <c r="J1713" s="135">
        <v>0</v>
      </c>
      <c r="L1713" s="135">
        <v>0</v>
      </c>
      <c r="N1713" s="135">
        <v>0</v>
      </c>
      <c r="P1713" s="135">
        <v>0</v>
      </c>
      <c r="R1713" s="135">
        <v>0</v>
      </c>
    </row>
    <row r="1714" spans="1:18" ht="14.25" x14ac:dyDescent="0.3">
      <c r="A1714" s="4"/>
      <c r="B1714" s="5"/>
      <c r="C1714" s="6" t="s">
        <v>84</v>
      </c>
      <c r="D1714" s="7"/>
      <c r="E1714" s="18"/>
      <c r="F1714" s="18"/>
      <c r="G1714" s="19"/>
      <c r="H1714" s="19"/>
      <c r="I1714" s="89"/>
      <c r="J1714" s="73" t="s">
        <v>905</v>
      </c>
      <c r="K1714" s="83"/>
      <c r="L1714" s="73" t="s">
        <v>906</v>
      </c>
      <c r="M1714" s="83"/>
      <c r="N1714" s="73" t="s">
        <v>907</v>
      </c>
      <c r="O1714" s="83"/>
      <c r="P1714" s="73" t="s">
        <v>908</v>
      </c>
      <c r="Q1714" s="83"/>
      <c r="R1714" s="73" t="s">
        <v>909</v>
      </c>
    </row>
    <row r="1715" spans="1:18" ht="12" customHeight="1" x14ac:dyDescent="0.2">
      <c r="A1715" s="8">
        <v>22000</v>
      </c>
      <c r="B1715" s="8">
        <v>1000</v>
      </c>
      <c r="C1715" s="8">
        <v>55200</v>
      </c>
      <c r="D1715" s="8" t="s">
        <v>106</v>
      </c>
      <c r="E1715" s="25" t="s">
        <v>10</v>
      </c>
      <c r="F1715" s="17" t="s">
        <v>12</v>
      </c>
      <c r="G1715" s="25" t="s">
        <v>10</v>
      </c>
      <c r="H1715" s="25" t="s">
        <v>10</v>
      </c>
      <c r="I1715" s="105"/>
      <c r="J1715" s="135">
        <v>0</v>
      </c>
      <c r="L1715" s="135">
        <v>0</v>
      </c>
      <c r="N1715" s="135">
        <v>0</v>
      </c>
      <c r="P1715" s="135">
        <v>0</v>
      </c>
      <c r="R1715" s="135">
        <v>0</v>
      </c>
    </row>
    <row r="1716" spans="1:18" ht="12" customHeight="1" x14ac:dyDescent="0.2">
      <c r="A1716" s="8">
        <v>22000</v>
      </c>
      <c r="B1716" s="8">
        <v>1000</v>
      </c>
      <c r="C1716" s="8">
        <v>55200</v>
      </c>
      <c r="D1716" s="8" t="s">
        <v>106</v>
      </c>
      <c r="E1716" s="17">
        <v>9000</v>
      </c>
      <c r="F1716" s="17" t="s">
        <v>12</v>
      </c>
      <c r="G1716" s="25" t="s">
        <v>10</v>
      </c>
      <c r="H1716" s="25" t="s">
        <v>10</v>
      </c>
      <c r="I1716" s="105"/>
      <c r="J1716" s="135">
        <v>0</v>
      </c>
      <c r="L1716" s="135">
        <v>0</v>
      </c>
      <c r="N1716" s="135">
        <v>0</v>
      </c>
      <c r="P1716" s="135">
        <v>0</v>
      </c>
      <c r="R1716" s="135">
        <v>0</v>
      </c>
    </row>
    <row r="1717" spans="1:18" ht="12" customHeight="1" x14ac:dyDescent="0.2">
      <c r="A1717" s="8">
        <v>22000</v>
      </c>
      <c r="B1717" s="8">
        <v>1000</v>
      </c>
      <c r="C1717" s="8">
        <v>55813</v>
      </c>
      <c r="D1717" s="8" t="s">
        <v>85</v>
      </c>
      <c r="E1717" s="25" t="s">
        <v>10</v>
      </c>
      <c r="F1717" s="17" t="s">
        <v>12</v>
      </c>
      <c r="G1717" s="25" t="s">
        <v>10</v>
      </c>
      <c r="H1717" s="25" t="s">
        <v>10</v>
      </c>
      <c r="I1717" s="105"/>
      <c r="J1717" s="135">
        <v>0</v>
      </c>
      <c r="L1717" s="135">
        <v>0</v>
      </c>
      <c r="N1717" s="135">
        <v>0</v>
      </c>
      <c r="P1717" s="135">
        <v>0</v>
      </c>
      <c r="R1717" s="135">
        <v>0</v>
      </c>
    </row>
    <row r="1718" spans="1:18" ht="12" customHeight="1" x14ac:dyDescent="0.2">
      <c r="A1718" s="8">
        <v>22000</v>
      </c>
      <c r="B1718" s="8">
        <v>1000</v>
      </c>
      <c r="C1718" s="8">
        <v>55813</v>
      </c>
      <c r="D1718" s="8" t="s">
        <v>85</v>
      </c>
      <c r="E1718" s="17">
        <v>9000</v>
      </c>
      <c r="F1718" s="17" t="s">
        <v>12</v>
      </c>
      <c r="G1718" s="25" t="s">
        <v>10</v>
      </c>
      <c r="H1718" s="25" t="s">
        <v>10</v>
      </c>
      <c r="I1718" s="105"/>
      <c r="J1718" s="135">
        <v>0</v>
      </c>
      <c r="L1718" s="135">
        <v>0</v>
      </c>
      <c r="N1718" s="135">
        <v>0</v>
      </c>
      <c r="P1718" s="135">
        <v>0</v>
      </c>
      <c r="R1718" s="135">
        <v>0</v>
      </c>
    </row>
    <row r="1719" spans="1:18" ht="12" customHeight="1" x14ac:dyDescent="0.2">
      <c r="A1719" s="8">
        <v>22000</v>
      </c>
      <c r="B1719" s="8">
        <v>1000</v>
      </c>
      <c r="C1719" s="8">
        <v>55817</v>
      </c>
      <c r="D1719" s="8" t="s">
        <v>86</v>
      </c>
      <c r="E1719" s="25" t="s">
        <v>10</v>
      </c>
      <c r="F1719" s="17" t="s">
        <v>12</v>
      </c>
      <c r="G1719" s="25" t="s">
        <v>10</v>
      </c>
      <c r="H1719" s="25" t="s">
        <v>10</v>
      </c>
      <c r="I1719" s="105"/>
      <c r="J1719" s="135">
        <v>0</v>
      </c>
      <c r="L1719" s="135">
        <v>0</v>
      </c>
      <c r="N1719" s="135">
        <v>0</v>
      </c>
      <c r="P1719" s="135">
        <v>0</v>
      </c>
      <c r="R1719" s="135">
        <v>0</v>
      </c>
    </row>
    <row r="1720" spans="1:18" ht="12" customHeight="1" x14ac:dyDescent="0.2">
      <c r="A1720" s="8">
        <v>22000</v>
      </c>
      <c r="B1720" s="8">
        <v>1000</v>
      </c>
      <c r="C1720" s="8">
        <v>55817</v>
      </c>
      <c r="D1720" s="8" t="s">
        <v>86</v>
      </c>
      <c r="E1720" s="17">
        <v>9000</v>
      </c>
      <c r="F1720" s="17" t="s">
        <v>12</v>
      </c>
      <c r="G1720" s="25" t="s">
        <v>10</v>
      </c>
      <c r="H1720" s="25" t="s">
        <v>10</v>
      </c>
      <c r="I1720" s="105"/>
      <c r="J1720" s="135">
        <v>0</v>
      </c>
      <c r="L1720" s="135">
        <v>0</v>
      </c>
      <c r="N1720" s="135">
        <v>0</v>
      </c>
      <c r="P1720" s="135">
        <v>0</v>
      </c>
      <c r="R1720" s="135">
        <v>0</v>
      </c>
    </row>
    <row r="1721" spans="1:18" ht="12" customHeight="1" x14ac:dyDescent="0.2">
      <c r="A1721" s="8">
        <v>22000</v>
      </c>
      <c r="B1721" s="8">
        <v>1000</v>
      </c>
      <c r="C1721" s="8">
        <v>55819</v>
      </c>
      <c r="D1721" s="8" t="s">
        <v>88</v>
      </c>
      <c r="E1721" s="25" t="s">
        <v>10</v>
      </c>
      <c r="F1721" s="17" t="s">
        <v>12</v>
      </c>
      <c r="G1721" s="25" t="s">
        <v>10</v>
      </c>
      <c r="H1721" s="25" t="s">
        <v>10</v>
      </c>
      <c r="I1721" s="105"/>
      <c r="J1721" s="135">
        <v>0</v>
      </c>
      <c r="L1721" s="135">
        <v>0</v>
      </c>
      <c r="N1721" s="135">
        <v>0</v>
      </c>
      <c r="P1721" s="135">
        <v>0</v>
      </c>
      <c r="R1721" s="135">
        <v>0</v>
      </c>
    </row>
    <row r="1722" spans="1:18" ht="12" customHeight="1" x14ac:dyDescent="0.2">
      <c r="A1722" s="8">
        <v>22000</v>
      </c>
      <c r="B1722" s="8">
        <v>1000</v>
      </c>
      <c r="C1722" s="8">
        <v>55819</v>
      </c>
      <c r="D1722" s="8" t="s">
        <v>88</v>
      </c>
      <c r="E1722" s="17">
        <v>9000</v>
      </c>
      <c r="F1722" s="17" t="s">
        <v>12</v>
      </c>
      <c r="G1722" s="25" t="s">
        <v>10</v>
      </c>
      <c r="H1722" s="25" t="s">
        <v>10</v>
      </c>
      <c r="I1722" s="105"/>
      <c r="J1722" s="135">
        <v>0</v>
      </c>
      <c r="L1722" s="135">
        <v>0</v>
      </c>
      <c r="N1722" s="135">
        <v>0</v>
      </c>
      <c r="P1722" s="135">
        <v>0</v>
      </c>
      <c r="R1722" s="135">
        <v>0</v>
      </c>
    </row>
    <row r="1723" spans="1:18" ht="12" customHeight="1" x14ac:dyDescent="0.2">
      <c r="A1723" s="8">
        <v>22000</v>
      </c>
      <c r="B1723" s="8">
        <v>1000</v>
      </c>
      <c r="C1723" s="8">
        <v>55913</v>
      </c>
      <c r="D1723" s="8" t="s">
        <v>750</v>
      </c>
      <c r="E1723" s="25" t="s">
        <v>10</v>
      </c>
      <c r="F1723" s="17" t="s">
        <v>12</v>
      </c>
      <c r="G1723" s="25" t="s">
        <v>10</v>
      </c>
      <c r="H1723" s="25" t="s">
        <v>10</v>
      </c>
      <c r="I1723" s="105"/>
      <c r="J1723" s="135">
        <v>0</v>
      </c>
      <c r="L1723" s="135">
        <v>0</v>
      </c>
      <c r="N1723" s="135">
        <v>0</v>
      </c>
      <c r="P1723" s="135">
        <v>0</v>
      </c>
      <c r="R1723" s="135">
        <v>0</v>
      </c>
    </row>
    <row r="1724" spans="1:18" ht="12" customHeight="1" x14ac:dyDescent="0.2">
      <c r="A1724" s="8">
        <v>22000</v>
      </c>
      <c r="B1724" s="8">
        <v>1000</v>
      </c>
      <c r="C1724" s="8">
        <v>55913</v>
      </c>
      <c r="D1724" s="8" t="s">
        <v>750</v>
      </c>
      <c r="E1724" s="17">
        <v>9000</v>
      </c>
      <c r="F1724" s="17" t="s">
        <v>12</v>
      </c>
      <c r="G1724" s="25" t="s">
        <v>10</v>
      </c>
      <c r="H1724" s="25" t="s">
        <v>10</v>
      </c>
      <c r="I1724" s="105"/>
      <c r="J1724" s="135">
        <v>0</v>
      </c>
      <c r="L1724" s="135">
        <v>0</v>
      </c>
      <c r="N1724" s="135">
        <v>0</v>
      </c>
      <c r="P1724" s="135">
        <v>0</v>
      </c>
      <c r="R1724" s="135">
        <v>0</v>
      </c>
    </row>
    <row r="1725" spans="1:18" ht="12" customHeight="1" x14ac:dyDescent="0.2">
      <c r="A1725" s="8">
        <v>22000</v>
      </c>
      <c r="B1725" s="8">
        <v>1000</v>
      </c>
      <c r="C1725" s="8">
        <v>55914</v>
      </c>
      <c r="D1725" s="8" t="s">
        <v>89</v>
      </c>
      <c r="E1725" s="25" t="s">
        <v>10</v>
      </c>
      <c r="F1725" s="17" t="s">
        <v>12</v>
      </c>
      <c r="G1725" s="25" t="s">
        <v>10</v>
      </c>
      <c r="H1725" s="25" t="s">
        <v>10</v>
      </c>
      <c r="I1725" s="105"/>
      <c r="J1725" s="135">
        <v>0</v>
      </c>
      <c r="L1725" s="135">
        <v>0</v>
      </c>
      <c r="N1725" s="135">
        <v>0</v>
      </c>
      <c r="P1725" s="135">
        <v>0</v>
      </c>
      <c r="R1725" s="135">
        <v>0</v>
      </c>
    </row>
    <row r="1726" spans="1:18" ht="12" customHeight="1" x14ac:dyDescent="0.2">
      <c r="A1726" s="8">
        <v>22000</v>
      </c>
      <c r="B1726" s="8">
        <v>1000</v>
      </c>
      <c r="C1726" s="8">
        <v>55914</v>
      </c>
      <c r="D1726" s="8" t="s">
        <v>89</v>
      </c>
      <c r="E1726" s="17">
        <v>9000</v>
      </c>
      <c r="F1726" s="17" t="s">
        <v>12</v>
      </c>
      <c r="G1726" s="25" t="s">
        <v>10</v>
      </c>
      <c r="H1726" s="25" t="s">
        <v>10</v>
      </c>
      <c r="I1726" s="105"/>
      <c r="J1726" s="135">
        <v>0</v>
      </c>
      <c r="L1726" s="135">
        <v>0</v>
      </c>
      <c r="N1726" s="135">
        <v>0</v>
      </c>
      <c r="P1726" s="135">
        <v>0</v>
      </c>
      <c r="R1726" s="135">
        <v>0</v>
      </c>
    </row>
    <row r="1727" spans="1:18" ht="12" customHeight="1" x14ac:dyDescent="0.2">
      <c r="A1727" s="8">
        <v>22000</v>
      </c>
      <c r="B1727" s="8">
        <v>1000</v>
      </c>
      <c r="C1727" s="8">
        <v>55915</v>
      </c>
      <c r="D1727" s="8" t="s">
        <v>90</v>
      </c>
      <c r="E1727" s="25" t="s">
        <v>10</v>
      </c>
      <c r="F1727" s="17" t="s">
        <v>12</v>
      </c>
      <c r="G1727" s="25" t="s">
        <v>10</v>
      </c>
      <c r="H1727" s="25" t="s">
        <v>10</v>
      </c>
      <c r="I1727" s="105"/>
      <c r="J1727" s="135">
        <v>0</v>
      </c>
      <c r="L1727" s="135">
        <v>0</v>
      </c>
      <c r="N1727" s="135">
        <v>0</v>
      </c>
      <c r="P1727" s="135">
        <v>0</v>
      </c>
      <c r="R1727" s="135">
        <v>0</v>
      </c>
    </row>
    <row r="1728" spans="1:18" ht="12" customHeight="1" x14ac:dyDescent="0.2">
      <c r="A1728" s="8">
        <v>22000</v>
      </c>
      <c r="B1728" s="8">
        <v>1000</v>
      </c>
      <c r="C1728" s="8">
        <v>55915</v>
      </c>
      <c r="D1728" s="8" t="s">
        <v>90</v>
      </c>
      <c r="E1728" s="17">
        <v>9000</v>
      </c>
      <c r="F1728" s="17" t="s">
        <v>12</v>
      </c>
      <c r="G1728" s="25" t="s">
        <v>10</v>
      </c>
      <c r="H1728" s="25" t="s">
        <v>10</v>
      </c>
      <c r="I1728" s="105"/>
      <c r="J1728" s="135">
        <v>0</v>
      </c>
      <c r="L1728" s="135">
        <v>0</v>
      </c>
      <c r="N1728" s="135">
        <v>0</v>
      </c>
      <c r="P1728" s="135">
        <v>0</v>
      </c>
      <c r="R1728" s="135">
        <v>0</v>
      </c>
    </row>
    <row r="1729" spans="1:46" ht="14.25" x14ac:dyDescent="0.3">
      <c r="A1729" s="4"/>
      <c r="B1729" s="5"/>
      <c r="C1729" s="6" t="s">
        <v>91</v>
      </c>
      <c r="D1729" s="7"/>
      <c r="E1729" s="18"/>
      <c r="F1729" s="18"/>
      <c r="G1729" s="19"/>
      <c r="H1729" s="19"/>
      <c r="I1729" s="89"/>
      <c r="J1729" s="73" t="s">
        <v>905</v>
      </c>
      <c r="K1729" s="83"/>
      <c r="L1729" s="73" t="s">
        <v>906</v>
      </c>
      <c r="M1729" s="83"/>
      <c r="N1729" s="73" t="s">
        <v>907</v>
      </c>
      <c r="O1729" s="83"/>
      <c r="P1729" s="73" t="s">
        <v>908</v>
      </c>
      <c r="Q1729" s="83"/>
      <c r="R1729" s="73" t="s">
        <v>909</v>
      </c>
    </row>
    <row r="1730" spans="1:46" ht="12" customHeight="1" x14ac:dyDescent="0.2">
      <c r="A1730" s="8">
        <v>22000</v>
      </c>
      <c r="B1730" s="8">
        <v>1000</v>
      </c>
      <c r="C1730" s="8">
        <v>56118</v>
      </c>
      <c r="D1730" s="8" t="s">
        <v>93</v>
      </c>
      <c r="E1730" s="25" t="s">
        <v>10</v>
      </c>
      <c r="F1730" s="17" t="s">
        <v>12</v>
      </c>
      <c r="G1730" s="25" t="s">
        <v>10</v>
      </c>
      <c r="H1730" s="25" t="s">
        <v>10</v>
      </c>
      <c r="I1730" s="105"/>
      <c r="J1730" s="135">
        <v>0</v>
      </c>
      <c r="L1730" s="135">
        <v>0</v>
      </c>
      <c r="N1730" s="135">
        <v>0</v>
      </c>
      <c r="P1730" s="135">
        <v>0</v>
      </c>
      <c r="R1730" s="135">
        <v>0</v>
      </c>
    </row>
    <row r="1731" spans="1:46" ht="12" customHeight="1" x14ac:dyDescent="0.2">
      <c r="A1731" s="8">
        <v>22000</v>
      </c>
      <c r="B1731" s="8">
        <v>1000</v>
      </c>
      <c r="C1731" s="8">
        <v>56118</v>
      </c>
      <c r="D1731" s="8" t="s">
        <v>93</v>
      </c>
      <c r="E1731" s="17">
        <v>9000</v>
      </c>
      <c r="F1731" s="17" t="s">
        <v>12</v>
      </c>
      <c r="G1731" s="25" t="s">
        <v>10</v>
      </c>
      <c r="H1731" s="25" t="s">
        <v>10</v>
      </c>
      <c r="I1731" s="105"/>
      <c r="J1731" s="135">
        <v>0</v>
      </c>
      <c r="L1731" s="135">
        <v>0</v>
      </c>
      <c r="N1731" s="135">
        <v>0</v>
      </c>
      <c r="P1731" s="135">
        <v>0</v>
      </c>
      <c r="R1731" s="135">
        <v>0</v>
      </c>
    </row>
    <row r="1732" spans="1:46" ht="14.25" x14ac:dyDescent="0.3">
      <c r="A1732" s="11"/>
      <c r="B1732" s="11"/>
      <c r="C1732" s="11" t="s">
        <v>94</v>
      </c>
      <c r="D1732" s="11"/>
      <c r="E1732" s="22"/>
      <c r="F1732" s="22"/>
      <c r="G1732" s="22"/>
      <c r="H1732" s="22"/>
      <c r="I1732" s="101"/>
      <c r="J1732" s="73" t="s">
        <v>905</v>
      </c>
      <c r="K1732" s="83"/>
      <c r="L1732" s="73" t="s">
        <v>906</v>
      </c>
      <c r="M1732" s="83"/>
      <c r="N1732" s="73" t="s">
        <v>907</v>
      </c>
      <c r="O1732" s="83"/>
      <c r="P1732" s="73" t="s">
        <v>908</v>
      </c>
      <c r="Q1732" s="83"/>
      <c r="R1732" s="73" t="s">
        <v>909</v>
      </c>
    </row>
    <row r="1733" spans="1:46" ht="12" customHeight="1" x14ac:dyDescent="0.2">
      <c r="A1733" s="8">
        <v>22000</v>
      </c>
      <c r="B1733" s="8">
        <v>1000</v>
      </c>
      <c r="C1733" s="8">
        <v>57331</v>
      </c>
      <c r="D1733" s="8" t="s">
        <v>95</v>
      </c>
      <c r="E1733" s="25" t="s">
        <v>10</v>
      </c>
      <c r="F1733" s="17" t="s">
        <v>12</v>
      </c>
      <c r="G1733" s="25" t="s">
        <v>10</v>
      </c>
      <c r="H1733" s="25" t="s">
        <v>10</v>
      </c>
      <c r="I1733" s="105"/>
      <c r="J1733" s="135">
        <v>0</v>
      </c>
      <c r="L1733" s="135">
        <v>0</v>
      </c>
      <c r="N1733" s="135">
        <v>0</v>
      </c>
      <c r="P1733" s="135">
        <v>0</v>
      </c>
      <c r="R1733" s="135">
        <v>0</v>
      </c>
    </row>
    <row r="1734" spans="1:46" ht="12" customHeight="1" x14ac:dyDescent="0.2">
      <c r="A1734" s="8">
        <v>22000</v>
      </c>
      <c r="B1734" s="8">
        <v>1000</v>
      </c>
      <c r="C1734" s="8">
        <v>57331</v>
      </c>
      <c r="D1734" s="8" t="s">
        <v>95</v>
      </c>
      <c r="E1734" s="17">
        <v>9000</v>
      </c>
      <c r="F1734" s="17" t="s">
        <v>12</v>
      </c>
      <c r="G1734" s="25" t="s">
        <v>10</v>
      </c>
      <c r="H1734" s="25" t="s">
        <v>10</v>
      </c>
      <c r="I1734" s="105"/>
      <c r="J1734" s="135">
        <v>0</v>
      </c>
      <c r="L1734" s="135">
        <v>0</v>
      </c>
      <c r="N1734" s="135">
        <v>0</v>
      </c>
      <c r="P1734" s="135">
        <v>0</v>
      </c>
      <c r="R1734" s="135">
        <v>0</v>
      </c>
    </row>
    <row r="1735" spans="1:46" ht="12" customHeight="1" x14ac:dyDescent="0.2">
      <c r="A1735" s="8">
        <v>22000</v>
      </c>
      <c r="B1735" s="8">
        <v>1000</v>
      </c>
      <c r="C1735" s="8">
        <v>57332</v>
      </c>
      <c r="D1735" s="8" t="s">
        <v>96</v>
      </c>
      <c r="E1735" s="25" t="s">
        <v>10</v>
      </c>
      <c r="F1735" s="17" t="s">
        <v>12</v>
      </c>
      <c r="G1735" s="25" t="s">
        <v>10</v>
      </c>
      <c r="H1735" s="25" t="s">
        <v>10</v>
      </c>
      <c r="I1735" s="105"/>
      <c r="J1735" s="135">
        <v>0</v>
      </c>
      <c r="L1735" s="135">
        <v>0</v>
      </c>
      <c r="N1735" s="135">
        <v>0</v>
      </c>
      <c r="P1735" s="135">
        <v>0</v>
      </c>
      <c r="R1735" s="135">
        <v>0</v>
      </c>
    </row>
    <row r="1736" spans="1:46" s="123" customFormat="1" ht="12" customHeight="1" x14ac:dyDescent="0.2">
      <c r="A1736" s="8">
        <v>22000</v>
      </c>
      <c r="B1736" s="8">
        <v>1000</v>
      </c>
      <c r="C1736" s="8">
        <v>57332</v>
      </c>
      <c r="D1736" s="8" t="s">
        <v>96</v>
      </c>
      <c r="E1736" s="17">
        <v>9000</v>
      </c>
      <c r="F1736" s="17" t="s">
        <v>12</v>
      </c>
      <c r="G1736" s="25" t="s">
        <v>10</v>
      </c>
      <c r="H1736" s="25" t="s">
        <v>10</v>
      </c>
      <c r="I1736" s="105"/>
      <c r="J1736" s="135">
        <v>0</v>
      </c>
      <c r="K1736" s="136"/>
      <c r="L1736" s="135">
        <v>0</v>
      </c>
      <c r="M1736" s="136"/>
      <c r="N1736" s="135">
        <v>0</v>
      </c>
      <c r="O1736" s="136"/>
      <c r="P1736" s="135">
        <v>0</v>
      </c>
      <c r="Q1736" s="136"/>
      <c r="R1736" s="135">
        <v>0</v>
      </c>
      <c r="S1736" s="122"/>
      <c r="T1736" s="122"/>
      <c r="U1736" s="122"/>
      <c r="V1736" s="122"/>
      <c r="W1736" s="122"/>
      <c r="X1736" s="122"/>
      <c r="Y1736" s="122"/>
      <c r="Z1736" s="122"/>
      <c r="AA1736" s="122"/>
      <c r="AB1736" s="122"/>
      <c r="AC1736" s="122"/>
      <c r="AD1736" s="122"/>
      <c r="AE1736" s="122"/>
      <c r="AF1736" s="122"/>
      <c r="AG1736" s="122"/>
      <c r="AH1736" s="122"/>
      <c r="AI1736" s="122"/>
      <c r="AJ1736" s="122"/>
      <c r="AK1736" s="122"/>
      <c r="AL1736" s="122"/>
      <c r="AM1736" s="122"/>
      <c r="AN1736" s="122"/>
      <c r="AO1736" s="122"/>
      <c r="AP1736" s="122"/>
      <c r="AQ1736" s="122"/>
      <c r="AR1736" s="122"/>
      <c r="AS1736" s="122"/>
      <c r="AT1736" s="122"/>
    </row>
    <row r="1737" spans="1:46" s="123" customFormat="1" ht="12" customHeight="1" x14ac:dyDescent="0.2">
      <c r="A1737" s="112"/>
      <c r="B1737" s="113"/>
      <c r="C1737" s="113"/>
      <c r="D1737" s="113"/>
      <c r="E1737" s="115"/>
      <c r="F1737" s="115"/>
      <c r="G1737" s="243"/>
      <c r="H1737" s="243"/>
      <c r="I1737" s="244"/>
      <c r="J1737" s="145"/>
      <c r="K1737" s="146"/>
      <c r="L1737" s="145"/>
      <c r="M1737" s="146"/>
      <c r="N1737" s="145"/>
      <c r="O1737" s="146"/>
      <c r="P1737" s="145"/>
      <c r="Q1737" s="146"/>
      <c r="R1737" s="145"/>
      <c r="S1737" s="122"/>
      <c r="T1737" s="122"/>
      <c r="U1737" s="122"/>
      <c r="V1737" s="122"/>
      <c r="W1737" s="122"/>
      <c r="X1737" s="122"/>
      <c r="Y1737" s="122"/>
      <c r="Z1737" s="122"/>
      <c r="AA1737" s="122"/>
      <c r="AB1737" s="122"/>
      <c r="AC1737" s="122"/>
      <c r="AD1737" s="122"/>
      <c r="AE1737" s="122"/>
      <c r="AF1737" s="122"/>
      <c r="AG1737" s="122"/>
      <c r="AH1737" s="122"/>
      <c r="AI1737" s="122"/>
      <c r="AJ1737" s="122"/>
      <c r="AK1737" s="122"/>
      <c r="AL1737" s="122"/>
      <c r="AM1737" s="122"/>
      <c r="AN1737" s="122"/>
      <c r="AO1737" s="122"/>
      <c r="AP1737" s="122"/>
      <c r="AQ1737" s="122"/>
      <c r="AR1737" s="122"/>
      <c r="AS1737" s="122"/>
      <c r="AT1737" s="122"/>
    </row>
    <row r="1738" spans="1:46" s="123" customFormat="1" ht="12" customHeight="1" x14ac:dyDescent="0.2">
      <c r="A1738" s="112"/>
      <c r="B1738" s="113"/>
      <c r="C1738" s="113"/>
      <c r="D1738" s="113"/>
      <c r="E1738" s="115"/>
      <c r="F1738" s="115"/>
      <c r="G1738" s="243"/>
      <c r="H1738" s="243" t="s">
        <v>989</v>
      </c>
      <c r="I1738" s="244"/>
      <c r="J1738" s="145">
        <f>SUM(J1657:J1736)</f>
        <v>0</v>
      </c>
      <c r="K1738" s="146"/>
      <c r="L1738" s="145">
        <f>SUM(L1657:L1736)</f>
        <v>0</v>
      </c>
      <c r="M1738" s="146"/>
      <c r="N1738" s="145">
        <f>SUM(N1657:N1736)</f>
        <v>0</v>
      </c>
      <c r="O1738" s="146"/>
      <c r="P1738" s="145">
        <f>SUM(P1657:P1736)</f>
        <v>0</v>
      </c>
      <c r="Q1738" s="146"/>
      <c r="R1738" s="145">
        <f>SUM(R1657:R1736)</f>
        <v>0</v>
      </c>
      <c r="S1738" s="122"/>
      <c r="T1738" s="122"/>
      <c r="U1738" s="122"/>
      <c r="V1738" s="122"/>
      <c r="W1738" s="122"/>
      <c r="X1738" s="122"/>
      <c r="Y1738" s="122"/>
      <c r="Z1738" s="122"/>
      <c r="AA1738" s="122"/>
      <c r="AB1738" s="122"/>
      <c r="AC1738" s="122"/>
      <c r="AD1738" s="122"/>
      <c r="AE1738" s="122"/>
      <c r="AF1738" s="122"/>
      <c r="AG1738" s="122"/>
      <c r="AH1738" s="122"/>
      <c r="AI1738" s="122"/>
      <c r="AJ1738" s="122"/>
      <c r="AK1738" s="122"/>
      <c r="AL1738" s="122"/>
      <c r="AM1738" s="122"/>
      <c r="AN1738" s="122"/>
      <c r="AO1738" s="122"/>
      <c r="AP1738" s="122"/>
      <c r="AQ1738" s="122"/>
      <c r="AR1738" s="122"/>
      <c r="AS1738" s="122"/>
      <c r="AT1738" s="122"/>
    </row>
    <row r="1739" spans="1:46" s="123" customFormat="1" ht="14.25" x14ac:dyDescent="0.3">
      <c r="A1739" s="283" t="s">
        <v>178</v>
      </c>
      <c r="B1739" s="284"/>
      <c r="C1739" s="284"/>
      <c r="D1739" s="284"/>
      <c r="E1739" s="284"/>
      <c r="F1739" s="284"/>
      <c r="G1739" s="285"/>
      <c r="H1739" s="258"/>
      <c r="I1739" s="259"/>
      <c r="J1739" s="131"/>
      <c r="K1739" s="132"/>
      <c r="L1739" s="131"/>
      <c r="M1739" s="132"/>
      <c r="N1739" s="131"/>
      <c r="O1739" s="132"/>
      <c r="P1739" s="131"/>
      <c r="Q1739" s="132"/>
      <c r="R1739" s="131"/>
      <c r="S1739" s="122"/>
      <c r="T1739" s="122"/>
      <c r="U1739" s="122"/>
      <c r="V1739" s="122"/>
      <c r="W1739" s="122"/>
      <c r="X1739" s="122"/>
      <c r="Y1739" s="122"/>
      <c r="Z1739" s="122"/>
      <c r="AA1739" s="122"/>
      <c r="AB1739" s="122"/>
      <c r="AC1739" s="122"/>
      <c r="AD1739" s="122"/>
      <c r="AE1739" s="122"/>
      <c r="AF1739" s="122"/>
      <c r="AG1739" s="122"/>
      <c r="AH1739" s="122"/>
      <c r="AI1739" s="122"/>
      <c r="AJ1739" s="122"/>
      <c r="AK1739" s="122"/>
      <c r="AL1739" s="122"/>
      <c r="AM1739" s="122"/>
      <c r="AN1739" s="122"/>
      <c r="AO1739" s="122"/>
      <c r="AP1739" s="122"/>
      <c r="AQ1739" s="122"/>
      <c r="AR1739" s="122"/>
      <c r="AS1739" s="122"/>
      <c r="AT1739" s="122"/>
    </row>
    <row r="1740" spans="1:46" ht="14.25" x14ac:dyDescent="0.3">
      <c r="A1740" s="286" t="s">
        <v>659</v>
      </c>
      <c r="B1740" s="287"/>
      <c r="C1740" s="287"/>
      <c r="D1740" s="287"/>
      <c r="E1740" s="287"/>
      <c r="F1740" s="287"/>
      <c r="G1740" s="288"/>
      <c r="H1740" s="149"/>
      <c r="I1740" s="150"/>
      <c r="J1740" s="150"/>
      <c r="K1740" s="150"/>
      <c r="L1740" s="150"/>
      <c r="M1740" s="150"/>
      <c r="N1740" s="150"/>
      <c r="O1740" s="150"/>
      <c r="P1740" s="150"/>
      <c r="Q1740" s="150"/>
      <c r="R1740" s="150"/>
    </row>
    <row r="1741" spans="1:46" s="123" customFormat="1" ht="14.25" x14ac:dyDescent="0.3">
      <c r="A1741" s="3"/>
      <c r="B1741" s="280" t="s">
        <v>8</v>
      </c>
      <c r="C1741" s="281"/>
      <c r="D1741" s="281"/>
      <c r="E1741" s="281"/>
      <c r="F1741" s="281"/>
      <c r="G1741" s="282"/>
      <c r="H1741" s="89"/>
      <c r="I1741" s="89"/>
      <c r="J1741" s="277"/>
      <c r="K1741" s="278"/>
      <c r="L1741" s="278"/>
      <c r="M1741" s="278"/>
      <c r="N1741" s="278"/>
      <c r="O1741" s="278"/>
      <c r="P1741" s="278"/>
      <c r="Q1741" s="278"/>
      <c r="R1741" s="279"/>
      <c r="S1741" s="122"/>
      <c r="T1741" s="122"/>
      <c r="U1741" s="122"/>
      <c r="V1741" s="122"/>
      <c r="W1741" s="122"/>
      <c r="X1741" s="122"/>
      <c r="Y1741" s="122"/>
      <c r="Z1741" s="122"/>
      <c r="AA1741" s="122"/>
      <c r="AB1741" s="122"/>
      <c r="AC1741" s="122"/>
      <c r="AD1741" s="122"/>
      <c r="AE1741" s="122"/>
      <c r="AF1741" s="122"/>
      <c r="AG1741" s="122"/>
      <c r="AH1741" s="122"/>
      <c r="AI1741" s="122"/>
      <c r="AJ1741" s="122"/>
      <c r="AK1741" s="122"/>
      <c r="AL1741" s="122"/>
      <c r="AM1741" s="122"/>
      <c r="AN1741" s="122"/>
      <c r="AO1741" s="122"/>
      <c r="AP1741" s="122"/>
      <c r="AQ1741" s="122"/>
      <c r="AR1741" s="122"/>
      <c r="AS1741" s="122"/>
      <c r="AT1741" s="122"/>
    </row>
    <row r="1742" spans="1:46" ht="14.25" x14ac:dyDescent="0.3">
      <c r="A1742" s="4"/>
      <c r="B1742" s="5"/>
      <c r="C1742" s="6" t="s">
        <v>9</v>
      </c>
      <c r="D1742" s="7"/>
      <c r="E1742" s="18"/>
      <c r="F1742" s="18"/>
      <c r="G1742" s="19"/>
      <c r="H1742" s="19"/>
      <c r="I1742" s="89"/>
      <c r="J1742" s="73" t="s">
        <v>905</v>
      </c>
      <c r="K1742" s="83"/>
      <c r="L1742" s="73" t="s">
        <v>906</v>
      </c>
      <c r="M1742" s="83"/>
      <c r="N1742" s="73" t="s">
        <v>907</v>
      </c>
      <c r="O1742" s="83"/>
      <c r="P1742" s="73" t="s">
        <v>908</v>
      </c>
      <c r="Q1742" s="83"/>
      <c r="R1742" s="73" t="s">
        <v>909</v>
      </c>
    </row>
    <row r="1743" spans="1:46" x14ac:dyDescent="0.2">
      <c r="A1743" s="8">
        <v>23000</v>
      </c>
      <c r="B1743" s="9" t="s">
        <v>10</v>
      </c>
      <c r="C1743" s="8">
        <v>11111</v>
      </c>
      <c r="D1743" s="8" t="s">
        <v>11</v>
      </c>
      <c r="E1743" s="25" t="s">
        <v>10</v>
      </c>
      <c r="F1743" s="17" t="s">
        <v>12</v>
      </c>
      <c r="G1743" s="25" t="s">
        <v>10</v>
      </c>
      <c r="H1743" s="25" t="s">
        <v>10</v>
      </c>
      <c r="I1743" s="105"/>
      <c r="J1743" s="135">
        <v>0</v>
      </c>
      <c r="L1743" s="135">
        <v>0</v>
      </c>
      <c r="N1743" s="135">
        <v>0</v>
      </c>
      <c r="P1743" s="135">
        <v>0</v>
      </c>
      <c r="R1743" s="135">
        <v>0</v>
      </c>
    </row>
    <row r="1744" spans="1:46" s="123" customFormat="1" ht="12" customHeight="1" x14ac:dyDescent="0.2">
      <c r="A1744" s="8">
        <v>23000</v>
      </c>
      <c r="B1744" s="9" t="s">
        <v>10</v>
      </c>
      <c r="C1744" s="8">
        <v>11112</v>
      </c>
      <c r="D1744" s="8" t="s">
        <v>13</v>
      </c>
      <c r="E1744" s="25" t="s">
        <v>10</v>
      </c>
      <c r="F1744" s="17" t="s">
        <v>12</v>
      </c>
      <c r="G1744" s="25" t="s">
        <v>10</v>
      </c>
      <c r="H1744" s="25" t="s">
        <v>10</v>
      </c>
      <c r="I1744" s="105"/>
      <c r="J1744" s="135">
        <v>0</v>
      </c>
      <c r="K1744" s="136"/>
      <c r="L1744" s="135">
        <v>0</v>
      </c>
      <c r="M1744" s="136"/>
      <c r="N1744" s="135">
        <v>0</v>
      </c>
      <c r="O1744" s="136"/>
      <c r="P1744" s="135">
        <v>0</v>
      </c>
      <c r="Q1744" s="136"/>
      <c r="R1744" s="135">
        <v>0</v>
      </c>
      <c r="S1744" s="122"/>
      <c r="T1744" s="122"/>
      <c r="U1744" s="122"/>
      <c r="V1744" s="122"/>
      <c r="W1744" s="122"/>
      <c r="X1744" s="122"/>
      <c r="Y1744" s="122"/>
      <c r="Z1744" s="122"/>
      <c r="AA1744" s="122"/>
      <c r="AB1744" s="122"/>
      <c r="AC1744" s="122"/>
      <c r="AD1744" s="122"/>
      <c r="AE1744" s="122"/>
      <c r="AF1744" s="122"/>
      <c r="AG1744" s="122"/>
      <c r="AH1744" s="122"/>
      <c r="AI1744" s="122"/>
      <c r="AJ1744" s="122"/>
      <c r="AK1744" s="122"/>
      <c r="AL1744" s="122"/>
      <c r="AM1744" s="122"/>
      <c r="AN1744" s="122"/>
      <c r="AO1744" s="122"/>
      <c r="AP1744" s="122"/>
      <c r="AQ1744" s="122"/>
      <c r="AR1744" s="122"/>
      <c r="AS1744" s="122"/>
      <c r="AT1744" s="122"/>
    </row>
    <row r="1745" spans="1:46" ht="14.25" x14ac:dyDescent="0.3">
      <c r="A1745" s="4"/>
      <c r="B1745" s="5"/>
      <c r="C1745" s="6" t="s">
        <v>14</v>
      </c>
      <c r="D1745" s="7"/>
      <c r="E1745" s="18"/>
      <c r="F1745" s="18"/>
      <c r="G1745" s="19"/>
      <c r="H1745" s="19"/>
      <c r="I1745" s="89"/>
      <c r="J1745" s="73" t="s">
        <v>905</v>
      </c>
      <c r="K1745" s="83"/>
      <c r="L1745" s="73" t="s">
        <v>906</v>
      </c>
      <c r="M1745" s="83"/>
      <c r="N1745" s="73" t="s">
        <v>907</v>
      </c>
      <c r="O1745" s="83"/>
      <c r="P1745" s="73" t="s">
        <v>908</v>
      </c>
      <c r="Q1745" s="83"/>
      <c r="R1745" s="73" t="s">
        <v>909</v>
      </c>
    </row>
    <row r="1746" spans="1:46" ht="12" customHeight="1" x14ac:dyDescent="0.2">
      <c r="A1746" s="8">
        <v>23000</v>
      </c>
      <c r="B1746" s="9" t="s">
        <v>10</v>
      </c>
      <c r="C1746" s="8">
        <v>41500</v>
      </c>
      <c r="D1746" s="8" t="s">
        <v>20</v>
      </c>
      <c r="E1746" s="25" t="s">
        <v>10</v>
      </c>
      <c r="F1746" s="17" t="s">
        <v>12</v>
      </c>
      <c r="G1746" s="25" t="s">
        <v>10</v>
      </c>
      <c r="H1746" s="25" t="s">
        <v>10</v>
      </c>
      <c r="I1746" s="105"/>
      <c r="J1746" s="135">
        <v>0</v>
      </c>
      <c r="L1746" s="135">
        <v>0</v>
      </c>
      <c r="N1746" s="135">
        <v>0</v>
      </c>
      <c r="P1746" s="135">
        <v>0</v>
      </c>
      <c r="R1746" s="135">
        <v>0</v>
      </c>
    </row>
    <row r="1747" spans="1:46" ht="12" customHeight="1" x14ac:dyDescent="0.2">
      <c r="A1747" s="8">
        <v>23000</v>
      </c>
      <c r="B1747" s="9" t="s">
        <v>10</v>
      </c>
      <c r="C1747" s="8">
        <v>41701</v>
      </c>
      <c r="D1747" s="8" t="s">
        <v>21</v>
      </c>
      <c r="E1747" s="25" t="s">
        <v>10</v>
      </c>
      <c r="F1747" s="17" t="s">
        <v>12</v>
      </c>
      <c r="G1747" s="25" t="s">
        <v>10</v>
      </c>
      <c r="H1747" s="25" t="s">
        <v>10</v>
      </c>
      <c r="I1747" s="105"/>
      <c r="J1747" s="135">
        <v>0</v>
      </c>
      <c r="L1747" s="135">
        <v>0</v>
      </c>
      <c r="N1747" s="135">
        <v>0</v>
      </c>
      <c r="P1747" s="135">
        <v>0</v>
      </c>
      <c r="R1747" s="135">
        <v>0</v>
      </c>
    </row>
    <row r="1748" spans="1:46" ht="12" customHeight="1" x14ac:dyDescent="0.2">
      <c r="A1748" s="8">
        <v>23000</v>
      </c>
      <c r="B1748" s="9" t="s">
        <v>10</v>
      </c>
      <c r="C1748" s="8">
        <v>41705</v>
      </c>
      <c r="D1748" s="8" t="s">
        <v>23</v>
      </c>
      <c r="E1748" s="25" t="s">
        <v>10</v>
      </c>
      <c r="F1748" s="17" t="s">
        <v>12</v>
      </c>
      <c r="G1748" s="25" t="s">
        <v>10</v>
      </c>
      <c r="H1748" s="25" t="s">
        <v>10</v>
      </c>
      <c r="I1748" s="105"/>
      <c r="J1748" s="135">
        <v>0</v>
      </c>
      <c r="L1748" s="135">
        <v>0</v>
      </c>
      <c r="N1748" s="135">
        <v>0</v>
      </c>
      <c r="P1748" s="135">
        <v>0</v>
      </c>
      <c r="R1748" s="135">
        <v>0</v>
      </c>
    </row>
    <row r="1749" spans="1:46" ht="12" customHeight="1" x14ac:dyDescent="0.2">
      <c r="A1749" s="8">
        <v>23000</v>
      </c>
      <c r="B1749" s="9" t="s">
        <v>10</v>
      </c>
      <c r="C1749" s="8">
        <v>41920</v>
      </c>
      <c r="D1749" s="8" t="s">
        <v>27</v>
      </c>
      <c r="E1749" s="25" t="s">
        <v>10</v>
      </c>
      <c r="F1749" s="17" t="s">
        <v>12</v>
      </c>
      <c r="G1749" s="25" t="s">
        <v>10</v>
      </c>
      <c r="H1749" s="25" t="s">
        <v>10</v>
      </c>
      <c r="I1749" s="105"/>
      <c r="J1749" s="135">
        <v>0</v>
      </c>
      <c r="L1749" s="135">
        <v>0</v>
      </c>
      <c r="N1749" s="135">
        <v>0</v>
      </c>
      <c r="P1749" s="135">
        <v>0</v>
      </c>
      <c r="R1749" s="135">
        <v>0</v>
      </c>
    </row>
    <row r="1750" spans="1:46" ht="12" customHeight="1" x14ac:dyDescent="0.2">
      <c r="A1750" s="8">
        <v>23000</v>
      </c>
      <c r="B1750" s="9" t="s">
        <v>10</v>
      </c>
      <c r="C1750" s="8">
        <v>41953</v>
      </c>
      <c r="D1750" s="8" t="s">
        <v>31</v>
      </c>
      <c r="E1750" s="25" t="s">
        <v>10</v>
      </c>
      <c r="F1750" s="17" t="s">
        <v>12</v>
      </c>
      <c r="G1750" s="25" t="s">
        <v>10</v>
      </c>
      <c r="H1750" s="25" t="s">
        <v>10</v>
      </c>
      <c r="I1750" s="105"/>
      <c r="J1750" s="135">
        <v>0</v>
      </c>
      <c r="L1750" s="135">
        <v>0</v>
      </c>
      <c r="N1750" s="135">
        <v>0</v>
      </c>
      <c r="P1750" s="135">
        <v>0</v>
      </c>
      <c r="R1750" s="135">
        <v>0</v>
      </c>
    </row>
    <row r="1751" spans="1:46" s="123" customFormat="1" ht="12" customHeight="1" x14ac:dyDescent="0.2">
      <c r="A1751" s="8">
        <v>23000</v>
      </c>
      <c r="B1751" s="9" t="s">
        <v>10</v>
      </c>
      <c r="C1751" s="8">
        <v>41980</v>
      </c>
      <c r="D1751" s="8" t="s">
        <v>33</v>
      </c>
      <c r="E1751" s="25" t="s">
        <v>10</v>
      </c>
      <c r="F1751" s="17" t="s">
        <v>12</v>
      </c>
      <c r="G1751" s="25" t="s">
        <v>10</v>
      </c>
      <c r="H1751" s="25" t="s">
        <v>10</v>
      </c>
      <c r="I1751" s="105"/>
      <c r="J1751" s="135">
        <v>0</v>
      </c>
      <c r="K1751" s="136"/>
      <c r="L1751" s="135">
        <v>0</v>
      </c>
      <c r="M1751" s="136"/>
      <c r="N1751" s="135">
        <v>0</v>
      </c>
      <c r="O1751" s="136"/>
      <c r="P1751" s="135">
        <v>0</v>
      </c>
      <c r="Q1751" s="136"/>
      <c r="R1751" s="135">
        <v>0</v>
      </c>
      <c r="S1751" s="122"/>
      <c r="T1751" s="122"/>
      <c r="U1751" s="122"/>
      <c r="V1751" s="122"/>
      <c r="W1751" s="122"/>
      <c r="X1751" s="122"/>
      <c r="Y1751" s="122"/>
      <c r="Z1751" s="122"/>
      <c r="AA1751" s="122"/>
      <c r="AB1751" s="122"/>
      <c r="AC1751" s="122"/>
      <c r="AD1751" s="122"/>
      <c r="AE1751" s="122"/>
      <c r="AF1751" s="122"/>
      <c r="AG1751" s="122"/>
      <c r="AH1751" s="122"/>
      <c r="AI1751" s="122"/>
      <c r="AJ1751" s="122"/>
      <c r="AK1751" s="122"/>
      <c r="AL1751" s="122"/>
      <c r="AM1751" s="122"/>
      <c r="AN1751" s="122"/>
      <c r="AO1751" s="122"/>
      <c r="AP1751" s="122"/>
      <c r="AQ1751" s="122"/>
      <c r="AR1751" s="122"/>
      <c r="AS1751" s="122"/>
      <c r="AT1751" s="122"/>
    </row>
    <row r="1752" spans="1:46" ht="14.25" x14ac:dyDescent="0.3">
      <c r="A1752" s="4"/>
      <c r="B1752" s="5"/>
      <c r="C1752" s="6" t="s">
        <v>52</v>
      </c>
      <c r="D1752" s="7"/>
      <c r="E1752" s="18"/>
      <c r="F1752" s="18"/>
      <c r="G1752" s="19"/>
      <c r="H1752" s="19"/>
      <c r="I1752" s="89"/>
      <c r="J1752" s="73" t="s">
        <v>905</v>
      </c>
      <c r="K1752" s="83"/>
      <c r="L1752" s="73" t="s">
        <v>906</v>
      </c>
      <c r="M1752" s="83"/>
      <c r="N1752" s="73" t="s">
        <v>907</v>
      </c>
      <c r="O1752" s="83"/>
      <c r="P1752" s="73" t="s">
        <v>908</v>
      </c>
      <c r="Q1752" s="83"/>
      <c r="R1752" s="73" t="s">
        <v>909</v>
      </c>
    </row>
    <row r="1753" spans="1:46" ht="12" customHeight="1" x14ac:dyDescent="0.2">
      <c r="A1753" s="8">
        <v>23000</v>
      </c>
      <c r="B1753" s="9" t="s">
        <v>10</v>
      </c>
      <c r="C1753" s="8">
        <v>45303</v>
      </c>
      <c r="D1753" s="8" t="s">
        <v>50</v>
      </c>
      <c r="E1753" s="25" t="s">
        <v>10</v>
      </c>
      <c r="F1753" s="17" t="s">
        <v>12</v>
      </c>
      <c r="G1753" s="25" t="s">
        <v>10</v>
      </c>
      <c r="H1753" s="25" t="s">
        <v>10</v>
      </c>
      <c r="I1753" s="105"/>
      <c r="J1753" s="135">
        <v>0</v>
      </c>
      <c r="L1753" s="135">
        <v>0</v>
      </c>
      <c r="N1753" s="135">
        <v>0</v>
      </c>
      <c r="P1753" s="135">
        <v>0</v>
      </c>
      <c r="R1753" s="135">
        <v>0</v>
      </c>
    </row>
    <row r="1754" spans="1:46" s="28" customFormat="1" ht="12" customHeight="1" x14ac:dyDescent="0.2">
      <c r="A1754" s="8">
        <v>23000</v>
      </c>
      <c r="B1754" s="9" t="s">
        <v>10</v>
      </c>
      <c r="C1754" s="8">
        <v>45304</v>
      </c>
      <c r="D1754" s="8" t="s">
        <v>51</v>
      </c>
      <c r="E1754" s="25" t="s">
        <v>10</v>
      </c>
      <c r="F1754" s="17" t="s">
        <v>12</v>
      </c>
      <c r="G1754" s="25" t="s">
        <v>10</v>
      </c>
      <c r="H1754" s="25" t="s">
        <v>10</v>
      </c>
      <c r="I1754" s="105"/>
      <c r="J1754" s="135">
        <v>0</v>
      </c>
      <c r="K1754" s="136"/>
      <c r="L1754" s="135">
        <v>0</v>
      </c>
      <c r="M1754" s="136"/>
      <c r="N1754" s="135">
        <v>0</v>
      </c>
      <c r="O1754" s="136"/>
      <c r="P1754" s="135">
        <v>0</v>
      </c>
      <c r="Q1754" s="136"/>
      <c r="R1754" s="135">
        <v>0</v>
      </c>
      <c r="S1754" s="62"/>
      <c r="T1754" s="62"/>
      <c r="U1754" s="62"/>
      <c r="V1754" s="62"/>
      <c r="W1754" s="62"/>
      <c r="X1754" s="62"/>
      <c r="Y1754" s="62"/>
      <c r="Z1754" s="62"/>
      <c r="AA1754" s="62"/>
      <c r="AB1754" s="62"/>
      <c r="AC1754" s="62"/>
      <c r="AD1754" s="62"/>
      <c r="AE1754" s="62"/>
      <c r="AF1754" s="62"/>
      <c r="AG1754" s="62"/>
      <c r="AH1754" s="62"/>
      <c r="AI1754" s="62"/>
      <c r="AJ1754" s="62"/>
      <c r="AK1754" s="62"/>
      <c r="AL1754" s="62"/>
      <c r="AM1754" s="62"/>
      <c r="AN1754" s="62"/>
      <c r="AO1754" s="62"/>
      <c r="AP1754" s="62"/>
      <c r="AQ1754" s="62"/>
      <c r="AR1754" s="62"/>
      <c r="AS1754" s="62"/>
      <c r="AT1754" s="62"/>
    </row>
    <row r="1755" spans="1:46" s="28" customFormat="1" ht="12" customHeight="1" x14ac:dyDescent="0.2">
      <c r="A1755" s="67"/>
      <c r="B1755" s="68"/>
      <c r="C1755" s="69"/>
      <c r="D1755" s="69"/>
      <c r="E1755" s="245"/>
      <c r="F1755" s="71"/>
      <c r="G1755" s="246"/>
      <c r="H1755" s="246"/>
      <c r="I1755" s="247"/>
      <c r="J1755" s="254"/>
      <c r="K1755" s="255"/>
      <c r="L1755" s="254"/>
      <c r="M1755" s="255"/>
      <c r="N1755" s="254"/>
      <c r="O1755" s="255"/>
      <c r="P1755" s="254"/>
      <c r="Q1755" s="255"/>
      <c r="R1755" s="254"/>
      <c r="S1755" s="62"/>
      <c r="T1755" s="62"/>
      <c r="U1755" s="62"/>
      <c r="V1755" s="62"/>
      <c r="W1755" s="62"/>
      <c r="X1755" s="62"/>
      <c r="Y1755" s="62"/>
      <c r="Z1755" s="62"/>
      <c r="AA1755" s="62"/>
      <c r="AB1755" s="62"/>
      <c r="AC1755" s="62"/>
      <c r="AD1755" s="62"/>
      <c r="AE1755" s="62"/>
      <c r="AF1755" s="62"/>
      <c r="AG1755" s="62"/>
      <c r="AH1755" s="62"/>
      <c r="AI1755" s="62"/>
      <c r="AJ1755" s="62"/>
      <c r="AK1755" s="62"/>
      <c r="AL1755" s="62"/>
      <c r="AM1755" s="62"/>
      <c r="AN1755" s="62"/>
      <c r="AO1755" s="62"/>
      <c r="AP1755" s="62"/>
      <c r="AQ1755" s="62"/>
      <c r="AR1755" s="62"/>
      <c r="AS1755" s="62"/>
      <c r="AT1755" s="62"/>
    </row>
    <row r="1756" spans="1:46" s="28" customFormat="1" ht="12" customHeight="1" x14ac:dyDescent="0.2">
      <c r="A1756" s="67"/>
      <c r="B1756" s="68"/>
      <c r="C1756" s="69"/>
      <c r="D1756" s="69"/>
      <c r="E1756" s="245"/>
      <c r="F1756" s="71"/>
      <c r="G1756" s="246"/>
      <c r="H1756" s="246" t="s">
        <v>991</v>
      </c>
      <c r="I1756" s="247"/>
      <c r="J1756" s="254">
        <f>SUM(J1743:J1754)</f>
        <v>0</v>
      </c>
      <c r="K1756" s="255"/>
      <c r="L1756" s="254">
        <f>SUM(L1743:L1754)</f>
        <v>0</v>
      </c>
      <c r="M1756" s="255"/>
      <c r="N1756" s="254">
        <f>SUM(N1743:N1754)</f>
        <v>0</v>
      </c>
      <c r="O1756" s="255"/>
      <c r="P1756" s="254">
        <f>SUM(P1743:P1754)</f>
        <v>0</v>
      </c>
      <c r="Q1756" s="255"/>
      <c r="R1756" s="254">
        <f>SUM(R1743:R1754)</f>
        <v>0</v>
      </c>
      <c r="S1756" s="62"/>
      <c r="T1756" s="62"/>
      <c r="U1756" s="62"/>
      <c r="V1756" s="62"/>
      <c r="W1756" s="62"/>
      <c r="X1756" s="62"/>
      <c r="Y1756" s="62"/>
      <c r="Z1756" s="62"/>
      <c r="AA1756" s="62"/>
      <c r="AB1756" s="62"/>
      <c r="AC1756" s="62"/>
      <c r="AD1756" s="62"/>
      <c r="AE1756" s="62"/>
      <c r="AF1756" s="62"/>
      <c r="AG1756" s="62"/>
      <c r="AH1756" s="62"/>
      <c r="AI1756" s="62"/>
      <c r="AJ1756" s="62"/>
      <c r="AK1756" s="62"/>
      <c r="AL1756" s="62"/>
      <c r="AM1756" s="62"/>
      <c r="AN1756" s="62"/>
      <c r="AO1756" s="62"/>
      <c r="AP1756" s="62"/>
      <c r="AQ1756" s="62"/>
      <c r="AR1756" s="62"/>
      <c r="AS1756" s="62"/>
      <c r="AT1756" s="62"/>
    </row>
    <row r="1757" spans="1:46" ht="14.25" x14ac:dyDescent="0.3">
      <c r="A1757" s="42" t="s">
        <v>660</v>
      </c>
      <c r="B1757" s="32"/>
      <c r="C1757" s="33"/>
      <c r="D1757" s="33"/>
      <c r="E1757" s="34"/>
      <c r="F1757" s="35"/>
      <c r="G1757" s="36"/>
      <c r="H1757" s="36"/>
      <c r="I1757" s="106"/>
      <c r="J1757" s="106"/>
      <c r="K1757" s="106"/>
      <c r="L1757" s="106"/>
      <c r="M1757" s="106"/>
      <c r="N1757" s="106"/>
      <c r="O1757" s="106"/>
      <c r="P1757" s="106"/>
      <c r="Q1757" s="106"/>
      <c r="R1757" s="106"/>
    </row>
    <row r="1758" spans="1:46" ht="14.25" x14ac:dyDescent="0.3">
      <c r="A1758" s="3"/>
      <c r="B1758" s="280" t="s">
        <v>211</v>
      </c>
      <c r="C1758" s="281"/>
      <c r="D1758" s="281"/>
      <c r="E1758" s="281"/>
      <c r="F1758" s="281"/>
      <c r="G1758" s="282"/>
      <c r="H1758" s="89"/>
      <c r="I1758" s="89"/>
      <c r="J1758" s="277"/>
      <c r="K1758" s="278"/>
      <c r="L1758" s="278"/>
      <c r="M1758" s="278"/>
      <c r="N1758" s="278"/>
      <c r="O1758" s="278"/>
      <c r="P1758" s="278"/>
      <c r="Q1758" s="278"/>
      <c r="R1758" s="279"/>
    </row>
    <row r="1759" spans="1:46" s="141" customFormat="1" ht="14.25" x14ac:dyDescent="0.3">
      <c r="A1759" s="4"/>
      <c r="B1759" s="5"/>
      <c r="C1759" s="6" t="s">
        <v>55</v>
      </c>
      <c r="D1759" s="7"/>
      <c r="E1759" s="18"/>
      <c r="F1759" s="18"/>
      <c r="G1759" s="19"/>
      <c r="H1759" s="19"/>
      <c r="I1759" s="89"/>
      <c r="J1759" s="89"/>
      <c r="K1759" s="89"/>
      <c r="L1759" s="89"/>
      <c r="M1759" s="89"/>
      <c r="N1759" s="89"/>
      <c r="O1759" s="89"/>
      <c r="P1759" s="89"/>
      <c r="Q1759" s="89"/>
      <c r="R1759" s="89"/>
      <c r="S1759" s="140"/>
      <c r="T1759" s="140"/>
      <c r="U1759" s="140"/>
      <c r="V1759" s="140"/>
      <c r="W1759" s="140"/>
      <c r="X1759" s="140"/>
      <c r="Y1759" s="140"/>
      <c r="Z1759" s="140"/>
      <c r="AA1759" s="140"/>
      <c r="AB1759" s="140"/>
      <c r="AC1759" s="140"/>
      <c r="AD1759" s="140"/>
      <c r="AE1759" s="140"/>
      <c r="AF1759" s="140"/>
      <c r="AG1759" s="140"/>
      <c r="AH1759" s="140"/>
      <c r="AI1759" s="140"/>
      <c r="AJ1759" s="140"/>
      <c r="AK1759" s="140"/>
      <c r="AL1759" s="140"/>
      <c r="AM1759" s="140"/>
      <c r="AN1759" s="140"/>
      <c r="AO1759" s="140"/>
      <c r="AP1759" s="140"/>
      <c r="AQ1759" s="140"/>
      <c r="AR1759" s="140"/>
      <c r="AS1759" s="140"/>
      <c r="AT1759" s="140"/>
    </row>
    <row r="1760" spans="1:46" ht="14.25" x14ac:dyDescent="0.3">
      <c r="A1760" s="4"/>
      <c r="B1760" s="26"/>
      <c r="C1760" s="7"/>
      <c r="D1760" s="7"/>
      <c r="E1760" s="27" t="s">
        <v>214</v>
      </c>
      <c r="F1760" s="18"/>
      <c r="G1760" s="19"/>
      <c r="H1760" s="19"/>
      <c r="I1760" s="89"/>
      <c r="J1760" s="73" t="s">
        <v>905</v>
      </c>
      <c r="K1760" s="83"/>
      <c r="L1760" s="73" t="s">
        <v>906</v>
      </c>
      <c r="M1760" s="83"/>
      <c r="N1760" s="73" t="s">
        <v>907</v>
      </c>
      <c r="O1760" s="83"/>
      <c r="P1760" s="73" t="s">
        <v>908</v>
      </c>
      <c r="Q1760" s="83"/>
      <c r="R1760" s="73" t="s">
        <v>909</v>
      </c>
    </row>
    <row r="1761" spans="1:46" ht="12" customHeight="1" x14ac:dyDescent="0.2">
      <c r="A1761" s="8">
        <v>23000</v>
      </c>
      <c r="B1761" s="8">
        <v>1000</v>
      </c>
      <c r="C1761" s="8">
        <v>51100</v>
      </c>
      <c r="D1761" s="8" t="s">
        <v>56</v>
      </c>
      <c r="E1761" s="25" t="s">
        <v>10</v>
      </c>
      <c r="F1761" s="17" t="s">
        <v>12</v>
      </c>
      <c r="G1761" s="17">
        <v>1113</v>
      </c>
      <c r="H1761" s="17" t="s">
        <v>949</v>
      </c>
      <c r="J1761" s="135">
        <v>0</v>
      </c>
      <c r="L1761" s="135">
        <v>0</v>
      </c>
      <c r="N1761" s="135">
        <v>0</v>
      </c>
      <c r="P1761" s="135">
        <v>0</v>
      </c>
      <c r="R1761" s="135">
        <v>0</v>
      </c>
    </row>
    <row r="1762" spans="1:46" ht="12" customHeight="1" x14ac:dyDescent="0.2">
      <c r="A1762" s="8">
        <v>23000</v>
      </c>
      <c r="B1762" s="8">
        <v>1000</v>
      </c>
      <c r="C1762" s="8">
        <v>51100</v>
      </c>
      <c r="D1762" s="8" t="s">
        <v>56</v>
      </c>
      <c r="E1762" s="25" t="s">
        <v>10</v>
      </c>
      <c r="F1762" s="17" t="s">
        <v>12</v>
      </c>
      <c r="G1762" s="17">
        <v>1114</v>
      </c>
      <c r="H1762" s="17" t="s">
        <v>950</v>
      </c>
      <c r="J1762" s="135">
        <v>0</v>
      </c>
      <c r="L1762" s="135">
        <v>0</v>
      </c>
      <c r="N1762" s="135">
        <v>0</v>
      </c>
      <c r="P1762" s="135">
        <v>0</v>
      </c>
      <c r="R1762" s="135">
        <v>0</v>
      </c>
    </row>
    <row r="1763" spans="1:46" ht="12" customHeight="1" x14ac:dyDescent="0.2">
      <c r="A1763" s="8">
        <v>23000</v>
      </c>
      <c r="B1763" s="8">
        <v>1000</v>
      </c>
      <c r="C1763" s="8">
        <v>51100</v>
      </c>
      <c r="D1763" s="8" t="s">
        <v>56</v>
      </c>
      <c r="E1763" s="25" t="s">
        <v>10</v>
      </c>
      <c r="F1763" s="17" t="s">
        <v>12</v>
      </c>
      <c r="G1763" s="17">
        <v>1217</v>
      </c>
      <c r="H1763" s="17" t="s">
        <v>934</v>
      </c>
      <c r="J1763" s="135">
        <v>0</v>
      </c>
      <c r="L1763" s="135">
        <v>0</v>
      </c>
      <c r="N1763" s="135">
        <v>0</v>
      </c>
      <c r="P1763" s="135">
        <v>0</v>
      </c>
      <c r="R1763" s="135">
        <v>0</v>
      </c>
    </row>
    <row r="1764" spans="1:46" ht="12" customHeight="1" x14ac:dyDescent="0.2">
      <c r="A1764" s="8">
        <v>23000</v>
      </c>
      <c r="B1764" s="8">
        <v>1000</v>
      </c>
      <c r="C1764" s="8">
        <v>51100</v>
      </c>
      <c r="D1764" s="8" t="s">
        <v>56</v>
      </c>
      <c r="E1764" s="25" t="s">
        <v>10</v>
      </c>
      <c r="F1764" s="17" t="s">
        <v>12</v>
      </c>
      <c r="G1764" s="17">
        <v>1613</v>
      </c>
      <c r="H1764" s="17" t="s">
        <v>915</v>
      </c>
      <c r="J1764" s="135">
        <v>0</v>
      </c>
      <c r="L1764" s="135">
        <v>0</v>
      </c>
      <c r="N1764" s="135">
        <v>0</v>
      </c>
      <c r="P1764" s="135">
        <v>0</v>
      </c>
      <c r="R1764" s="135">
        <v>0</v>
      </c>
    </row>
    <row r="1765" spans="1:46" ht="12" customHeight="1" x14ac:dyDescent="0.2">
      <c r="A1765" s="8">
        <v>23000</v>
      </c>
      <c r="B1765" s="8">
        <v>1000</v>
      </c>
      <c r="C1765" s="8">
        <v>51100</v>
      </c>
      <c r="D1765" s="8" t="s">
        <v>56</v>
      </c>
      <c r="E1765" s="25" t="s">
        <v>10</v>
      </c>
      <c r="F1765" s="17" t="s">
        <v>12</v>
      </c>
      <c r="G1765" s="17">
        <v>1622</v>
      </c>
      <c r="H1765" s="17" t="s">
        <v>920</v>
      </c>
      <c r="J1765" s="135">
        <v>0</v>
      </c>
      <c r="L1765" s="135">
        <v>0</v>
      </c>
      <c r="N1765" s="135">
        <v>0</v>
      </c>
      <c r="P1765" s="135">
        <v>0</v>
      </c>
      <c r="R1765" s="135">
        <v>0</v>
      </c>
    </row>
    <row r="1766" spans="1:46" s="141" customFormat="1" ht="12" customHeight="1" x14ac:dyDescent="0.2">
      <c r="A1766" s="8">
        <v>23000</v>
      </c>
      <c r="B1766" s="8">
        <v>1000</v>
      </c>
      <c r="C1766" s="8">
        <v>51100</v>
      </c>
      <c r="D1766" s="8" t="s">
        <v>56</v>
      </c>
      <c r="E1766" s="25" t="s">
        <v>10</v>
      </c>
      <c r="F1766" s="17" t="s">
        <v>12</v>
      </c>
      <c r="G1766" s="17">
        <v>1624</v>
      </c>
      <c r="H1766" s="17" t="s">
        <v>921</v>
      </c>
      <c r="I1766" s="97"/>
      <c r="J1766" s="135">
        <v>0</v>
      </c>
      <c r="K1766" s="136"/>
      <c r="L1766" s="135">
        <v>0</v>
      </c>
      <c r="M1766" s="136"/>
      <c r="N1766" s="135">
        <v>0</v>
      </c>
      <c r="O1766" s="136"/>
      <c r="P1766" s="135">
        <v>0</v>
      </c>
      <c r="Q1766" s="136"/>
      <c r="R1766" s="135">
        <v>0</v>
      </c>
      <c r="S1766" s="140"/>
      <c r="T1766" s="140"/>
      <c r="U1766" s="140"/>
      <c r="V1766" s="140"/>
      <c r="W1766" s="140"/>
      <c r="X1766" s="140"/>
      <c r="Y1766" s="140"/>
      <c r="Z1766" s="140"/>
      <c r="AA1766" s="140"/>
      <c r="AB1766" s="140"/>
      <c r="AC1766" s="140"/>
      <c r="AD1766" s="140"/>
      <c r="AE1766" s="140"/>
      <c r="AF1766" s="140"/>
      <c r="AG1766" s="140"/>
      <c r="AH1766" s="140"/>
      <c r="AI1766" s="140"/>
      <c r="AJ1766" s="140"/>
      <c r="AK1766" s="140"/>
      <c r="AL1766" s="140"/>
      <c r="AM1766" s="140"/>
      <c r="AN1766" s="140"/>
      <c r="AO1766" s="140"/>
      <c r="AP1766" s="140"/>
      <c r="AQ1766" s="140"/>
      <c r="AR1766" s="140"/>
      <c r="AS1766" s="140"/>
      <c r="AT1766" s="140"/>
    </row>
    <row r="1767" spans="1:46" ht="14.25" x14ac:dyDescent="0.3">
      <c r="A1767" s="4"/>
      <c r="B1767" s="26"/>
      <c r="C1767" s="7"/>
      <c r="D1767" s="7"/>
      <c r="E1767" s="27" t="s">
        <v>215</v>
      </c>
      <c r="F1767" s="18"/>
      <c r="G1767" s="19"/>
      <c r="H1767" s="19"/>
      <c r="I1767" s="89"/>
      <c r="J1767" s="73" t="s">
        <v>905</v>
      </c>
      <c r="K1767" s="83"/>
      <c r="L1767" s="73" t="s">
        <v>906</v>
      </c>
      <c r="M1767" s="83"/>
      <c r="N1767" s="73" t="s">
        <v>907</v>
      </c>
      <c r="O1767" s="83"/>
      <c r="P1767" s="73" t="s">
        <v>908</v>
      </c>
      <c r="Q1767" s="83"/>
      <c r="R1767" s="73" t="s">
        <v>909</v>
      </c>
    </row>
    <row r="1768" spans="1:46" ht="12" customHeight="1" x14ac:dyDescent="0.2">
      <c r="A1768" s="8">
        <v>23000</v>
      </c>
      <c r="B1768" s="8">
        <v>1000</v>
      </c>
      <c r="C1768" s="8">
        <v>51100</v>
      </c>
      <c r="D1768" s="8" t="s">
        <v>56</v>
      </c>
      <c r="E1768" s="17">
        <v>1010</v>
      </c>
      <c r="F1768" s="17" t="s">
        <v>12</v>
      </c>
      <c r="G1768" s="17">
        <v>1113</v>
      </c>
      <c r="H1768" s="17" t="s">
        <v>949</v>
      </c>
      <c r="J1768" s="135">
        <v>0</v>
      </c>
      <c r="L1768" s="135">
        <v>0</v>
      </c>
      <c r="N1768" s="135">
        <v>0</v>
      </c>
      <c r="P1768" s="135">
        <v>0</v>
      </c>
      <c r="R1768" s="135">
        <v>0</v>
      </c>
    </row>
    <row r="1769" spans="1:46" ht="12" customHeight="1" x14ac:dyDescent="0.2">
      <c r="A1769" s="8">
        <v>23000</v>
      </c>
      <c r="B1769" s="8">
        <v>1000</v>
      </c>
      <c r="C1769" s="8">
        <v>51100</v>
      </c>
      <c r="D1769" s="8" t="s">
        <v>56</v>
      </c>
      <c r="E1769" s="17">
        <v>1010</v>
      </c>
      <c r="F1769" s="17" t="s">
        <v>12</v>
      </c>
      <c r="G1769" s="17">
        <v>1114</v>
      </c>
      <c r="H1769" s="17" t="s">
        <v>950</v>
      </c>
      <c r="J1769" s="135">
        <v>0</v>
      </c>
      <c r="L1769" s="135">
        <v>0</v>
      </c>
      <c r="N1769" s="135">
        <v>0</v>
      </c>
      <c r="P1769" s="135">
        <v>0</v>
      </c>
      <c r="R1769" s="135">
        <v>0</v>
      </c>
    </row>
    <row r="1770" spans="1:46" ht="12" customHeight="1" x14ac:dyDescent="0.2">
      <c r="A1770" s="8">
        <v>23000</v>
      </c>
      <c r="B1770" s="8">
        <v>1000</v>
      </c>
      <c r="C1770" s="8">
        <v>51100</v>
      </c>
      <c r="D1770" s="8" t="s">
        <v>56</v>
      </c>
      <c r="E1770" s="17">
        <v>1010</v>
      </c>
      <c r="F1770" s="17" t="s">
        <v>12</v>
      </c>
      <c r="G1770" s="17">
        <v>1217</v>
      </c>
      <c r="H1770" s="17" t="s">
        <v>934</v>
      </c>
      <c r="J1770" s="135">
        <v>0</v>
      </c>
      <c r="L1770" s="135">
        <v>0</v>
      </c>
      <c r="N1770" s="135">
        <v>0</v>
      </c>
      <c r="P1770" s="135">
        <v>0</v>
      </c>
      <c r="R1770" s="135">
        <v>0</v>
      </c>
    </row>
    <row r="1771" spans="1:46" ht="12" customHeight="1" x14ac:dyDescent="0.2">
      <c r="A1771" s="8">
        <v>23000</v>
      </c>
      <c r="B1771" s="8">
        <v>1000</v>
      </c>
      <c r="C1771" s="8">
        <v>51100</v>
      </c>
      <c r="D1771" s="8" t="s">
        <v>56</v>
      </c>
      <c r="E1771" s="17">
        <v>1010</v>
      </c>
      <c r="F1771" s="17" t="s">
        <v>12</v>
      </c>
      <c r="G1771" s="17">
        <v>1613</v>
      </c>
      <c r="H1771" s="17" t="s">
        <v>915</v>
      </c>
      <c r="J1771" s="135">
        <v>0</v>
      </c>
      <c r="L1771" s="135">
        <v>0</v>
      </c>
      <c r="N1771" s="135">
        <v>0</v>
      </c>
      <c r="P1771" s="135">
        <v>0</v>
      </c>
      <c r="R1771" s="135">
        <v>0</v>
      </c>
    </row>
    <row r="1772" spans="1:46" ht="12" customHeight="1" x14ac:dyDescent="0.2">
      <c r="A1772" s="8">
        <v>23000</v>
      </c>
      <c r="B1772" s="8">
        <v>1000</v>
      </c>
      <c r="C1772" s="8">
        <v>51100</v>
      </c>
      <c r="D1772" s="8" t="s">
        <v>56</v>
      </c>
      <c r="E1772" s="17">
        <v>1010</v>
      </c>
      <c r="F1772" s="17" t="s">
        <v>12</v>
      </c>
      <c r="G1772" s="17">
        <v>1622</v>
      </c>
      <c r="H1772" s="17" t="s">
        <v>920</v>
      </c>
      <c r="J1772" s="135">
        <v>0</v>
      </c>
      <c r="L1772" s="135">
        <v>0</v>
      </c>
      <c r="N1772" s="135">
        <v>0</v>
      </c>
      <c r="P1772" s="135">
        <v>0</v>
      </c>
      <c r="R1772" s="135">
        <v>0</v>
      </c>
    </row>
    <row r="1773" spans="1:46" s="28" customFormat="1" ht="12" customHeight="1" x14ac:dyDescent="0.2">
      <c r="A1773" s="8">
        <v>23000</v>
      </c>
      <c r="B1773" s="8">
        <v>1000</v>
      </c>
      <c r="C1773" s="8">
        <v>51100</v>
      </c>
      <c r="D1773" s="8" t="s">
        <v>56</v>
      </c>
      <c r="E1773" s="17">
        <v>1010</v>
      </c>
      <c r="F1773" s="17" t="s">
        <v>12</v>
      </c>
      <c r="G1773" s="17">
        <v>1624</v>
      </c>
      <c r="H1773" s="17" t="s">
        <v>921</v>
      </c>
      <c r="I1773" s="97"/>
      <c r="J1773" s="135">
        <v>0</v>
      </c>
      <c r="K1773" s="136"/>
      <c r="L1773" s="135">
        <v>0</v>
      </c>
      <c r="M1773" s="136"/>
      <c r="N1773" s="135">
        <v>0</v>
      </c>
      <c r="O1773" s="136"/>
      <c r="P1773" s="135">
        <v>0</v>
      </c>
      <c r="Q1773" s="136"/>
      <c r="R1773" s="135">
        <v>0</v>
      </c>
      <c r="S1773" s="62"/>
      <c r="T1773" s="62"/>
      <c r="U1773" s="62"/>
      <c r="V1773" s="62"/>
      <c r="W1773" s="62"/>
      <c r="X1773" s="62"/>
      <c r="Y1773" s="62"/>
      <c r="Z1773" s="62"/>
      <c r="AA1773" s="62"/>
      <c r="AB1773" s="62"/>
      <c r="AC1773" s="62"/>
      <c r="AD1773" s="62"/>
      <c r="AE1773" s="62"/>
      <c r="AF1773" s="62"/>
      <c r="AG1773" s="62"/>
      <c r="AH1773" s="62"/>
      <c r="AI1773" s="62"/>
      <c r="AJ1773" s="62"/>
      <c r="AK1773" s="62"/>
      <c r="AL1773" s="62"/>
      <c r="AM1773" s="62"/>
      <c r="AN1773" s="62"/>
      <c r="AO1773" s="62"/>
      <c r="AP1773" s="62"/>
      <c r="AQ1773" s="62"/>
      <c r="AR1773" s="62"/>
      <c r="AS1773" s="62"/>
      <c r="AT1773" s="62"/>
    </row>
    <row r="1774" spans="1:46" ht="14.25" x14ac:dyDescent="0.3">
      <c r="A1774" s="4"/>
      <c r="B1774" s="26"/>
      <c r="C1774" s="7"/>
      <c r="D1774" s="7"/>
      <c r="E1774" s="27" t="s">
        <v>216</v>
      </c>
      <c r="F1774" s="18"/>
      <c r="G1774" s="19"/>
      <c r="H1774" s="19"/>
      <c r="I1774" s="89"/>
      <c r="J1774" s="73" t="s">
        <v>905</v>
      </c>
      <c r="K1774" s="83"/>
      <c r="L1774" s="73" t="s">
        <v>906</v>
      </c>
      <c r="M1774" s="83"/>
      <c r="N1774" s="73" t="s">
        <v>907</v>
      </c>
      <c r="O1774" s="83"/>
      <c r="P1774" s="73" t="s">
        <v>908</v>
      </c>
      <c r="Q1774" s="83"/>
      <c r="R1774" s="73" t="s">
        <v>909</v>
      </c>
    </row>
    <row r="1775" spans="1:46" x14ac:dyDescent="0.2">
      <c r="A1775" s="8">
        <v>23000</v>
      </c>
      <c r="B1775" s="8">
        <v>1000</v>
      </c>
      <c r="C1775" s="8">
        <v>51100</v>
      </c>
      <c r="D1775" s="8" t="s">
        <v>56</v>
      </c>
      <c r="E1775" s="17">
        <v>1020</v>
      </c>
      <c r="F1775" s="17" t="s">
        <v>12</v>
      </c>
      <c r="G1775" s="17">
        <v>1113</v>
      </c>
      <c r="H1775" s="17" t="s">
        <v>949</v>
      </c>
      <c r="J1775" s="135">
        <v>0</v>
      </c>
      <c r="L1775" s="135">
        <v>0</v>
      </c>
      <c r="N1775" s="135">
        <v>0</v>
      </c>
      <c r="P1775" s="135">
        <v>0</v>
      </c>
      <c r="R1775" s="135">
        <v>0</v>
      </c>
    </row>
    <row r="1776" spans="1:46" ht="12" customHeight="1" x14ac:dyDescent="0.2">
      <c r="A1776" s="8">
        <v>23000</v>
      </c>
      <c r="B1776" s="8">
        <v>1000</v>
      </c>
      <c r="C1776" s="8">
        <v>51100</v>
      </c>
      <c r="D1776" s="8" t="s">
        <v>56</v>
      </c>
      <c r="E1776" s="17">
        <v>1020</v>
      </c>
      <c r="F1776" s="17" t="s">
        <v>12</v>
      </c>
      <c r="G1776" s="17">
        <v>1114</v>
      </c>
      <c r="H1776" s="17" t="s">
        <v>950</v>
      </c>
      <c r="J1776" s="135">
        <v>0</v>
      </c>
      <c r="L1776" s="135">
        <v>0</v>
      </c>
      <c r="N1776" s="135">
        <v>0</v>
      </c>
      <c r="P1776" s="135">
        <v>0</v>
      </c>
      <c r="R1776" s="135">
        <v>0</v>
      </c>
    </row>
    <row r="1777" spans="1:46" ht="12" customHeight="1" x14ac:dyDescent="0.2">
      <c r="A1777" s="8">
        <v>23000</v>
      </c>
      <c r="B1777" s="8">
        <v>1000</v>
      </c>
      <c r="C1777" s="8">
        <v>51100</v>
      </c>
      <c r="D1777" s="8" t="s">
        <v>56</v>
      </c>
      <c r="E1777" s="17">
        <v>1020</v>
      </c>
      <c r="F1777" s="17" t="s">
        <v>12</v>
      </c>
      <c r="G1777" s="17">
        <v>1217</v>
      </c>
      <c r="H1777" s="17" t="s">
        <v>934</v>
      </c>
      <c r="J1777" s="135">
        <v>0</v>
      </c>
      <c r="L1777" s="135">
        <v>0</v>
      </c>
      <c r="N1777" s="135">
        <v>0</v>
      </c>
      <c r="P1777" s="135">
        <v>0</v>
      </c>
      <c r="R1777" s="135">
        <v>0</v>
      </c>
    </row>
    <row r="1778" spans="1:46" ht="12" customHeight="1" x14ac:dyDescent="0.2">
      <c r="A1778" s="8">
        <v>23000</v>
      </c>
      <c r="B1778" s="8">
        <v>1000</v>
      </c>
      <c r="C1778" s="8">
        <v>51100</v>
      </c>
      <c r="D1778" s="8" t="s">
        <v>56</v>
      </c>
      <c r="E1778" s="17">
        <v>1020</v>
      </c>
      <c r="F1778" s="17" t="s">
        <v>12</v>
      </c>
      <c r="G1778" s="17">
        <v>1613</v>
      </c>
      <c r="H1778" s="17" t="s">
        <v>915</v>
      </c>
      <c r="J1778" s="135">
        <v>0</v>
      </c>
      <c r="L1778" s="135">
        <v>0</v>
      </c>
      <c r="N1778" s="135">
        <v>0</v>
      </c>
      <c r="P1778" s="135">
        <v>0</v>
      </c>
      <c r="R1778" s="135">
        <v>0</v>
      </c>
    </row>
    <row r="1779" spans="1:46" ht="12" customHeight="1" x14ac:dyDescent="0.2">
      <c r="A1779" s="8">
        <v>23000</v>
      </c>
      <c r="B1779" s="8">
        <v>1000</v>
      </c>
      <c r="C1779" s="8">
        <v>51100</v>
      </c>
      <c r="D1779" s="8" t="s">
        <v>56</v>
      </c>
      <c r="E1779" s="17">
        <v>1020</v>
      </c>
      <c r="F1779" s="17" t="s">
        <v>12</v>
      </c>
      <c r="G1779" s="17">
        <v>1622</v>
      </c>
      <c r="H1779" s="17" t="s">
        <v>920</v>
      </c>
      <c r="J1779" s="135">
        <v>0</v>
      </c>
      <c r="L1779" s="135">
        <v>0</v>
      </c>
      <c r="N1779" s="135">
        <v>0</v>
      </c>
      <c r="P1779" s="135">
        <v>0</v>
      </c>
      <c r="R1779" s="135">
        <v>0</v>
      </c>
    </row>
    <row r="1780" spans="1:46" s="141" customFormat="1" ht="12" customHeight="1" x14ac:dyDescent="0.2">
      <c r="A1780" s="8">
        <v>23000</v>
      </c>
      <c r="B1780" s="8">
        <v>1000</v>
      </c>
      <c r="C1780" s="8">
        <v>51100</v>
      </c>
      <c r="D1780" s="8" t="s">
        <v>56</v>
      </c>
      <c r="E1780" s="17">
        <v>1020</v>
      </c>
      <c r="F1780" s="17" t="s">
        <v>12</v>
      </c>
      <c r="G1780" s="17">
        <v>1624</v>
      </c>
      <c r="H1780" s="17" t="s">
        <v>921</v>
      </c>
      <c r="I1780" s="97"/>
      <c r="J1780" s="135">
        <v>0</v>
      </c>
      <c r="K1780" s="136"/>
      <c r="L1780" s="135">
        <v>0</v>
      </c>
      <c r="M1780" s="136"/>
      <c r="N1780" s="135">
        <v>0</v>
      </c>
      <c r="O1780" s="136"/>
      <c r="P1780" s="135">
        <v>0</v>
      </c>
      <c r="Q1780" s="136"/>
      <c r="R1780" s="135">
        <v>0</v>
      </c>
      <c r="S1780" s="140"/>
      <c r="T1780" s="140"/>
      <c r="U1780" s="140"/>
      <c r="V1780" s="140"/>
      <c r="W1780" s="140"/>
      <c r="X1780" s="140"/>
      <c r="Y1780" s="140"/>
      <c r="Z1780" s="140"/>
      <c r="AA1780" s="140"/>
      <c r="AB1780" s="140"/>
      <c r="AC1780" s="140"/>
      <c r="AD1780" s="140"/>
      <c r="AE1780" s="140"/>
      <c r="AF1780" s="140"/>
      <c r="AG1780" s="140"/>
      <c r="AH1780" s="140"/>
      <c r="AI1780" s="140"/>
      <c r="AJ1780" s="140"/>
      <c r="AK1780" s="140"/>
      <c r="AL1780" s="140"/>
      <c r="AM1780" s="140"/>
      <c r="AN1780" s="140"/>
      <c r="AO1780" s="140"/>
      <c r="AP1780" s="140"/>
      <c r="AQ1780" s="140"/>
      <c r="AR1780" s="140"/>
      <c r="AS1780" s="140"/>
      <c r="AT1780" s="140"/>
    </row>
    <row r="1781" spans="1:46" ht="14.25" x14ac:dyDescent="0.3">
      <c r="A1781" s="4"/>
      <c r="B1781" s="26"/>
      <c r="C1781" s="7"/>
      <c r="D1781" s="7"/>
      <c r="E1781" s="27" t="s">
        <v>217</v>
      </c>
      <c r="F1781" s="18"/>
      <c r="G1781" s="19"/>
      <c r="H1781" s="19"/>
      <c r="I1781" s="89"/>
      <c r="J1781" s="73" t="s">
        <v>905</v>
      </c>
      <c r="K1781" s="83"/>
      <c r="L1781" s="73" t="s">
        <v>906</v>
      </c>
      <c r="M1781" s="83"/>
      <c r="N1781" s="73" t="s">
        <v>907</v>
      </c>
      <c r="O1781" s="83"/>
      <c r="P1781" s="73" t="s">
        <v>908</v>
      </c>
      <c r="Q1781" s="83"/>
      <c r="R1781" s="73" t="s">
        <v>909</v>
      </c>
    </row>
    <row r="1782" spans="1:46" ht="12" customHeight="1" x14ac:dyDescent="0.2">
      <c r="A1782" s="8">
        <v>23000</v>
      </c>
      <c r="B1782" s="8">
        <v>1000</v>
      </c>
      <c r="C1782" s="8">
        <v>51100</v>
      </c>
      <c r="D1782" s="8" t="s">
        <v>56</v>
      </c>
      <c r="E1782" s="17">
        <v>2000</v>
      </c>
      <c r="F1782" s="17" t="s">
        <v>12</v>
      </c>
      <c r="G1782" s="17">
        <v>1113</v>
      </c>
      <c r="H1782" s="17" t="s">
        <v>949</v>
      </c>
      <c r="J1782" s="135">
        <v>0</v>
      </c>
      <c r="L1782" s="135">
        <v>0</v>
      </c>
      <c r="N1782" s="135">
        <v>0</v>
      </c>
      <c r="P1782" s="135">
        <v>0</v>
      </c>
      <c r="R1782" s="135">
        <v>0</v>
      </c>
    </row>
    <row r="1783" spans="1:46" ht="12" customHeight="1" x14ac:dyDescent="0.2">
      <c r="A1783" s="8">
        <v>23000</v>
      </c>
      <c r="B1783" s="8">
        <v>1000</v>
      </c>
      <c r="C1783" s="8">
        <v>51100</v>
      </c>
      <c r="D1783" s="8" t="s">
        <v>56</v>
      </c>
      <c r="E1783" s="17">
        <v>2000</v>
      </c>
      <c r="F1783" s="17" t="s">
        <v>12</v>
      </c>
      <c r="G1783" s="17">
        <v>1114</v>
      </c>
      <c r="H1783" s="17" t="s">
        <v>950</v>
      </c>
      <c r="J1783" s="135">
        <v>0</v>
      </c>
      <c r="L1783" s="135">
        <v>0</v>
      </c>
      <c r="N1783" s="135">
        <v>0</v>
      </c>
      <c r="P1783" s="135">
        <v>0</v>
      </c>
      <c r="R1783" s="135">
        <v>0</v>
      </c>
    </row>
    <row r="1784" spans="1:46" ht="12" customHeight="1" x14ac:dyDescent="0.2">
      <c r="A1784" s="8">
        <v>23000</v>
      </c>
      <c r="B1784" s="8">
        <v>1000</v>
      </c>
      <c r="C1784" s="8">
        <v>51100</v>
      </c>
      <c r="D1784" s="8" t="s">
        <v>56</v>
      </c>
      <c r="E1784" s="17">
        <v>2000</v>
      </c>
      <c r="F1784" s="17" t="s">
        <v>12</v>
      </c>
      <c r="G1784" s="17">
        <v>1217</v>
      </c>
      <c r="H1784" s="17" t="s">
        <v>934</v>
      </c>
      <c r="J1784" s="135">
        <v>0</v>
      </c>
      <c r="L1784" s="135">
        <v>0</v>
      </c>
      <c r="N1784" s="135">
        <v>0</v>
      </c>
      <c r="P1784" s="135">
        <v>0</v>
      </c>
      <c r="R1784" s="135">
        <v>0</v>
      </c>
    </row>
    <row r="1785" spans="1:46" ht="12" customHeight="1" x14ac:dyDescent="0.2">
      <c r="A1785" s="8">
        <v>23000</v>
      </c>
      <c r="B1785" s="8">
        <v>1000</v>
      </c>
      <c r="C1785" s="8">
        <v>51100</v>
      </c>
      <c r="D1785" s="8" t="s">
        <v>56</v>
      </c>
      <c r="E1785" s="17">
        <v>2000</v>
      </c>
      <c r="F1785" s="17" t="s">
        <v>12</v>
      </c>
      <c r="G1785" s="17">
        <v>1613</v>
      </c>
      <c r="H1785" s="17" t="s">
        <v>915</v>
      </c>
      <c r="J1785" s="135">
        <v>0</v>
      </c>
      <c r="L1785" s="135">
        <v>0</v>
      </c>
      <c r="N1785" s="135">
        <v>0</v>
      </c>
      <c r="P1785" s="135">
        <v>0</v>
      </c>
      <c r="R1785" s="135">
        <v>0</v>
      </c>
    </row>
    <row r="1786" spans="1:46" ht="12" customHeight="1" x14ac:dyDescent="0.2">
      <c r="A1786" s="8">
        <v>23000</v>
      </c>
      <c r="B1786" s="8">
        <v>1000</v>
      </c>
      <c r="C1786" s="8">
        <v>51100</v>
      </c>
      <c r="D1786" s="8" t="s">
        <v>56</v>
      </c>
      <c r="E1786" s="17">
        <v>2000</v>
      </c>
      <c r="F1786" s="17" t="s">
        <v>12</v>
      </c>
      <c r="G1786" s="17">
        <v>1622</v>
      </c>
      <c r="H1786" s="17" t="s">
        <v>920</v>
      </c>
      <c r="J1786" s="135">
        <v>0</v>
      </c>
      <c r="L1786" s="135">
        <v>0</v>
      </c>
      <c r="N1786" s="135">
        <v>0</v>
      </c>
      <c r="P1786" s="135">
        <v>0</v>
      </c>
      <c r="R1786" s="135">
        <v>0</v>
      </c>
    </row>
    <row r="1787" spans="1:46" s="141" customFormat="1" ht="12" customHeight="1" x14ac:dyDescent="0.2">
      <c r="A1787" s="8">
        <v>23000</v>
      </c>
      <c r="B1787" s="8">
        <v>1000</v>
      </c>
      <c r="C1787" s="8">
        <v>51100</v>
      </c>
      <c r="D1787" s="8" t="s">
        <v>56</v>
      </c>
      <c r="E1787" s="17">
        <v>2000</v>
      </c>
      <c r="F1787" s="17" t="s">
        <v>12</v>
      </c>
      <c r="G1787" s="17">
        <v>1624</v>
      </c>
      <c r="H1787" s="17" t="s">
        <v>921</v>
      </c>
      <c r="I1787" s="97"/>
      <c r="J1787" s="135">
        <v>0</v>
      </c>
      <c r="K1787" s="136"/>
      <c r="L1787" s="135">
        <v>0</v>
      </c>
      <c r="M1787" s="136"/>
      <c r="N1787" s="135">
        <v>0</v>
      </c>
      <c r="O1787" s="136"/>
      <c r="P1787" s="135">
        <v>0</v>
      </c>
      <c r="Q1787" s="136"/>
      <c r="R1787" s="135">
        <v>0</v>
      </c>
      <c r="S1787" s="140"/>
      <c r="T1787" s="140"/>
      <c r="U1787" s="140"/>
      <c r="V1787" s="140"/>
      <c r="W1787" s="140"/>
      <c r="X1787" s="140"/>
      <c r="Y1787" s="140"/>
      <c r="Z1787" s="140"/>
      <c r="AA1787" s="140"/>
      <c r="AB1787" s="140"/>
      <c r="AC1787" s="140"/>
      <c r="AD1787" s="140"/>
      <c r="AE1787" s="140"/>
      <c r="AF1787" s="140"/>
      <c r="AG1787" s="140"/>
      <c r="AH1787" s="140"/>
      <c r="AI1787" s="140"/>
      <c r="AJ1787" s="140"/>
      <c r="AK1787" s="140"/>
      <c r="AL1787" s="140"/>
      <c r="AM1787" s="140"/>
      <c r="AN1787" s="140"/>
      <c r="AO1787" s="140"/>
      <c r="AP1787" s="140"/>
      <c r="AQ1787" s="140"/>
      <c r="AR1787" s="140"/>
      <c r="AS1787" s="140"/>
      <c r="AT1787" s="140"/>
    </row>
    <row r="1788" spans="1:46" ht="14.25" x14ac:dyDescent="0.3">
      <c r="A1788" s="4"/>
      <c r="B1788" s="26"/>
      <c r="C1788" s="7"/>
      <c r="D1788" s="7"/>
      <c r="E1788" s="27" t="s">
        <v>218</v>
      </c>
      <c r="F1788" s="18"/>
      <c r="G1788" s="19"/>
      <c r="H1788" s="19"/>
      <c r="I1788" s="89"/>
      <c r="J1788" s="73" t="s">
        <v>905</v>
      </c>
      <c r="K1788" s="83"/>
      <c r="L1788" s="73" t="s">
        <v>906</v>
      </c>
      <c r="M1788" s="83"/>
      <c r="N1788" s="73" t="s">
        <v>907</v>
      </c>
      <c r="O1788" s="83"/>
      <c r="P1788" s="73" t="s">
        <v>908</v>
      </c>
      <c r="Q1788" s="83"/>
      <c r="R1788" s="73" t="s">
        <v>909</v>
      </c>
    </row>
    <row r="1789" spans="1:46" ht="12" customHeight="1" x14ac:dyDescent="0.2">
      <c r="A1789" s="8">
        <v>23000</v>
      </c>
      <c r="B1789" s="8">
        <v>1000</v>
      </c>
      <c r="C1789" s="8">
        <v>51100</v>
      </c>
      <c r="D1789" s="8" t="s">
        <v>56</v>
      </c>
      <c r="E1789" s="17">
        <v>3000</v>
      </c>
      <c r="F1789" s="17" t="s">
        <v>12</v>
      </c>
      <c r="G1789" s="17">
        <v>1113</v>
      </c>
      <c r="H1789" s="17" t="s">
        <v>949</v>
      </c>
      <c r="J1789" s="135">
        <v>0</v>
      </c>
      <c r="L1789" s="135">
        <v>0</v>
      </c>
      <c r="N1789" s="135">
        <v>0</v>
      </c>
      <c r="P1789" s="135">
        <v>0</v>
      </c>
      <c r="R1789" s="135">
        <v>0</v>
      </c>
    </row>
    <row r="1790" spans="1:46" ht="12" customHeight="1" x14ac:dyDescent="0.2">
      <c r="A1790" s="8">
        <v>23000</v>
      </c>
      <c r="B1790" s="8">
        <v>1000</v>
      </c>
      <c r="C1790" s="8">
        <v>51100</v>
      </c>
      <c r="D1790" s="8" t="s">
        <v>56</v>
      </c>
      <c r="E1790" s="17">
        <v>3000</v>
      </c>
      <c r="F1790" s="17" t="s">
        <v>12</v>
      </c>
      <c r="G1790" s="17">
        <v>1114</v>
      </c>
      <c r="H1790" s="17" t="s">
        <v>950</v>
      </c>
      <c r="J1790" s="135">
        <v>0</v>
      </c>
      <c r="L1790" s="135">
        <v>0</v>
      </c>
      <c r="N1790" s="135">
        <v>0</v>
      </c>
      <c r="P1790" s="135">
        <v>0</v>
      </c>
      <c r="R1790" s="135">
        <v>0</v>
      </c>
    </row>
    <row r="1791" spans="1:46" ht="12" customHeight="1" x14ac:dyDescent="0.2">
      <c r="A1791" s="8">
        <v>23000</v>
      </c>
      <c r="B1791" s="8">
        <v>1000</v>
      </c>
      <c r="C1791" s="8">
        <v>51100</v>
      </c>
      <c r="D1791" s="8" t="s">
        <v>56</v>
      </c>
      <c r="E1791" s="17">
        <v>3000</v>
      </c>
      <c r="F1791" s="17" t="s">
        <v>12</v>
      </c>
      <c r="G1791" s="17">
        <v>1217</v>
      </c>
      <c r="H1791" s="17" t="s">
        <v>934</v>
      </c>
      <c r="J1791" s="135">
        <v>0</v>
      </c>
      <c r="L1791" s="135">
        <v>0</v>
      </c>
      <c r="N1791" s="135">
        <v>0</v>
      </c>
      <c r="P1791" s="135">
        <v>0</v>
      </c>
      <c r="R1791" s="135">
        <v>0</v>
      </c>
    </row>
    <row r="1792" spans="1:46" ht="12" customHeight="1" x14ac:dyDescent="0.2">
      <c r="A1792" s="8">
        <v>23000</v>
      </c>
      <c r="B1792" s="8">
        <v>1000</v>
      </c>
      <c r="C1792" s="8">
        <v>51100</v>
      </c>
      <c r="D1792" s="8" t="s">
        <v>56</v>
      </c>
      <c r="E1792" s="17">
        <v>3000</v>
      </c>
      <c r="F1792" s="17" t="s">
        <v>12</v>
      </c>
      <c r="G1792" s="17">
        <v>1613</v>
      </c>
      <c r="H1792" s="17" t="s">
        <v>915</v>
      </c>
      <c r="J1792" s="135">
        <v>0</v>
      </c>
      <c r="L1792" s="135">
        <v>0</v>
      </c>
      <c r="N1792" s="135">
        <v>0</v>
      </c>
      <c r="P1792" s="135">
        <v>0</v>
      </c>
      <c r="R1792" s="135">
        <v>0</v>
      </c>
    </row>
    <row r="1793" spans="1:46" ht="12" customHeight="1" x14ac:dyDescent="0.2">
      <c r="A1793" s="8">
        <v>23000</v>
      </c>
      <c r="B1793" s="8">
        <v>1000</v>
      </c>
      <c r="C1793" s="8">
        <v>51100</v>
      </c>
      <c r="D1793" s="8" t="s">
        <v>56</v>
      </c>
      <c r="E1793" s="17">
        <v>3000</v>
      </c>
      <c r="F1793" s="17" t="s">
        <v>12</v>
      </c>
      <c r="G1793" s="17">
        <v>1622</v>
      </c>
      <c r="H1793" s="17" t="s">
        <v>920</v>
      </c>
      <c r="J1793" s="135">
        <v>0</v>
      </c>
      <c r="L1793" s="135">
        <v>0</v>
      </c>
      <c r="N1793" s="135">
        <v>0</v>
      </c>
      <c r="P1793" s="135">
        <v>0</v>
      </c>
      <c r="R1793" s="135">
        <v>0</v>
      </c>
    </row>
    <row r="1794" spans="1:46" s="141" customFormat="1" ht="12" customHeight="1" x14ac:dyDescent="0.2">
      <c r="A1794" s="8">
        <v>23000</v>
      </c>
      <c r="B1794" s="8">
        <v>1000</v>
      </c>
      <c r="C1794" s="8">
        <v>51100</v>
      </c>
      <c r="D1794" s="8" t="s">
        <v>56</v>
      </c>
      <c r="E1794" s="17">
        <v>3000</v>
      </c>
      <c r="F1794" s="17" t="s">
        <v>12</v>
      </c>
      <c r="G1794" s="17">
        <v>1624</v>
      </c>
      <c r="H1794" s="17" t="s">
        <v>921</v>
      </c>
      <c r="I1794" s="97"/>
      <c r="J1794" s="135">
        <v>0</v>
      </c>
      <c r="K1794" s="136"/>
      <c r="L1794" s="135">
        <v>0</v>
      </c>
      <c r="M1794" s="136"/>
      <c r="N1794" s="135">
        <v>0</v>
      </c>
      <c r="O1794" s="136"/>
      <c r="P1794" s="135">
        <v>0</v>
      </c>
      <c r="Q1794" s="136"/>
      <c r="R1794" s="135">
        <v>0</v>
      </c>
      <c r="S1794" s="140"/>
      <c r="T1794" s="140"/>
      <c r="U1794" s="140"/>
      <c r="V1794" s="140"/>
      <c r="W1794" s="140"/>
      <c r="X1794" s="140"/>
      <c r="Y1794" s="140"/>
      <c r="Z1794" s="140"/>
      <c r="AA1794" s="140"/>
      <c r="AB1794" s="140"/>
      <c r="AC1794" s="140"/>
      <c r="AD1794" s="140"/>
      <c r="AE1794" s="140"/>
      <c r="AF1794" s="140"/>
      <c r="AG1794" s="140"/>
      <c r="AH1794" s="140"/>
      <c r="AI1794" s="140"/>
      <c r="AJ1794" s="140"/>
      <c r="AK1794" s="140"/>
      <c r="AL1794" s="140"/>
      <c r="AM1794" s="140"/>
      <c r="AN1794" s="140"/>
      <c r="AO1794" s="140"/>
      <c r="AP1794" s="140"/>
      <c r="AQ1794" s="140"/>
      <c r="AR1794" s="140"/>
      <c r="AS1794" s="140"/>
      <c r="AT1794" s="140"/>
    </row>
    <row r="1795" spans="1:46" ht="14.25" x14ac:dyDescent="0.3">
      <c r="A1795" s="4"/>
      <c r="B1795" s="26"/>
      <c r="C1795" s="7"/>
      <c r="D1795" s="7"/>
      <c r="E1795" s="27" t="s">
        <v>219</v>
      </c>
      <c r="F1795" s="18"/>
      <c r="G1795" s="19"/>
      <c r="H1795" s="19"/>
      <c r="I1795" s="89"/>
      <c r="J1795" s="73" t="s">
        <v>905</v>
      </c>
      <c r="K1795" s="83"/>
      <c r="L1795" s="73" t="s">
        <v>906</v>
      </c>
      <c r="M1795" s="83"/>
      <c r="N1795" s="73" t="s">
        <v>907</v>
      </c>
      <c r="O1795" s="83"/>
      <c r="P1795" s="73" t="s">
        <v>908</v>
      </c>
      <c r="Q1795" s="83"/>
      <c r="R1795" s="73" t="s">
        <v>909</v>
      </c>
    </row>
    <row r="1796" spans="1:46" x14ac:dyDescent="0.2">
      <c r="A1796" s="8">
        <v>23000</v>
      </c>
      <c r="B1796" s="8">
        <v>1000</v>
      </c>
      <c r="C1796" s="8">
        <v>51100</v>
      </c>
      <c r="D1796" s="8" t="s">
        <v>56</v>
      </c>
      <c r="E1796" s="17">
        <v>4010</v>
      </c>
      <c r="F1796" s="17" t="s">
        <v>12</v>
      </c>
      <c r="G1796" s="17">
        <v>1113</v>
      </c>
      <c r="H1796" s="17" t="s">
        <v>949</v>
      </c>
      <c r="J1796" s="135">
        <v>0</v>
      </c>
      <c r="L1796" s="135">
        <v>0</v>
      </c>
      <c r="N1796" s="135">
        <v>0</v>
      </c>
      <c r="P1796" s="135">
        <v>0</v>
      </c>
      <c r="R1796" s="135">
        <v>0</v>
      </c>
    </row>
    <row r="1797" spans="1:46" ht="12" customHeight="1" x14ac:dyDescent="0.2">
      <c r="A1797" s="8">
        <v>23000</v>
      </c>
      <c r="B1797" s="8">
        <v>1000</v>
      </c>
      <c r="C1797" s="8">
        <v>51100</v>
      </c>
      <c r="D1797" s="8" t="s">
        <v>56</v>
      </c>
      <c r="E1797" s="17">
        <v>4010</v>
      </c>
      <c r="F1797" s="17" t="s">
        <v>12</v>
      </c>
      <c r="G1797" s="17">
        <v>1114</v>
      </c>
      <c r="H1797" s="17" t="s">
        <v>950</v>
      </c>
      <c r="J1797" s="135">
        <v>0</v>
      </c>
      <c r="L1797" s="135">
        <v>0</v>
      </c>
      <c r="N1797" s="135">
        <v>0</v>
      </c>
      <c r="P1797" s="135">
        <v>0</v>
      </c>
      <c r="R1797" s="135">
        <v>0</v>
      </c>
    </row>
    <row r="1798" spans="1:46" ht="12" customHeight="1" x14ac:dyDescent="0.2">
      <c r="A1798" s="8">
        <v>23000</v>
      </c>
      <c r="B1798" s="8">
        <v>1000</v>
      </c>
      <c r="C1798" s="8">
        <v>51100</v>
      </c>
      <c r="D1798" s="8" t="s">
        <v>56</v>
      </c>
      <c r="E1798" s="17">
        <v>4010</v>
      </c>
      <c r="F1798" s="17" t="s">
        <v>12</v>
      </c>
      <c r="G1798" s="17">
        <v>1217</v>
      </c>
      <c r="H1798" s="17" t="s">
        <v>934</v>
      </c>
      <c r="J1798" s="135">
        <v>0</v>
      </c>
      <c r="L1798" s="135">
        <v>0</v>
      </c>
      <c r="N1798" s="135">
        <v>0</v>
      </c>
      <c r="P1798" s="135">
        <v>0</v>
      </c>
      <c r="R1798" s="135">
        <v>0</v>
      </c>
    </row>
    <row r="1799" spans="1:46" ht="12" customHeight="1" x14ac:dyDescent="0.2">
      <c r="A1799" s="8">
        <v>23000</v>
      </c>
      <c r="B1799" s="8">
        <v>1000</v>
      </c>
      <c r="C1799" s="8">
        <v>51100</v>
      </c>
      <c r="D1799" s="8" t="s">
        <v>56</v>
      </c>
      <c r="E1799" s="17">
        <v>4010</v>
      </c>
      <c r="F1799" s="17" t="s">
        <v>12</v>
      </c>
      <c r="G1799" s="17">
        <v>1613</v>
      </c>
      <c r="H1799" s="17" t="s">
        <v>915</v>
      </c>
      <c r="J1799" s="135">
        <v>0</v>
      </c>
      <c r="L1799" s="135">
        <v>0</v>
      </c>
      <c r="N1799" s="135">
        <v>0</v>
      </c>
      <c r="P1799" s="135">
        <v>0</v>
      </c>
      <c r="R1799" s="135">
        <v>0</v>
      </c>
    </row>
    <row r="1800" spans="1:46" ht="12" customHeight="1" x14ac:dyDescent="0.2">
      <c r="A1800" s="8">
        <v>23000</v>
      </c>
      <c r="B1800" s="8">
        <v>1000</v>
      </c>
      <c r="C1800" s="8">
        <v>51100</v>
      </c>
      <c r="D1800" s="8" t="s">
        <v>56</v>
      </c>
      <c r="E1800" s="17">
        <v>4010</v>
      </c>
      <c r="F1800" s="17" t="s">
        <v>12</v>
      </c>
      <c r="G1800" s="17">
        <v>1622</v>
      </c>
      <c r="H1800" s="17" t="s">
        <v>920</v>
      </c>
      <c r="J1800" s="135">
        <v>0</v>
      </c>
      <c r="L1800" s="135">
        <v>0</v>
      </c>
      <c r="N1800" s="135">
        <v>0</v>
      </c>
      <c r="P1800" s="135">
        <v>0</v>
      </c>
      <c r="R1800" s="135">
        <v>0</v>
      </c>
    </row>
    <row r="1801" spans="1:46" s="141" customFormat="1" ht="12" customHeight="1" x14ac:dyDescent="0.2">
      <c r="A1801" s="8">
        <v>23000</v>
      </c>
      <c r="B1801" s="8">
        <v>1000</v>
      </c>
      <c r="C1801" s="8">
        <v>51100</v>
      </c>
      <c r="D1801" s="8" t="s">
        <v>56</v>
      </c>
      <c r="E1801" s="17">
        <v>4010</v>
      </c>
      <c r="F1801" s="17" t="s">
        <v>12</v>
      </c>
      <c r="G1801" s="17">
        <v>1624</v>
      </c>
      <c r="H1801" s="17" t="s">
        <v>921</v>
      </c>
      <c r="I1801" s="97"/>
      <c r="J1801" s="135">
        <v>0</v>
      </c>
      <c r="K1801" s="136"/>
      <c r="L1801" s="135">
        <v>0</v>
      </c>
      <c r="M1801" s="136"/>
      <c r="N1801" s="135">
        <v>0</v>
      </c>
      <c r="O1801" s="136"/>
      <c r="P1801" s="135">
        <v>0</v>
      </c>
      <c r="Q1801" s="136"/>
      <c r="R1801" s="135">
        <v>0</v>
      </c>
      <c r="S1801" s="140"/>
      <c r="T1801" s="140"/>
      <c r="U1801" s="140"/>
      <c r="V1801" s="140"/>
      <c r="W1801" s="140"/>
      <c r="X1801" s="140"/>
      <c r="Y1801" s="140"/>
      <c r="Z1801" s="140"/>
      <c r="AA1801" s="140"/>
      <c r="AB1801" s="140"/>
      <c r="AC1801" s="140"/>
      <c r="AD1801" s="140"/>
      <c r="AE1801" s="140"/>
      <c r="AF1801" s="140"/>
      <c r="AG1801" s="140"/>
      <c r="AH1801" s="140"/>
      <c r="AI1801" s="140"/>
      <c r="AJ1801" s="140"/>
      <c r="AK1801" s="140"/>
      <c r="AL1801" s="140"/>
      <c r="AM1801" s="140"/>
      <c r="AN1801" s="140"/>
      <c r="AO1801" s="140"/>
      <c r="AP1801" s="140"/>
      <c r="AQ1801" s="140"/>
      <c r="AR1801" s="140"/>
      <c r="AS1801" s="140"/>
      <c r="AT1801" s="140"/>
    </row>
    <row r="1802" spans="1:46" ht="14.25" x14ac:dyDescent="0.3">
      <c r="A1802" s="4"/>
      <c r="B1802" s="26"/>
      <c r="C1802" s="7"/>
      <c r="D1802" s="7"/>
      <c r="E1802" s="27" t="s">
        <v>658</v>
      </c>
      <c r="F1802" s="18"/>
      <c r="G1802" s="19"/>
      <c r="H1802" s="19"/>
      <c r="I1802" s="89"/>
      <c r="J1802" s="73" t="s">
        <v>905</v>
      </c>
      <c r="K1802" s="83"/>
      <c r="L1802" s="73" t="s">
        <v>906</v>
      </c>
      <c r="M1802" s="83"/>
      <c r="N1802" s="73" t="s">
        <v>907</v>
      </c>
      <c r="O1802" s="83"/>
      <c r="P1802" s="73" t="s">
        <v>908</v>
      </c>
      <c r="Q1802" s="83"/>
      <c r="R1802" s="73" t="s">
        <v>909</v>
      </c>
    </row>
    <row r="1803" spans="1:46" ht="12" customHeight="1" x14ac:dyDescent="0.2">
      <c r="A1803" s="8">
        <v>23000</v>
      </c>
      <c r="B1803" s="8">
        <v>1000</v>
      </c>
      <c r="C1803" s="8">
        <v>51100</v>
      </c>
      <c r="D1803" s="8" t="s">
        <v>56</v>
      </c>
      <c r="E1803" s="17">
        <v>4020</v>
      </c>
      <c r="F1803" s="17" t="s">
        <v>12</v>
      </c>
      <c r="G1803" s="17">
        <v>1113</v>
      </c>
      <c r="H1803" s="17" t="s">
        <v>949</v>
      </c>
      <c r="J1803" s="135">
        <v>0</v>
      </c>
      <c r="L1803" s="135">
        <v>0</v>
      </c>
      <c r="N1803" s="135">
        <v>0</v>
      </c>
      <c r="P1803" s="135">
        <v>0</v>
      </c>
      <c r="R1803" s="135">
        <v>0</v>
      </c>
    </row>
    <row r="1804" spans="1:46" ht="12" customHeight="1" x14ac:dyDescent="0.2">
      <c r="A1804" s="8">
        <v>23000</v>
      </c>
      <c r="B1804" s="8">
        <v>1000</v>
      </c>
      <c r="C1804" s="8">
        <v>51100</v>
      </c>
      <c r="D1804" s="8" t="s">
        <v>56</v>
      </c>
      <c r="E1804" s="17">
        <v>4020</v>
      </c>
      <c r="F1804" s="17" t="s">
        <v>12</v>
      </c>
      <c r="G1804" s="17">
        <v>1114</v>
      </c>
      <c r="H1804" s="17" t="s">
        <v>950</v>
      </c>
      <c r="J1804" s="135">
        <v>0</v>
      </c>
      <c r="L1804" s="135">
        <v>0</v>
      </c>
      <c r="N1804" s="135">
        <v>0</v>
      </c>
      <c r="P1804" s="135">
        <v>0</v>
      </c>
      <c r="R1804" s="135">
        <v>0</v>
      </c>
    </row>
    <row r="1805" spans="1:46" ht="12" customHeight="1" x14ac:dyDescent="0.2">
      <c r="A1805" s="8">
        <v>23000</v>
      </c>
      <c r="B1805" s="8">
        <v>1000</v>
      </c>
      <c r="C1805" s="8">
        <v>51100</v>
      </c>
      <c r="D1805" s="8" t="s">
        <v>56</v>
      </c>
      <c r="E1805" s="17">
        <v>4020</v>
      </c>
      <c r="F1805" s="17" t="s">
        <v>12</v>
      </c>
      <c r="G1805" s="17">
        <v>1217</v>
      </c>
      <c r="H1805" s="17" t="s">
        <v>934</v>
      </c>
      <c r="J1805" s="135">
        <v>0</v>
      </c>
      <c r="L1805" s="135">
        <v>0</v>
      </c>
      <c r="N1805" s="135">
        <v>0</v>
      </c>
      <c r="P1805" s="135">
        <v>0</v>
      </c>
      <c r="R1805" s="135">
        <v>0</v>
      </c>
    </row>
    <row r="1806" spans="1:46" ht="12" customHeight="1" x14ac:dyDescent="0.2">
      <c r="A1806" s="8">
        <v>23000</v>
      </c>
      <c r="B1806" s="8">
        <v>1000</v>
      </c>
      <c r="C1806" s="8">
        <v>51100</v>
      </c>
      <c r="D1806" s="8" t="s">
        <v>56</v>
      </c>
      <c r="E1806" s="17">
        <v>4020</v>
      </c>
      <c r="F1806" s="17" t="s">
        <v>12</v>
      </c>
      <c r="G1806" s="17">
        <v>1613</v>
      </c>
      <c r="H1806" s="17" t="s">
        <v>915</v>
      </c>
      <c r="J1806" s="135">
        <v>0</v>
      </c>
      <c r="L1806" s="135">
        <v>0</v>
      </c>
      <c r="N1806" s="135">
        <v>0</v>
      </c>
      <c r="P1806" s="135">
        <v>0</v>
      </c>
      <c r="R1806" s="135">
        <v>0</v>
      </c>
    </row>
    <row r="1807" spans="1:46" ht="12" customHeight="1" x14ac:dyDescent="0.2">
      <c r="A1807" s="8">
        <v>23000</v>
      </c>
      <c r="B1807" s="8">
        <v>1000</v>
      </c>
      <c r="C1807" s="8">
        <v>51100</v>
      </c>
      <c r="D1807" s="8" t="s">
        <v>56</v>
      </c>
      <c r="E1807" s="17">
        <v>4020</v>
      </c>
      <c r="F1807" s="17" t="s">
        <v>12</v>
      </c>
      <c r="G1807" s="17">
        <v>1622</v>
      </c>
      <c r="H1807" s="17" t="s">
        <v>920</v>
      </c>
      <c r="J1807" s="135">
        <v>0</v>
      </c>
      <c r="L1807" s="135">
        <v>0</v>
      </c>
      <c r="N1807" s="135">
        <v>0</v>
      </c>
      <c r="P1807" s="135">
        <v>0</v>
      </c>
      <c r="R1807" s="135">
        <v>0</v>
      </c>
    </row>
    <row r="1808" spans="1:46" s="141" customFormat="1" ht="12" customHeight="1" x14ac:dyDescent="0.2">
      <c r="A1808" s="8">
        <v>23000</v>
      </c>
      <c r="B1808" s="8">
        <v>1000</v>
      </c>
      <c r="C1808" s="8">
        <v>51100</v>
      </c>
      <c r="D1808" s="8" t="s">
        <v>56</v>
      </c>
      <c r="E1808" s="17">
        <v>4020</v>
      </c>
      <c r="F1808" s="17" t="s">
        <v>12</v>
      </c>
      <c r="G1808" s="17">
        <v>1624</v>
      </c>
      <c r="H1808" s="17" t="s">
        <v>921</v>
      </c>
      <c r="I1808" s="97"/>
      <c r="J1808" s="135">
        <v>0</v>
      </c>
      <c r="K1808" s="136"/>
      <c r="L1808" s="135">
        <v>0</v>
      </c>
      <c r="M1808" s="136"/>
      <c r="N1808" s="135">
        <v>0</v>
      </c>
      <c r="O1808" s="136"/>
      <c r="P1808" s="135">
        <v>0</v>
      </c>
      <c r="Q1808" s="136"/>
      <c r="R1808" s="135">
        <v>0</v>
      </c>
      <c r="S1808" s="140"/>
      <c r="T1808" s="140"/>
      <c r="U1808" s="140"/>
      <c r="V1808" s="140"/>
      <c r="W1808" s="140"/>
      <c r="X1808" s="140"/>
      <c r="Y1808" s="140"/>
      <c r="Z1808" s="140"/>
      <c r="AA1808" s="140"/>
      <c r="AB1808" s="140"/>
      <c r="AC1808" s="140"/>
      <c r="AD1808" s="140"/>
      <c r="AE1808" s="140"/>
      <c r="AF1808" s="140"/>
      <c r="AG1808" s="140"/>
      <c r="AH1808" s="140"/>
      <c r="AI1808" s="140"/>
      <c r="AJ1808" s="140"/>
      <c r="AK1808" s="140"/>
      <c r="AL1808" s="140"/>
      <c r="AM1808" s="140"/>
      <c r="AN1808" s="140"/>
      <c r="AO1808" s="140"/>
      <c r="AP1808" s="140"/>
      <c r="AQ1808" s="140"/>
      <c r="AR1808" s="140"/>
      <c r="AS1808" s="140"/>
      <c r="AT1808" s="140"/>
    </row>
    <row r="1809" spans="1:46" ht="14.25" x14ac:dyDescent="0.3">
      <c r="A1809" s="4"/>
      <c r="B1809" s="26"/>
      <c r="C1809" s="7"/>
      <c r="D1809" s="7"/>
      <c r="E1809" s="27" t="s">
        <v>221</v>
      </c>
      <c r="F1809" s="18"/>
      <c r="G1809" s="19"/>
      <c r="H1809" s="19"/>
      <c r="I1809" s="89"/>
      <c r="J1809" s="73" t="s">
        <v>905</v>
      </c>
      <c r="K1809" s="83"/>
      <c r="L1809" s="73" t="s">
        <v>906</v>
      </c>
      <c r="M1809" s="83"/>
      <c r="N1809" s="73" t="s">
        <v>907</v>
      </c>
      <c r="O1809" s="83"/>
      <c r="P1809" s="73" t="s">
        <v>908</v>
      </c>
      <c r="Q1809" s="83"/>
      <c r="R1809" s="73" t="s">
        <v>909</v>
      </c>
    </row>
    <row r="1810" spans="1:46" ht="12" customHeight="1" x14ac:dyDescent="0.2">
      <c r="A1810" s="8">
        <v>23000</v>
      </c>
      <c r="B1810" s="8">
        <v>1000</v>
      </c>
      <c r="C1810" s="8">
        <v>51100</v>
      </c>
      <c r="D1810" s="8" t="s">
        <v>56</v>
      </c>
      <c r="E1810" s="17">
        <v>9000</v>
      </c>
      <c r="F1810" s="17" t="s">
        <v>12</v>
      </c>
      <c r="G1810" s="17">
        <v>1113</v>
      </c>
      <c r="H1810" s="17" t="s">
        <v>949</v>
      </c>
      <c r="J1810" s="135">
        <v>0</v>
      </c>
      <c r="L1810" s="135">
        <v>0</v>
      </c>
      <c r="N1810" s="135">
        <v>0</v>
      </c>
      <c r="P1810" s="135">
        <v>0</v>
      </c>
      <c r="R1810" s="135">
        <v>0</v>
      </c>
    </row>
    <row r="1811" spans="1:46" ht="12" customHeight="1" x14ac:dyDescent="0.2">
      <c r="A1811" s="8">
        <v>23000</v>
      </c>
      <c r="B1811" s="8">
        <v>1000</v>
      </c>
      <c r="C1811" s="8">
        <v>51100</v>
      </c>
      <c r="D1811" s="8" t="s">
        <v>56</v>
      </c>
      <c r="E1811" s="17">
        <v>9000</v>
      </c>
      <c r="F1811" s="17" t="s">
        <v>12</v>
      </c>
      <c r="G1811" s="17">
        <v>1114</v>
      </c>
      <c r="H1811" s="17" t="s">
        <v>950</v>
      </c>
      <c r="J1811" s="135">
        <v>0</v>
      </c>
      <c r="L1811" s="135">
        <v>0</v>
      </c>
      <c r="N1811" s="135">
        <v>0</v>
      </c>
      <c r="P1811" s="135">
        <v>0</v>
      </c>
      <c r="R1811" s="135">
        <v>0</v>
      </c>
    </row>
    <row r="1812" spans="1:46" ht="12" customHeight="1" x14ac:dyDescent="0.2">
      <c r="A1812" s="8">
        <v>23000</v>
      </c>
      <c r="B1812" s="8">
        <v>1000</v>
      </c>
      <c r="C1812" s="8">
        <v>51100</v>
      </c>
      <c r="D1812" s="8" t="s">
        <v>56</v>
      </c>
      <c r="E1812" s="17">
        <v>9000</v>
      </c>
      <c r="F1812" s="17" t="s">
        <v>12</v>
      </c>
      <c r="G1812" s="17">
        <v>1217</v>
      </c>
      <c r="H1812" s="17" t="s">
        <v>934</v>
      </c>
      <c r="J1812" s="135">
        <v>0</v>
      </c>
      <c r="L1812" s="135">
        <v>0</v>
      </c>
      <c r="N1812" s="135">
        <v>0</v>
      </c>
      <c r="P1812" s="135">
        <v>0</v>
      </c>
      <c r="R1812" s="135">
        <v>0</v>
      </c>
    </row>
    <row r="1813" spans="1:46" ht="12" customHeight="1" x14ac:dyDescent="0.2">
      <c r="A1813" s="8">
        <v>23000</v>
      </c>
      <c r="B1813" s="8">
        <v>1000</v>
      </c>
      <c r="C1813" s="8">
        <v>51100</v>
      </c>
      <c r="D1813" s="8" t="s">
        <v>56</v>
      </c>
      <c r="E1813" s="17">
        <v>9000</v>
      </c>
      <c r="F1813" s="17" t="s">
        <v>12</v>
      </c>
      <c r="G1813" s="17">
        <v>1613</v>
      </c>
      <c r="H1813" s="17" t="s">
        <v>915</v>
      </c>
      <c r="J1813" s="135">
        <v>0</v>
      </c>
      <c r="L1813" s="135">
        <v>0</v>
      </c>
      <c r="N1813" s="135">
        <v>0</v>
      </c>
      <c r="P1813" s="135">
        <v>0</v>
      </c>
      <c r="R1813" s="135">
        <v>0</v>
      </c>
    </row>
    <row r="1814" spans="1:46" ht="12" customHeight="1" x14ac:dyDescent="0.2">
      <c r="A1814" s="8">
        <v>23000</v>
      </c>
      <c r="B1814" s="8">
        <v>1000</v>
      </c>
      <c r="C1814" s="8">
        <v>51100</v>
      </c>
      <c r="D1814" s="8" t="s">
        <v>56</v>
      </c>
      <c r="E1814" s="17">
        <v>9000</v>
      </c>
      <c r="F1814" s="17" t="s">
        <v>12</v>
      </c>
      <c r="G1814" s="17">
        <v>1622</v>
      </c>
      <c r="H1814" s="17" t="s">
        <v>920</v>
      </c>
      <c r="J1814" s="135">
        <v>0</v>
      </c>
      <c r="L1814" s="135">
        <v>0</v>
      </c>
      <c r="N1814" s="135">
        <v>0</v>
      </c>
      <c r="P1814" s="135">
        <v>0</v>
      </c>
      <c r="R1814" s="135">
        <v>0</v>
      </c>
    </row>
    <row r="1815" spans="1:46" s="141" customFormat="1" ht="12" customHeight="1" x14ac:dyDescent="0.2">
      <c r="A1815" s="8">
        <v>23000</v>
      </c>
      <c r="B1815" s="8">
        <v>1000</v>
      </c>
      <c r="C1815" s="8">
        <v>51100</v>
      </c>
      <c r="D1815" s="8" t="s">
        <v>56</v>
      </c>
      <c r="E1815" s="17">
        <v>9000</v>
      </c>
      <c r="F1815" s="17" t="s">
        <v>12</v>
      </c>
      <c r="G1815" s="17">
        <v>1624</v>
      </c>
      <c r="H1815" s="17" t="s">
        <v>921</v>
      </c>
      <c r="I1815" s="97"/>
      <c r="J1815" s="135">
        <v>0</v>
      </c>
      <c r="K1815" s="136"/>
      <c r="L1815" s="135">
        <v>0</v>
      </c>
      <c r="M1815" s="136"/>
      <c r="N1815" s="135">
        <v>0</v>
      </c>
      <c r="O1815" s="136"/>
      <c r="P1815" s="135">
        <v>0</v>
      </c>
      <c r="Q1815" s="136"/>
      <c r="R1815" s="135">
        <v>0</v>
      </c>
      <c r="S1815" s="140"/>
      <c r="T1815" s="140"/>
      <c r="U1815" s="140"/>
      <c r="V1815" s="140"/>
      <c r="W1815" s="140"/>
      <c r="X1815" s="140"/>
      <c r="Y1815" s="140"/>
      <c r="Z1815" s="140"/>
      <c r="AA1815" s="140"/>
      <c r="AB1815" s="140"/>
      <c r="AC1815" s="140"/>
      <c r="AD1815" s="140"/>
      <c r="AE1815" s="140"/>
      <c r="AF1815" s="140"/>
      <c r="AG1815" s="140"/>
      <c r="AH1815" s="140"/>
      <c r="AI1815" s="140"/>
      <c r="AJ1815" s="140"/>
      <c r="AK1815" s="140"/>
      <c r="AL1815" s="140"/>
      <c r="AM1815" s="140"/>
      <c r="AN1815" s="140"/>
      <c r="AO1815" s="140"/>
      <c r="AP1815" s="140"/>
      <c r="AQ1815" s="140"/>
      <c r="AR1815" s="140"/>
      <c r="AS1815" s="140"/>
      <c r="AT1815" s="140"/>
    </row>
    <row r="1816" spans="1:46" ht="14.25" x14ac:dyDescent="0.3">
      <c r="A1816" s="4"/>
      <c r="B1816" s="26"/>
      <c r="C1816" s="7"/>
      <c r="D1816" s="7"/>
      <c r="E1816" s="27" t="s">
        <v>214</v>
      </c>
      <c r="F1816" s="18"/>
      <c r="G1816" s="19"/>
      <c r="H1816" s="19"/>
      <c r="I1816" s="89"/>
      <c r="J1816" s="73" t="s">
        <v>905</v>
      </c>
      <c r="K1816" s="83"/>
      <c r="L1816" s="73" t="s">
        <v>906</v>
      </c>
      <c r="M1816" s="83"/>
      <c r="N1816" s="73" t="s">
        <v>907</v>
      </c>
      <c r="O1816" s="83"/>
      <c r="P1816" s="73" t="s">
        <v>908</v>
      </c>
      <c r="Q1816" s="83"/>
      <c r="R1816" s="73" t="s">
        <v>909</v>
      </c>
    </row>
    <row r="1817" spans="1:46" ht="12" customHeight="1" x14ac:dyDescent="0.2">
      <c r="A1817" s="8">
        <v>23000</v>
      </c>
      <c r="B1817" s="8">
        <v>1000</v>
      </c>
      <c r="C1817" s="8">
        <v>51200</v>
      </c>
      <c r="D1817" s="8" t="s">
        <v>57</v>
      </c>
      <c r="E1817" s="25" t="s">
        <v>10</v>
      </c>
      <c r="F1817" s="17" t="s">
        <v>12</v>
      </c>
      <c r="G1817" s="17">
        <v>1114</v>
      </c>
      <c r="H1817" s="17" t="s">
        <v>950</v>
      </c>
      <c r="J1817" s="135">
        <v>0</v>
      </c>
      <c r="L1817" s="135">
        <v>0</v>
      </c>
      <c r="N1817" s="135">
        <v>0</v>
      </c>
      <c r="P1817" s="135">
        <v>0</v>
      </c>
      <c r="R1817" s="135">
        <v>0</v>
      </c>
    </row>
    <row r="1818" spans="1:46" ht="12" customHeight="1" x14ac:dyDescent="0.2">
      <c r="A1818" s="8">
        <v>23000</v>
      </c>
      <c r="B1818" s="8">
        <v>1000</v>
      </c>
      <c r="C1818" s="8">
        <v>51200</v>
      </c>
      <c r="D1818" s="8" t="s">
        <v>57</v>
      </c>
      <c r="E1818" s="25" t="s">
        <v>10</v>
      </c>
      <c r="F1818" s="17" t="s">
        <v>12</v>
      </c>
      <c r="G1818" s="17">
        <v>1217</v>
      </c>
      <c r="H1818" s="17" t="s">
        <v>934</v>
      </c>
      <c r="J1818" s="135">
        <v>0</v>
      </c>
      <c r="L1818" s="135">
        <v>0</v>
      </c>
      <c r="N1818" s="135">
        <v>0</v>
      </c>
      <c r="P1818" s="135">
        <v>0</v>
      </c>
      <c r="R1818" s="135">
        <v>0</v>
      </c>
    </row>
    <row r="1819" spans="1:46" ht="12" customHeight="1" x14ac:dyDescent="0.2">
      <c r="A1819" s="8">
        <v>23000</v>
      </c>
      <c r="B1819" s="8">
        <v>1000</v>
      </c>
      <c r="C1819" s="8">
        <v>51200</v>
      </c>
      <c r="D1819" s="8" t="s">
        <v>57</v>
      </c>
      <c r="E1819" s="25" t="s">
        <v>10</v>
      </c>
      <c r="F1819" s="17" t="s">
        <v>12</v>
      </c>
      <c r="G1819" s="17">
        <v>1622</v>
      </c>
      <c r="H1819" s="17" t="s">
        <v>920</v>
      </c>
      <c r="J1819" s="135">
        <v>0</v>
      </c>
      <c r="L1819" s="135">
        <v>0</v>
      </c>
      <c r="N1819" s="135">
        <v>0</v>
      </c>
      <c r="P1819" s="135">
        <v>0</v>
      </c>
      <c r="R1819" s="135">
        <v>0</v>
      </c>
    </row>
    <row r="1820" spans="1:46" s="141" customFormat="1" ht="12" customHeight="1" x14ac:dyDescent="0.2">
      <c r="A1820" s="8">
        <v>23000</v>
      </c>
      <c r="B1820" s="8">
        <v>1000</v>
      </c>
      <c r="C1820" s="8">
        <v>51200</v>
      </c>
      <c r="D1820" s="8" t="s">
        <v>57</v>
      </c>
      <c r="E1820" s="25" t="s">
        <v>10</v>
      </c>
      <c r="F1820" s="17" t="s">
        <v>12</v>
      </c>
      <c r="G1820" s="17">
        <v>1624</v>
      </c>
      <c r="H1820" s="17" t="s">
        <v>921</v>
      </c>
      <c r="I1820" s="97"/>
      <c r="J1820" s="135">
        <v>0</v>
      </c>
      <c r="K1820" s="136"/>
      <c r="L1820" s="135">
        <v>0</v>
      </c>
      <c r="M1820" s="136"/>
      <c r="N1820" s="135">
        <v>0</v>
      </c>
      <c r="O1820" s="136"/>
      <c r="P1820" s="135">
        <v>0</v>
      </c>
      <c r="Q1820" s="136"/>
      <c r="R1820" s="135">
        <v>0</v>
      </c>
      <c r="S1820" s="140"/>
      <c r="T1820" s="140"/>
      <c r="U1820" s="140"/>
      <c r="V1820" s="140"/>
      <c r="W1820" s="140"/>
      <c r="X1820" s="140"/>
      <c r="Y1820" s="140"/>
      <c r="Z1820" s="140"/>
      <c r="AA1820" s="140"/>
      <c r="AB1820" s="140"/>
      <c r="AC1820" s="140"/>
      <c r="AD1820" s="140"/>
      <c r="AE1820" s="140"/>
      <c r="AF1820" s="140"/>
      <c r="AG1820" s="140"/>
      <c r="AH1820" s="140"/>
      <c r="AI1820" s="140"/>
      <c r="AJ1820" s="140"/>
      <c r="AK1820" s="140"/>
      <c r="AL1820" s="140"/>
      <c r="AM1820" s="140"/>
      <c r="AN1820" s="140"/>
      <c r="AO1820" s="140"/>
      <c r="AP1820" s="140"/>
      <c r="AQ1820" s="140"/>
      <c r="AR1820" s="140"/>
      <c r="AS1820" s="140"/>
      <c r="AT1820" s="140"/>
    </row>
    <row r="1821" spans="1:46" ht="14.25" x14ac:dyDescent="0.3">
      <c r="A1821" s="4"/>
      <c r="B1821" s="26"/>
      <c r="C1821" s="7"/>
      <c r="D1821" s="7"/>
      <c r="E1821" s="27" t="s">
        <v>215</v>
      </c>
      <c r="F1821" s="18"/>
      <c r="G1821" s="19"/>
      <c r="H1821" s="19"/>
      <c r="I1821" s="89"/>
      <c r="J1821" s="73" t="s">
        <v>905</v>
      </c>
      <c r="K1821" s="83"/>
      <c r="L1821" s="73" t="s">
        <v>906</v>
      </c>
      <c r="M1821" s="83"/>
      <c r="N1821" s="73" t="s">
        <v>907</v>
      </c>
      <c r="O1821" s="83"/>
      <c r="P1821" s="73" t="s">
        <v>908</v>
      </c>
      <c r="Q1821" s="83"/>
      <c r="R1821" s="73" t="s">
        <v>909</v>
      </c>
    </row>
    <row r="1822" spans="1:46" x14ac:dyDescent="0.2">
      <c r="A1822" s="8">
        <v>23000</v>
      </c>
      <c r="B1822" s="8">
        <v>1000</v>
      </c>
      <c r="C1822" s="8">
        <v>51200</v>
      </c>
      <c r="D1822" s="8" t="s">
        <v>57</v>
      </c>
      <c r="E1822" s="17">
        <v>1010</v>
      </c>
      <c r="F1822" s="17" t="s">
        <v>12</v>
      </c>
      <c r="G1822" s="17">
        <v>1114</v>
      </c>
      <c r="H1822" s="17" t="s">
        <v>950</v>
      </c>
      <c r="J1822" s="135">
        <v>0</v>
      </c>
      <c r="L1822" s="135">
        <v>0</v>
      </c>
      <c r="N1822" s="135">
        <v>0</v>
      </c>
      <c r="P1822" s="135">
        <v>0</v>
      </c>
      <c r="R1822" s="135">
        <v>0</v>
      </c>
    </row>
    <row r="1823" spans="1:46" x14ac:dyDescent="0.2">
      <c r="A1823" s="8">
        <v>23000</v>
      </c>
      <c r="B1823" s="8">
        <v>1000</v>
      </c>
      <c r="C1823" s="8">
        <v>51200</v>
      </c>
      <c r="D1823" s="8" t="s">
        <v>57</v>
      </c>
      <c r="E1823" s="17">
        <v>1010</v>
      </c>
      <c r="F1823" s="17" t="s">
        <v>12</v>
      </c>
      <c r="G1823" s="17">
        <v>1217</v>
      </c>
      <c r="H1823" s="17" t="s">
        <v>934</v>
      </c>
      <c r="J1823" s="135">
        <v>0</v>
      </c>
      <c r="L1823" s="135">
        <v>0</v>
      </c>
      <c r="N1823" s="135">
        <v>0</v>
      </c>
      <c r="P1823" s="135">
        <v>0</v>
      </c>
      <c r="R1823" s="135">
        <v>0</v>
      </c>
    </row>
    <row r="1824" spans="1:46" ht="12" customHeight="1" x14ac:dyDescent="0.2">
      <c r="A1824" s="8">
        <v>23000</v>
      </c>
      <c r="B1824" s="8">
        <v>1000</v>
      </c>
      <c r="C1824" s="8">
        <v>51200</v>
      </c>
      <c r="D1824" s="8" t="s">
        <v>57</v>
      </c>
      <c r="E1824" s="17">
        <v>1010</v>
      </c>
      <c r="F1824" s="17" t="s">
        <v>12</v>
      </c>
      <c r="G1824" s="17">
        <v>1622</v>
      </c>
      <c r="H1824" s="17" t="s">
        <v>920</v>
      </c>
      <c r="J1824" s="135">
        <v>0</v>
      </c>
      <c r="L1824" s="135">
        <v>0</v>
      </c>
      <c r="N1824" s="135">
        <v>0</v>
      </c>
      <c r="P1824" s="135">
        <v>0</v>
      </c>
      <c r="R1824" s="135">
        <v>0</v>
      </c>
    </row>
    <row r="1825" spans="1:46" s="141" customFormat="1" ht="12" customHeight="1" x14ac:dyDescent="0.2">
      <c r="A1825" s="8">
        <v>23000</v>
      </c>
      <c r="B1825" s="8">
        <v>1000</v>
      </c>
      <c r="C1825" s="8">
        <v>51200</v>
      </c>
      <c r="D1825" s="8" t="s">
        <v>57</v>
      </c>
      <c r="E1825" s="17">
        <v>1010</v>
      </c>
      <c r="F1825" s="17" t="s">
        <v>12</v>
      </c>
      <c r="G1825" s="17">
        <v>1624</v>
      </c>
      <c r="H1825" s="17" t="s">
        <v>921</v>
      </c>
      <c r="I1825" s="97"/>
      <c r="J1825" s="135">
        <v>0</v>
      </c>
      <c r="K1825" s="136"/>
      <c r="L1825" s="135">
        <v>0</v>
      </c>
      <c r="M1825" s="136"/>
      <c r="N1825" s="135">
        <v>0</v>
      </c>
      <c r="O1825" s="136"/>
      <c r="P1825" s="135">
        <v>0</v>
      </c>
      <c r="Q1825" s="136"/>
      <c r="R1825" s="135">
        <v>0</v>
      </c>
      <c r="S1825" s="140"/>
      <c r="T1825" s="140"/>
      <c r="U1825" s="140"/>
      <c r="V1825" s="140"/>
      <c r="W1825" s="140"/>
      <c r="X1825" s="140"/>
      <c r="Y1825" s="140"/>
      <c r="Z1825" s="140"/>
      <c r="AA1825" s="140"/>
      <c r="AB1825" s="140"/>
      <c r="AC1825" s="140"/>
      <c r="AD1825" s="140"/>
      <c r="AE1825" s="140"/>
      <c r="AF1825" s="140"/>
      <c r="AG1825" s="140"/>
      <c r="AH1825" s="140"/>
      <c r="AI1825" s="140"/>
      <c r="AJ1825" s="140"/>
      <c r="AK1825" s="140"/>
      <c r="AL1825" s="140"/>
      <c r="AM1825" s="140"/>
      <c r="AN1825" s="140"/>
      <c r="AO1825" s="140"/>
      <c r="AP1825" s="140"/>
      <c r="AQ1825" s="140"/>
      <c r="AR1825" s="140"/>
      <c r="AS1825" s="140"/>
      <c r="AT1825" s="140"/>
    </row>
    <row r="1826" spans="1:46" ht="14.25" x14ac:dyDescent="0.3">
      <c r="A1826" s="4"/>
      <c r="B1826" s="26"/>
      <c r="C1826" s="7"/>
      <c r="D1826" s="7"/>
      <c r="E1826" s="27" t="s">
        <v>216</v>
      </c>
      <c r="F1826" s="18"/>
      <c r="G1826" s="19"/>
      <c r="H1826" s="19"/>
      <c r="I1826" s="89"/>
      <c r="J1826" s="73" t="s">
        <v>905</v>
      </c>
      <c r="K1826" s="83"/>
      <c r="L1826" s="73" t="s">
        <v>906</v>
      </c>
      <c r="M1826" s="83"/>
      <c r="N1826" s="73" t="s">
        <v>907</v>
      </c>
      <c r="O1826" s="83"/>
      <c r="P1826" s="73" t="s">
        <v>908</v>
      </c>
      <c r="Q1826" s="83"/>
      <c r="R1826" s="73" t="s">
        <v>909</v>
      </c>
    </row>
    <row r="1827" spans="1:46" ht="12" customHeight="1" x14ac:dyDescent="0.2">
      <c r="A1827" s="8">
        <v>23000</v>
      </c>
      <c r="B1827" s="8">
        <v>1000</v>
      </c>
      <c r="C1827" s="8">
        <v>51200</v>
      </c>
      <c r="D1827" s="8" t="s">
        <v>57</v>
      </c>
      <c r="E1827" s="17">
        <v>1020</v>
      </c>
      <c r="F1827" s="17" t="s">
        <v>12</v>
      </c>
      <c r="G1827" s="17">
        <v>1114</v>
      </c>
      <c r="H1827" s="17" t="s">
        <v>950</v>
      </c>
      <c r="J1827" s="135">
        <v>0</v>
      </c>
      <c r="L1827" s="135">
        <v>0</v>
      </c>
      <c r="N1827" s="135">
        <v>0</v>
      </c>
      <c r="P1827" s="135">
        <v>0</v>
      </c>
      <c r="R1827" s="135">
        <v>0</v>
      </c>
    </row>
    <row r="1828" spans="1:46" ht="12" customHeight="1" x14ac:dyDescent="0.2">
      <c r="A1828" s="8">
        <v>23000</v>
      </c>
      <c r="B1828" s="8">
        <v>1000</v>
      </c>
      <c r="C1828" s="8">
        <v>51200</v>
      </c>
      <c r="D1828" s="8" t="s">
        <v>57</v>
      </c>
      <c r="E1828" s="17">
        <v>1020</v>
      </c>
      <c r="F1828" s="17" t="s">
        <v>12</v>
      </c>
      <c r="G1828" s="17">
        <v>1217</v>
      </c>
      <c r="H1828" s="17" t="s">
        <v>934</v>
      </c>
      <c r="J1828" s="135">
        <v>0</v>
      </c>
      <c r="L1828" s="135">
        <v>0</v>
      </c>
      <c r="N1828" s="135">
        <v>0</v>
      </c>
      <c r="P1828" s="135">
        <v>0</v>
      </c>
      <c r="R1828" s="135">
        <v>0</v>
      </c>
    </row>
    <row r="1829" spans="1:46" ht="12" customHeight="1" x14ac:dyDescent="0.2">
      <c r="A1829" s="8">
        <v>23000</v>
      </c>
      <c r="B1829" s="8">
        <v>1000</v>
      </c>
      <c r="C1829" s="8">
        <v>51200</v>
      </c>
      <c r="D1829" s="8" t="s">
        <v>57</v>
      </c>
      <c r="E1829" s="17">
        <v>1020</v>
      </c>
      <c r="F1829" s="17" t="s">
        <v>12</v>
      </c>
      <c r="G1829" s="17">
        <v>1622</v>
      </c>
      <c r="H1829" s="17" t="s">
        <v>920</v>
      </c>
      <c r="J1829" s="135">
        <v>0</v>
      </c>
      <c r="L1829" s="135">
        <v>0</v>
      </c>
      <c r="N1829" s="135">
        <v>0</v>
      </c>
      <c r="P1829" s="135">
        <v>0</v>
      </c>
      <c r="R1829" s="135">
        <v>0</v>
      </c>
    </row>
    <row r="1830" spans="1:46" s="141" customFormat="1" ht="12" customHeight="1" x14ac:dyDescent="0.2">
      <c r="A1830" s="8">
        <v>23000</v>
      </c>
      <c r="B1830" s="8">
        <v>1000</v>
      </c>
      <c r="C1830" s="8">
        <v>51200</v>
      </c>
      <c r="D1830" s="8" t="s">
        <v>57</v>
      </c>
      <c r="E1830" s="17">
        <v>1020</v>
      </c>
      <c r="F1830" s="17" t="s">
        <v>12</v>
      </c>
      <c r="G1830" s="17">
        <v>1624</v>
      </c>
      <c r="H1830" s="17" t="s">
        <v>921</v>
      </c>
      <c r="I1830" s="97"/>
      <c r="J1830" s="135">
        <v>0</v>
      </c>
      <c r="K1830" s="136"/>
      <c r="L1830" s="135">
        <v>0</v>
      </c>
      <c r="M1830" s="136"/>
      <c r="N1830" s="135">
        <v>0</v>
      </c>
      <c r="O1830" s="136"/>
      <c r="P1830" s="135">
        <v>0</v>
      </c>
      <c r="Q1830" s="136"/>
      <c r="R1830" s="135">
        <v>0</v>
      </c>
      <c r="S1830" s="140"/>
      <c r="T1830" s="140"/>
      <c r="U1830" s="140"/>
      <c r="V1830" s="140"/>
      <c r="W1830" s="140"/>
      <c r="X1830" s="140"/>
      <c r="Y1830" s="140"/>
      <c r="Z1830" s="140"/>
      <c r="AA1830" s="140"/>
      <c r="AB1830" s="140"/>
      <c r="AC1830" s="140"/>
      <c r="AD1830" s="140"/>
      <c r="AE1830" s="140"/>
      <c r="AF1830" s="140"/>
      <c r="AG1830" s="140"/>
      <c r="AH1830" s="140"/>
      <c r="AI1830" s="140"/>
      <c r="AJ1830" s="140"/>
      <c r="AK1830" s="140"/>
      <c r="AL1830" s="140"/>
      <c r="AM1830" s="140"/>
      <c r="AN1830" s="140"/>
      <c r="AO1830" s="140"/>
      <c r="AP1830" s="140"/>
      <c r="AQ1830" s="140"/>
      <c r="AR1830" s="140"/>
      <c r="AS1830" s="140"/>
      <c r="AT1830" s="140"/>
    </row>
    <row r="1831" spans="1:46" ht="14.25" x14ac:dyDescent="0.3">
      <c r="A1831" s="4"/>
      <c r="B1831" s="26"/>
      <c r="C1831" s="7"/>
      <c r="D1831" s="7"/>
      <c r="E1831" s="27" t="s">
        <v>217</v>
      </c>
      <c r="F1831" s="18"/>
      <c r="G1831" s="19"/>
      <c r="H1831" s="19"/>
      <c r="I1831" s="89"/>
      <c r="J1831" s="73" t="s">
        <v>905</v>
      </c>
      <c r="K1831" s="83"/>
      <c r="L1831" s="73" t="s">
        <v>906</v>
      </c>
      <c r="M1831" s="83"/>
      <c r="N1831" s="73" t="s">
        <v>907</v>
      </c>
      <c r="O1831" s="83"/>
      <c r="P1831" s="73" t="s">
        <v>908</v>
      </c>
      <c r="Q1831" s="83"/>
      <c r="R1831" s="73" t="s">
        <v>909</v>
      </c>
    </row>
    <row r="1832" spans="1:46" ht="12" customHeight="1" x14ac:dyDescent="0.2">
      <c r="A1832" s="8">
        <v>23000</v>
      </c>
      <c r="B1832" s="8">
        <v>1000</v>
      </c>
      <c r="C1832" s="8">
        <v>51200</v>
      </c>
      <c r="D1832" s="8" t="s">
        <v>57</v>
      </c>
      <c r="E1832" s="17">
        <v>2000</v>
      </c>
      <c r="F1832" s="17" t="s">
        <v>12</v>
      </c>
      <c r="G1832" s="17">
        <v>1114</v>
      </c>
      <c r="H1832" s="17" t="s">
        <v>950</v>
      </c>
      <c r="J1832" s="135">
        <v>0</v>
      </c>
      <c r="L1832" s="135">
        <v>0</v>
      </c>
      <c r="N1832" s="135">
        <v>0</v>
      </c>
      <c r="P1832" s="135">
        <v>0</v>
      </c>
      <c r="R1832" s="135">
        <v>0</v>
      </c>
    </row>
    <row r="1833" spans="1:46" ht="12" customHeight="1" x14ac:dyDescent="0.2">
      <c r="A1833" s="8">
        <v>23000</v>
      </c>
      <c r="B1833" s="8">
        <v>1000</v>
      </c>
      <c r="C1833" s="8">
        <v>51200</v>
      </c>
      <c r="D1833" s="8" t="s">
        <v>57</v>
      </c>
      <c r="E1833" s="17">
        <v>2000</v>
      </c>
      <c r="F1833" s="17" t="s">
        <v>12</v>
      </c>
      <c r="G1833" s="17">
        <v>1217</v>
      </c>
      <c r="H1833" s="17" t="s">
        <v>934</v>
      </c>
      <c r="J1833" s="135">
        <v>0</v>
      </c>
      <c r="L1833" s="135">
        <v>0</v>
      </c>
      <c r="N1833" s="135">
        <v>0</v>
      </c>
      <c r="P1833" s="135">
        <v>0</v>
      </c>
      <c r="R1833" s="135">
        <v>0</v>
      </c>
    </row>
    <row r="1834" spans="1:46" ht="12" customHeight="1" x14ac:dyDescent="0.2">
      <c r="A1834" s="8">
        <v>23000</v>
      </c>
      <c r="B1834" s="8">
        <v>1000</v>
      </c>
      <c r="C1834" s="8">
        <v>51200</v>
      </c>
      <c r="D1834" s="8" t="s">
        <v>57</v>
      </c>
      <c r="E1834" s="17">
        <v>2000</v>
      </c>
      <c r="F1834" s="17" t="s">
        <v>12</v>
      </c>
      <c r="G1834" s="17">
        <v>1622</v>
      </c>
      <c r="H1834" s="17" t="s">
        <v>920</v>
      </c>
      <c r="J1834" s="135">
        <v>0</v>
      </c>
      <c r="L1834" s="135">
        <v>0</v>
      </c>
      <c r="N1834" s="135">
        <v>0</v>
      </c>
      <c r="P1834" s="135">
        <v>0</v>
      </c>
      <c r="R1834" s="135">
        <v>0</v>
      </c>
    </row>
    <row r="1835" spans="1:46" s="141" customFormat="1" ht="12" customHeight="1" x14ac:dyDescent="0.2">
      <c r="A1835" s="8">
        <v>23000</v>
      </c>
      <c r="B1835" s="8">
        <v>1000</v>
      </c>
      <c r="C1835" s="8">
        <v>51200</v>
      </c>
      <c r="D1835" s="8" t="s">
        <v>57</v>
      </c>
      <c r="E1835" s="17">
        <v>2000</v>
      </c>
      <c r="F1835" s="17" t="s">
        <v>12</v>
      </c>
      <c r="G1835" s="17">
        <v>1624</v>
      </c>
      <c r="H1835" s="17" t="s">
        <v>921</v>
      </c>
      <c r="I1835" s="97"/>
      <c r="J1835" s="135">
        <v>0</v>
      </c>
      <c r="K1835" s="136"/>
      <c r="L1835" s="135">
        <v>0</v>
      </c>
      <c r="M1835" s="136"/>
      <c r="N1835" s="135">
        <v>0</v>
      </c>
      <c r="O1835" s="136"/>
      <c r="P1835" s="135">
        <v>0</v>
      </c>
      <c r="Q1835" s="136"/>
      <c r="R1835" s="135">
        <v>0</v>
      </c>
      <c r="S1835" s="140"/>
      <c r="T1835" s="140"/>
      <c r="U1835" s="140"/>
      <c r="V1835" s="140"/>
      <c r="W1835" s="140"/>
      <c r="X1835" s="140"/>
      <c r="Y1835" s="140"/>
      <c r="Z1835" s="140"/>
      <c r="AA1835" s="140"/>
      <c r="AB1835" s="140"/>
      <c r="AC1835" s="140"/>
      <c r="AD1835" s="140"/>
      <c r="AE1835" s="140"/>
      <c r="AF1835" s="140"/>
      <c r="AG1835" s="140"/>
      <c r="AH1835" s="140"/>
      <c r="AI1835" s="140"/>
      <c r="AJ1835" s="140"/>
      <c r="AK1835" s="140"/>
      <c r="AL1835" s="140"/>
      <c r="AM1835" s="140"/>
      <c r="AN1835" s="140"/>
      <c r="AO1835" s="140"/>
      <c r="AP1835" s="140"/>
      <c r="AQ1835" s="140"/>
      <c r="AR1835" s="140"/>
      <c r="AS1835" s="140"/>
      <c r="AT1835" s="140"/>
    </row>
    <row r="1836" spans="1:46" ht="14.25" x14ac:dyDescent="0.3">
      <c r="A1836" s="4"/>
      <c r="B1836" s="26"/>
      <c r="C1836" s="7"/>
      <c r="D1836" s="7"/>
      <c r="E1836" s="27" t="s">
        <v>218</v>
      </c>
      <c r="F1836" s="18"/>
      <c r="G1836" s="19"/>
      <c r="H1836" s="19"/>
      <c r="I1836" s="89"/>
      <c r="J1836" s="73" t="s">
        <v>905</v>
      </c>
      <c r="K1836" s="83"/>
      <c r="L1836" s="73" t="s">
        <v>906</v>
      </c>
      <c r="M1836" s="83"/>
      <c r="N1836" s="73" t="s">
        <v>907</v>
      </c>
      <c r="O1836" s="83"/>
      <c r="P1836" s="73" t="s">
        <v>908</v>
      </c>
      <c r="Q1836" s="83"/>
      <c r="R1836" s="73" t="s">
        <v>909</v>
      </c>
    </row>
    <row r="1837" spans="1:46" ht="12" customHeight="1" x14ac:dyDescent="0.2">
      <c r="A1837" s="8">
        <v>23000</v>
      </c>
      <c r="B1837" s="8">
        <v>1000</v>
      </c>
      <c r="C1837" s="8">
        <v>51200</v>
      </c>
      <c r="D1837" s="8" t="s">
        <v>57</v>
      </c>
      <c r="E1837" s="17">
        <v>3000</v>
      </c>
      <c r="F1837" s="17" t="s">
        <v>12</v>
      </c>
      <c r="G1837" s="17">
        <v>1114</v>
      </c>
      <c r="H1837" s="17" t="s">
        <v>950</v>
      </c>
      <c r="J1837" s="135">
        <v>0</v>
      </c>
      <c r="L1837" s="135">
        <v>0</v>
      </c>
      <c r="N1837" s="135">
        <v>0</v>
      </c>
      <c r="P1837" s="135">
        <v>0</v>
      </c>
      <c r="R1837" s="135">
        <v>0</v>
      </c>
    </row>
    <row r="1838" spans="1:46" ht="12" customHeight="1" x14ac:dyDescent="0.2">
      <c r="A1838" s="8">
        <v>23000</v>
      </c>
      <c r="B1838" s="8">
        <v>1000</v>
      </c>
      <c r="C1838" s="8">
        <v>51200</v>
      </c>
      <c r="D1838" s="8" t="s">
        <v>57</v>
      </c>
      <c r="E1838" s="17">
        <v>3000</v>
      </c>
      <c r="F1838" s="17" t="s">
        <v>12</v>
      </c>
      <c r="G1838" s="17">
        <v>1217</v>
      </c>
      <c r="H1838" s="17" t="s">
        <v>934</v>
      </c>
      <c r="J1838" s="135">
        <v>0</v>
      </c>
      <c r="L1838" s="135">
        <v>0</v>
      </c>
      <c r="N1838" s="135">
        <v>0</v>
      </c>
      <c r="P1838" s="135">
        <v>0</v>
      </c>
      <c r="R1838" s="135">
        <v>0</v>
      </c>
    </row>
    <row r="1839" spans="1:46" ht="12" customHeight="1" x14ac:dyDescent="0.2">
      <c r="A1839" s="8">
        <v>23000</v>
      </c>
      <c r="B1839" s="8">
        <v>1000</v>
      </c>
      <c r="C1839" s="8">
        <v>51200</v>
      </c>
      <c r="D1839" s="8" t="s">
        <v>57</v>
      </c>
      <c r="E1839" s="17">
        <v>3000</v>
      </c>
      <c r="F1839" s="17" t="s">
        <v>12</v>
      </c>
      <c r="G1839" s="17">
        <v>1622</v>
      </c>
      <c r="H1839" s="17" t="s">
        <v>920</v>
      </c>
      <c r="J1839" s="135">
        <v>0</v>
      </c>
      <c r="L1839" s="135">
        <v>0</v>
      </c>
      <c r="N1839" s="135">
        <v>0</v>
      </c>
      <c r="P1839" s="135">
        <v>0</v>
      </c>
      <c r="R1839" s="135">
        <v>0</v>
      </c>
    </row>
    <row r="1840" spans="1:46" s="141" customFormat="1" ht="12" customHeight="1" x14ac:dyDescent="0.2">
      <c r="A1840" s="8">
        <v>23000</v>
      </c>
      <c r="B1840" s="8">
        <v>1000</v>
      </c>
      <c r="C1840" s="8">
        <v>51200</v>
      </c>
      <c r="D1840" s="8" t="s">
        <v>57</v>
      </c>
      <c r="E1840" s="17">
        <v>3000</v>
      </c>
      <c r="F1840" s="17" t="s">
        <v>12</v>
      </c>
      <c r="G1840" s="17">
        <v>1624</v>
      </c>
      <c r="H1840" s="17" t="s">
        <v>921</v>
      </c>
      <c r="I1840" s="97"/>
      <c r="J1840" s="135">
        <v>0</v>
      </c>
      <c r="K1840" s="136"/>
      <c r="L1840" s="135">
        <v>0</v>
      </c>
      <c r="M1840" s="136"/>
      <c r="N1840" s="135">
        <v>0</v>
      </c>
      <c r="O1840" s="136"/>
      <c r="P1840" s="135">
        <v>0</v>
      </c>
      <c r="Q1840" s="136"/>
      <c r="R1840" s="135">
        <v>0</v>
      </c>
      <c r="S1840" s="140"/>
      <c r="T1840" s="140"/>
      <c r="U1840" s="140"/>
      <c r="V1840" s="140"/>
      <c r="W1840" s="140"/>
      <c r="X1840" s="140"/>
      <c r="Y1840" s="140"/>
      <c r="Z1840" s="140"/>
      <c r="AA1840" s="140"/>
      <c r="AB1840" s="140"/>
      <c r="AC1840" s="140"/>
      <c r="AD1840" s="140"/>
      <c r="AE1840" s="140"/>
      <c r="AF1840" s="140"/>
      <c r="AG1840" s="140"/>
      <c r="AH1840" s="140"/>
      <c r="AI1840" s="140"/>
      <c r="AJ1840" s="140"/>
      <c r="AK1840" s="140"/>
      <c r="AL1840" s="140"/>
      <c r="AM1840" s="140"/>
      <c r="AN1840" s="140"/>
      <c r="AO1840" s="140"/>
      <c r="AP1840" s="140"/>
      <c r="AQ1840" s="140"/>
      <c r="AR1840" s="140"/>
      <c r="AS1840" s="140"/>
      <c r="AT1840" s="140"/>
    </row>
    <row r="1841" spans="1:46" ht="14.25" x14ac:dyDescent="0.3">
      <c r="A1841" s="4"/>
      <c r="B1841" s="26"/>
      <c r="C1841" s="7"/>
      <c r="D1841" s="7"/>
      <c r="E1841" s="27" t="s">
        <v>219</v>
      </c>
      <c r="F1841" s="18"/>
      <c r="G1841" s="19"/>
      <c r="H1841" s="19"/>
      <c r="I1841" s="89"/>
      <c r="J1841" s="73" t="s">
        <v>905</v>
      </c>
      <c r="K1841" s="83"/>
      <c r="L1841" s="73" t="s">
        <v>906</v>
      </c>
      <c r="M1841" s="83"/>
      <c r="N1841" s="73" t="s">
        <v>907</v>
      </c>
      <c r="O1841" s="83"/>
      <c r="P1841" s="73" t="s">
        <v>908</v>
      </c>
      <c r="Q1841" s="83"/>
      <c r="R1841" s="73" t="s">
        <v>909</v>
      </c>
    </row>
    <row r="1842" spans="1:46" ht="12" customHeight="1" x14ac:dyDescent="0.2">
      <c r="A1842" s="8">
        <v>23000</v>
      </c>
      <c r="B1842" s="8">
        <v>1000</v>
      </c>
      <c r="C1842" s="8">
        <v>51200</v>
      </c>
      <c r="D1842" s="8" t="s">
        <v>57</v>
      </c>
      <c r="E1842" s="17">
        <v>4010</v>
      </c>
      <c r="F1842" s="17" t="s">
        <v>12</v>
      </c>
      <c r="G1842" s="17">
        <v>1114</v>
      </c>
      <c r="H1842" s="17" t="s">
        <v>950</v>
      </c>
      <c r="J1842" s="135">
        <v>0</v>
      </c>
      <c r="L1842" s="135">
        <v>0</v>
      </c>
      <c r="N1842" s="135">
        <v>0</v>
      </c>
      <c r="P1842" s="135">
        <v>0</v>
      </c>
      <c r="R1842" s="135">
        <v>0</v>
      </c>
    </row>
    <row r="1843" spans="1:46" ht="12" customHeight="1" x14ac:dyDescent="0.2">
      <c r="A1843" s="8">
        <v>23000</v>
      </c>
      <c r="B1843" s="8">
        <v>1000</v>
      </c>
      <c r="C1843" s="8">
        <v>51200</v>
      </c>
      <c r="D1843" s="8" t="s">
        <v>57</v>
      </c>
      <c r="E1843" s="17">
        <v>4010</v>
      </c>
      <c r="F1843" s="17" t="s">
        <v>12</v>
      </c>
      <c r="G1843" s="17">
        <v>1217</v>
      </c>
      <c r="H1843" s="17" t="s">
        <v>934</v>
      </c>
      <c r="J1843" s="135">
        <v>0</v>
      </c>
      <c r="L1843" s="135">
        <v>0</v>
      </c>
      <c r="N1843" s="135">
        <v>0</v>
      </c>
      <c r="P1843" s="135">
        <v>0</v>
      </c>
      <c r="R1843" s="135">
        <v>0</v>
      </c>
    </row>
    <row r="1844" spans="1:46" ht="12" customHeight="1" x14ac:dyDescent="0.2">
      <c r="A1844" s="8">
        <v>23000</v>
      </c>
      <c r="B1844" s="8">
        <v>1000</v>
      </c>
      <c r="C1844" s="8">
        <v>51200</v>
      </c>
      <c r="D1844" s="8" t="s">
        <v>57</v>
      </c>
      <c r="E1844" s="17">
        <v>4010</v>
      </c>
      <c r="F1844" s="17" t="s">
        <v>12</v>
      </c>
      <c r="G1844" s="17">
        <v>1622</v>
      </c>
      <c r="H1844" s="17" t="s">
        <v>920</v>
      </c>
      <c r="J1844" s="135">
        <v>0</v>
      </c>
      <c r="L1844" s="135">
        <v>0</v>
      </c>
      <c r="N1844" s="135">
        <v>0</v>
      </c>
      <c r="P1844" s="135">
        <v>0</v>
      </c>
      <c r="R1844" s="135">
        <v>0</v>
      </c>
    </row>
    <row r="1845" spans="1:46" s="28" customFormat="1" ht="12" customHeight="1" x14ac:dyDescent="0.2">
      <c r="A1845" s="8">
        <v>23000</v>
      </c>
      <c r="B1845" s="8">
        <v>1000</v>
      </c>
      <c r="C1845" s="8">
        <v>51200</v>
      </c>
      <c r="D1845" s="8" t="s">
        <v>57</v>
      </c>
      <c r="E1845" s="17">
        <v>4010</v>
      </c>
      <c r="F1845" s="17" t="s">
        <v>12</v>
      </c>
      <c r="G1845" s="17">
        <v>1624</v>
      </c>
      <c r="H1845" s="17" t="s">
        <v>921</v>
      </c>
      <c r="I1845" s="97"/>
      <c r="J1845" s="135">
        <v>0</v>
      </c>
      <c r="K1845" s="136"/>
      <c r="L1845" s="135">
        <v>0</v>
      </c>
      <c r="M1845" s="136"/>
      <c r="N1845" s="135">
        <v>0</v>
      </c>
      <c r="O1845" s="136"/>
      <c r="P1845" s="135">
        <v>0</v>
      </c>
      <c r="Q1845" s="136"/>
      <c r="R1845" s="135">
        <v>0</v>
      </c>
      <c r="S1845" s="62"/>
      <c r="T1845" s="62"/>
      <c r="U1845" s="62"/>
      <c r="V1845" s="62"/>
      <c r="W1845" s="62"/>
      <c r="X1845" s="62"/>
      <c r="Y1845" s="62"/>
      <c r="Z1845" s="62"/>
      <c r="AA1845" s="62"/>
      <c r="AB1845" s="62"/>
      <c r="AC1845" s="62"/>
      <c r="AD1845" s="62"/>
      <c r="AE1845" s="62"/>
      <c r="AF1845" s="62"/>
      <c r="AG1845" s="62"/>
      <c r="AH1845" s="62"/>
      <c r="AI1845" s="62"/>
      <c r="AJ1845" s="62"/>
      <c r="AK1845" s="62"/>
      <c r="AL1845" s="62"/>
      <c r="AM1845" s="62"/>
      <c r="AN1845" s="62"/>
      <c r="AO1845" s="62"/>
      <c r="AP1845" s="62"/>
      <c r="AQ1845" s="62"/>
      <c r="AR1845" s="62"/>
      <c r="AS1845" s="62"/>
      <c r="AT1845" s="62"/>
    </row>
    <row r="1846" spans="1:46" ht="14.25" x14ac:dyDescent="0.3">
      <c r="A1846" s="4"/>
      <c r="B1846" s="26"/>
      <c r="C1846" s="7"/>
      <c r="D1846" s="7"/>
      <c r="E1846" s="27" t="s">
        <v>658</v>
      </c>
      <c r="F1846" s="18"/>
      <c r="G1846" s="19"/>
      <c r="H1846" s="19"/>
      <c r="I1846" s="89"/>
      <c r="J1846" s="73" t="s">
        <v>905</v>
      </c>
      <c r="K1846" s="83"/>
      <c r="L1846" s="73" t="s">
        <v>906</v>
      </c>
      <c r="M1846" s="83"/>
      <c r="N1846" s="73" t="s">
        <v>907</v>
      </c>
      <c r="O1846" s="83"/>
      <c r="P1846" s="73" t="s">
        <v>908</v>
      </c>
      <c r="Q1846" s="83"/>
      <c r="R1846" s="73" t="s">
        <v>909</v>
      </c>
    </row>
    <row r="1847" spans="1:46" x14ac:dyDescent="0.2">
      <c r="A1847" s="8">
        <v>23000</v>
      </c>
      <c r="B1847" s="8">
        <v>1000</v>
      </c>
      <c r="C1847" s="8">
        <v>51200</v>
      </c>
      <c r="D1847" s="8" t="s">
        <v>57</v>
      </c>
      <c r="E1847" s="17">
        <v>4020</v>
      </c>
      <c r="F1847" s="17" t="s">
        <v>12</v>
      </c>
      <c r="G1847" s="17">
        <v>1114</v>
      </c>
      <c r="H1847" s="17" t="s">
        <v>950</v>
      </c>
      <c r="J1847" s="135">
        <v>0</v>
      </c>
      <c r="L1847" s="135">
        <v>0</v>
      </c>
      <c r="N1847" s="135">
        <v>0</v>
      </c>
      <c r="P1847" s="135">
        <v>0</v>
      </c>
      <c r="R1847" s="135">
        <v>0</v>
      </c>
    </row>
    <row r="1848" spans="1:46" ht="12" customHeight="1" x14ac:dyDescent="0.2">
      <c r="A1848" s="8">
        <v>23000</v>
      </c>
      <c r="B1848" s="8">
        <v>1000</v>
      </c>
      <c r="C1848" s="8">
        <v>51200</v>
      </c>
      <c r="D1848" s="8" t="s">
        <v>57</v>
      </c>
      <c r="E1848" s="17">
        <v>4020</v>
      </c>
      <c r="F1848" s="17" t="s">
        <v>12</v>
      </c>
      <c r="G1848" s="17">
        <v>1217</v>
      </c>
      <c r="H1848" s="17" t="s">
        <v>934</v>
      </c>
      <c r="J1848" s="135">
        <v>0</v>
      </c>
      <c r="L1848" s="135">
        <v>0</v>
      </c>
      <c r="N1848" s="135">
        <v>0</v>
      </c>
      <c r="P1848" s="135">
        <v>0</v>
      </c>
      <c r="R1848" s="135">
        <v>0</v>
      </c>
    </row>
    <row r="1849" spans="1:46" ht="12" customHeight="1" x14ac:dyDescent="0.2">
      <c r="A1849" s="8">
        <v>23000</v>
      </c>
      <c r="B1849" s="8">
        <v>1000</v>
      </c>
      <c r="C1849" s="8">
        <v>51200</v>
      </c>
      <c r="D1849" s="8" t="s">
        <v>57</v>
      </c>
      <c r="E1849" s="17">
        <v>4020</v>
      </c>
      <c r="F1849" s="17" t="s">
        <v>12</v>
      </c>
      <c r="G1849" s="17">
        <v>1622</v>
      </c>
      <c r="H1849" s="17" t="s">
        <v>920</v>
      </c>
      <c r="J1849" s="135">
        <v>0</v>
      </c>
      <c r="L1849" s="135">
        <v>0</v>
      </c>
      <c r="N1849" s="135">
        <v>0</v>
      </c>
      <c r="P1849" s="135">
        <v>0</v>
      </c>
      <c r="R1849" s="135">
        <v>0</v>
      </c>
    </row>
    <row r="1850" spans="1:46" s="141" customFormat="1" ht="12" customHeight="1" x14ac:dyDescent="0.2">
      <c r="A1850" s="8">
        <v>23000</v>
      </c>
      <c r="B1850" s="8">
        <v>1000</v>
      </c>
      <c r="C1850" s="8">
        <v>51200</v>
      </c>
      <c r="D1850" s="8" t="s">
        <v>57</v>
      </c>
      <c r="E1850" s="17">
        <v>4020</v>
      </c>
      <c r="F1850" s="17" t="s">
        <v>12</v>
      </c>
      <c r="G1850" s="17">
        <v>1624</v>
      </c>
      <c r="H1850" s="17" t="s">
        <v>921</v>
      </c>
      <c r="I1850" s="97"/>
      <c r="J1850" s="135">
        <v>0</v>
      </c>
      <c r="K1850" s="136"/>
      <c r="L1850" s="135">
        <v>0</v>
      </c>
      <c r="M1850" s="136"/>
      <c r="N1850" s="135">
        <v>0</v>
      </c>
      <c r="O1850" s="136"/>
      <c r="P1850" s="135">
        <v>0</v>
      </c>
      <c r="Q1850" s="136"/>
      <c r="R1850" s="135">
        <v>0</v>
      </c>
      <c r="S1850" s="140"/>
      <c r="T1850" s="140"/>
      <c r="U1850" s="140"/>
      <c r="V1850" s="140"/>
      <c r="W1850" s="140"/>
      <c r="X1850" s="140"/>
      <c r="Y1850" s="140"/>
      <c r="Z1850" s="140"/>
      <c r="AA1850" s="140"/>
      <c r="AB1850" s="140"/>
      <c r="AC1850" s="140"/>
      <c r="AD1850" s="140"/>
      <c r="AE1850" s="140"/>
      <c r="AF1850" s="140"/>
      <c r="AG1850" s="140"/>
      <c r="AH1850" s="140"/>
      <c r="AI1850" s="140"/>
      <c r="AJ1850" s="140"/>
      <c r="AK1850" s="140"/>
      <c r="AL1850" s="140"/>
      <c r="AM1850" s="140"/>
      <c r="AN1850" s="140"/>
      <c r="AO1850" s="140"/>
      <c r="AP1850" s="140"/>
      <c r="AQ1850" s="140"/>
      <c r="AR1850" s="140"/>
      <c r="AS1850" s="140"/>
      <c r="AT1850" s="140"/>
    </row>
    <row r="1851" spans="1:46" ht="14.25" x14ac:dyDescent="0.3">
      <c r="A1851" s="4"/>
      <c r="B1851" s="26"/>
      <c r="C1851" s="7"/>
      <c r="D1851" s="7"/>
      <c r="E1851" s="27" t="s">
        <v>221</v>
      </c>
      <c r="F1851" s="18"/>
      <c r="G1851" s="19"/>
      <c r="H1851" s="19"/>
      <c r="I1851" s="89"/>
      <c r="J1851" s="73" t="s">
        <v>905</v>
      </c>
      <c r="K1851" s="83"/>
      <c r="L1851" s="73" t="s">
        <v>906</v>
      </c>
      <c r="M1851" s="83"/>
      <c r="N1851" s="73" t="s">
        <v>907</v>
      </c>
      <c r="O1851" s="83"/>
      <c r="P1851" s="73" t="s">
        <v>908</v>
      </c>
      <c r="Q1851" s="83"/>
      <c r="R1851" s="73" t="s">
        <v>909</v>
      </c>
    </row>
    <row r="1852" spans="1:46" ht="12" customHeight="1" x14ac:dyDescent="0.2">
      <c r="A1852" s="8">
        <v>23000</v>
      </c>
      <c r="B1852" s="8">
        <v>1000</v>
      </c>
      <c r="C1852" s="8">
        <v>51200</v>
      </c>
      <c r="D1852" s="8" t="s">
        <v>57</v>
      </c>
      <c r="E1852" s="17">
        <v>9000</v>
      </c>
      <c r="F1852" s="17" t="s">
        <v>12</v>
      </c>
      <c r="G1852" s="17">
        <v>1114</v>
      </c>
      <c r="H1852" s="17" t="s">
        <v>950</v>
      </c>
      <c r="J1852" s="135">
        <v>0</v>
      </c>
      <c r="L1852" s="135">
        <v>0</v>
      </c>
      <c r="N1852" s="135">
        <v>0</v>
      </c>
      <c r="P1852" s="135">
        <v>0</v>
      </c>
      <c r="R1852" s="135">
        <v>0</v>
      </c>
    </row>
    <row r="1853" spans="1:46" ht="12" customHeight="1" x14ac:dyDescent="0.2">
      <c r="A1853" s="8">
        <v>23000</v>
      </c>
      <c r="B1853" s="8">
        <v>1000</v>
      </c>
      <c r="C1853" s="8">
        <v>51200</v>
      </c>
      <c r="D1853" s="8" t="s">
        <v>57</v>
      </c>
      <c r="E1853" s="17">
        <v>9000</v>
      </c>
      <c r="F1853" s="17" t="s">
        <v>12</v>
      </c>
      <c r="G1853" s="17">
        <v>1217</v>
      </c>
      <c r="H1853" s="17" t="s">
        <v>934</v>
      </c>
      <c r="J1853" s="135">
        <v>0</v>
      </c>
      <c r="L1853" s="135">
        <v>0</v>
      </c>
      <c r="N1853" s="135">
        <v>0</v>
      </c>
      <c r="P1853" s="135">
        <v>0</v>
      </c>
      <c r="R1853" s="135">
        <v>0</v>
      </c>
    </row>
    <row r="1854" spans="1:46" ht="12" customHeight="1" x14ac:dyDescent="0.2">
      <c r="A1854" s="8">
        <v>23000</v>
      </c>
      <c r="B1854" s="8">
        <v>1000</v>
      </c>
      <c r="C1854" s="8">
        <v>51200</v>
      </c>
      <c r="D1854" s="8" t="s">
        <v>57</v>
      </c>
      <c r="E1854" s="17">
        <v>9000</v>
      </c>
      <c r="F1854" s="17" t="s">
        <v>12</v>
      </c>
      <c r="G1854" s="17">
        <v>1622</v>
      </c>
      <c r="H1854" s="17" t="s">
        <v>920</v>
      </c>
      <c r="J1854" s="135">
        <v>0</v>
      </c>
      <c r="L1854" s="135">
        <v>0</v>
      </c>
      <c r="N1854" s="135">
        <v>0</v>
      </c>
      <c r="P1854" s="135">
        <v>0</v>
      </c>
      <c r="R1854" s="135">
        <v>0</v>
      </c>
    </row>
    <row r="1855" spans="1:46" s="141" customFormat="1" ht="12" customHeight="1" x14ac:dyDescent="0.2">
      <c r="A1855" s="8">
        <v>23000</v>
      </c>
      <c r="B1855" s="8">
        <v>1000</v>
      </c>
      <c r="C1855" s="8">
        <v>51200</v>
      </c>
      <c r="D1855" s="8" t="s">
        <v>57</v>
      </c>
      <c r="E1855" s="17">
        <v>9000</v>
      </c>
      <c r="F1855" s="17" t="s">
        <v>12</v>
      </c>
      <c r="G1855" s="17">
        <v>1624</v>
      </c>
      <c r="H1855" s="17" t="s">
        <v>921</v>
      </c>
      <c r="I1855" s="97"/>
      <c r="J1855" s="135">
        <v>0</v>
      </c>
      <c r="K1855" s="136"/>
      <c r="L1855" s="135">
        <v>0</v>
      </c>
      <c r="M1855" s="136"/>
      <c r="N1855" s="135">
        <v>0</v>
      </c>
      <c r="O1855" s="136"/>
      <c r="P1855" s="135">
        <v>0</v>
      </c>
      <c r="Q1855" s="136"/>
      <c r="R1855" s="135">
        <v>0</v>
      </c>
      <c r="S1855" s="140"/>
      <c r="T1855" s="140"/>
      <c r="U1855" s="140"/>
      <c r="V1855" s="140"/>
      <c r="W1855" s="140"/>
      <c r="X1855" s="140"/>
      <c r="Y1855" s="140"/>
      <c r="Z1855" s="140"/>
      <c r="AA1855" s="140"/>
      <c r="AB1855" s="140"/>
      <c r="AC1855" s="140"/>
      <c r="AD1855" s="140"/>
      <c r="AE1855" s="140"/>
      <c r="AF1855" s="140"/>
      <c r="AG1855" s="140"/>
      <c r="AH1855" s="140"/>
      <c r="AI1855" s="140"/>
      <c r="AJ1855" s="140"/>
      <c r="AK1855" s="140"/>
      <c r="AL1855" s="140"/>
      <c r="AM1855" s="140"/>
      <c r="AN1855" s="140"/>
      <c r="AO1855" s="140"/>
      <c r="AP1855" s="140"/>
      <c r="AQ1855" s="140"/>
      <c r="AR1855" s="140"/>
      <c r="AS1855" s="140"/>
      <c r="AT1855" s="140"/>
    </row>
    <row r="1856" spans="1:46" ht="14.25" x14ac:dyDescent="0.3">
      <c r="A1856" s="4"/>
      <c r="B1856" s="26"/>
      <c r="C1856" s="7"/>
      <c r="D1856" s="7"/>
      <c r="E1856" s="27" t="s">
        <v>214</v>
      </c>
      <c r="F1856" s="18"/>
      <c r="G1856" s="19"/>
      <c r="H1856" s="19"/>
      <c r="I1856" s="89"/>
      <c r="J1856" s="73" t="s">
        <v>905</v>
      </c>
      <c r="K1856" s="83"/>
      <c r="L1856" s="73" t="s">
        <v>906</v>
      </c>
      <c r="M1856" s="83"/>
      <c r="N1856" s="73" t="s">
        <v>907</v>
      </c>
      <c r="O1856" s="83"/>
      <c r="P1856" s="73" t="s">
        <v>908</v>
      </c>
      <c r="Q1856" s="83"/>
      <c r="R1856" s="73" t="s">
        <v>909</v>
      </c>
    </row>
    <row r="1857" spans="1:46" ht="12" customHeight="1" x14ac:dyDescent="0.2">
      <c r="A1857" s="8">
        <v>23000</v>
      </c>
      <c r="B1857" s="8">
        <v>1000</v>
      </c>
      <c r="C1857" s="8">
        <v>51300</v>
      </c>
      <c r="D1857" s="8" t="s">
        <v>58</v>
      </c>
      <c r="E1857" s="25" t="s">
        <v>10</v>
      </c>
      <c r="F1857" s="17" t="s">
        <v>12</v>
      </c>
      <c r="G1857" s="17">
        <v>1113</v>
      </c>
      <c r="H1857" s="17" t="s">
        <v>949</v>
      </c>
      <c r="J1857" s="135">
        <v>0</v>
      </c>
      <c r="L1857" s="135">
        <v>0</v>
      </c>
      <c r="N1857" s="135">
        <v>0</v>
      </c>
      <c r="P1857" s="135">
        <v>0</v>
      </c>
      <c r="R1857" s="135">
        <v>0</v>
      </c>
    </row>
    <row r="1858" spans="1:46" ht="12" customHeight="1" x14ac:dyDescent="0.2">
      <c r="A1858" s="8">
        <v>23000</v>
      </c>
      <c r="B1858" s="8">
        <v>1000</v>
      </c>
      <c r="C1858" s="8">
        <v>51300</v>
      </c>
      <c r="D1858" s="8" t="s">
        <v>58</v>
      </c>
      <c r="E1858" s="25" t="s">
        <v>10</v>
      </c>
      <c r="F1858" s="17" t="s">
        <v>12</v>
      </c>
      <c r="G1858" s="17">
        <v>1114</v>
      </c>
      <c r="H1858" s="17" t="s">
        <v>950</v>
      </c>
      <c r="J1858" s="135">
        <v>0</v>
      </c>
      <c r="L1858" s="135">
        <v>0</v>
      </c>
      <c r="N1858" s="135">
        <v>0</v>
      </c>
      <c r="P1858" s="135">
        <v>0</v>
      </c>
      <c r="R1858" s="135">
        <v>0</v>
      </c>
    </row>
    <row r="1859" spans="1:46" ht="12" customHeight="1" x14ac:dyDescent="0.2">
      <c r="A1859" s="8">
        <v>23000</v>
      </c>
      <c r="B1859" s="8">
        <v>1000</v>
      </c>
      <c r="C1859" s="8">
        <v>51300</v>
      </c>
      <c r="D1859" s="8" t="s">
        <v>58</v>
      </c>
      <c r="E1859" s="25" t="s">
        <v>10</v>
      </c>
      <c r="F1859" s="17" t="s">
        <v>12</v>
      </c>
      <c r="G1859" s="17">
        <v>1217</v>
      </c>
      <c r="H1859" s="17" t="s">
        <v>934</v>
      </c>
      <c r="J1859" s="135">
        <v>0</v>
      </c>
      <c r="L1859" s="135">
        <v>0</v>
      </c>
      <c r="N1859" s="135">
        <v>0</v>
      </c>
      <c r="P1859" s="135">
        <v>0</v>
      </c>
      <c r="R1859" s="135">
        <v>0</v>
      </c>
    </row>
    <row r="1860" spans="1:46" ht="12" customHeight="1" x14ac:dyDescent="0.2">
      <c r="A1860" s="8">
        <v>23000</v>
      </c>
      <c r="B1860" s="8">
        <v>1000</v>
      </c>
      <c r="C1860" s="8">
        <v>51300</v>
      </c>
      <c r="D1860" s="8" t="s">
        <v>58</v>
      </c>
      <c r="E1860" s="25" t="s">
        <v>10</v>
      </c>
      <c r="F1860" s="17" t="s">
        <v>12</v>
      </c>
      <c r="G1860" s="17">
        <v>1622</v>
      </c>
      <c r="H1860" s="17" t="s">
        <v>920</v>
      </c>
      <c r="J1860" s="135">
        <v>0</v>
      </c>
      <c r="L1860" s="135">
        <v>0</v>
      </c>
      <c r="N1860" s="135">
        <v>0</v>
      </c>
      <c r="P1860" s="135">
        <v>0</v>
      </c>
      <c r="R1860" s="135">
        <v>0</v>
      </c>
    </row>
    <row r="1861" spans="1:46" s="141" customFormat="1" ht="12" customHeight="1" x14ac:dyDescent="0.2">
      <c r="A1861" s="8">
        <v>23000</v>
      </c>
      <c r="B1861" s="8">
        <v>1000</v>
      </c>
      <c r="C1861" s="8">
        <v>51300</v>
      </c>
      <c r="D1861" s="8" t="s">
        <v>58</v>
      </c>
      <c r="E1861" s="25" t="s">
        <v>10</v>
      </c>
      <c r="F1861" s="17" t="s">
        <v>12</v>
      </c>
      <c r="G1861" s="17">
        <v>1624</v>
      </c>
      <c r="H1861" s="17" t="s">
        <v>921</v>
      </c>
      <c r="I1861" s="97"/>
      <c r="J1861" s="135">
        <v>0</v>
      </c>
      <c r="K1861" s="136"/>
      <c r="L1861" s="135">
        <v>0</v>
      </c>
      <c r="M1861" s="136"/>
      <c r="N1861" s="135">
        <v>0</v>
      </c>
      <c r="O1861" s="136"/>
      <c r="P1861" s="135">
        <v>0</v>
      </c>
      <c r="Q1861" s="136"/>
      <c r="R1861" s="135">
        <v>0</v>
      </c>
      <c r="S1861" s="140"/>
      <c r="T1861" s="140"/>
      <c r="U1861" s="140"/>
      <c r="V1861" s="140"/>
      <c r="W1861" s="140"/>
      <c r="X1861" s="140"/>
      <c r="Y1861" s="140"/>
      <c r="Z1861" s="140"/>
      <c r="AA1861" s="140"/>
      <c r="AB1861" s="140"/>
      <c r="AC1861" s="140"/>
      <c r="AD1861" s="140"/>
      <c r="AE1861" s="140"/>
      <c r="AF1861" s="140"/>
      <c r="AG1861" s="140"/>
      <c r="AH1861" s="140"/>
      <c r="AI1861" s="140"/>
      <c r="AJ1861" s="140"/>
      <c r="AK1861" s="140"/>
      <c r="AL1861" s="140"/>
      <c r="AM1861" s="140"/>
      <c r="AN1861" s="140"/>
      <c r="AO1861" s="140"/>
      <c r="AP1861" s="140"/>
      <c r="AQ1861" s="140"/>
      <c r="AR1861" s="140"/>
      <c r="AS1861" s="140"/>
      <c r="AT1861" s="140"/>
    </row>
    <row r="1862" spans="1:46" ht="14.25" x14ac:dyDescent="0.3">
      <c r="A1862" s="4"/>
      <c r="B1862" s="26"/>
      <c r="C1862" s="7"/>
      <c r="D1862" s="7"/>
      <c r="E1862" s="27" t="s">
        <v>215</v>
      </c>
      <c r="F1862" s="18"/>
      <c r="G1862" s="19"/>
      <c r="H1862" s="19"/>
      <c r="I1862" s="89"/>
      <c r="J1862" s="73" t="s">
        <v>905</v>
      </c>
      <c r="K1862" s="83"/>
      <c r="L1862" s="73" t="s">
        <v>906</v>
      </c>
      <c r="M1862" s="83"/>
      <c r="N1862" s="73" t="s">
        <v>907</v>
      </c>
      <c r="O1862" s="83"/>
      <c r="P1862" s="73" t="s">
        <v>908</v>
      </c>
      <c r="Q1862" s="83"/>
      <c r="R1862" s="73" t="s">
        <v>909</v>
      </c>
    </row>
    <row r="1863" spans="1:46" ht="12" customHeight="1" x14ac:dyDescent="0.2">
      <c r="A1863" s="8">
        <v>23000</v>
      </c>
      <c r="B1863" s="8">
        <v>1000</v>
      </c>
      <c r="C1863" s="8">
        <v>51300</v>
      </c>
      <c r="D1863" s="8" t="s">
        <v>58</v>
      </c>
      <c r="E1863" s="17">
        <v>1010</v>
      </c>
      <c r="F1863" s="17" t="s">
        <v>12</v>
      </c>
      <c r="G1863" s="17">
        <v>1113</v>
      </c>
      <c r="H1863" s="17" t="s">
        <v>949</v>
      </c>
      <c r="J1863" s="135">
        <v>0</v>
      </c>
      <c r="L1863" s="135">
        <v>0</v>
      </c>
      <c r="N1863" s="135">
        <v>0</v>
      </c>
      <c r="P1863" s="135">
        <v>0</v>
      </c>
      <c r="R1863" s="135">
        <v>0</v>
      </c>
    </row>
    <row r="1864" spans="1:46" ht="12" customHeight="1" x14ac:dyDescent="0.2">
      <c r="A1864" s="8">
        <v>23000</v>
      </c>
      <c r="B1864" s="8">
        <v>1000</v>
      </c>
      <c r="C1864" s="8">
        <v>51300</v>
      </c>
      <c r="D1864" s="8" t="s">
        <v>58</v>
      </c>
      <c r="E1864" s="17">
        <v>1010</v>
      </c>
      <c r="F1864" s="17" t="s">
        <v>12</v>
      </c>
      <c r="G1864" s="17">
        <v>1114</v>
      </c>
      <c r="H1864" s="17" t="s">
        <v>950</v>
      </c>
      <c r="J1864" s="135">
        <v>0</v>
      </c>
      <c r="L1864" s="135">
        <v>0</v>
      </c>
      <c r="N1864" s="135">
        <v>0</v>
      </c>
      <c r="P1864" s="135">
        <v>0</v>
      </c>
      <c r="R1864" s="135">
        <v>0</v>
      </c>
    </row>
    <row r="1865" spans="1:46" ht="12" customHeight="1" x14ac:dyDescent="0.2">
      <c r="A1865" s="8">
        <v>23000</v>
      </c>
      <c r="B1865" s="8">
        <v>1000</v>
      </c>
      <c r="C1865" s="8">
        <v>51300</v>
      </c>
      <c r="D1865" s="8" t="s">
        <v>58</v>
      </c>
      <c r="E1865" s="17">
        <v>1010</v>
      </c>
      <c r="F1865" s="17" t="s">
        <v>12</v>
      </c>
      <c r="G1865" s="17">
        <v>1217</v>
      </c>
      <c r="H1865" s="17" t="s">
        <v>934</v>
      </c>
      <c r="J1865" s="135">
        <v>0</v>
      </c>
      <c r="L1865" s="135">
        <v>0</v>
      </c>
      <c r="N1865" s="135">
        <v>0</v>
      </c>
      <c r="P1865" s="135">
        <v>0</v>
      </c>
      <c r="R1865" s="135">
        <v>0</v>
      </c>
    </row>
    <row r="1866" spans="1:46" ht="12" customHeight="1" x14ac:dyDescent="0.2">
      <c r="A1866" s="8">
        <v>23000</v>
      </c>
      <c r="B1866" s="8">
        <v>1000</v>
      </c>
      <c r="C1866" s="8">
        <v>51300</v>
      </c>
      <c r="D1866" s="8" t="s">
        <v>58</v>
      </c>
      <c r="E1866" s="17">
        <v>1010</v>
      </c>
      <c r="F1866" s="17" t="s">
        <v>12</v>
      </c>
      <c r="G1866" s="17">
        <v>1622</v>
      </c>
      <c r="H1866" s="17" t="s">
        <v>920</v>
      </c>
      <c r="J1866" s="135">
        <v>0</v>
      </c>
      <c r="L1866" s="135">
        <v>0</v>
      </c>
      <c r="N1866" s="135">
        <v>0</v>
      </c>
      <c r="P1866" s="135">
        <v>0</v>
      </c>
      <c r="R1866" s="135">
        <v>0</v>
      </c>
    </row>
    <row r="1867" spans="1:46" s="141" customFormat="1" ht="12" customHeight="1" x14ac:dyDescent="0.2">
      <c r="A1867" s="8">
        <v>23000</v>
      </c>
      <c r="B1867" s="8">
        <v>1000</v>
      </c>
      <c r="C1867" s="8">
        <v>51300</v>
      </c>
      <c r="D1867" s="8" t="s">
        <v>58</v>
      </c>
      <c r="E1867" s="17">
        <v>1010</v>
      </c>
      <c r="F1867" s="17" t="s">
        <v>12</v>
      </c>
      <c r="G1867" s="17">
        <v>1624</v>
      </c>
      <c r="H1867" s="17" t="s">
        <v>921</v>
      </c>
      <c r="I1867" s="97"/>
      <c r="J1867" s="135">
        <v>0</v>
      </c>
      <c r="K1867" s="136"/>
      <c r="L1867" s="135">
        <v>0</v>
      </c>
      <c r="M1867" s="136"/>
      <c r="N1867" s="135">
        <v>0</v>
      </c>
      <c r="O1867" s="136"/>
      <c r="P1867" s="135">
        <v>0</v>
      </c>
      <c r="Q1867" s="136"/>
      <c r="R1867" s="135">
        <v>0</v>
      </c>
      <c r="S1867" s="140"/>
      <c r="T1867" s="140"/>
      <c r="U1867" s="140"/>
      <c r="V1867" s="140"/>
      <c r="W1867" s="140"/>
      <c r="X1867" s="140"/>
      <c r="Y1867" s="140"/>
      <c r="Z1867" s="140"/>
      <c r="AA1867" s="140"/>
      <c r="AB1867" s="140"/>
      <c r="AC1867" s="140"/>
      <c r="AD1867" s="140"/>
      <c r="AE1867" s="140"/>
      <c r="AF1867" s="140"/>
      <c r="AG1867" s="140"/>
      <c r="AH1867" s="140"/>
      <c r="AI1867" s="140"/>
      <c r="AJ1867" s="140"/>
      <c r="AK1867" s="140"/>
      <c r="AL1867" s="140"/>
      <c r="AM1867" s="140"/>
      <c r="AN1867" s="140"/>
      <c r="AO1867" s="140"/>
      <c r="AP1867" s="140"/>
      <c r="AQ1867" s="140"/>
      <c r="AR1867" s="140"/>
      <c r="AS1867" s="140"/>
      <c r="AT1867" s="140"/>
    </row>
    <row r="1868" spans="1:46" ht="14.25" x14ac:dyDescent="0.3">
      <c r="A1868" s="4"/>
      <c r="B1868" s="26"/>
      <c r="C1868" s="7"/>
      <c r="D1868" s="7"/>
      <c r="E1868" s="27" t="s">
        <v>216</v>
      </c>
      <c r="F1868" s="18"/>
      <c r="G1868" s="19"/>
      <c r="H1868" s="19"/>
      <c r="I1868" s="89"/>
      <c r="J1868" s="73" t="s">
        <v>905</v>
      </c>
      <c r="K1868" s="83"/>
      <c r="L1868" s="73" t="s">
        <v>906</v>
      </c>
      <c r="M1868" s="83"/>
      <c r="N1868" s="73" t="s">
        <v>907</v>
      </c>
      <c r="O1868" s="83"/>
      <c r="P1868" s="73" t="s">
        <v>908</v>
      </c>
      <c r="Q1868" s="83"/>
      <c r="R1868" s="73" t="s">
        <v>909</v>
      </c>
    </row>
    <row r="1869" spans="1:46" ht="12" customHeight="1" x14ac:dyDescent="0.2">
      <c r="A1869" s="8">
        <v>23000</v>
      </c>
      <c r="B1869" s="8">
        <v>1000</v>
      </c>
      <c r="C1869" s="8">
        <v>51300</v>
      </c>
      <c r="D1869" s="8" t="s">
        <v>58</v>
      </c>
      <c r="E1869" s="17">
        <v>1020</v>
      </c>
      <c r="F1869" s="17" t="s">
        <v>12</v>
      </c>
      <c r="G1869" s="17">
        <v>1113</v>
      </c>
      <c r="H1869" s="17" t="s">
        <v>949</v>
      </c>
      <c r="J1869" s="135">
        <v>0</v>
      </c>
      <c r="L1869" s="135">
        <v>0</v>
      </c>
      <c r="N1869" s="135">
        <v>0</v>
      </c>
      <c r="P1869" s="135">
        <v>0</v>
      </c>
      <c r="R1869" s="135">
        <v>0</v>
      </c>
    </row>
    <row r="1870" spans="1:46" ht="12" customHeight="1" x14ac:dyDescent="0.2">
      <c r="A1870" s="8">
        <v>23000</v>
      </c>
      <c r="B1870" s="8">
        <v>1000</v>
      </c>
      <c r="C1870" s="8">
        <v>51300</v>
      </c>
      <c r="D1870" s="8" t="s">
        <v>58</v>
      </c>
      <c r="E1870" s="17">
        <v>1020</v>
      </c>
      <c r="F1870" s="17" t="s">
        <v>12</v>
      </c>
      <c r="G1870" s="17">
        <v>1114</v>
      </c>
      <c r="H1870" s="17" t="s">
        <v>950</v>
      </c>
      <c r="J1870" s="135">
        <v>0</v>
      </c>
      <c r="L1870" s="135">
        <v>0</v>
      </c>
      <c r="N1870" s="135">
        <v>0</v>
      </c>
      <c r="P1870" s="135">
        <v>0</v>
      </c>
      <c r="R1870" s="135">
        <v>0</v>
      </c>
    </row>
    <row r="1871" spans="1:46" ht="12" customHeight="1" x14ac:dyDescent="0.2">
      <c r="A1871" s="8">
        <v>23000</v>
      </c>
      <c r="B1871" s="8">
        <v>1000</v>
      </c>
      <c r="C1871" s="8">
        <v>51300</v>
      </c>
      <c r="D1871" s="8" t="s">
        <v>58</v>
      </c>
      <c r="E1871" s="17">
        <v>1020</v>
      </c>
      <c r="F1871" s="17" t="s">
        <v>12</v>
      </c>
      <c r="G1871" s="17">
        <v>1217</v>
      </c>
      <c r="H1871" s="17" t="s">
        <v>934</v>
      </c>
      <c r="J1871" s="135">
        <v>0</v>
      </c>
      <c r="L1871" s="135">
        <v>0</v>
      </c>
      <c r="N1871" s="135">
        <v>0</v>
      </c>
      <c r="P1871" s="135">
        <v>0</v>
      </c>
      <c r="R1871" s="135">
        <v>0</v>
      </c>
    </row>
    <row r="1872" spans="1:46" ht="12" customHeight="1" x14ac:dyDescent="0.2">
      <c r="A1872" s="8">
        <v>23000</v>
      </c>
      <c r="B1872" s="8">
        <v>1000</v>
      </c>
      <c r="C1872" s="8">
        <v>51300</v>
      </c>
      <c r="D1872" s="8" t="s">
        <v>58</v>
      </c>
      <c r="E1872" s="17">
        <v>1020</v>
      </c>
      <c r="F1872" s="17" t="s">
        <v>12</v>
      </c>
      <c r="G1872" s="17">
        <v>1622</v>
      </c>
      <c r="H1872" s="17" t="s">
        <v>920</v>
      </c>
      <c r="J1872" s="135">
        <v>0</v>
      </c>
      <c r="L1872" s="135">
        <v>0</v>
      </c>
      <c r="N1872" s="135">
        <v>0</v>
      </c>
      <c r="P1872" s="135">
        <v>0</v>
      </c>
      <c r="R1872" s="135">
        <v>0</v>
      </c>
    </row>
    <row r="1873" spans="1:46" s="141" customFormat="1" ht="12" customHeight="1" x14ac:dyDescent="0.2">
      <c r="A1873" s="8">
        <v>23000</v>
      </c>
      <c r="B1873" s="8">
        <v>1000</v>
      </c>
      <c r="C1873" s="8">
        <v>51300</v>
      </c>
      <c r="D1873" s="8" t="s">
        <v>58</v>
      </c>
      <c r="E1873" s="17">
        <v>1020</v>
      </c>
      <c r="F1873" s="17" t="s">
        <v>12</v>
      </c>
      <c r="G1873" s="17">
        <v>1624</v>
      </c>
      <c r="H1873" s="17" t="s">
        <v>921</v>
      </c>
      <c r="I1873" s="97"/>
      <c r="J1873" s="135">
        <v>0</v>
      </c>
      <c r="K1873" s="136"/>
      <c r="L1873" s="135">
        <v>0</v>
      </c>
      <c r="M1873" s="136"/>
      <c r="N1873" s="135">
        <v>0</v>
      </c>
      <c r="O1873" s="136"/>
      <c r="P1873" s="135">
        <v>0</v>
      </c>
      <c r="Q1873" s="136"/>
      <c r="R1873" s="135">
        <v>0</v>
      </c>
      <c r="S1873" s="140"/>
      <c r="T1873" s="140"/>
      <c r="U1873" s="140"/>
      <c r="V1873" s="140"/>
      <c r="W1873" s="140"/>
      <c r="X1873" s="140"/>
      <c r="Y1873" s="140"/>
      <c r="Z1873" s="140"/>
      <c r="AA1873" s="140"/>
      <c r="AB1873" s="140"/>
      <c r="AC1873" s="140"/>
      <c r="AD1873" s="140"/>
      <c r="AE1873" s="140"/>
      <c r="AF1873" s="140"/>
      <c r="AG1873" s="140"/>
      <c r="AH1873" s="140"/>
      <c r="AI1873" s="140"/>
      <c r="AJ1873" s="140"/>
      <c r="AK1873" s="140"/>
      <c r="AL1873" s="140"/>
      <c r="AM1873" s="140"/>
      <c r="AN1873" s="140"/>
      <c r="AO1873" s="140"/>
      <c r="AP1873" s="140"/>
      <c r="AQ1873" s="140"/>
      <c r="AR1873" s="140"/>
      <c r="AS1873" s="140"/>
      <c r="AT1873" s="140"/>
    </row>
    <row r="1874" spans="1:46" ht="14.25" x14ac:dyDescent="0.3">
      <c r="A1874" s="4"/>
      <c r="B1874" s="26"/>
      <c r="C1874" s="7"/>
      <c r="D1874" s="7"/>
      <c r="E1874" s="27" t="s">
        <v>217</v>
      </c>
      <c r="F1874" s="18"/>
      <c r="G1874" s="19"/>
      <c r="H1874" s="19"/>
      <c r="I1874" s="89"/>
      <c r="J1874" s="73" t="s">
        <v>905</v>
      </c>
      <c r="K1874" s="83"/>
      <c r="L1874" s="73" t="s">
        <v>906</v>
      </c>
      <c r="M1874" s="83"/>
      <c r="N1874" s="73" t="s">
        <v>907</v>
      </c>
      <c r="O1874" s="83"/>
      <c r="P1874" s="73" t="s">
        <v>908</v>
      </c>
      <c r="Q1874" s="83"/>
      <c r="R1874" s="73" t="s">
        <v>909</v>
      </c>
    </row>
    <row r="1875" spans="1:46" ht="12" customHeight="1" x14ac:dyDescent="0.2">
      <c r="A1875" s="8">
        <v>23000</v>
      </c>
      <c r="B1875" s="8">
        <v>1000</v>
      </c>
      <c r="C1875" s="8">
        <v>51300</v>
      </c>
      <c r="D1875" s="8" t="s">
        <v>58</v>
      </c>
      <c r="E1875" s="17">
        <v>2000</v>
      </c>
      <c r="F1875" s="17" t="s">
        <v>12</v>
      </c>
      <c r="G1875" s="17">
        <v>1113</v>
      </c>
      <c r="H1875" s="17" t="s">
        <v>949</v>
      </c>
      <c r="J1875" s="135">
        <v>0</v>
      </c>
      <c r="L1875" s="135">
        <v>0</v>
      </c>
      <c r="N1875" s="135">
        <v>0</v>
      </c>
      <c r="P1875" s="135">
        <v>0</v>
      </c>
      <c r="R1875" s="135">
        <v>0</v>
      </c>
    </row>
    <row r="1876" spans="1:46" ht="12" customHeight="1" x14ac:dyDescent="0.2">
      <c r="A1876" s="8">
        <v>23000</v>
      </c>
      <c r="B1876" s="8">
        <v>1000</v>
      </c>
      <c r="C1876" s="8">
        <v>51300</v>
      </c>
      <c r="D1876" s="8" t="s">
        <v>58</v>
      </c>
      <c r="E1876" s="17">
        <v>2000</v>
      </c>
      <c r="F1876" s="17" t="s">
        <v>12</v>
      </c>
      <c r="G1876" s="17">
        <v>1114</v>
      </c>
      <c r="H1876" s="17" t="s">
        <v>950</v>
      </c>
      <c r="J1876" s="135">
        <v>0</v>
      </c>
      <c r="L1876" s="135">
        <v>0</v>
      </c>
      <c r="N1876" s="135">
        <v>0</v>
      </c>
      <c r="P1876" s="135">
        <v>0</v>
      </c>
      <c r="R1876" s="135">
        <v>0</v>
      </c>
    </row>
    <row r="1877" spans="1:46" ht="12" customHeight="1" x14ac:dyDescent="0.2">
      <c r="A1877" s="8">
        <v>23000</v>
      </c>
      <c r="B1877" s="8">
        <v>1000</v>
      </c>
      <c r="C1877" s="8">
        <v>51300</v>
      </c>
      <c r="D1877" s="8" t="s">
        <v>58</v>
      </c>
      <c r="E1877" s="17">
        <v>2000</v>
      </c>
      <c r="F1877" s="17" t="s">
        <v>12</v>
      </c>
      <c r="G1877" s="17">
        <v>1217</v>
      </c>
      <c r="H1877" s="17" t="s">
        <v>934</v>
      </c>
      <c r="J1877" s="135">
        <v>0</v>
      </c>
      <c r="L1877" s="135">
        <v>0</v>
      </c>
      <c r="N1877" s="135">
        <v>0</v>
      </c>
      <c r="P1877" s="135">
        <v>0</v>
      </c>
      <c r="R1877" s="135">
        <v>0</v>
      </c>
    </row>
    <row r="1878" spans="1:46" ht="12" customHeight="1" x14ac:dyDescent="0.2">
      <c r="A1878" s="8">
        <v>23000</v>
      </c>
      <c r="B1878" s="8">
        <v>1000</v>
      </c>
      <c r="C1878" s="8">
        <v>51300</v>
      </c>
      <c r="D1878" s="8" t="s">
        <v>58</v>
      </c>
      <c r="E1878" s="17">
        <v>2000</v>
      </c>
      <c r="F1878" s="17" t="s">
        <v>12</v>
      </c>
      <c r="G1878" s="17">
        <v>1622</v>
      </c>
      <c r="H1878" s="17" t="s">
        <v>920</v>
      </c>
      <c r="J1878" s="135">
        <v>0</v>
      </c>
      <c r="L1878" s="135">
        <v>0</v>
      </c>
      <c r="N1878" s="135">
        <v>0</v>
      </c>
      <c r="P1878" s="135">
        <v>0</v>
      </c>
      <c r="R1878" s="135">
        <v>0</v>
      </c>
    </row>
    <row r="1879" spans="1:46" s="141" customFormat="1" ht="12" customHeight="1" x14ac:dyDescent="0.2">
      <c r="A1879" s="8">
        <v>23000</v>
      </c>
      <c r="B1879" s="8">
        <v>1000</v>
      </c>
      <c r="C1879" s="8">
        <v>51300</v>
      </c>
      <c r="D1879" s="8" t="s">
        <v>58</v>
      </c>
      <c r="E1879" s="17">
        <v>2000</v>
      </c>
      <c r="F1879" s="17" t="s">
        <v>12</v>
      </c>
      <c r="G1879" s="17">
        <v>1624</v>
      </c>
      <c r="H1879" s="17" t="s">
        <v>921</v>
      </c>
      <c r="I1879" s="97"/>
      <c r="J1879" s="135">
        <v>0</v>
      </c>
      <c r="K1879" s="136"/>
      <c r="L1879" s="135">
        <v>0</v>
      </c>
      <c r="M1879" s="136"/>
      <c r="N1879" s="135">
        <v>0</v>
      </c>
      <c r="O1879" s="136"/>
      <c r="P1879" s="135">
        <v>0</v>
      </c>
      <c r="Q1879" s="136"/>
      <c r="R1879" s="135">
        <v>0</v>
      </c>
      <c r="S1879" s="140"/>
      <c r="T1879" s="140"/>
      <c r="U1879" s="140"/>
      <c r="V1879" s="140"/>
      <c r="W1879" s="140"/>
      <c r="X1879" s="140"/>
      <c r="Y1879" s="140"/>
      <c r="Z1879" s="140"/>
      <c r="AA1879" s="140"/>
      <c r="AB1879" s="140"/>
      <c r="AC1879" s="140"/>
      <c r="AD1879" s="140"/>
      <c r="AE1879" s="140"/>
      <c r="AF1879" s="140"/>
      <c r="AG1879" s="140"/>
      <c r="AH1879" s="140"/>
      <c r="AI1879" s="140"/>
      <c r="AJ1879" s="140"/>
      <c r="AK1879" s="140"/>
      <c r="AL1879" s="140"/>
      <c r="AM1879" s="140"/>
      <c r="AN1879" s="140"/>
      <c r="AO1879" s="140"/>
      <c r="AP1879" s="140"/>
      <c r="AQ1879" s="140"/>
      <c r="AR1879" s="140"/>
      <c r="AS1879" s="140"/>
      <c r="AT1879" s="140"/>
    </row>
    <row r="1880" spans="1:46" ht="14.25" x14ac:dyDescent="0.3">
      <c r="A1880" s="4"/>
      <c r="B1880" s="26"/>
      <c r="C1880" s="7"/>
      <c r="D1880" s="7"/>
      <c r="E1880" s="27" t="s">
        <v>218</v>
      </c>
      <c r="F1880" s="18"/>
      <c r="G1880" s="19"/>
      <c r="H1880" s="19"/>
      <c r="I1880" s="89"/>
      <c r="J1880" s="73" t="s">
        <v>905</v>
      </c>
      <c r="K1880" s="83"/>
      <c r="L1880" s="73" t="s">
        <v>906</v>
      </c>
      <c r="M1880" s="83"/>
      <c r="N1880" s="73" t="s">
        <v>907</v>
      </c>
      <c r="O1880" s="83"/>
      <c r="P1880" s="73" t="s">
        <v>908</v>
      </c>
      <c r="Q1880" s="83"/>
      <c r="R1880" s="73" t="s">
        <v>909</v>
      </c>
    </row>
    <row r="1881" spans="1:46" ht="12" customHeight="1" x14ac:dyDescent="0.2">
      <c r="A1881" s="8">
        <v>23000</v>
      </c>
      <c r="B1881" s="8">
        <v>1000</v>
      </c>
      <c r="C1881" s="8">
        <v>51300</v>
      </c>
      <c r="D1881" s="8" t="s">
        <v>58</v>
      </c>
      <c r="E1881" s="17">
        <v>3000</v>
      </c>
      <c r="F1881" s="17" t="s">
        <v>12</v>
      </c>
      <c r="G1881" s="17">
        <v>1113</v>
      </c>
      <c r="H1881" s="17" t="s">
        <v>949</v>
      </c>
      <c r="J1881" s="135">
        <v>0</v>
      </c>
      <c r="L1881" s="135">
        <v>0</v>
      </c>
      <c r="N1881" s="135">
        <v>0</v>
      </c>
      <c r="P1881" s="135">
        <v>0</v>
      </c>
      <c r="R1881" s="135">
        <v>0</v>
      </c>
    </row>
    <row r="1882" spans="1:46" ht="12" customHeight="1" x14ac:dyDescent="0.2">
      <c r="A1882" s="8">
        <v>23000</v>
      </c>
      <c r="B1882" s="8">
        <v>1000</v>
      </c>
      <c r="C1882" s="8">
        <v>51300</v>
      </c>
      <c r="D1882" s="8" t="s">
        <v>58</v>
      </c>
      <c r="E1882" s="17">
        <v>3000</v>
      </c>
      <c r="F1882" s="17" t="s">
        <v>12</v>
      </c>
      <c r="G1882" s="17">
        <v>1114</v>
      </c>
      <c r="H1882" s="17" t="s">
        <v>950</v>
      </c>
      <c r="J1882" s="135">
        <v>0</v>
      </c>
      <c r="L1882" s="135">
        <v>0</v>
      </c>
      <c r="N1882" s="135">
        <v>0</v>
      </c>
      <c r="P1882" s="135">
        <v>0</v>
      </c>
      <c r="R1882" s="135">
        <v>0</v>
      </c>
    </row>
    <row r="1883" spans="1:46" ht="12" customHeight="1" x14ac:dyDescent="0.2">
      <c r="A1883" s="8">
        <v>23000</v>
      </c>
      <c r="B1883" s="8">
        <v>1000</v>
      </c>
      <c r="C1883" s="8">
        <v>51300</v>
      </c>
      <c r="D1883" s="8" t="s">
        <v>58</v>
      </c>
      <c r="E1883" s="17">
        <v>3000</v>
      </c>
      <c r="F1883" s="17" t="s">
        <v>12</v>
      </c>
      <c r="G1883" s="17">
        <v>1217</v>
      </c>
      <c r="H1883" s="17" t="s">
        <v>934</v>
      </c>
      <c r="J1883" s="135">
        <v>0</v>
      </c>
      <c r="L1883" s="135">
        <v>0</v>
      </c>
      <c r="N1883" s="135">
        <v>0</v>
      </c>
      <c r="P1883" s="135">
        <v>0</v>
      </c>
      <c r="R1883" s="135">
        <v>0</v>
      </c>
    </row>
    <row r="1884" spans="1:46" ht="12" customHeight="1" x14ac:dyDescent="0.2">
      <c r="A1884" s="8">
        <v>23000</v>
      </c>
      <c r="B1884" s="8">
        <v>1000</v>
      </c>
      <c r="C1884" s="8">
        <v>51300</v>
      </c>
      <c r="D1884" s="8" t="s">
        <v>58</v>
      </c>
      <c r="E1884" s="17">
        <v>3000</v>
      </c>
      <c r="F1884" s="17" t="s">
        <v>12</v>
      </c>
      <c r="G1884" s="17">
        <v>1622</v>
      </c>
      <c r="H1884" s="17" t="s">
        <v>920</v>
      </c>
      <c r="J1884" s="135">
        <v>0</v>
      </c>
      <c r="L1884" s="135">
        <v>0</v>
      </c>
      <c r="N1884" s="135">
        <v>0</v>
      </c>
      <c r="P1884" s="135">
        <v>0</v>
      </c>
      <c r="R1884" s="135">
        <v>0</v>
      </c>
    </row>
    <row r="1885" spans="1:46" s="141" customFormat="1" ht="12" customHeight="1" x14ac:dyDescent="0.2">
      <c r="A1885" s="8">
        <v>23000</v>
      </c>
      <c r="B1885" s="8">
        <v>1000</v>
      </c>
      <c r="C1885" s="8">
        <v>51300</v>
      </c>
      <c r="D1885" s="8" t="s">
        <v>58</v>
      </c>
      <c r="E1885" s="17">
        <v>3000</v>
      </c>
      <c r="F1885" s="17" t="s">
        <v>12</v>
      </c>
      <c r="G1885" s="17">
        <v>1624</v>
      </c>
      <c r="H1885" s="17" t="s">
        <v>921</v>
      </c>
      <c r="I1885" s="97"/>
      <c r="J1885" s="135">
        <v>0</v>
      </c>
      <c r="K1885" s="136"/>
      <c r="L1885" s="135">
        <v>0</v>
      </c>
      <c r="M1885" s="136"/>
      <c r="N1885" s="135">
        <v>0</v>
      </c>
      <c r="O1885" s="136"/>
      <c r="P1885" s="135">
        <v>0</v>
      </c>
      <c r="Q1885" s="136"/>
      <c r="R1885" s="135">
        <v>0</v>
      </c>
      <c r="S1885" s="140"/>
      <c r="T1885" s="140"/>
      <c r="U1885" s="140"/>
      <c r="V1885" s="140"/>
      <c r="W1885" s="140"/>
      <c r="X1885" s="140"/>
      <c r="Y1885" s="140"/>
      <c r="Z1885" s="140"/>
      <c r="AA1885" s="140"/>
      <c r="AB1885" s="140"/>
      <c r="AC1885" s="140"/>
      <c r="AD1885" s="140"/>
      <c r="AE1885" s="140"/>
      <c r="AF1885" s="140"/>
      <c r="AG1885" s="140"/>
      <c r="AH1885" s="140"/>
      <c r="AI1885" s="140"/>
      <c r="AJ1885" s="140"/>
      <c r="AK1885" s="140"/>
      <c r="AL1885" s="140"/>
      <c r="AM1885" s="140"/>
      <c r="AN1885" s="140"/>
      <c r="AO1885" s="140"/>
      <c r="AP1885" s="140"/>
      <c r="AQ1885" s="140"/>
      <c r="AR1885" s="140"/>
      <c r="AS1885" s="140"/>
      <c r="AT1885" s="140"/>
    </row>
    <row r="1886" spans="1:46" ht="14.25" x14ac:dyDescent="0.3">
      <c r="A1886" s="4"/>
      <c r="B1886" s="26"/>
      <c r="C1886" s="7"/>
      <c r="D1886" s="7"/>
      <c r="E1886" s="27" t="s">
        <v>219</v>
      </c>
      <c r="F1886" s="18"/>
      <c r="G1886" s="19"/>
      <c r="H1886" s="19"/>
      <c r="I1886" s="89"/>
      <c r="J1886" s="73" t="s">
        <v>905</v>
      </c>
      <c r="K1886" s="83"/>
      <c r="L1886" s="73" t="s">
        <v>906</v>
      </c>
      <c r="M1886" s="83"/>
      <c r="N1886" s="73" t="s">
        <v>907</v>
      </c>
      <c r="O1886" s="83"/>
      <c r="P1886" s="73" t="s">
        <v>908</v>
      </c>
      <c r="Q1886" s="83"/>
      <c r="R1886" s="73" t="s">
        <v>909</v>
      </c>
    </row>
    <row r="1887" spans="1:46" ht="12" customHeight="1" x14ac:dyDescent="0.2">
      <c r="A1887" s="8">
        <v>23000</v>
      </c>
      <c r="B1887" s="8">
        <v>1000</v>
      </c>
      <c r="C1887" s="8">
        <v>51300</v>
      </c>
      <c r="D1887" s="8" t="s">
        <v>58</v>
      </c>
      <c r="E1887" s="17">
        <v>4010</v>
      </c>
      <c r="F1887" s="17" t="s">
        <v>12</v>
      </c>
      <c r="G1887" s="17">
        <v>1113</v>
      </c>
      <c r="H1887" s="17" t="s">
        <v>949</v>
      </c>
      <c r="J1887" s="135">
        <v>0</v>
      </c>
      <c r="L1887" s="135">
        <v>0</v>
      </c>
      <c r="N1887" s="135">
        <v>0</v>
      </c>
      <c r="P1887" s="135">
        <v>0</v>
      </c>
      <c r="R1887" s="135">
        <v>0</v>
      </c>
    </row>
    <row r="1888" spans="1:46" ht="12" customHeight="1" x14ac:dyDescent="0.2">
      <c r="A1888" s="8">
        <v>23000</v>
      </c>
      <c r="B1888" s="8">
        <v>1000</v>
      </c>
      <c r="C1888" s="8">
        <v>51300</v>
      </c>
      <c r="D1888" s="8" t="s">
        <v>58</v>
      </c>
      <c r="E1888" s="17">
        <v>4010</v>
      </c>
      <c r="F1888" s="17" t="s">
        <v>12</v>
      </c>
      <c r="G1888" s="17">
        <v>1114</v>
      </c>
      <c r="H1888" s="17" t="s">
        <v>950</v>
      </c>
      <c r="J1888" s="135">
        <v>0</v>
      </c>
      <c r="L1888" s="135">
        <v>0</v>
      </c>
      <c r="N1888" s="135">
        <v>0</v>
      </c>
      <c r="P1888" s="135">
        <v>0</v>
      </c>
      <c r="R1888" s="135">
        <v>0</v>
      </c>
    </row>
    <row r="1889" spans="1:46" ht="12" customHeight="1" x14ac:dyDescent="0.2">
      <c r="A1889" s="8">
        <v>23000</v>
      </c>
      <c r="B1889" s="8">
        <v>1000</v>
      </c>
      <c r="C1889" s="8">
        <v>51300</v>
      </c>
      <c r="D1889" s="8" t="s">
        <v>58</v>
      </c>
      <c r="E1889" s="17">
        <v>4010</v>
      </c>
      <c r="F1889" s="17" t="s">
        <v>12</v>
      </c>
      <c r="G1889" s="17">
        <v>1217</v>
      </c>
      <c r="H1889" s="17" t="s">
        <v>934</v>
      </c>
      <c r="J1889" s="135">
        <v>0</v>
      </c>
      <c r="L1889" s="135">
        <v>0</v>
      </c>
      <c r="N1889" s="135">
        <v>0</v>
      </c>
      <c r="P1889" s="135">
        <v>0</v>
      </c>
      <c r="R1889" s="135">
        <v>0</v>
      </c>
    </row>
    <row r="1890" spans="1:46" ht="12" customHeight="1" x14ac:dyDescent="0.2">
      <c r="A1890" s="8">
        <v>23000</v>
      </c>
      <c r="B1890" s="8">
        <v>1000</v>
      </c>
      <c r="C1890" s="8">
        <v>51300</v>
      </c>
      <c r="D1890" s="8" t="s">
        <v>58</v>
      </c>
      <c r="E1890" s="17">
        <v>4010</v>
      </c>
      <c r="F1890" s="17" t="s">
        <v>12</v>
      </c>
      <c r="G1890" s="17">
        <v>1622</v>
      </c>
      <c r="H1890" s="17" t="s">
        <v>920</v>
      </c>
      <c r="J1890" s="135">
        <v>0</v>
      </c>
      <c r="L1890" s="135">
        <v>0</v>
      </c>
      <c r="N1890" s="135">
        <v>0</v>
      </c>
      <c r="P1890" s="135">
        <v>0</v>
      </c>
      <c r="R1890" s="135">
        <v>0</v>
      </c>
    </row>
    <row r="1891" spans="1:46" s="141" customFormat="1" ht="12" customHeight="1" x14ac:dyDescent="0.2">
      <c r="A1891" s="8">
        <v>23000</v>
      </c>
      <c r="B1891" s="8">
        <v>1000</v>
      </c>
      <c r="C1891" s="8">
        <v>51300</v>
      </c>
      <c r="D1891" s="8" t="s">
        <v>58</v>
      </c>
      <c r="E1891" s="17">
        <v>4010</v>
      </c>
      <c r="F1891" s="17" t="s">
        <v>12</v>
      </c>
      <c r="G1891" s="17">
        <v>1624</v>
      </c>
      <c r="H1891" s="17" t="s">
        <v>921</v>
      </c>
      <c r="I1891" s="97"/>
      <c r="J1891" s="135">
        <v>0</v>
      </c>
      <c r="K1891" s="136"/>
      <c r="L1891" s="135">
        <v>0</v>
      </c>
      <c r="M1891" s="136"/>
      <c r="N1891" s="135">
        <v>0</v>
      </c>
      <c r="O1891" s="136"/>
      <c r="P1891" s="135">
        <v>0</v>
      </c>
      <c r="Q1891" s="136"/>
      <c r="R1891" s="135">
        <v>0</v>
      </c>
      <c r="S1891" s="140"/>
      <c r="T1891" s="140"/>
      <c r="U1891" s="140"/>
      <c r="V1891" s="140"/>
      <c r="W1891" s="140"/>
      <c r="X1891" s="140"/>
      <c r="Y1891" s="140"/>
      <c r="Z1891" s="140"/>
      <c r="AA1891" s="140"/>
      <c r="AB1891" s="140"/>
      <c r="AC1891" s="140"/>
      <c r="AD1891" s="140"/>
      <c r="AE1891" s="140"/>
      <c r="AF1891" s="140"/>
      <c r="AG1891" s="140"/>
      <c r="AH1891" s="140"/>
      <c r="AI1891" s="140"/>
      <c r="AJ1891" s="140"/>
      <c r="AK1891" s="140"/>
      <c r="AL1891" s="140"/>
      <c r="AM1891" s="140"/>
      <c r="AN1891" s="140"/>
      <c r="AO1891" s="140"/>
      <c r="AP1891" s="140"/>
      <c r="AQ1891" s="140"/>
      <c r="AR1891" s="140"/>
      <c r="AS1891" s="140"/>
      <c r="AT1891" s="140"/>
    </row>
    <row r="1892" spans="1:46" ht="14.25" x14ac:dyDescent="0.3">
      <c r="A1892" s="4"/>
      <c r="B1892" s="26"/>
      <c r="C1892" s="7"/>
      <c r="D1892" s="7"/>
      <c r="E1892" s="27" t="s">
        <v>658</v>
      </c>
      <c r="F1892" s="18"/>
      <c r="G1892" s="19"/>
      <c r="H1892" s="19"/>
      <c r="I1892" s="89"/>
      <c r="J1892" s="73" t="s">
        <v>905</v>
      </c>
      <c r="K1892" s="83"/>
      <c r="L1892" s="73" t="s">
        <v>906</v>
      </c>
      <c r="M1892" s="83"/>
      <c r="N1892" s="73" t="s">
        <v>907</v>
      </c>
      <c r="O1892" s="83"/>
      <c r="P1892" s="73" t="s">
        <v>908</v>
      </c>
      <c r="Q1892" s="83"/>
      <c r="R1892" s="73" t="s">
        <v>909</v>
      </c>
    </row>
    <row r="1893" spans="1:46" ht="12" customHeight="1" x14ac:dyDescent="0.2">
      <c r="A1893" s="8">
        <v>23000</v>
      </c>
      <c r="B1893" s="8">
        <v>1000</v>
      </c>
      <c r="C1893" s="8">
        <v>51300</v>
      </c>
      <c r="D1893" s="8" t="s">
        <v>58</v>
      </c>
      <c r="E1893" s="17">
        <v>4020</v>
      </c>
      <c r="F1893" s="17" t="s">
        <v>12</v>
      </c>
      <c r="G1893" s="17">
        <v>1113</v>
      </c>
      <c r="H1893" s="17" t="s">
        <v>949</v>
      </c>
      <c r="J1893" s="135">
        <v>0</v>
      </c>
      <c r="L1893" s="135">
        <v>0</v>
      </c>
      <c r="N1893" s="135">
        <v>0</v>
      </c>
      <c r="P1893" s="135">
        <v>0</v>
      </c>
      <c r="R1893" s="135">
        <v>0</v>
      </c>
    </row>
    <row r="1894" spans="1:46" ht="12" customHeight="1" x14ac:dyDescent="0.2">
      <c r="A1894" s="8">
        <v>23000</v>
      </c>
      <c r="B1894" s="8">
        <v>1000</v>
      </c>
      <c r="C1894" s="8">
        <v>51300</v>
      </c>
      <c r="D1894" s="8" t="s">
        <v>58</v>
      </c>
      <c r="E1894" s="17">
        <v>4020</v>
      </c>
      <c r="F1894" s="17" t="s">
        <v>12</v>
      </c>
      <c r="G1894" s="17">
        <v>1114</v>
      </c>
      <c r="H1894" s="17" t="s">
        <v>950</v>
      </c>
      <c r="J1894" s="135">
        <v>0</v>
      </c>
      <c r="L1894" s="135">
        <v>0</v>
      </c>
      <c r="N1894" s="135">
        <v>0</v>
      </c>
      <c r="P1894" s="135">
        <v>0</v>
      </c>
      <c r="R1894" s="135">
        <v>0</v>
      </c>
    </row>
    <row r="1895" spans="1:46" ht="12" customHeight="1" x14ac:dyDescent="0.2">
      <c r="A1895" s="8">
        <v>23000</v>
      </c>
      <c r="B1895" s="8">
        <v>1000</v>
      </c>
      <c r="C1895" s="8">
        <v>51300</v>
      </c>
      <c r="D1895" s="8" t="s">
        <v>58</v>
      </c>
      <c r="E1895" s="17">
        <v>4020</v>
      </c>
      <c r="F1895" s="17" t="s">
        <v>12</v>
      </c>
      <c r="G1895" s="17">
        <v>1217</v>
      </c>
      <c r="H1895" s="17" t="s">
        <v>934</v>
      </c>
      <c r="J1895" s="135">
        <v>0</v>
      </c>
      <c r="L1895" s="135">
        <v>0</v>
      </c>
      <c r="N1895" s="135">
        <v>0</v>
      </c>
      <c r="P1895" s="135">
        <v>0</v>
      </c>
      <c r="R1895" s="135">
        <v>0</v>
      </c>
    </row>
    <row r="1896" spans="1:46" ht="12" customHeight="1" x14ac:dyDescent="0.2">
      <c r="A1896" s="8">
        <v>23000</v>
      </c>
      <c r="B1896" s="8">
        <v>1000</v>
      </c>
      <c r="C1896" s="8">
        <v>51300</v>
      </c>
      <c r="D1896" s="8" t="s">
        <v>58</v>
      </c>
      <c r="E1896" s="17">
        <v>4020</v>
      </c>
      <c r="F1896" s="17" t="s">
        <v>12</v>
      </c>
      <c r="G1896" s="17">
        <v>1622</v>
      </c>
      <c r="H1896" s="17" t="s">
        <v>920</v>
      </c>
      <c r="J1896" s="135">
        <v>0</v>
      </c>
      <c r="L1896" s="135">
        <v>0</v>
      </c>
      <c r="N1896" s="135">
        <v>0</v>
      </c>
      <c r="P1896" s="135">
        <v>0</v>
      </c>
      <c r="R1896" s="135">
        <v>0</v>
      </c>
    </row>
    <row r="1897" spans="1:46" s="141" customFormat="1" ht="12" customHeight="1" x14ac:dyDescent="0.2">
      <c r="A1897" s="8">
        <v>23000</v>
      </c>
      <c r="B1897" s="8">
        <v>1000</v>
      </c>
      <c r="C1897" s="8">
        <v>51300</v>
      </c>
      <c r="D1897" s="8" t="s">
        <v>58</v>
      </c>
      <c r="E1897" s="17">
        <v>4020</v>
      </c>
      <c r="F1897" s="17" t="s">
        <v>12</v>
      </c>
      <c r="G1897" s="17">
        <v>1624</v>
      </c>
      <c r="H1897" s="17" t="s">
        <v>921</v>
      </c>
      <c r="I1897" s="97"/>
      <c r="J1897" s="135">
        <v>0</v>
      </c>
      <c r="K1897" s="136"/>
      <c r="L1897" s="135">
        <v>0</v>
      </c>
      <c r="M1897" s="136"/>
      <c r="N1897" s="135">
        <v>0</v>
      </c>
      <c r="O1897" s="136"/>
      <c r="P1897" s="135">
        <v>0</v>
      </c>
      <c r="Q1897" s="136"/>
      <c r="R1897" s="135">
        <v>0</v>
      </c>
      <c r="S1897" s="140"/>
      <c r="T1897" s="140"/>
      <c r="U1897" s="140"/>
      <c r="V1897" s="140"/>
      <c r="W1897" s="140"/>
      <c r="X1897" s="140"/>
      <c r="Y1897" s="140"/>
      <c r="Z1897" s="140"/>
      <c r="AA1897" s="140"/>
      <c r="AB1897" s="140"/>
      <c r="AC1897" s="140"/>
      <c r="AD1897" s="140"/>
      <c r="AE1897" s="140"/>
      <c r="AF1897" s="140"/>
      <c r="AG1897" s="140"/>
      <c r="AH1897" s="140"/>
      <c r="AI1897" s="140"/>
      <c r="AJ1897" s="140"/>
      <c r="AK1897" s="140"/>
      <c r="AL1897" s="140"/>
      <c r="AM1897" s="140"/>
      <c r="AN1897" s="140"/>
      <c r="AO1897" s="140"/>
      <c r="AP1897" s="140"/>
      <c r="AQ1897" s="140"/>
      <c r="AR1897" s="140"/>
      <c r="AS1897" s="140"/>
      <c r="AT1897" s="140"/>
    </row>
    <row r="1898" spans="1:46" ht="14.25" x14ac:dyDescent="0.3">
      <c r="A1898" s="4"/>
      <c r="B1898" s="26"/>
      <c r="C1898" s="7"/>
      <c r="D1898" s="7"/>
      <c r="E1898" s="27" t="s">
        <v>221</v>
      </c>
      <c r="F1898" s="18"/>
      <c r="G1898" s="19"/>
      <c r="H1898" s="19"/>
      <c r="I1898" s="89"/>
      <c r="J1898" s="73" t="s">
        <v>905</v>
      </c>
      <c r="K1898" s="83"/>
      <c r="L1898" s="73" t="s">
        <v>906</v>
      </c>
      <c r="M1898" s="83"/>
      <c r="N1898" s="73" t="s">
        <v>907</v>
      </c>
      <c r="O1898" s="83"/>
      <c r="P1898" s="73" t="s">
        <v>908</v>
      </c>
      <c r="Q1898" s="83"/>
      <c r="R1898" s="73" t="s">
        <v>909</v>
      </c>
    </row>
    <row r="1899" spans="1:46" ht="12" customHeight="1" x14ac:dyDescent="0.2">
      <c r="A1899" s="8">
        <v>23000</v>
      </c>
      <c r="B1899" s="8">
        <v>1000</v>
      </c>
      <c r="C1899" s="8">
        <v>51300</v>
      </c>
      <c r="D1899" s="8" t="s">
        <v>58</v>
      </c>
      <c r="E1899" s="17">
        <v>9000</v>
      </c>
      <c r="F1899" s="17" t="s">
        <v>12</v>
      </c>
      <c r="G1899" s="17">
        <v>1113</v>
      </c>
      <c r="H1899" s="17" t="s">
        <v>949</v>
      </c>
      <c r="J1899" s="135">
        <v>0</v>
      </c>
      <c r="L1899" s="135">
        <v>0</v>
      </c>
      <c r="N1899" s="135">
        <v>0</v>
      </c>
      <c r="P1899" s="135">
        <v>0</v>
      </c>
      <c r="R1899" s="135">
        <v>0</v>
      </c>
    </row>
    <row r="1900" spans="1:46" ht="12" customHeight="1" x14ac:dyDescent="0.2">
      <c r="A1900" s="8">
        <v>23000</v>
      </c>
      <c r="B1900" s="8">
        <v>1000</v>
      </c>
      <c r="C1900" s="8">
        <v>51300</v>
      </c>
      <c r="D1900" s="8" t="s">
        <v>58</v>
      </c>
      <c r="E1900" s="17">
        <v>9000</v>
      </c>
      <c r="F1900" s="17" t="s">
        <v>12</v>
      </c>
      <c r="G1900" s="17">
        <v>1114</v>
      </c>
      <c r="H1900" s="17" t="s">
        <v>950</v>
      </c>
      <c r="J1900" s="135">
        <v>0</v>
      </c>
      <c r="L1900" s="135">
        <v>0</v>
      </c>
      <c r="N1900" s="135">
        <v>0</v>
      </c>
      <c r="P1900" s="135">
        <v>0</v>
      </c>
      <c r="R1900" s="135">
        <v>0</v>
      </c>
    </row>
    <row r="1901" spans="1:46" ht="12" customHeight="1" x14ac:dyDescent="0.2">
      <c r="A1901" s="8">
        <v>23000</v>
      </c>
      <c r="B1901" s="8">
        <v>1000</v>
      </c>
      <c r="C1901" s="8">
        <v>51300</v>
      </c>
      <c r="D1901" s="8" t="s">
        <v>58</v>
      </c>
      <c r="E1901" s="17">
        <v>9000</v>
      </c>
      <c r="F1901" s="17" t="s">
        <v>12</v>
      </c>
      <c r="G1901" s="17">
        <v>1217</v>
      </c>
      <c r="H1901" s="17" t="s">
        <v>934</v>
      </c>
      <c r="J1901" s="135">
        <v>0</v>
      </c>
      <c r="L1901" s="135">
        <v>0</v>
      </c>
      <c r="N1901" s="135">
        <v>0</v>
      </c>
      <c r="P1901" s="135">
        <v>0</v>
      </c>
      <c r="R1901" s="135">
        <v>0</v>
      </c>
    </row>
    <row r="1902" spans="1:46" ht="12" customHeight="1" x14ac:dyDescent="0.2">
      <c r="A1902" s="8">
        <v>23000</v>
      </c>
      <c r="B1902" s="8">
        <v>1000</v>
      </c>
      <c r="C1902" s="8">
        <v>51300</v>
      </c>
      <c r="D1902" s="8" t="s">
        <v>58</v>
      </c>
      <c r="E1902" s="17">
        <v>9000</v>
      </c>
      <c r="F1902" s="17" t="s">
        <v>12</v>
      </c>
      <c r="G1902" s="17">
        <v>1622</v>
      </c>
      <c r="H1902" s="17" t="s">
        <v>920</v>
      </c>
      <c r="J1902" s="135">
        <v>0</v>
      </c>
      <c r="L1902" s="135">
        <v>0</v>
      </c>
      <c r="N1902" s="135">
        <v>0</v>
      </c>
      <c r="P1902" s="135">
        <v>0</v>
      </c>
      <c r="R1902" s="135">
        <v>0</v>
      </c>
    </row>
    <row r="1903" spans="1:46" ht="12" customHeight="1" x14ac:dyDescent="0.2">
      <c r="A1903" s="8">
        <v>23000</v>
      </c>
      <c r="B1903" s="8">
        <v>1000</v>
      </c>
      <c r="C1903" s="8">
        <v>51300</v>
      </c>
      <c r="D1903" s="8" t="s">
        <v>58</v>
      </c>
      <c r="E1903" s="17">
        <v>9000</v>
      </c>
      <c r="F1903" s="17" t="s">
        <v>12</v>
      </c>
      <c r="G1903" s="17">
        <v>1624</v>
      </c>
      <c r="H1903" s="17" t="s">
        <v>921</v>
      </c>
      <c r="J1903" s="135">
        <v>0</v>
      </c>
      <c r="L1903" s="135">
        <v>0</v>
      </c>
      <c r="N1903" s="135">
        <v>0</v>
      </c>
      <c r="P1903" s="135">
        <v>0</v>
      </c>
      <c r="R1903" s="135">
        <v>0</v>
      </c>
    </row>
    <row r="1904" spans="1:46" ht="14.25" x14ac:dyDescent="0.3">
      <c r="A1904" s="4"/>
      <c r="B1904" s="5"/>
      <c r="C1904" s="6" t="s">
        <v>59</v>
      </c>
      <c r="D1904" s="7"/>
      <c r="E1904" s="18"/>
      <c r="F1904" s="18"/>
      <c r="G1904" s="19"/>
      <c r="H1904" s="19"/>
      <c r="I1904" s="89"/>
      <c r="J1904" s="73" t="s">
        <v>905</v>
      </c>
      <c r="K1904" s="83"/>
      <c r="L1904" s="73" t="s">
        <v>906</v>
      </c>
      <c r="M1904" s="83"/>
      <c r="N1904" s="73" t="s">
        <v>907</v>
      </c>
      <c r="O1904" s="83"/>
      <c r="P1904" s="73" t="s">
        <v>908</v>
      </c>
      <c r="Q1904" s="83"/>
      <c r="R1904" s="73" t="s">
        <v>909</v>
      </c>
    </row>
    <row r="1905" spans="1:18" ht="12" customHeight="1" x14ac:dyDescent="0.2">
      <c r="A1905" s="8">
        <v>23000</v>
      </c>
      <c r="B1905" s="8">
        <v>1000</v>
      </c>
      <c r="C1905" s="8">
        <v>52111</v>
      </c>
      <c r="D1905" s="8" t="s">
        <v>60</v>
      </c>
      <c r="E1905" s="25" t="s">
        <v>10</v>
      </c>
      <c r="F1905" s="17" t="s">
        <v>12</v>
      </c>
      <c r="G1905" s="25" t="s">
        <v>10</v>
      </c>
      <c r="H1905" s="20">
        <v>8.1131174445543006E-2</v>
      </c>
      <c r="I1905" s="105"/>
      <c r="J1905" s="135">
        <v>0</v>
      </c>
      <c r="L1905" s="135">
        <v>0</v>
      </c>
      <c r="N1905" s="135">
        <v>0</v>
      </c>
      <c r="P1905" s="135">
        <v>0</v>
      </c>
      <c r="R1905" s="135">
        <v>0</v>
      </c>
    </row>
    <row r="1906" spans="1:18" ht="12" customHeight="1" x14ac:dyDescent="0.2">
      <c r="A1906" s="8">
        <v>23000</v>
      </c>
      <c r="B1906" s="8">
        <v>1000</v>
      </c>
      <c r="C1906" s="8">
        <v>52112</v>
      </c>
      <c r="D1906" s="8" t="s">
        <v>61</v>
      </c>
      <c r="E1906" s="25" t="s">
        <v>10</v>
      </c>
      <c r="F1906" s="17" t="s">
        <v>12</v>
      </c>
      <c r="G1906" s="25" t="s">
        <v>10</v>
      </c>
      <c r="H1906" s="20">
        <v>1.0859962815302153E-2</v>
      </c>
      <c r="I1906" s="105"/>
      <c r="J1906" s="135">
        <v>0</v>
      </c>
      <c r="L1906" s="135">
        <v>0</v>
      </c>
      <c r="N1906" s="135">
        <v>0</v>
      </c>
      <c r="P1906" s="135">
        <v>0</v>
      </c>
      <c r="R1906" s="135">
        <v>0</v>
      </c>
    </row>
    <row r="1907" spans="1:18" ht="12" customHeight="1" x14ac:dyDescent="0.2">
      <c r="A1907" s="8">
        <v>23000</v>
      </c>
      <c r="B1907" s="8">
        <v>1000</v>
      </c>
      <c r="C1907" s="8">
        <v>52210</v>
      </c>
      <c r="D1907" s="8" t="s">
        <v>62</v>
      </c>
      <c r="E1907" s="25" t="s">
        <v>10</v>
      </c>
      <c r="F1907" s="17" t="s">
        <v>12</v>
      </c>
      <c r="G1907" s="25" t="s">
        <v>10</v>
      </c>
      <c r="H1907" s="20">
        <v>4.2680969666901783E-2</v>
      </c>
      <c r="I1907" s="105"/>
      <c r="J1907" s="135">
        <v>0</v>
      </c>
      <c r="L1907" s="135">
        <v>0</v>
      </c>
      <c r="N1907" s="135">
        <v>0</v>
      </c>
      <c r="P1907" s="135">
        <v>0</v>
      </c>
      <c r="R1907" s="135">
        <v>0</v>
      </c>
    </row>
    <row r="1908" spans="1:18" ht="12" customHeight="1" x14ac:dyDescent="0.2">
      <c r="A1908" s="8">
        <v>23000</v>
      </c>
      <c r="B1908" s="8">
        <v>1000</v>
      </c>
      <c r="C1908" s="8">
        <v>52220</v>
      </c>
      <c r="D1908" s="8" t="s">
        <v>63</v>
      </c>
      <c r="E1908" s="25" t="s">
        <v>10</v>
      </c>
      <c r="F1908" s="17" t="s">
        <v>12</v>
      </c>
      <c r="G1908" s="25" t="s">
        <v>10</v>
      </c>
      <c r="H1908" s="20">
        <v>9.9817409702777186E-3</v>
      </c>
      <c r="I1908" s="105"/>
      <c r="J1908" s="135">
        <v>0</v>
      </c>
      <c r="L1908" s="135">
        <v>0</v>
      </c>
      <c r="N1908" s="135">
        <v>0</v>
      </c>
      <c r="P1908" s="135">
        <v>0</v>
      </c>
      <c r="R1908" s="135">
        <v>0</v>
      </c>
    </row>
    <row r="1909" spans="1:18" ht="12" customHeight="1" x14ac:dyDescent="0.2">
      <c r="A1909" s="8">
        <v>23000</v>
      </c>
      <c r="B1909" s="8">
        <v>1000</v>
      </c>
      <c r="C1909" s="8">
        <v>52311</v>
      </c>
      <c r="D1909" s="8" t="s">
        <v>64</v>
      </c>
      <c r="E1909" s="25" t="s">
        <v>10</v>
      </c>
      <c r="F1909" s="17" t="s">
        <v>12</v>
      </c>
      <c r="G1909" s="25" t="s">
        <v>10</v>
      </c>
      <c r="H1909" s="20">
        <v>8.3172198733456937E-2</v>
      </c>
      <c r="I1909" s="105"/>
      <c r="J1909" s="135">
        <v>0</v>
      </c>
      <c r="L1909" s="135">
        <v>0</v>
      </c>
      <c r="N1909" s="135">
        <v>0</v>
      </c>
      <c r="P1909" s="135">
        <v>0</v>
      </c>
      <c r="R1909" s="135">
        <v>0</v>
      </c>
    </row>
    <row r="1910" spans="1:18" ht="12" customHeight="1" x14ac:dyDescent="0.2">
      <c r="A1910" s="8">
        <v>23000</v>
      </c>
      <c r="B1910" s="8">
        <v>1000</v>
      </c>
      <c r="C1910" s="8">
        <v>52312</v>
      </c>
      <c r="D1910" s="8" t="s">
        <v>65</v>
      </c>
      <c r="E1910" s="25" t="s">
        <v>10</v>
      </c>
      <c r="F1910" s="17" t="s">
        <v>12</v>
      </c>
      <c r="G1910" s="25" t="s">
        <v>10</v>
      </c>
      <c r="H1910" s="20">
        <v>9.9389008802765275E-4</v>
      </c>
      <c r="I1910" s="105"/>
      <c r="J1910" s="135">
        <v>0</v>
      </c>
      <c r="L1910" s="135">
        <v>0</v>
      </c>
      <c r="N1910" s="135">
        <v>0</v>
      </c>
      <c r="P1910" s="135">
        <v>0</v>
      </c>
      <c r="R1910" s="135">
        <v>0</v>
      </c>
    </row>
    <row r="1911" spans="1:18" ht="12" customHeight="1" x14ac:dyDescent="0.2">
      <c r="A1911" s="8">
        <v>23000</v>
      </c>
      <c r="B1911" s="8">
        <v>1000</v>
      </c>
      <c r="C1911" s="8">
        <v>52313</v>
      </c>
      <c r="D1911" s="8" t="s">
        <v>66</v>
      </c>
      <c r="E1911" s="25" t="s">
        <v>10</v>
      </c>
      <c r="F1911" s="17" t="s">
        <v>12</v>
      </c>
      <c r="G1911" s="25" t="s">
        <v>10</v>
      </c>
      <c r="H1911" s="20">
        <v>7.6334920369266705E-3</v>
      </c>
      <c r="I1911" s="105"/>
      <c r="J1911" s="135">
        <v>0</v>
      </c>
      <c r="L1911" s="135">
        <v>0</v>
      </c>
      <c r="N1911" s="135">
        <v>0</v>
      </c>
      <c r="P1911" s="135">
        <v>0</v>
      </c>
      <c r="R1911" s="135">
        <v>0</v>
      </c>
    </row>
    <row r="1912" spans="1:18" ht="12" customHeight="1" x14ac:dyDescent="0.2">
      <c r="A1912" s="8">
        <v>23000</v>
      </c>
      <c r="B1912" s="8">
        <v>1000</v>
      </c>
      <c r="C1912" s="8">
        <v>52314</v>
      </c>
      <c r="D1912" s="8" t="s">
        <v>67</v>
      </c>
      <c r="E1912" s="25" t="s">
        <v>10</v>
      </c>
      <c r="F1912" s="17" t="s">
        <v>12</v>
      </c>
      <c r="G1912" s="25" t="s">
        <v>10</v>
      </c>
      <c r="H1912" s="20">
        <v>1.5073591667562245E-3</v>
      </c>
      <c r="I1912" s="105"/>
      <c r="J1912" s="135">
        <v>0</v>
      </c>
      <c r="L1912" s="135">
        <v>0</v>
      </c>
      <c r="N1912" s="135">
        <v>0</v>
      </c>
      <c r="P1912" s="135">
        <v>0</v>
      </c>
      <c r="R1912" s="135">
        <v>0</v>
      </c>
    </row>
    <row r="1913" spans="1:18" ht="12" customHeight="1" x14ac:dyDescent="0.2">
      <c r="A1913" s="8">
        <v>23000</v>
      </c>
      <c r="B1913" s="8">
        <v>1000</v>
      </c>
      <c r="C1913" s="8">
        <v>52315</v>
      </c>
      <c r="D1913" s="8" t="s">
        <v>68</v>
      </c>
      <c r="E1913" s="25" t="s">
        <v>10</v>
      </c>
      <c r="F1913" s="17" t="s">
        <v>12</v>
      </c>
      <c r="G1913" s="25" t="s">
        <v>10</v>
      </c>
      <c r="H1913" s="20">
        <v>1.4100509623249456E-3</v>
      </c>
      <c r="I1913" s="105"/>
      <c r="J1913" s="135">
        <v>0</v>
      </c>
      <c r="L1913" s="135">
        <v>0</v>
      </c>
      <c r="N1913" s="135">
        <v>0</v>
      </c>
      <c r="P1913" s="135">
        <v>0</v>
      </c>
      <c r="R1913" s="135">
        <v>0</v>
      </c>
    </row>
    <row r="1914" spans="1:18" ht="12" customHeight="1" x14ac:dyDescent="0.2">
      <c r="A1914" s="8">
        <v>23000</v>
      </c>
      <c r="B1914" s="8">
        <v>1000</v>
      </c>
      <c r="C1914" s="8">
        <v>52316</v>
      </c>
      <c r="D1914" s="8" t="s">
        <v>69</v>
      </c>
      <c r="E1914" s="25" t="s">
        <v>10</v>
      </c>
      <c r="F1914" s="17" t="s">
        <v>12</v>
      </c>
      <c r="G1914" s="25" t="s">
        <v>10</v>
      </c>
      <c r="H1914" s="20">
        <v>0</v>
      </c>
      <c r="I1914" s="105"/>
      <c r="J1914" s="135">
        <v>0</v>
      </c>
      <c r="L1914" s="135">
        <v>0</v>
      </c>
      <c r="N1914" s="135">
        <v>0</v>
      </c>
      <c r="P1914" s="135">
        <v>0</v>
      </c>
      <c r="R1914" s="135">
        <v>0</v>
      </c>
    </row>
    <row r="1915" spans="1:18" ht="12" customHeight="1" x14ac:dyDescent="0.2">
      <c r="A1915" s="8">
        <v>23000</v>
      </c>
      <c r="B1915" s="8">
        <v>1000</v>
      </c>
      <c r="C1915" s="8">
        <v>52500</v>
      </c>
      <c r="D1915" s="8" t="s">
        <v>70</v>
      </c>
      <c r="E1915" s="25" t="s">
        <v>10</v>
      </c>
      <c r="F1915" s="17" t="s">
        <v>12</v>
      </c>
      <c r="G1915" s="25" t="s">
        <v>10</v>
      </c>
      <c r="H1915" s="20">
        <v>1.0334865712144686E-2</v>
      </c>
      <c r="I1915" s="105"/>
      <c r="J1915" s="135">
        <v>0</v>
      </c>
      <c r="L1915" s="135">
        <v>0</v>
      </c>
      <c r="N1915" s="135">
        <v>0</v>
      </c>
      <c r="P1915" s="135">
        <v>0</v>
      </c>
      <c r="R1915" s="135">
        <v>0</v>
      </c>
    </row>
    <row r="1916" spans="1:18" ht="12" customHeight="1" x14ac:dyDescent="0.2">
      <c r="A1916" s="8">
        <v>23000</v>
      </c>
      <c r="B1916" s="8">
        <v>1000</v>
      </c>
      <c r="C1916" s="8">
        <v>52710</v>
      </c>
      <c r="D1916" s="8" t="s">
        <v>71</v>
      </c>
      <c r="E1916" s="25" t="s">
        <v>10</v>
      </c>
      <c r="F1916" s="17" t="s">
        <v>12</v>
      </c>
      <c r="G1916" s="25" t="s">
        <v>10</v>
      </c>
      <c r="H1916" s="20">
        <v>1.0904638909160538E-2</v>
      </c>
      <c r="I1916" s="105"/>
      <c r="J1916" s="135">
        <v>0</v>
      </c>
      <c r="L1916" s="135">
        <v>0</v>
      </c>
      <c r="N1916" s="135">
        <v>0</v>
      </c>
      <c r="P1916" s="135">
        <v>0</v>
      </c>
      <c r="R1916" s="135">
        <v>0</v>
      </c>
    </row>
    <row r="1917" spans="1:18" ht="12" customHeight="1" x14ac:dyDescent="0.2">
      <c r="A1917" s="8">
        <v>23000</v>
      </c>
      <c r="B1917" s="8">
        <v>1000</v>
      </c>
      <c r="C1917" s="8">
        <v>52720</v>
      </c>
      <c r="D1917" s="8" t="s">
        <v>72</v>
      </c>
      <c r="E1917" s="25" t="s">
        <v>10</v>
      </c>
      <c r="F1917" s="17" t="s">
        <v>12</v>
      </c>
      <c r="G1917" s="25" t="s">
        <v>10</v>
      </c>
      <c r="H1917" s="20">
        <v>3.0477664029419395E-4</v>
      </c>
      <c r="I1917" s="105"/>
      <c r="J1917" s="135">
        <v>0</v>
      </c>
      <c r="L1917" s="135">
        <v>0</v>
      </c>
      <c r="N1917" s="135">
        <v>0</v>
      </c>
      <c r="P1917" s="135">
        <v>0</v>
      </c>
      <c r="R1917" s="135">
        <v>0</v>
      </c>
    </row>
    <row r="1918" spans="1:18" ht="12" customHeight="1" x14ac:dyDescent="0.2">
      <c r="A1918" s="8">
        <v>23000</v>
      </c>
      <c r="B1918" s="8">
        <v>1000</v>
      </c>
      <c r="C1918" s="8">
        <v>52730</v>
      </c>
      <c r="D1918" s="8" t="s">
        <v>73</v>
      </c>
      <c r="E1918" s="25" t="s">
        <v>10</v>
      </c>
      <c r="F1918" s="17" t="s">
        <v>12</v>
      </c>
      <c r="G1918" s="25" t="s">
        <v>10</v>
      </c>
      <c r="H1918" s="25" t="s">
        <v>10</v>
      </c>
      <c r="I1918" s="105"/>
      <c r="J1918" s="135">
        <v>0</v>
      </c>
      <c r="L1918" s="135">
        <v>0</v>
      </c>
      <c r="N1918" s="135">
        <v>0</v>
      </c>
      <c r="P1918" s="135">
        <v>0</v>
      </c>
      <c r="R1918" s="135">
        <v>0</v>
      </c>
    </row>
    <row r="1919" spans="1:18" ht="12" customHeight="1" x14ac:dyDescent="0.2">
      <c r="A1919" s="8">
        <v>23000</v>
      </c>
      <c r="B1919" s="8">
        <v>1000</v>
      </c>
      <c r="C1919" s="8">
        <v>52911</v>
      </c>
      <c r="D1919" s="8" t="s">
        <v>74</v>
      </c>
      <c r="E1919" s="25" t="s">
        <v>10</v>
      </c>
      <c r="F1919" s="17" t="s">
        <v>12</v>
      </c>
      <c r="G1919" s="25" t="s">
        <v>10</v>
      </c>
      <c r="H1919" s="25" t="s">
        <v>10</v>
      </c>
      <c r="I1919" s="105"/>
      <c r="J1919" s="135">
        <v>0</v>
      </c>
      <c r="L1919" s="135">
        <v>0</v>
      </c>
      <c r="N1919" s="135">
        <v>0</v>
      </c>
      <c r="P1919" s="135">
        <v>0</v>
      </c>
      <c r="R1919" s="135">
        <v>0</v>
      </c>
    </row>
    <row r="1920" spans="1:18" ht="12" customHeight="1" x14ac:dyDescent="0.2">
      <c r="A1920" s="8">
        <v>23000</v>
      </c>
      <c r="B1920" s="8">
        <v>1000</v>
      </c>
      <c r="C1920" s="8">
        <v>52912</v>
      </c>
      <c r="D1920" s="8" t="s">
        <v>75</v>
      </c>
      <c r="E1920" s="25" t="s">
        <v>10</v>
      </c>
      <c r="F1920" s="17" t="s">
        <v>12</v>
      </c>
      <c r="G1920" s="25" t="s">
        <v>10</v>
      </c>
      <c r="H1920" s="25" t="s">
        <v>10</v>
      </c>
      <c r="I1920" s="105"/>
      <c r="J1920" s="135">
        <v>0</v>
      </c>
      <c r="L1920" s="135">
        <v>0</v>
      </c>
      <c r="N1920" s="135">
        <v>0</v>
      </c>
      <c r="P1920" s="135">
        <v>0</v>
      </c>
      <c r="R1920" s="135">
        <v>0</v>
      </c>
    </row>
    <row r="1921" spans="1:46" ht="12" customHeight="1" x14ac:dyDescent="0.2">
      <c r="A1921" s="8">
        <v>23000</v>
      </c>
      <c r="B1921" s="8">
        <v>1000</v>
      </c>
      <c r="C1921" s="8">
        <v>52913</v>
      </c>
      <c r="D1921" s="8" t="s">
        <v>76</v>
      </c>
      <c r="E1921" s="25" t="s">
        <v>10</v>
      </c>
      <c r="F1921" s="17" t="s">
        <v>12</v>
      </c>
      <c r="G1921" s="25" t="s">
        <v>10</v>
      </c>
      <c r="H1921" s="25" t="s">
        <v>10</v>
      </c>
      <c r="I1921" s="105"/>
      <c r="J1921" s="135">
        <v>0</v>
      </c>
      <c r="L1921" s="135">
        <v>0</v>
      </c>
      <c r="N1921" s="135">
        <v>0</v>
      </c>
      <c r="P1921" s="135">
        <v>0</v>
      </c>
      <c r="R1921" s="135">
        <v>0</v>
      </c>
    </row>
    <row r="1922" spans="1:46" s="28" customFormat="1" ht="12" customHeight="1" x14ac:dyDescent="0.2">
      <c r="A1922" s="8">
        <v>23000</v>
      </c>
      <c r="B1922" s="8">
        <v>1000</v>
      </c>
      <c r="C1922" s="8">
        <v>52914</v>
      </c>
      <c r="D1922" s="8" t="s">
        <v>77</v>
      </c>
      <c r="E1922" s="25" t="s">
        <v>10</v>
      </c>
      <c r="F1922" s="17" t="s">
        <v>12</v>
      </c>
      <c r="G1922" s="25" t="s">
        <v>10</v>
      </c>
      <c r="H1922" s="25" t="s">
        <v>10</v>
      </c>
      <c r="I1922" s="105"/>
      <c r="J1922" s="135">
        <v>0</v>
      </c>
      <c r="K1922" s="136"/>
      <c r="L1922" s="135">
        <v>0</v>
      </c>
      <c r="M1922" s="136"/>
      <c r="N1922" s="135">
        <v>0</v>
      </c>
      <c r="O1922" s="136"/>
      <c r="P1922" s="135">
        <v>0</v>
      </c>
      <c r="Q1922" s="136"/>
      <c r="R1922" s="135">
        <v>0</v>
      </c>
      <c r="S1922" s="62"/>
      <c r="T1922" s="62"/>
      <c r="U1922" s="62"/>
      <c r="V1922" s="62"/>
      <c r="W1922" s="62"/>
      <c r="X1922" s="62"/>
      <c r="Y1922" s="62"/>
      <c r="Z1922" s="62"/>
      <c r="AA1922" s="62"/>
      <c r="AB1922" s="62"/>
      <c r="AC1922" s="62"/>
      <c r="AD1922" s="62"/>
      <c r="AE1922" s="62"/>
      <c r="AF1922" s="62"/>
      <c r="AG1922" s="62"/>
      <c r="AH1922" s="62"/>
      <c r="AI1922" s="62"/>
      <c r="AJ1922" s="62"/>
      <c r="AK1922" s="62"/>
      <c r="AL1922" s="62"/>
      <c r="AM1922" s="62"/>
      <c r="AN1922" s="62"/>
      <c r="AO1922" s="62"/>
      <c r="AP1922" s="62"/>
      <c r="AQ1922" s="62"/>
      <c r="AR1922" s="62"/>
      <c r="AS1922" s="62"/>
      <c r="AT1922" s="62"/>
    </row>
    <row r="1923" spans="1:46" ht="14.25" x14ac:dyDescent="0.3">
      <c r="A1923" s="4"/>
      <c r="B1923" s="5"/>
      <c r="C1923" s="6" t="s">
        <v>655</v>
      </c>
      <c r="D1923" s="7"/>
      <c r="E1923" s="18"/>
      <c r="F1923" s="18"/>
      <c r="G1923" s="19"/>
      <c r="H1923" s="19"/>
      <c r="I1923" s="89"/>
      <c r="J1923" s="73" t="s">
        <v>905</v>
      </c>
      <c r="K1923" s="83"/>
      <c r="L1923" s="73" t="s">
        <v>906</v>
      </c>
      <c r="M1923" s="83"/>
      <c r="N1923" s="73" t="s">
        <v>907</v>
      </c>
      <c r="O1923" s="83"/>
      <c r="P1923" s="73" t="s">
        <v>908</v>
      </c>
      <c r="Q1923" s="83"/>
      <c r="R1923" s="73" t="s">
        <v>909</v>
      </c>
    </row>
    <row r="1924" spans="1:46" s="139" customFormat="1" ht="12" customHeight="1" x14ac:dyDescent="0.2">
      <c r="A1924" s="44">
        <v>23000</v>
      </c>
      <c r="B1924" s="44">
        <v>1000</v>
      </c>
      <c r="C1924" s="44">
        <v>53330</v>
      </c>
      <c r="D1924" s="44" t="s">
        <v>291</v>
      </c>
      <c r="E1924" s="47" t="s">
        <v>10</v>
      </c>
      <c r="F1924" s="45" t="s">
        <v>12</v>
      </c>
      <c r="G1924" s="47" t="s">
        <v>10</v>
      </c>
      <c r="H1924" s="47" t="s">
        <v>10</v>
      </c>
      <c r="I1924" s="91"/>
      <c r="J1924" s="135">
        <v>0</v>
      </c>
      <c r="K1924" s="136"/>
      <c r="L1924" s="135">
        <v>0</v>
      </c>
      <c r="M1924" s="136"/>
      <c r="N1924" s="135">
        <v>0</v>
      </c>
      <c r="O1924" s="136"/>
      <c r="P1924" s="135">
        <v>0</v>
      </c>
      <c r="Q1924" s="136"/>
      <c r="R1924" s="135">
        <v>0</v>
      </c>
      <c r="S1924" s="62"/>
      <c r="T1924" s="62"/>
      <c r="U1924" s="62"/>
      <c r="V1924" s="62"/>
      <c r="W1924" s="62"/>
      <c r="X1924" s="62"/>
      <c r="Y1924" s="62"/>
      <c r="Z1924" s="62"/>
      <c r="AA1924" s="62"/>
      <c r="AB1924" s="62"/>
      <c r="AC1924" s="62"/>
      <c r="AD1924" s="62"/>
      <c r="AE1924" s="62"/>
      <c r="AF1924" s="62"/>
      <c r="AG1924" s="62"/>
      <c r="AH1924" s="62"/>
      <c r="AI1924" s="62"/>
      <c r="AJ1924" s="62"/>
      <c r="AK1924" s="62"/>
      <c r="AL1924" s="62"/>
      <c r="AM1924" s="62"/>
      <c r="AN1924" s="62"/>
      <c r="AO1924" s="62"/>
      <c r="AP1924" s="62"/>
      <c r="AQ1924" s="62"/>
      <c r="AR1924" s="62"/>
      <c r="AS1924" s="62"/>
      <c r="AT1924" s="62"/>
    </row>
    <row r="1925" spans="1:46" s="139" customFormat="1" ht="12" customHeight="1" x14ac:dyDescent="0.2">
      <c r="A1925" s="44">
        <v>23000</v>
      </c>
      <c r="B1925" s="44">
        <v>1000</v>
      </c>
      <c r="C1925" s="44">
        <v>53330</v>
      </c>
      <c r="D1925" s="44" t="s">
        <v>291</v>
      </c>
      <c r="E1925" s="47">
        <v>1010</v>
      </c>
      <c r="F1925" s="45" t="s">
        <v>12</v>
      </c>
      <c r="G1925" s="47" t="s">
        <v>10</v>
      </c>
      <c r="H1925" s="47" t="s">
        <v>10</v>
      </c>
      <c r="I1925" s="91"/>
      <c r="J1925" s="135">
        <v>0</v>
      </c>
      <c r="K1925" s="136"/>
      <c r="L1925" s="135">
        <v>0</v>
      </c>
      <c r="M1925" s="136"/>
      <c r="N1925" s="135">
        <v>0</v>
      </c>
      <c r="O1925" s="136"/>
      <c r="P1925" s="135">
        <v>0</v>
      </c>
      <c r="Q1925" s="136"/>
      <c r="R1925" s="135">
        <v>0</v>
      </c>
      <c r="S1925" s="62"/>
      <c r="T1925" s="62"/>
      <c r="U1925" s="62"/>
      <c r="V1925" s="62"/>
      <c r="W1925" s="62"/>
      <c r="X1925" s="62"/>
      <c r="Y1925" s="62"/>
      <c r="Z1925" s="62"/>
      <c r="AA1925" s="62"/>
      <c r="AB1925" s="62"/>
      <c r="AC1925" s="62"/>
      <c r="AD1925" s="62"/>
      <c r="AE1925" s="62"/>
      <c r="AF1925" s="62"/>
      <c r="AG1925" s="62"/>
      <c r="AH1925" s="62"/>
      <c r="AI1925" s="62"/>
      <c r="AJ1925" s="62"/>
      <c r="AK1925" s="62"/>
      <c r="AL1925" s="62"/>
      <c r="AM1925" s="62"/>
      <c r="AN1925" s="62"/>
      <c r="AO1925" s="62"/>
      <c r="AP1925" s="62"/>
      <c r="AQ1925" s="62"/>
      <c r="AR1925" s="62"/>
      <c r="AS1925" s="62"/>
      <c r="AT1925" s="62"/>
    </row>
    <row r="1926" spans="1:46" s="139" customFormat="1" ht="12" customHeight="1" x14ac:dyDescent="0.2">
      <c r="A1926" s="44">
        <v>23000</v>
      </c>
      <c r="B1926" s="44">
        <v>1000</v>
      </c>
      <c r="C1926" s="44">
        <v>53330</v>
      </c>
      <c r="D1926" s="44" t="s">
        <v>291</v>
      </c>
      <c r="E1926" s="47">
        <v>1020</v>
      </c>
      <c r="F1926" s="45" t="s">
        <v>12</v>
      </c>
      <c r="G1926" s="47" t="s">
        <v>10</v>
      </c>
      <c r="H1926" s="47" t="s">
        <v>10</v>
      </c>
      <c r="I1926" s="91"/>
      <c r="J1926" s="135">
        <v>0</v>
      </c>
      <c r="K1926" s="136"/>
      <c r="L1926" s="135">
        <v>0</v>
      </c>
      <c r="M1926" s="136"/>
      <c r="N1926" s="135">
        <v>0</v>
      </c>
      <c r="O1926" s="136"/>
      <c r="P1926" s="135">
        <v>0</v>
      </c>
      <c r="Q1926" s="136"/>
      <c r="R1926" s="135">
        <v>0</v>
      </c>
      <c r="S1926" s="62"/>
      <c r="T1926" s="62"/>
      <c r="U1926" s="62"/>
      <c r="V1926" s="62"/>
      <c r="W1926" s="62"/>
      <c r="X1926" s="62"/>
      <c r="Y1926" s="62"/>
      <c r="Z1926" s="62"/>
      <c r="AA1926" s="62"/>
      <c r="AB1926" s="62"/>
      <c r="AC1926" s="62"/>
      <c r="AD1926" s="62"/>
      <c r="AE1926" s="62"/>
      <c r="AF1926" s="62"/>
      <c r="AG1926" s="62"/>
      <c r="AH1926" s="62"/>
      <c r="AI1926" s="62"/>
      <c r="AJ1926" s="62"/>
      <c r="AK1926" s="62"/>
      <c r="AL1926" s="62"/>
      <c r="AM1926" s="62"/>
      <c r="AN1926" s="62"/>
      <c r="AO1926" s="62"/>
      <c r="AP1926" s="62"/>
      <c r="AQ1926" s="62"/>
      <c r="AR1926" s="62"/>
      <c r="AS1926" s="62"/>
      <c r="AT1926" s="62"/>
    </row>
    <row r="1927" spans="1:46" s="139" customFormat="1" ht="12" customHeight="1" x14ac:dyDescent="0.2">
      <c r="A1927" s="44">
        <v>23000</v>
      </c>
      <c r="B1927" s="44">
        <v>1000</v>
      </c>
      <c r="C1927" s="44">
        <v>53330</v>
      </c>
      <c r="D1927" s="44" t="s">
        <v>291</v>
      </c>
      <c r="E1927" s="47">
        <v>2000</v>
      </c>
      <c r="F1927" s="45" t="s">
        <v>12</v>
      </c>
      <c r="G1927" s="47" t="s">
        <v>10</v>
      </c>
      <c r="H1927" s="47" t="s">
        <v>10</v>
      </c>
      <c r="I1927" s="91"/>
      <c r="J1927" s="135">
        <v>0</v>
      </c>
      <c r="K1927" s="136"/>
      <c r="L1927" s="135">
        <v>0</v>
      </c>
      <c r="M1927" s="136"/>
      <c r="N1927" s="135">
        <v>0</v>
      </c>
      <c r="O1927" s="136"/>
      <c r="P1927" s="135">
        <v>0</v>
      </c>
      <c r="Q1927" s="136"/>
      <c r="R1927" s="135">
        <v>0</v>
      </c>
      <c r="S1927" s="62"/>
      <c r="T1927" s="62"/>
      <c r="U1927" s="62"/>
      <c r="V1927" s="62"/>
      <c r="W1927" s="62"/>
      <c r="X1927" s="62"/>
      <c r="Y1927" s="62"/>
      <c r="Z1927" s="62"/>
      <c r="AA1927" s="62"/>
      <c r="AB1927" s="62"/>
      <c r="AC1927" s="62"/>
      <c r="AD1927" s="62"/>
      <c r="AE1927" s="62"/>
      <c r="AF1927" s="62"/>
      <c r="AG1927" s="62"/>
      <c r="AH1927" s="62"/>
      <c r="AI1927" s="62"/>
      <c r="AJ1927" s="62"/>
      <c r="AK1927" s="62"/>
      <c r="AL1927" s="62"/>
      <c r="AM1927" s="62"/>
      <c r="AN1927" s="62"/>
      <c r="AO1927" s="62"/>
      <c r="AP1927" s="62"/>
      <c r="AQ1927" s="62"/>
      <c r="AR1927" s="62"/>
      <c r="AS1927" s="62"/>
      <c r="AT1927" s="62"/>
    </row>
    <row r="1928" spans="1:46" s="139" customFormat="1" ht="12" customHeight="1" x14ac:dyDescent="0.2">
      <c r="A1928" s="44">
        <v>23000</v>
      </c>
      <c r="B1928" s="44">
        <v>1000</v>
      </c>
      <c r="C1928" s="44">
        <v>53330</v>
      </c>
      <c r="D1928" s="44" t="s">
        <v>291</v>
      </c>
      <c r="E1928" s="47">
        <v>3000</v>
      </c>
      <c r="F1928" s="45" t="s">
        <v>12</v>
      </c>
      <c r="G1928" s="47" t="s">
        <v>10</v>
      </c>
      <c r="H1928" s="47" t="s">
        <v>10</v>
      </c>
      <c r="I1928" s="91"/>
      <c r="J1928" s="135">
        <v>0</v>
      </c>
      <c r="K1928" s="136"/>
      <c r="L1928" s="135">
        <v>0</v>
      </c>
      <c r="M1928" s="136"/>
      <c r="N1928" s="135">
        <v>0</v>
      </c>
      <c r="O1928" s="136"/>
      <c r="P1928" s="135">
        <v>0</v>
      </c>
      <c r="Q1928" s="136"/>
      <c r="R1928" s="135">
        <v>0</v>
      </c>
      <c r="S1928" s="62"/>
      <c r="T1928" s="62"/>
      <c r="U1928" s="62"/>
      <c r="V1928" s="62"/>
      <c r="W1928" s="62"/>
      <c r="X1928" s="62"/>
      <c r="Y1928" s="62"/>
      <c r="Z1928" s="62"/>
      <c r="AA1928" s="62"/>
      <c r="AB1928" s="62"/>
      <c r="AC1928" s="62"/>
      <c r="AD1928" s="62"/>
      <c r="AE1928" s="62"/>
      <c r="AF1928" s="62"/>
      <c r="AG1928" s="62"/>
      <c r="AH1928" s="62"/>
      <c r="AI1928" s="62"/>
      <c r="AJ1928" s="62"/>
      <c r="AK1928" s="62"/>
      <c r="AL1928" s="62"/>
      <c r="AM1928" s="62"/>
      <c r="AN1928" s="62"/>
      <c r="AO1928" s="62"/>
      <c r="AP1928" s="62"/>
      <c r="AQ1928" s="62"/>
      <c r="AR1928" s="62"/>
      <c r="AS1928" s="62"/>
      <c r="AT1928" s="62"/>
    </row>
    <row r="1929" spans="1:46" s="139" customFormat="1" ht="12" customHeight="1" x14ac:dyDescent="0.2">
      <c r="A1929" s="44">
        <v>23000</v>
      </c>
      <c r="B1929" s="44">
        <v>1000</v>
      </c>
      <c r="C1929" s="44">
        <v>53330</v>
      </c>
      <c r="D1929" s="44" t="s">
        <v>291</v>
      </c>
      <c r="E1929" s="47">
        <v>4010</v>
      </c>
      <c r="F1929" s="45" t="s">
        <v>12</v>
      </c>
      <c r="G1929" s="47" t="s">
        <v>10</v>
      </c>
      <c r="H1929" s="47" t="s">
        <v>10</v>
      </c>
      <c r="I1929" s="91"/>
      <c r="J1929" s="135">
        <v>0</v>
      </c>
      <c r="K1929" s="136"/>
      <c r="L1929" s="135">
        <v>0</v>
      </c>
      <c r="M1929" s="136"/>
      <c r="N1929" s="135">
        <v>0</v>
      </c>
      <c r="O1929" s="136"/>
      <c r="P1929" s="135">
        <v>0</v>
      </c>
      <c r="Q1929" s="136"/>
      <c r="R1929" s="135">
        <v>0</v>
      </c>
      <c r="S1929" s="62"/>
      <c r="T1929" s="62"/>
      <c r="U1929" s="62"/>
      <c r="V1929" s="62"/>
      <c r="W1929" s="62"/>
      <c r="X1929" s="62"/>
      <c r="Y1929" s="62"/>
      <c r="Z1929" s="62"/>
      <c r="AA1929" s="62"/>
      <c r="AB1929" s="62"/>
      <c r="AC1929" s="62"/>
      <c r="AD1929" s="62"/>
      <c r="AE1929" s="62"/>
      <c r="AF1929" s="62"/>
      <c r="AG1929" s="62"/>
      <c r="AH1929" s="62"/>
      <c r="AI1929" s="62"/>
      <c r="AJ1929" s="62"/>
      <c r="AK1929" s="62"/>
      <c r="AL1929" s="62"/>
      <c r="AM1929" s="62"/>
      <c r="AN1929" s="62"/>
      <c r="AO1929" s="62"/>
      <c r="AP1929" s="62"/>
      <c r="AQ1929" s="62"/>
      <c r="AR1929" s="62"/>
      <c r="AS1929" s="62"/>
      <c r="AT1929" s="62"/>
    </row>
    <row r="1930" spans="1:46" s="139" customFormat="1" ht="12" customHeight="1" x14ac:dyDescent="0.2">
      <c r="A1930" s="44">
        <v>23000</v>
      </c>
      <c r="B1930" s="44">
        <v>1000</v>
      </c>
      <c r="C1930" s="44">
        <v>53330</v>
      </c>
      <c r="D1930" s="44" t="s">
        <v>291</v>
      </c>
      <c r="E1930" s="47">
        <v>4020</v>
      </c>
      <c r="F1930" s="45" t="s">
        <v>12</v>
      </c>
      <c r="G1930" s="47" t="s">
        <v>10</v>
      </c>
      <c r="H1930" s="47" t="s">
        <v>10</v>
      </c>
      <c r="I1930" s="91"/>
      <c r="J1930" s="135">
        <v>0</v>
      </c>
      <c r="K1930" s="136"/>
      <c r="L1930" s="135">
        <v>0</v>
      </c>
      <c r="M1930" s="136"/>
      <c r="N1930" s="135">
        <v>0</v>
      </c>
      <c r="O1930" s="136"/>
      <c r="P1930" s="135">
        <v>0</v>
      </c>
      <c r="Q1930" s="136"/>
      <c r="R1930" s="135">
        <v>0</v>
      </c>
      <c r="S1930" s="62"/>
      <c r="T1930" s="62"/>
      <c r="U1930" s="62"/>
      <c r="V1930" s="62"/>
      <c r="W1930" s="62"/>
      <c r="X1930" s="62"/>
      <c r="Y1930" s="62"/>
      <c r="Z1930" s="62"/>
      <c r="AA1930" s="62"/>
      <c r="AB1930" s="62"/>
      <c r="AC1930" s="62"/>
      <c r="AD1930" s="62"/>
      <c r="AE1930" s="62"/>
      <c r="AF1930" s="62"/>
      <c r="AG1930" s="62"/>
      <c r="AH1930" s="62"/>
      <c r="AI1930" s="62"/>
      <c r="AJ1930" s="62"/>
      <c r="AK1930" s="62"/>
      <c r="AL1930" s="62"/>
      <c r="AM1930" s="62"/>
      <c r="AN1930" s="62"/>
      <c r="AO1930" s="62"/>
      <c r="AP1930" s="62"/>
      <c r="AQ1930" s="62"/>
      <c r="AR1930" s="62"/>
      <c r="AS1930" s="62"/>
      <c r="AT1930" s="62"/>
    </row>
    <row r="1931" spans="1:46" s="139" customFormat="1" ht="12" customHeight="1" x14ac:dyDescent="0.2">
      <c r="A1931" s="44">
        <v>23000</v>
      </c>
      <c r="B1931" s="44">
        <v>1000</v>
      </c>
      <c r="C1931" s="44">
        <v>53330</v>
      </c>
      <c r="D1931" s="44" t="s">
        <v>291</v>
      </c>
      <c r="E1931" s="45" t="s">
        <v>725</v>
      </c>
      <c r="F1931" s="45" t="s">
        <v>12</v>
      </c>
      <c r="G1931" s="47" t="s">
        <v>10</v>
      </c>
      <c r="H1931" s="47" t="s">
        <v>10</v>
      </c>
      <c r="I1931" s="91"/>
      <c r="J1931" s="135">
        <v>0</v>
      </c>
      <c r="K1931" s="136"/>
      <c r="L1931" s="135">
        <v>0</v>
      </c>
      <c r="M1931" s="136"/>
      <c r="N1931" s="135">
        <v>0</v>
      </c>
      <c r="O1931" s="136"/>
      <c r="P1931" s="135">
        <v>0</v>
      </c>
      <c r="Q1931" s="136"/>
      <c r="R1931" s="135">
        <v>0</v>
      </c>
      <c r="S1931" s="62"/>
      <c r="T1931" s="62"/>
      <c r="U1931" s="62"/>
      <c r="V1931" s="62"/>
      <c r="W1931" s="62"/>
      <c r="X1931" s="62"/>
      <c r="Y1931" s="62"/>
      <c r="Z1931" s="62"/>
      <c r="AA1931" s="62"/>
      <c r="AB1931" s="62"/>
      <c r="AC1931" s="62"/>
      <c r="AD1931" s="62"/>
      <c r="AE1931" s="62"/>
      <c r="AF1931" s="62"/>
      <c r="AG1931" s="62"/>
      <c r="AH1931" s="62"/>
      <c r="AI1931" s="62"/>
      <c r="AJ1931" s="62"/>
      <c r="AK1931" s="62"/>
      <c r="AL1931" s="62"/>
      <c r="AM1931" s="62"/>
      <c r="AN1931" s="62"/>
      <c r="AO1931" s="62"/>
      <c r="AP1931" s="62"/>
      <c r="AQ1931" s="62"/>
      <c r="AR1931" s="62"/>
      <c r="AS1931" s="62"/>
      <c r="AT1931" s="62"/>
    </row>
    <row r="1932" spans="1:46" ht="12" customHeight="1" x14ac:dyDescent="0.2">
      <c r="A1932" s="8">
        <v>23000</v>
      </c>
      <c r="B1932" s="8">
        <v>1000</v>
      </c>
      <c r="C1932" s="8">
        <v>53711</v>
      </c>
      <c r="D1932" s="8" t="s">
        <v>78</v>
      </c>
      <c r="E1932" s="25" t="s">
        <v>10</v>
      </c>
      <c r="F1932" s="17" t="s">
        <v>12</v>
      </c>
      <c r="G1932" s="25" t="s">
        <v>10</v>
      </c>
      <c r="H1932" s="25" t="s">
        <v>10</v>
      </c>
      <c r="I1932" s="105"/>
      <c r="J1932" s="135">
        <v>0</v>
      </c>
      <c r="L1932" s="135">
        <v>0</v>
      </c>
      <c r="N1932" s="135">
        <v>0</v>
      </c>
      <c r="P1932" s="135">
        <v>0</v>
      </c>
      <c r="R1932" s="135">
        <v>0</v>
      </c>
    </row>
    <row r="1933" spans="1:46" ht="12" customHeight="1" x14ac:dyDescent="0.2">
      <c r="A1933" s="8">
        <v>23000</v>
      </c>
      <c r="B1933" s="8">
        <v>1000</v>
      </c>
      <c r="C1933" s="8">
        <v>53711</v>
      </c>
      <c r="D1933" s="8" t="s">
        <v>78</v>
      </c>
      <c r="E1933" s="17">
        <v>1010</v>
      </c>
      <c r="F1933" s="17" t="s">
        <v>12</v>
      </c>
      <c r="G1933" s="25" t="s">
        <v>10</v>
      </c>
      <c r="H1933" s="25" t="s">
        <v>10</v>
      </c>
      <c r="I1933" s="105"/>
      <c r="J1933" s="135">
        <v>0</v>
      </c>
      <c r="L1933" s="135">
        <v>0</v>
      </c>
      <c r="N1933" s="135">
        <v>0</v>
      </c>
      <c r="P1933" s="135">
        <v>0</v>
      </c>
      <c r="R1933" s="135">
        <v>0</v>
      </c>
    </row>
    <row r="1934" spans="1:46" ht="12" customHeight="1" x14ac:dyDescent="0.2">
      <c r="A1934" s="8">
        <v>23000</v>
      </c>
      <c r="B1934" s="8">
        <v>1000</v>
      </c>
      <c r="C1934" s="8">
        <v>53711</v>
      </c>
      <c r="D1934" s="8" t="s">
        <v>78</v>
      </c>
      <c r="E1934" s="17">
        <v>1020</v>
      </c>
      <c r="F1934" s="17" t="s">
        <v>12</v>
      </c>
      <c r="G1934" s="25" t="s">
        <v>10</v>
      </c>
      <c r="H1934" s="25" t="s">
        <v>10</v>
      </c>
      <c r="I1934" s="105"/>
      <c r="J1934" s="135">
        <v>0</v>
      </c>
      <c r="L1934" s="135">
        <v>0</v>
      </c>
      <c r="N1934" s="135">
        <v>0</v>
      </c>
      <c r="P1934" s="135">
        <v>0</v>
      </c>
      <c r="R1934" s="135">
        <v>0</v>
      </c>
    </row>
    <row r="1935" spans="1:46" ht="12" customHeight="1" x14ac:dyDescent="0.2">
      <c r="A1935" s="8">
        <v>23000</v>
      </c>
      <c r="B1935" s="8">
        <v>1000</v>
      </c>
      <c r="C1935" s="8">
        <v>53711</v>
      </c>
      <c r="D1935" s="8" t="s">
        <v>78</v>
      </c>
      <c r="E1935" s="17">
        <v>2000</v>
      </c>
      <c r="F1935" s="17" t="s">
        <v>12</v>
      </c>
      <c r="G1935" s="25" t="s">
        <v>10</v>
      </c>
      <c r="H1935" s="25" t="s">
        <v>10</v>
      </c>
      <c r="I1935" s="105"/>
      <c r="J1935" s="135">
        <v>0</v>
      </c>
      <c r="L1935" s="135">
        <v>0</v>
      </c>
      <c r="N1935" s="135">
        <v>0</v>
      </c>
      <c r="P1935" s="135">
        <v>0</v>
      </c>
      <c r="R1935" s="135">
        <v>0</v>
      </c>
    </row>
    <row r="1936" spans="1:46" ht="12" customHeight="1" x14ac:dyDescent="0.2">
      <c r="A1936" s="8">
        <v>23000</v>
      </c>
      <c r="B1936" s="8">
        <v>1000</v>
      </c>
      <c r="C1936" s="8">
        <v>53711</v>
      </c>
      <c r="D1936" s="8" t="s">
        <v>78</v>
      </c>
      <c r="E1936" s="17">
        <v>3000</v>
      </c>
      <c r="F1936" s="17" t="s">
        <v>12</v>
      </c>
      <c r="G1936" s="25" t="s">
        <v>10</v>
      </c>
      <c r="H1936" s="25" t="s">
        <v>10</v>
      </c>
      <c r="I1936" s="105"/>
      <c r="J1936" s="135">
        <v>0</v>
      </c>
      <c r="L1936" s="135">
        <v>0</v>
      </c>
      <c r="N1936" s="135">
        <v>0</v>
      </c>
      <c r="P1936" s="135">
        <v>0</v>
      </c>
      <c r="R1936" s="135">
        <v>0</v>
      </c>
    </row>
    <row r="1937" spans="1:18" ht="12" customHeight="1" x14ac:dyDescent="0.2">
      <c r="A1937" s="8">
        <v>23000</v>
      </c>
      <c r="B1937" s="8">
        <v>1000</v>
      </c>
      <c r="C1937" s="8">
        <v>53711</v>
      </c>
      <c r="D1937" s="8" t="s">
        <v>78</v>
      </c>
      <c r="E1937" s="17">
        <v>4010</v>
      </c>
      <c r="F1937" s="17" t="s">
        <v>12</v>
      </c>
      <c r="G1937" s="25" t="s">
        <v>10</v>
      </c>
      <c r="H1937" s="25" t="s">
        <v>10</v>
      </c>
      <c r="I1937" s="105"/>
      <c r="J1937" s="135">
        <v>0</v>
      </c>
      <c r="L1937" s="135">
        <v>0</v>
      </c>
      <c r="N1937" s="135">
        <v>0</v>
      </c>
      <c r="P1937" s="135">
        <v>0</v>
      </c>
      <c r="R1937" s="135">
        <v>0</v>
      </c>
    </row>
    <row r="1938" spans="1:18" ht="12" customHeight="1" x14ac:dyDescent="0.2">
      <c r="A1938" s="8">
        <v>23000</v>
      </c>
      <c r="B1938" s="8">
        <v>1000</v>
      </c>
      <c r="C1938" s="8">
        <v>53711</v>
      </c>
      <c r="D1938" s="8" t="s">
        <v>78</v>
      </c>
      <c r="E1938" s="17">
        <v>4020</v>
      </c>
      <c r="F1938" s="17" t="s">
        <v>12</v>
      </c>
      <c r="G1938" s="25" t="s">
        <v>10</v>
      </c>
      <c r="H1938" s="25" t="s">
        <v>10</v>
      </c>
      <c r="I1938" s="105"/>
      <c r="J1938" s="135">
        <v>0</v>
      </c>
      <c r="L1938" s="135">
        <v>0</v>
      </c>
      <c r="N1938" s="135">
        <v>0</v>
      </c>
      <c r="P1938" s="135">
        <v>0</v>
      </c>
      <c r="R1938" s="135">
        <v>0</v>
      </c>
    </row>
    <row r="1939" spans="1:18" ht="12" customHeight="1" x14ac:dyDescent="0.2">
      <c r="A1939" s="8">
        <v>23000</v>
      </c>
      <c r="B1939" s="8">
        <v>1000</v>
      </c>
      <c r="C1939" s="8">
        <v>53711</v>
      </c>
      <c r="D1939" s="8" t="s">
        <v>78</v>
      </c>
      <c r="E1939" s="17">
        <v>9000</v>
      </c>
      <c r="F1939" s="17" t="s">
        <v>12</v>
      </c>
      <c r="G1939" s="25" t="s">
        <v>10</v>
      </c>
      <c r="H1939" s="25" t="s">
        <v>10</v>
      </c>
      <c r="I1939" s="105"/>
      <c r="J1939" s="135">
        <v>0</v>
      </c>
      <c r="L1939" s="135">
        <v>0</v>
      </c>
      <c r="N1939" s="135">
        <v>0</v>
      </c>
      <c r="P1939" s="135">
        <v>0</v>
      </c>
      <c r="R1939" s="135">
        <v>0</v>
      </c>
    </row>
    <row r="1940" spans="1:18" ht="14.25" x14ac:dyDescent="0.3">
      <c r="A1940" s="4"/>
      <c r="B1940" s="5"/>
      <c r="C1940" s="6" t="s">
        <v>84</v>
      </c>
      <c r="D1940" s="7"/>
      <c r="E1940" s="18"/>
      <c r="F1940" s="18"/>
      <c r="G1940" s="19"/>
      <c r="H1940" s="19"/>
      <c r="I1940" s="89"/>
      <c r="J1940" s="73" t="s">
        <v>905</v>
      </c>
      <c r="K1940" s="83"/>
      <c r="L1940" s="73" t="s">
        <v>906</v>
      </c>
      <c r="M1940" s="83"/>
      <c r="N1940" s="73" t="s">
        <v>907</v>
      </c>
      <c r="O1940" s="83"/>
      <c r="P1940" s="73" t="s">
        <v>908</v>
      </c>
      <c r="Q1940" s="83"/>
      <c r="R1940" s="73" t="s">
        <v>909</v>
      </c>
    </row>
    <row r="1941" spans="1:18" ht="12" customHeight="1" x14ac:dyDescent="0.2">
      <c r="A1941" s="8">
        <v>23000</v>
      </c>
      <c r="B1941" s="8">
        <v>1000</v>
      </c>
      <c r="C1941" s="8">
        <v>55200</v>
      </c>
      <c r="D1941" s="8" t="s">
        <v>106</v>
      </c>
      <c r="E1941" s="25" t="s">
        <v>10</v>
      </c>
      <c r="F1941" s="17" t="s">
        <v>12</v>
      </c>
      <c r="G1941" s="25" t="s">
        <v>10</v>
      </c>
      <c r="H1941" s="25" t="s">
        <v>10</v>
      </c>
      <c r="I1941" s="105"/>
      <c r="J1941" s="135">
        <v>0</v>
      </c>
      <c r="L1941" s="135">
        <v>0</v>
      </c>
      <c r="N1941" s="135">
        <v>0</v>
      </c>
      <c r="P1941" s="135">
        <v>0</v>
      </c>
      <c r="R1941" s="135">
        <v>0</v>
      </c>
    </row>
    <row r="1942" spans="1:18" ht="12" customHeight="1" x14ac:dyDescent="0.2">
      <c r="A1942" s="8">
        <v>23000</v>
      </c>
      <c r="B1942" s="8">
        <v>1000</v>
      </c>
      <c r="C1942" s="8">
        <v>55200</v>
      </c>
      <c r="D1942" s="8" t="s">
        <v>106</v>
      </c>
      <c r="E1942" s="17">
        <v>1010</v>
      </c>
      <c r="F1942" s="17" t="s">
        <v>12</v>
      </c>
      <c r="G1942" s="25" t="s">
        <v>10</v>
      </c>
      <c r="H1942" s="25" t="s">
        <v>10</v>
      </c>
      <c r="I1942" s="105"/>
      <c r="J1942" s="135">
        <v>0</v>
      </c>
      <c r="L1942" s="135">
        <v>0</v>
      </c>
      <c r="N1942" s="135">
        <v>0</v>
      </c>
      <c r="P1942" s="135">
        <v>0</v>
      </c>
      <c r="R1942" s="135">
        <v>0</v>
      </c>
    </row>
    <row r="1943" spans="1:18" ht="12" customHeight="1" x14ac:dyDescent="0.2">
      <c r="A1943" s="8">
        <v>23000</v>
      </c>
      <c r="B1943" s="8">
        <v>1000</v>
      </c>
      <c r="C1943" s="8">
        <v>55200</v>
      </c>
      <c r="D1943" s="8" t="s">
        <v>106</v>
      </c>
      <c r="E1943" s="17">
        <v>1020</v>
      </c>
      <c r="F1943" s="17" t="s">
        <v>12</v>
      </c>
      <c r="G1943" s="25" t="s">
        <v>10</v>
      </c>
      <c r="H1943" s="25" t="s">
        <v>10</v>
      </c>
      <c r="I1943" s="105"/>
      <c r="J1943" s="135">
        <v>0</v>
      </c>
      <c r="L1943" s="135">
        <v>0</v>
      </c>
      <c r="N1943" s="135">
        <v>0</v>
      </c>
      <c r="P1943" s="135">
        <v>0</v>
      </c>
      <c r="R1943" s="135">
        <v>0</v>
      </c>
    </row>
    <row r="1944" spans="1:18" ht="12" customHeight="1" x14ac:dyDescent="0.2">
      <c r="A1944" s="8">
        <v>23000</v>
      </c>
      <c r="B1944" s="8">
        <v>1000</v>
      </c>
      <c r="C1944" s="8">
        <v>55200</v>
      </c>
      <c r="D1944" s="8" t="s">
        <v>106</v>
      </c>
      <c r="E1944" s="17">
        <v>2000</v>
      </c>
      <c r="F1944" s="17" t="s">
        <v>12</v>
      </c>
      <c r="G1944" s="25" t="s">
        <v>10</v>
      </c>
      <c r="H1944" s="25" t="s">
        <v>10</v>
      </c>
      <c r="I1944" s="105"/>
      <c r="J1944" s="135">
        <v>0</v>
      </c>
      <c r="L1944" s="135">
        <v>0</v>
      </c>
      <c r="N1944" s="135">
        <v>0</v>
      </c>
      <c r="P1944" s="135">
        <v>0</v>
      </c>
      <c r="R1944" s="135">
        <v>0</v>
      </c>
    </row>
    <row r="1945" spans="1:18" ht="12" customHeight="1" x14ac:dyDescent="0.2">
      <c r="A1945" s="8">
        <v>23000</v>
      </c>
      <c r="B1945" s="8">
        <v>1000</v>
      </c>
      <c r="C1945" s="8">
        <v>55200</v>
      </c>
      <c r="D1945" s="8" t="s">
        <v>106</v>
      </c>
      <c r="E1945" s="17">
        <v>3000</v>
      </c>
      <c r="F1945" s="17" t="s">
        <v>12</v>
      </c>
      <c r="G1945" s="25" t="s">
        <v>10</v>
      </c>
      <c r="H1945" s="25" t="s">
        <v>10</v>
      </c>
      <c r="I1945" s="105"/>
      <c r="J1945" s="135">
        <v>0</v>
      </c>
      <c r="L1945" s="135">
        <v>0</v>
      </c>
      <c r="N1945" s="135">
        <v>0</v>
      </c>
      <c r="P1945" s="135">
        <v>0</v>
      </c>
      <c r="R1945" s="135">
        <v>0</v>
      </c>
    </row>
    <row r="1946" spans="1:18" ht="12" customHeight="1" x14ac:dyDescent="0.2">
      <c r="A1946" s="8">
        <v>23000</v>
      </c>
      <c r="B1946" s="8">
        <v>1000</v>
      </c>
      <c r="C1946" s="8">
        <v>55200</v>
      </c>
      <c r="D1946" s="8" t="s">
        <v>106</v>
      </c>
      <c r="E1946" s="17">
        <v>4010</v>
      </c>
      <c r="F1946" s="17" t="s">
        <v>12</v>
      </c>
      <c r="G1946" s="25" t="s">
        <v>10</v>
      </c>
      <c r="H1946" s="25" t="s">
        <v>10</v>
      </c>
      <c r="I1946" s="105"/>
      <c r="J1946" s="135">
        <v>0</v>
      </c>
      <c r="L1946" s="135">
        <v>0</v>
      </c>
      <c r="N1946" s="135">
        <v>0</v>
      </c>
      <c r="P1946" s="135">
        <v>0</v>
      </c>
      <c r="R1946" s="135">
        <v>0</v>
      </c>
    </row>
    <row r="1947" spans="1:18" ht="12" customHeight="1" x14ac:dyDescent="0.2">
      <c r="A1947" s="8">
        <v>23000</v>
      </c>
      <c r="B1947" s="8">
        <v>1000</v>
      </c>
      <c r="C1947" s="8">
        <v>55200</v>
      </c>
      <c r="D1947" s="8" t="s">
        <v>106</v>
      </c>
      <c r="E1947" s="17">
        <v>4020</v>
      </c>
      <c r="F1947" s="17" t="s">
        <v>12</v>
      </c>
      <c r="G1947" s="25" t="s">
        <v>10</v>
      </c>
      <c r="H1947" s="25" t="s">
        <v>10</v>
      </c>
      <c r="I1947" s="105"/>
      <c r="J1947" s="135">
        <v>0</v>
      </c>
      <c r="L1947" s="135">
        <v>0</v>
      </c>
      <c r="N1947" s="135">
        <v>0</v>
      </c>
      <c r="P1947" s="135">
        <v>0</v>
      </c>
      <c r="R1947" s="135">
        <v>0</v>
      </c>
    </row>
    <row r="1948" spans="1:18" ht="12" customHeight="1" x14ac:dyDescent="0.2">
      <c r="A1948" s="8">
        <v>23000</v>
      </c>
      <c r="B1948" s="8">
        <v>1000</v>
      </c>
      <c r="C1948" s="8">
        <v>55200</v>
      </c>
      <c r="D1948" s="8" t="s">
        <v>106</v>
      </c>
      <c r="E1948" s="17">
        <v>9000</v>
      </c>
      <c r="F1948" s="17" t="s">
        <v>12</v>
      </c>
      <c r="G1948" s="25" t="s">
        <v>10</v>
      </c>
      <c r="H1948" s="25" t="s">
        <v>10</v>
      </c>
      <c r="I1948" s="105"/>
      <c r="J1948" s="135">
        <v>0</v>
      </c>
      <c r="L1948" s="135">
        <v>0</v>
      </c>
      <c r="N1948" s="135">
        <v>0</v>
      </c>
      <c r="P1948" s="135">
        <v>0</v>
      </c>
      <c r="R1948" s="135">
        <v>0</v>
      </c>
    </row>
    <row r="1949" spans="1:18" ht="12" customHeight="1" x14ac:dyDescent="0.2">
      <c r="A1949" s="8">
        <v>23000</v>
      </c>
      <c r="B1949" s="8">
        <v>1000</v>
      </c>
      <c r="C1949" s="8">
        <v>55813</v>
      </c>
      <c r="D1949" s="8" t="s">
        <v>85</v>
      </c>
      <c r="E1949" s="25" t="s">
        <v>10</v>
      </c>
      <c r="F1949" s="17" t="s">
        <v>12</v>
      </c>
      <c r="G1949" s="25" t="s">
        <v>10</v>
      </c>
      <c r="H1949" s="25" t="s">
        <v>10</v>
      </c>
      <c r="I1949" s="105"/>
      <c r="J1949" s="135">
        <v>0</v>
      </c>
      <c r="L1949" s="135">
        <v>0</v>
      </c>
      <c r="N1949" s="135">
        <v>0</v>
      </c>
      <c r="P1949" s="135">
        <v>0</v>
      </c>
      <c r="R1949" s="135">
        <v>0</v>
      </c>
    </row>
    <row r="1950" spans="1:18" ht="12" customHeight="1" x14ac:dyDescent="0.2">
      <c r="A1950" s="8">
        <v>23000</v>
      </c>
      <c r="B1950" s="8">
        <v>1000</v>
      </c>
      <c r="C1950" s="8">
        <v>55813</v>
      </c>
      <c r="D1950" s="8" t="s">
        <v>85</v>
      </c>
      <c r="E1950" s="17">
        <v>1010</v>
      </c>
      <c r="F1950" s="17" t="s">
        <v>12</v>
      </c>
      <c r="G1950" s="25" t="s">
        <v>10</v>
      </c>
      <c r="H1950" s="25" t="s">
        <v>10</v>
      </c>
      <c r="I1950" s="105"/>
      <c r="J1950" s="135">
        <v>0</v>
      </c>
      <c r="L1950" s="135">
        <v>0</v>
      </c>
      <c r="N1950" s="135">
        <v>0</v>
      </c>
      <c r="P1950" s="135">
        <v>0</v>
      </c>
      <c r="R1950" s="135">
        <v>0</v>
      </c>
    </row>
    <row r="1951" spans="1:18" ht="12" customHeight="1" x14ac:dyDescent="0.2">
      <c r="A1951" s="8">
        <v>23000</v>
      </c>
      <c r="B1951" s="8">
        <v>1000</v>
      </c>
      <c r="C1951" s="8">
        <v>55813</v>
      </c>
      <c r="D1951" s="8" t="s">
        <v>85</v>
      </c>
      <c r="E1951" s="17">
        <v>1020</v>
      </c>
      <c r="F1951" s="17" t="s">
        <v>12</v>
      </c>
      <c r="G1951" s="25" t="s">
        <v>10</v>
      </c>
      <c r="H1951" s="25" t="s">
        <v>10</v>
      </c>
      <c r="I1951" s="105"/>
      <c r="J1951" s="135">
        <v>0</v>
      </c>
      <c r="L1951" s="135">
        <v>0</v>
      </c>
      <c r="N1951" s="135">
        <v>0</v>
      </c>
      <c r="P1951" s="135">
        <v>0</v>
      </c>
      <c r="R1951" s="135">
        <v>0</v>
      </c>
    </row>
    <row r="1952" spans="1:18" ht="12" customHeight="1" x14ac:dyDescent="0.2">
      <c r="A1952" s="8">
        <v>23000</v>
      </c>
      <c r="B1952" s="8">
        <v>1000</v>
      </c>
      <c r="C1952" s="8">
        <v>55813</v>
      </c>
      <c r="D1952" s="8" t="s">
        <v>85</v>
      </c>
      <c r="E1952" s="17">
        <v>2000</v>
      </c>
      <c r="F1952" s="17" t="s">
        <v>12</v>
      </c>
      <c r="G1952" s="25" t="s">
        <v>10</v>
      </c>
      <c r="H1952" s="25" t="s">
        <v>10</v>
      </c>
      <c r="I1952" s="105"/>
      <c r="J1952" s="135">
        <v>0</v>
      </c>
      <c r="L1952" s="135">
        <v>0</v>
      </c>
      <c r="N1952" s="135">
        <v>0</v>
      </c>
      <c r="P1952" s="135">
        <v>0</v>
      </c>
      <c r="R1952" s="135">
        <v>0</v>
      </c>
    </row>
    <row r="1953" spans="1:18" ht="12" customHeight="1" x14ac:dyDescent="0.2">
      <c r="A1953" s="8">
        <v>23000</v>
      </c>
      <c r="B1953" s="8">
        <v>1000</v>
      </c>
      <c r="C1953" s="8">
        <v>55813</v>
      </c>
      <c r="D1953" s="8" t="s">
        <v>85</v>
      </c>
      <c r="E1953" s="17">
        <v>3000</v>
      </c>
      <c r="F1953" s="17" t="s">
        <v>12</v>
      </c>
      <c r="G1953" s="25" t="s">
        <v>10</v>
      </c>
      <c r="H1953" s="25" t="s">
        <v>10</v>
      </c>
      <c r="I1953" s="105"/>
      <c r="J1953" s="135">
        <v>0</v>
      </c>
      <c r="L1953" s="135">
        <v>0</v>
      </c>
      <c r="N1953" s="135">
        <v>0</v>
      </c>
      <c r="P1953" s="135">
        <v>0</v>
      </c>
      <c r="R1953" s="135">
        <v>0</v>
      </c>
    </row>
    <row r="1954" spans="1:18" ht="12" customHeight="1" x14ac:dyDescent="0.2">
      <c r="A1954" s="8">
        <v>23000</v>
      </c>
      <c r="B1954" s="8">
        <v>1000</v>
      </c>
      <c r="C1954" s="8">
        <v>55813</v>
      </c>
      <c r="D1954" s="8" t="s">
        <v>85</v>
      </c>
      <c r="E1954" s="17">
        <v>4010</v>
      </c>
      <c r="F1954" s="17" t="s">
        <v>12</v>
      </c>
      <c r="G1954" s="25" t="s">
        <v>10</v>
      </c>
      <c r="H1954" s="25" t="s">
        <v>10</v>
      </c>
      <c r="I1954" s="105"/>
      <c r="J1954" s="135">
        <v>0</v>
      </c>
      <c r="L1954" s="135">
        <v>0</v>
      </c>
      <c r="N1954" s="135">
        <v>0</v>
      </c>
      <c r="P1954" s="135">
        <v>0</v>
      </c>
      <c r="R1954" s="135">
        <v>0</v>
      </c>
    </row>
    <row r="1955" spans="1:18" ht="12" customHeight="1" x14ac:dyDescent="0.2">
      <c r="A1955" s="8">
        <v>23000</v>
      </c>
      <c r="B1955" s="8">
        <v>1000</v>
      </c>
      <c r="C1955" s="8">
        <v>55813</v>
      </c>
      <c r="D1955" s="8" t="s">
        <v>85</v>
      </c>
      <c r="E1955" s="17">
        <v>4020</v>
      </c>
      <c r="F1955" s="17" t="s">
        <v>12</v>
      </c>
      <c r="G1955" s="25" t="s">
        <v>10</v>
      </c>
      <c r="H1955" s="25" t="s">
        <v>10</v>
      </c>
      <c r="I1955" s="105"/>
      <c r="J1955" s="135">
        <v>0</v>
      </c>
      <c r="L1955" s="135">
        <v>0</v>
      </c>
      <c r="N1955" s="135">
        <v>0</v>
      </c>
      <c r="P1955" s="135">
        <v>0</v>
      </c>
      <c r="R1955" s="135">
        <v>0</v>
      </c>
    </row>
    <row r="1956" spans="1:18" ht="12" customHeight="1" x14ac:dyDescent="0.2">
      <c r="A1956" s="8">
        <v>23000</v>
      </c>
      <c r="B1956" s="8">
        <v>1000</v>
      </c>
      <c r="C1956" s="8">
        <v>55813</v>
      </c>
      <c r="D1956" s="8" t="s">
        <v>85</v>
      </c>
      <c r="E1956" s="17">
        <v>9000</v>
      </c>
      <c r="F1956" s="17" t="s">
        <v>12</v>
      </c>
      <c r="G1956" s="25" t="s">
        <v>10</v>
      </c>
      <c r="H1956" s="25" t="s">
        <v>10</v>
      </c>
      <c r="I1956" s="105"/>
      <c r="J1956" s="135">
        <v>0</v>
      </c>
      <c r="L1956" s="135">
        <v>0</v>
      </c>
      <c r="N1956" s="135">
        <v>0</v>
      </c>
      <c r="P1956" s="135">
        <v>0</v>
      </c>
      <c r="R1956" s="135">
        <v>0</v>
      </c>
    </row>
    <row r="1957" spans="1:18" ht="12" customHeight="1" x14ac:dyDescent="0.2">
      <c r="A1957" s="8">
        <v>23000</v>
      </c>
      <c r="B1957" s="8">
        <v>1000</v>
      </c>
      <c r="C1957" s="8">
        <v>55817</v>
      </c>
      <c r="D1957" s="8" t="s">
        <v>86</v>
      </c>
      <c r="E1957" s="25" t="s">
        <v>10</v>
      </c>
      <c r="F1957" s="17" t="s">
        <v>12</v>
      </c>
      <c r="G1957" s="25" t="s">
        <v>10</v>
      </c>
      <c r="H1957" s="25" t="s">
        <v>10</v>
      </c>
      <c r="I1957" s="105"/>
      <c r="J1957" s="135">
        <v>0</v>
      </c>
      <c r="L1957" s="135">
        <v>0</v>
      </c>
      <c r="N1957" s="135">
        <v>0</v>
      </c>
      <c r="P1957" s="135">
        <v>0</v>
      </c>
      <c r="R1957" s="135">
        <v>0</v>
      </c>
    </row>
    <row r="1958" spans="1:18" ht="12" customHeight="1" x14ac:dyDescent="0.2">
      <c r="A1958" s="8">
        <v>23000</v>
      </c>
      <c r="B1958" s="8">
        <v>1000</v>
      </c>
      <c r="C1958" s="8">
        <v>55817</v>
      </c>
      <c r="D1958" s="8" t="s">
        <v>86</v>
      </c>
      <c r="E1958" s="17">
        <v>1010</v>
      </c>
      <c r="F1958" s="17" t="s">
        <v>12</v>
      </c>
      <c r="G1958" s="25" t="s">
        <v>10</v>
      </c>
      <c r="H1958" s="25" t="s">
        <v>10</v>
      </c>
      <c r="I1958" s="105"/>
      <c r="J1958" s="135">
        <v>0</v>
      </c>
      <c r="L1958" s="135">
        <v>0</v>
      </c>
      <c r="N1958" s="135">
        <v>0</v>
      </c>
      <c r="P1958" s="135">
        <v>0</v>
      </c>
      <c r="R1958" s="135">
        <v>0</v>
      </c>
    </row>
    <row r="1959" spans="1:18" ht="12" customHeight="1" x14ac:dyDescent="0.2">
      <c r="A1959" s="8">
        <v>23000</v>
      </c>
      <c r="B1959" s="8">
        <v>1000</v>
      </c>
      <c r="C1959" s="8">
        <v>55817</v>
      </c>
      <c r="D1959" s="8" t="s">
        <v>86</v>
      </c>
      <c r="E1959" s="17">
        <v>1020</v>
      </c>
      <c r="F1959" s="17" t="s">
        <v>12</v>
      </c>
      <c r="G1959" s="25" t="s">
        <v>10</v>
      </c>
      <c r="H1959" s="25" t="s">
        <v>10</v>
      </c>
      <c r="I1959" s="105"/>
      <c r="J1959" s="135">
        <v>0</v>
      </c>
      <c r="L1959" s="135">
        <v>0</v>
      </c>
      <c r="N1959" s="135">
        <v>0</v>
      </c>
      <c r="P1959" s="135">
        <v>0</v>
      </c>
      <c r="R1959" s="135">
        <v>0</v>
      </c>
    </row>
    <row r="1960" spans="1:18" ht="12" customHeight="1" x14ac:dyDescent="0.2">
      <c r="A1960" s="8">
        <v>23000</v>
      </c>
      <c r="B1960" s="8">
        <v>1000</v>
      </c>
      <c r="C1960" s="8">
        <v>55817</v>
      </c>
      <c r="D1960" s="8" t="s">
        <v>86</v>
      </c>
      <c r="E1960" s="17">
        <v>2000</v>
      </c>
      <c r="F1960" s="17" t="s">
        <v>12</v>
      </c>
      <c r="G1960" s="25" t="s">
        <v>10</v>
      </c>
      <c r="H1960" s="25" t="s">
        <v>10</v>
      </c>
      <c r="I1960" s="105"/>
      <c r="J1960" s="135">
        <v>0</v>
      </c>
      <c r="L1960" s="135">
        <v>0</v>
      </c>
      <c r="N1960" s="135">
        <v>0</v>
      </c>
      <c r="P1960" s="135">
        <v>0</v>
      </c>
      <c r="R1960" s="135">
        <v>0</v>
      </c>
    </row>
    <row r="1961" spans="1:18" ht="12" customHeight="1" x14ac:dyDescent="0.2">
      <c r="A1961" s="8">
        <v>23000</v>
      </c>
      <c r="B1961" s="8">
        <v>1000</v>
      </c>
      <c r="C1961" s="8">
        <v>55817</v>
      </c>
      <c r="D1961" s="8" t="s">
        <v>86</v>
      </c>
      <c r="E1961" s="17">
        <v>3000</v>
      </c>
      <c r="F1961" s="17" t="s">
        <v>12</v>
      </c>
      <c r="G1961" s="25" t="s">
        <v>10</v>
      </c>
      <c r="H1961" s="25" t="s">
        <v>10</v>
      </c>
      <c r="I1961" s="105"/>
      <c r="J1961" s="135">
        <v>0</v>
      </c>
      <c r="L1961" s="135">
        <v>0</v>
      </c>
      <c r="N1961" s="135">
        <v>0</v>
      </c>
      <c r="P1961" s="135">
        <v>0</v>
      </c>
      <c r="R1961" s="135">
        <v>0</v>
      </c>
    </row>
    <row r="1962" spans="1:18" ht="12" customHeight="1" x14ac:dyDescent="0.2">
      <c r="A1962" s="8">
        <v>23000</v>
      </c>
      <c r="B1962" s="8">
        <v>1000</v>
      </c>
      <c r="C1962" s="8">
        <v>55817</v>
      </c>
      <c r="D1962" s="8" t="s">
        <v>86</v>
      </c>
      <c r="E1962" s="17">
        <v>4010</v>
      </c>
      <c r="F1962" s="17" t="s">
        <v>12</v>
      </c>
      <c r="G1962" s="25" t="s">
        <v>10</v>
      </c>
      <c r="H1962" s="25" t="s">
        <v>10</v>
      </c>
      <c r="I1962" s="105"/>
      <c r="J1962" s="135">
        <v>0</v>
      </c>
      <c r="L1962" s="135">
        <v>0</v>
      </c>
      <c r="N1962" s="135">
        <v>0</v>
      </c>
      <c r="P1962" s="135">
        <v>0</v>
      </c>
      <c r="R1962" s="135">
        <v>0</v>
      </c>
    </row>
    <row r="1963" spans="1:18" ht="12" customHeight="1" x14ac:dyDescent="0.2">
      <c r="A1963" s="8">
        <v>23000</v>
      </c>
      <c r="B1963" s="8">
        <v>1000</v>
      </c>
      <c r="C1963" s="8">
        <v>55817</v>
      </c>
      <c r="D1963" s="8" t="s">
        <v>86</v>
      </c>
      <c r="E1963" s="17">
        <v>4020</v>
      </c>
      <c r="F1963" s="17" t="s">
        <v>12</v>
      </c>
      <c r="G1963" s="25" t="s">
        <v>10</v>
      </c>
      <c r="H1963" s="25" t="s">
        <v>10</v>
      </c>
      <c r="I1963" s="105"/>
      <c r="J1963" s="135">
        <v>0</v>
      </c>
      <c r="L1963" s="135">
        <v>0</v>
      </c>
      <c r="N1963" s="135">
        <v>0</v>
      </c>
      <c r="P1963" s="135">
        <v>0</v>
      </c>
      <c r="R1963" s="135">
        <v>0</v>
      </c>
    </row>
    <row r="1964" spans="1:18" ht="12" customHeight="1" x14ac:dyDescent="0.2">
      <c r="A1964" s="8">
        <v>23000</v>
      </c>
      <c r="B1964" s="8">
        <v>1000</v>
      </c>
      <c r="C1964" s="8">
        <v>55817</v>
      </c>
      <c r="D1964" s="8" t="s">
        <v>86</v>
      </c>
      <c r="E1964" s="17">
        <v>9000</v>
      </c>
      <c r="F1964" s="17" t="s">
        <v>12</v>
      </c>
      <c r="G1964" s="25" t="s">
        <v>10</v>
      </c>
      <c r="H1964" s="25" t="s">
        <v>10</v>
      </c>
      <c r="I1964" s="105"/>
      <c r="J1964" s="135">
        <v>0</v>
      </c>
      <c r="L1964" s="135">
        <v>0</v>
      </c>
      <c r="N1964" s="135">
        <v>0</v>
      </c>
      <c r="P1964" s="135">
        <v>0</v>
      </c>
      <c r="R1964" s="135">
        <v>0</v>
      </c>
    </row>
    <row r="1965" spans="1:18" ht="12" customHeight="1" x14ac:dyDescent="0.2">
      <c r="A1965" s="8">
        <v>23000</v>
      </c>
      <c r="B1965" s="8">
        <v>1000</v>
      </c>
      <c r="C1965" s="8">
        <v>55819</v>
      </c>
      <c r="D1965" s="8" t="s">
        <v>88</v>
      </c>
      <c r="E1965" s="25" t="s">
        <v>10</v>
      </c>
      <c r="F1965" s="17" t="s">
        <v>12</v>
      </c>
      <c r="G1965" s="25" t="s">
        <v>10</v>
      </c>
      <c r="H1965" s="25" t="s">
        <v>10</v>
      </c>
      <c r="I1965" s="105"/>
      <c r="J1965" s="135">
        <v>0</v>
      </c>
      <c r="L1965" s="135">
        <v>0</v>
      </c>
      <c r="N1965" s="135">
        <v>0</v>
      </c>
      <c r="P1965" s="135">
        <v>0</v>
      </c>
      <c r="R1965" s="135">
        <v>0</v>
      </c>
    </row>
    <row r="1966" spans="1:18" ht="12" customHeight="1" x14ac:dyDescent="0.2">
      <c r="A1966" s="8">
        <v>23000</v>
      </c>
      <c r="B1966" s="8">
        <v>1000</v>
      </c>
      <c r="C1966" s="8">
        <v>55819</v>
      </c>
      <c r="D1966" s="8" t="s">
        <v>88</v>
      </c>
      <c r="E1966" s="17">
        <v>1010</v>
      </c>
      <c r="F1966" s="17" t="s">
        <v>12</v>
      </c>
      <c r="G1966" s="25" t="s">
        <v>10</v>
      </c>
      <c r="H1966" s="25" t="s">
        <v>10</v>
      </c>
      <c r="I1966" s="105"/>
      <c r="J1966" s="135">
        <v>0</v>
      </c>
      <c r="L1966" s="135">
        <v>0</v>
      </c>
      <c r="N1966" s="135">
        <v>0</v>
      </c>
      <c r="P1966" s="135">
        <v>0</v>
      </c>
      <c r="R1966" s="135">
        <v>0</v>
      </c>
    </row>
    <row r="1967" spans="1:18" ht="12" customHeight="1" x14ac:dyDescent="0.2">
      <c r="A1967" s="8">
        <v>23000</v>
      </c>
      <c r="B1967" s="8">
        <v>1000</v>
      </c>
      <c r="C1967" s="8">
        <v>55819</v>
      </c>
      <c r="D1967" s="8" t="s">
        <v>88</v>
      </c>
      <c r="E1967" s="17">
        <v>1020</v>
      </c>
      <c r="F1967" s="17" t="s">
        <v>12</v>
      </c>
      <c r="G1967" s="25" t="s">
        <v>10</v>
      </c>
      <c r="H1967" s="25" t="s">
        <v>10</v>
      </c>
      <c r="I1967" s="105"/>
      <c r="J1967" s="135">
        <v>0</v>
      </c>
      <c r="L1967" s="135">
        <v>0</v>
      </c>
      <c r="N1967" s="135">
        <v>0</v>
      </c>
      <c r="P1967" s="135">
        <v>0</v>
      </c>
      <c r="R1967" s="135">
        <v>0</v>
      </c>
    </row>
    <row r="1968" spans="1:18" ht="12" customHeight="1" x14ac:dyDescent="0.2">
      <c r="A1968" s="8">
        <v>23000</v>
      </c>
      <c r="B1968" s="8">
        <v>1000</v>
      </c>
      <c r="C1968" s="8">
        <v>55819</v>
      </c>
      <c r="D1968" s="8" t="s">
        <v>88</v>
      </c>
      <c r="E1968" s="17">
        <v>2000</v>
      </c>
      <c r="F1968" s="17" t="s">
        <v>12</v>
      </c>
      <c r="G1968" s="25" t="s">
        <v>10</v>
      </c>
      <c r="H1968" s="25" t="s">
        <v>10</v>
      </c>
      <c r="I1968" s="105"/>
      <c r="J1968" s="135">
        <v>0</v>
      </c>
      <c r="L1968" s="135">
        <v>0</v>
      </c>
      <c r="N1968" s="135">
        <v>0</v>
      </c>
      <c r="P1968" s="135">
        <v>0</v>
      </c>
      <c r="R1968" s="135">
        <v>0</v>
      </c>
    </row>
    <row r="1969" spans="1:18" ht="12" customHeight="1" x14ac:dyDescent="0.2">
      <c r="A1969" s="8">
        <v>23000</v>
      </c>
      <c r="B1969" s="8">
        <v>1000</v>
      </c>
      <c r="C1969" s="8">
        <v>55819</v>
      </c>
      <c r="D1969" s="8" t="s">
        <v>88</v>
      </c>
      <c r="E1969" s="17">
        <v>3000</v>
      </c>
      <c r="F1969" s="17" t="s">
        <v>12</v>
      </c>
      <c r="G1969" s="25" t="s">
        <v>10</v>
      </c>
      <c r="H1969" s="25" t="s">
        <v>10</v>
      </c>
      <c r="I1969" s="105"/>
      <c r="J1969" s="135">
        <v>0</v>
      </c>
      <c r="L1969" s="135">
        <v>0</v>
      </c>
      <c r="N1969" s="135">
        <v>0</v>
      </c>
      <c r="P1969" s="135">
        <v>0</v>
      </c>
      <c r="R1969" s="135">
        <v>0</v>
      </c>
    </row>
    <row r="1970" spans="1:18" ht="12" customHeight="1" x14ac:dyDescent="0.2">
      <c r="A1970" s="8">
        <v>23000</v>
      </c>
      <c r="B1970" s="8">
        <v>1000</v>
      </c>
      <c r="C1970" s="8">
        <v>55819</v>
      </c>
      <c r="D1970" s="8" t="s">
        <v>88</v>
      </c>
      <c r="E1970" s="17">
        <v>4010</v>
      </c>
      <c r="F1970" s="17" t="s">
        <v>12</v>
      </c>
      <c r="G1970" s="25" t="s">
        <v>10</v>
      </c>
      <c r="H1970" s="25" t="s">
        <v>10</v>
      </c>
      <c r="I1970" s="105"/>
      <c r="J1970" s="135">
        <v>0</v>
      </c>
      <c r="L1970" s="135">
        <v>0</v>
      </c>
      <c r="N1970" s="135">
        <v>0</v>
      </c>
      <c r="P1970" s="135">
        <v>0</v>
      </c>
      <c r="R1970" s="135">
        <v>0</v>
      </c>
    </row>
    <row r="1971" spans="1:18" ht="12" customHeight="1" x14ac:dyDescent="0.2">
      <c r="A1971" s="8">
        <v>23000</v>
      </c>
      <c r="B1971" s="8">
        <v>1000</v>
      </c>
      <c r="C1971" s="8">
        <v>55819</v>
      </c>
      <c r="D1971" s="8" t="s">
        <v>88</v>
      </c>
      <c r="E1971" s="17">
        <v>4020</v>
      </c>
      <c r="F1971" s="17" t="s">
        <v>12</v>
      </c>
      <c r="G1971" s="25" t="s">
        <v>10</v>
      </c>
      <c r="H1971" s="25" t="s">
        <v>10</v>
      </c>
      <c r="I1971" s="105"/>
      <c r="J1971" s="135">
        <v>0</v>
      </c>
      <c r="L1971" s="135">
        <v>0</v>
      </c>
      <c r="N1971" s="135">
        <v>0</v>
      </c>
      <c r="P1971" s="135">
        <v>0</v>
      </c>
      <c r="R1971" s="135">
        <v>0</v>
      </c>
    </row>
    <row r="1972" spans="1:18" ht="12" customHeight="1" x14ac:dyDescent="0.2">
      <c r="A1972" s="8">
        <v>23000</v>
      </c>
      <c r="B1972" s="8">
        <v>1000</v>
      </c>
      <c r="C1972" s="8">
        <v>55819</v>
      </c>
      <c r="D1972" s="8" t="s">
        <v>88</v>
      </c>
      <c r="E1972" s="17">
        <v>9000</v>
      </c>
      <c r="F1972" s="17" t="s">
        <v>12</v>
      </c>
      <c r="G1972" s="25" t="s">
        <v>10</v>
      </c>
      <c r="H1972" s="25" t="s">
        <v>10</v>
      </c>
      <c r="I1972" s="105"/>
      <c r="J1972" s="135">
        <v>0</v>
      </c>
      <c r="L1972" s="135">
        <v>0</v>
      </c>
      <c r="N1972" s="135">
        <v>0</v>
      </c>
      <c r="P1972" s="135">
        <v>0</v>
      </c>
      <c r="R1972" s="135">
        <v>0</v>
      </c>
    </row>
    <row r="1973" spans="1:18" ht="12" customHeight="1" x14ac:dyDescent="0.2">
      <c r="A1973" s="8">
        <v>23000</v>
      </c>
      <c r="B1973" s="8">
        <v>1000</v>
      </c>
      <c r="C1973" s="8">
        <v>55913</v>
      </c>
      <c r="D1973" s="8" t="s">
        <v>750</v>
      </c>
      <c r="E1973" s="25" t="s">
        <v>10</v>
      </c>
      <c r="F1973" s="17" t="s">
        <v>12</v>
      </c>
      <c r="G1973" s="25" t="s">
        <v>10</v>
      </c>
      <c r="H1973" s="25" t="s">
        <v>10</v>
      </c>
      <c r="I1973" s="105"/>
      <c r="J1973" s="135">
        <v>0</v>
      </c>
      <c r="L1973" s="135">
        <v>0</v>
      </c>
      <c r="N1973" s="135">
        <v>0</v>
      </c>
      <c r="P1973" s="135">
        <v>0</v>
      </c>
      <c r="R1973" s="135">
        <v>0</v>
      </c>
    </row>
    <row r="1974" spans="1:18" ht="12" customHeight="1" x14ac:dyDescent="0.2">
      <c r="A1974" s="8">
        <v>23000</v>
      </c>
      <c r="B1974" s="8">
        <v>1000</v>
      </c>
      <c r="C1974" s="8">
        <v>55913</v>
      </c>
      <c r="D1974" s="8" t="s">
        <v>750</v>
      </c>
      <c r="E1974" s="17">
        <v>1010</v>
      </c>
      <c r="F1974" s="17" t="s">
        <v>12</v>
      </c>
      <c r="G1974" s="25" t="s">
        <v>10</v>
      </c>
      <c r="H1974" s="25" t="s">
        <v>10</v>
      </c>
      <c r="I1974" s="105"/>
      <c r="J1974" s="135">
        <v>0</v>
      </c>
      <c r="L1974" s="135">
        <v>0</v>
      </c>
      <c r="N1974" s="135">
        <v>0</v>
      </c>
      <c r="P1974" s="135">
        <v>0</v>
      </c>
      <c r="R1974" s="135">
        <v>0</v>
      </c>
    </row>
    <row r="1975" spans="1:18" ht="12" customHeight="1" x14ac:dyDescent="0.2">
      <c r="A1975" s="8">
        <v>23000</v>
      </c>
      <c r="B1975" s="8">
        <v>1000</v>
      </c>
      <c r="C1975" s="8">
        <v>55913</v>
      </c>
      <c r="D1975" s="8" t="s">
        <v>750</v>
      </c>
      <c r="E1975" s="17">
        <v>1020</v>
      </c>
      <c r="F1975" s="17" t="s">
        <v>12</v>
      </c>
      <c r="G1975" s="25" t="s">
        <v>10</v>
      </c>
      <c r="H1975" s="25" t="s">
        <v>10</v>
      </c>
      <c r="I1975" s="105"/>
      <c r="J1975" s="135">
        <v>0</v>
      </c>
      <c r="L1975" s="135">
        <v>0</v>
      </c>
      <c r="N1975" s="135">
        <v>0</v>
      </c>
      <c r="P1975" s="135">
        <v>0</v>
      </c>
      <c r="R1975" s="135">
        <v>0</v>
      </c>
    </row>
    <row r="1976" spans="1:18" ht="12" customHeight="1" x14ac:dyDescent="0.2">
      <c r="A1976" s="8">
        <v>23000</v>
      </c>
      <c r="B1976" s="8">
        <v>1000</v>
      </c>
      <c r="C1976" s="8">
        <v>55913</v>
      </c>
      <c r="D1976" s="8" t="s">
        <v>750</v>
      </c>
      <c r="E1976" s="17">
        <v>2000</v>
      </c>
      <c r="F1976" s="17" t="s">
        <v>12</v>
      </c>
      <c r="G1976" s="25" t="s">
        <v>10</v>
      </c>
      <c r="H1976" s="25" t="s">
        <v>10</v>
      </c>
      <c r="I1976" s="105"/>
      <c r="J1976" s="135">
        <v>0</v>
      </c>
      <c r="L1976" s="135">
        <v>0</v>
      </c>
      <c r="N1976" s="135">
        <v>0</v>
      </c>
      <c r="P1976" s="135">
        <v>0</v>
      </c>
      <c r="R1976" s="135">
        <v>0</v>
      </c>
    </row>
    <row r="1977" spans="1:18" ht="12" customHeight="1" x14ac:dyDescent="0.2">
      <c r="A1977" s="8">
        <v>23000</v>
      </c>
      <c r="B1977" s="8">
        <v>1000</v>
      </c>
      <c r="C1977" s="8">
        <v>55913</v>
      </c>
      <c r="D1977" s="8" t="s">
        <v>750</v>
      </c>
      <c r="E1977" s="17">
        <v>3000</v>
      </c>
      <c r="F1977" s="17" t="s">
        <v>12</v>
      </c>
      <c r="G1977" s="25" t="s">
        <v>10</v>
      </c>
      <c r="H1977" s="25" t="s">
        <v>10</v>
      </c>
      <c r="I1977" s="105"/>
      <c r="J1977" s="135">
        <v>0</v>
      </c>
      <c r="L1977" s="135">
        <v>0</v>
      </c>
      <c r="N1977" s="135">
        <v>0</v>
      </c>
      <c r="P1977" s="135">
        <v>0</v>
      </c>
      <c r="R1977" s="135">
        <v>0</v>
      </c>
    </row>
    <row r="1978" spans="1:18" ht="12" customHeight="1" x14ac:dyDescent="0.2">
      <c r="A1978" s="8">
        <v>23000</v>
      </c>
      <c r="B1978" s="8">
        <v>1000</v>
      </c>
      <c r="C1978" s="8">
        <v>55913</v>
      </c>
      <c r="D1978" s="8" t="s">
        <v>750</v>
      </c>
      <c r="E1978" s="17">
        <v>4010</v>
      </c>
      <c r="F1978" s="17" t="s">
        <v>12</v>
      </c>
      <c r="G1978" s="25" t="s">
        <v>10</v>
      </c>
      <c r="H1978" s="25" t="s">
        <v>10</v>
      </c>
      <c r="I1978" s="105"/>
      <c r="J1978" s="135">
        <v>0</v>
      </c>
      <c r="L1978" s="135">
        <v>0</v>
      </c>
      <c r="N1978" s="135">
        <v>0</v>
      </c>
      <c r="P1978" s="135">
        <v>0</v>
      </c>
      <c r="R1978" s="135">
        <v>0</v>
      </c>
    </row>
    <row r="1979" spans="1:18" ht="12" customHeight="1" x14ac:dyDescent="0.2">
      <c r="A1979" s="8">
        <v>23000</v>
      </c>
      <c r="B1979" s="8">
        <v>1000</v>
      </c>
      <c r="C1979" s="8">
        <v>55913</v>
      </c>
      <c r="D1979" s="8" t="s">
        <v>750</v>
      </c>
      <c r="E1979" s="17">
        <v>4020</v>
      </c>
      <c r="F1979" s="17" t="s">
        <v>12</v>
      </c>
      <c r="G1979" s="25" t="s">
        <v>10</v>
      </c>
      <c r="H1979" s="25" t="s">
        <v>10</v>
      </c>
      <c r="I1979" s="105"/>
      <c r="J1979" s="135">
        <v>0</v>
      </c>
      <c r="L1979" s="135">
        <v>0</v>
      </c>
      <c r="N1979" s="135">
        <v>0</v>
      </c>
      <c r="P1979" s="135">
        <v>0</v>
      </c>
      <c r="R1979" s="135">
        <v>0</v>
      </c>
    </row>
    <row r="1980" spans="1:18" ht="12" customHeight="1" x14ac:dyDescent="0.2">
      <c r="A1980" s="8">
        <v>23000</v>
      </c>
      <c r="B1980" s="8">
        <v>1000</v>
      </c>
      <c r="C1980" s="8">
        <v>55913</v>
      </c>
      <c r="D1980" s="8" t="s">
        <v>750</v>
      </c>
      <c r="E1980" s="17">
        <v>9000</v>
      </c>
      <c r="F1980" s="17" t="s">
        <v>12</v>
      </c>
      <c r="G1980" s="25" t="s">
        <v>10</v>
      </c>
      <c r="H1980" s="25" t="s">
        <v>10</v>
      </c>
      <c r="I1980" s="105"/>
      <c r="J1980" s="135">
        <v>0</v>
      </c>
      <c r="L1980" s="135">
        <v>0</v>
      </c>
      <c r="N1980" s="135">
        <v>0</v>
      </c>
      <c r="P1980" s="135">
        <v>0</v>
      </c>
      <c r="R1980" s="135">
        <v>0</v>
      </c>
    </row>
    <row r="1981" spans="1:18" ht="12" customHeight="1" x14ac:dyDescent="0.2">
      <c r="A1981" s="8">
        <v>23000</v>
      </c>
      <c r="B1981" s="8">
        <v>1000</v>
      </c>
      <c r="C1981" s="8">
        <v>55914</v>
      </c>
      <c r="D1981" s="8" t="s">
        <v>89</v>
      </c>
      <c r="E1981" s="25" t="s">
        <v>10</v>
      </c>
      <c r="F1981" s="17" t="s">
        <v>12</v>
      </c>
      <c r="G1981" s="25" t="s">
        <v>10</v>
      </c>
      <c r="H1981" s="25" t="s">
        <v>10</v>
      </c>
      <c r="I1981" s="105"/>
      <c r="J1981" s="135">
        <v>0</v>
      </c>
      <c r="L1981" s="135">
        <v>0</v>
      </c>
      <c r="N1981" s="135">
        <v>0</v>
      </c>
      <c r="P1981" s="135">
        <v>0</v>
      </c>
      <c r="R1981" s="135">
        <v>0</v>
      </c>
    </row>
    <row r="1982" spans="1:18" ht="12" customHeight="1" x14ac:dyDescent="0.2">
      <c r="A1982" s="8">
        <v>23000</v>
      </c>
      <c r="B1982" s="8">
        <v>1000</v>
      </c>
      <c r="C1982" s="8">
        <v>55914</v>
      </c>
      <c r="D1982" s="8" t="s">
        <v>89</v>
      </c>
      <c r="E1982" s="17">
        <v>1010</v>
      </c>
      <c r="F1982" s="17" t="s">
        <v>12</v>
      </c>
      <c r="G1982" s="25" t="s">
        <v>10</v>
      </c>
      <c r="H1982" s="25" t="s">
        <v>10</v>
      </c>
      <c r="I1982" s="105"/>
      <c r="J1982" s="135">
        <v>0</v>
      </c>
      <c r="L1982" s="135">
        <v>0</v>
      </c>
      <c r="N1982" s="135">
        <v>0</v>
      </c>
      <c r="P1982" s="135">
        <v>0</v>
      </c>
      <c r="R1982" s="135">
        <v>0</v>
      </c>
    </row>
    <row r="1983" spans="1:18" ht="12" customHeight="1" x14ac:dyDescent="0.2">
      <c r="A1983" s="8">
        <v>23000</v>
      </c>
      <c r="B1983" s="8">
        <v>1000</v>
      </c>
      <c r="C1983" s="8">
        <v>55914</v>
      </c>
      <c r="D1983" s="8" t="s">
        <v>89</v>
      </c>
      <c r="E1983" s="17">
        <v>1020</v>
      </c>
      <c r="F1983" s="17" t="s">
        <v>12</v>
      </c>
      <c r="G1983" s="25" t="s">
        <v>10</v>
      </c>
      <c r="H1983" s="25" t="s">
        <v>10</v>
      </c>
      <c r="I1983" s="105"/>
      <c r="J1983" s="135">
        <v>0</v>
      </c>
      <c r="L1983" s="135">
        <v>0</v>
      </c>
      <c r="N1983" s="135">
        <v>0</v>
      </c>
      <c r="P1983" s="135">
        <v>0</v>
      </c>
      <c r="R1983" s="135">
        <v>0</v>
      </c>
    </row>
    <row r="1984" spans="1:18" ht="12" customHeight="1" x14ac:dyDescent="0.2">
      <c r="A1984" s="8">
        <v>23000</v>
      </c>
      <c r="B1984" s="8">
        <v>1000</v>
      </c>
      <c r="C1984" s="8">
        <v>55914</v>
      </c>
      <c r="D1984" s="8" t="s">
        <v>89</v>
      </c>
      <c r="E1984" s="17">
        <v>2000</v>
      </c>
      <c r="F1984" s="17" t="s">
        <v>12</v>
      </c>
      <c r="G1984" s="25" t="s">
        <v>10</v>
      </c>
      <c r="H1984" s="25" t="s">
        <v>10</v>
      </c>
      <c r="I1984" s="105"/>
      <c r="J1984" s="135">
        <v>0</v>
      </c>
      <c r="L1984" s="135">
        <v>0</v>
      </c>
      <c r="N1984" s="135">
        <v>0</v>
      </c>
      <c r="P1984" s="135">
        <v>0</v>
      </c>
      <c r="R1984" s="135">
        <v>0</v>
      </c>
    </row>
    <row r="1985" spans="1:46" ht="12" customHeight="1" x14ac:dyDescent="0.2">
      <c r="A1985" s="8">
        <v>23000</v>
      </c>
      <c r="B1985" s="8">
        <v>1000</v>
      </c>
      <c r="C1985" s="8">
        <v>55914</v>
      </c>
      <c r="D1985" s="8" t="s">
        <v>89</v>
      </c>
      <c r="E1985" s="17">
        <v>3000</v>
      </c>
      <c r="F1985" s="17" t="s">
        <v>12</v>
      </c>
      <c r="G1985" s="25" t="s">
        <v>10</v>
      </c>
      <c r="H1985" s="25" t="s">
        <v>10</v>
      </c>
      <c r="I1985" s="105"/>
      <c r="J1985" s="135">
        <v>0</v>
      </c>
      <c r="L1985" s="135">
        <v>0</v>
      </c>
      <c r="N1985" s="135">
        <v>0</v>
      </c>
      <c r="P1985" s="135">
        <v>0</v>
      </c>
      <c r="R1985" s="135">
        <v>0</v>
      </c>
    </row>
    <row r="1986" spans="1:46" ht="12" customHeight="1" x14ac:dyDescent="0.2">
      <c r="A1986" s="8">
        <v>23000</v>
      </c>
      <c r="B1986" s="8">
        <v>1000</v>
      </c>
      <c r="C1986" s="8">
        <v>55914</v>
      </c>
      <c r="D1986" s="8" t="s">
        <v>89</v>
      </c>
      <c r="E1986" s="17">
        <v>4010</v>
      </c>
      <c r="F1986" s="17" t="s">
        <v>12</v>
      </c>
      <c r="G1986" s="25" t="s">
        <v>10</v>
      </c>
      <c r="H1986" s="25" t="s">
        <v>10</v>
      </c>
      <c r="I1986" s="105"/>
      <c r="J1986" s="135">
        <v>0</v>
      </c>
      <c r="L1986" s="135">
        <v>0</v>
      </c>
      <c r="N1986" s="135">
        <v>0</v>
      </c>
      <c r="P1986" s="135">
        <v>0</v>
      </c>
      <c r="R1986" s="135">
        <v>0</v>
      </c>
    </row>
    <row r="1987" spans="1:46" ht="12" customHeight="1" x14ac:dyDescent="0.2">
      <c r="A1987" s="8">
        <v>23000</v>
      </c>
      <c r="B1987" s="8">
        <v>1000</v>
      </c>
      <c r="C1987" s="8">
        <v>55914</v>
      </c>
      <c r="D1987" s="8" t="s">
        <v>89</v>
      </c>
      <c r="E1987" s="17">
        <v>4020</v>
      </c>
      <c r="F1987" s="17" t="s">
        <v>12</v>
      </c>
      <c r="G1987" s="25" t="s">
        <v>10</v>
      </c>
      <c r="H1987" s="25" t="s">
        <v>10</v>
      </c>
      <c r="I1987" s="105"/>
      <c r="J1987" s="135">
        <v>0</v>
      </c>
      <c r="L1987" s="135">
        <v>0</v>
      </c>
      <c r="N1987" s="135">
        <v>0</v>
      </c>
      <c r="P1987" s="135">
        <v>0</v>
      </c>
      <c r="R1987" s="135">
        <v>0</v>
      </c>
    </row>
    <row r="1988" spans="1:46" ht="12" customHeight="1" x14ac:dyDescent="0.2">
      <c r="A1988" s="8">
        <v>23000</v>
      </c>
      <c r="B1988" s="8">
        <v>1000</v>
      </c>
      <c r="C1988" s="8">
        <v>55914</v>
      </c>
      <c r="D1988" s="8" t="s">
        <v>89</v>
      </c>
      <c r="E1988" s="17">
        <v>9000</v>
      </c>
      <c r="F1988" s="17" t="s">
        <v>12</v>
      </c>
      <c r="G1988" s="25" t="s">
        <v>10</v>
      </c>
      <c r="H1988" s="25" t="s">
        <v>10</v>
      </c>
      <c r="I1988" s="105"/>
      <c r="J1988" s="135">
        <v>0</v>
      </c>
      <c r="L1988" s="135">
        <v>0</v>
      </c>
      <c r="N1988" s="135">
        <v>0</v>
      </c>
      <c r="P1988" s="135">
        <v>0</v>
      </c>
      <c r="R1988" s="135">
        <v>0</v>
      </c>
    </row>
    <row r="1989" spans="1:46" ht="12" customHeight="1" x14ac:dyDescent="0.2">
      <c r="A1989" s="8">
        <v>23000</v>
      </c>
      <c r="B1989" s="8">
        <v>1000</v>
      </c>
      <c r="C1989" s="8">
        <v>55915</v>
      </c>
      <c r="D1989" s="8" t="s">
        <v>90</v>
      </c>
      <c r="E1989" s="25" t="s">
        <v>10</v>
      </c>
      <c r="F1989" s="17" t="s">
        <v>12</v>
      </c>
      <c r="G1989" s="25" t="s">
        <v>10</v>
      </c>
      <c r="H1989" s="25" t="s">
        <v>10</v>
      </c>
      <c r="I1989" s="105"/>
      <c r="J1989" s="135">
        <v>0</v>
      </c>
      <c r="L1989" s="135">
        <v>0</v>
      </c>
      <c r="N1989" s="135">
        <v>0</v>
      </c>
      <c r="P1989" s="135">
        <v>0</v>
      </c>
      <c r="R1989" s="135">
        <v>0</v>
      </c>
    </row>
    <row r="1990" spans="1:46" ht="12" customHeight="1" x14ac:dyDescent="0.2">
      <c r="A1990" s="8">
        <v>23000</v>
      </c>
      <c r="B1990" s="8">
        <v>1000</v>
      </c>
      <c r="C1990" s="8">
        <v>55915</v>
      </c>
      <c r="D1990" s="8" t="s">
        <v>90</v>
      </c>
      <c r="E1990" s="17">
        <v>1010</v>
      </c>
      <c r="F1990" s="17" t="s">
        <v>12</v>
      </c>
      <c r="G1990" s="25" t="s">
        <v>10</v>
      </c>
      <c r="H1990" s="25" t="s">
        <v>10</v>
      </c>
      <c r="I1990" s="105"/>
      <c r="J1990" s="135">
        <v>0</v>
      </c>
      <c r="L1990" s="135">
        <v>0</v>
      </c>
      <c r="N1990" s="135">
        <v>0</v>
      </c>
      <c r="P1990" s="135">
        <v>0</v>
      </c>
      <c r="R1990" s="135">
        <v>0</v>
      </c>
    </row>
    <row r="1991" spans="1:46" ht="12" customHeight="1" x14ac:dyDescent="0.2">
      <c r="A1991" s="8">
        <v>23000</v>
      </c>
      <c r="B1991" s="8">
        <v>1000</v>
      </c>
      <c r="C1991" s="8">
        <v>55915</v>
      </c>
      <c r="D1991" s="8" t="s">
        <v>90</v>
      </c>
      <c r="E1991" s="17">
        <v>1020</v>
      </c>
      <c r="F1991" s="17" t="s">
        <v>12</v>
      </c>
      <c r="G1991" s="25" t="s">
        <v>10</v>
      </c>
      <c r="H1991" s="25" t="s">
        <v>10</v>
      </c>
      <c r="I1991" s="105"/>
      <c r="J1991" s="135">
        <v>0</v>
      </c>
      <c r="L1991" s="135">
        <v>0</v>
      </c>
      <c r="N1991" s="135">
        <v>0</v>
      </c>
      <c r="P1991" s="135">
        <v>0</v>
      </c>
      <c r="R1991" s="135">
        <v>0</v>
      </c>
    </row>
    <row r="1992" spans="1:46" ht="12" customHeight="1" x14ac:dyDescent="0.2">
      <c r="A1992" s="8">
        <v>23000</v>
      </c>
      <c r="B1992" s="8">
        <v>1000</v>
      </c>
      <c r="C1992" s="8">
        <v>55915</v>
      </c>
      <c r="D1992" s="8" t="s">
        <v>90</v>
      </c>
      <c r="E1992" s="17">
        <v>2000</v>
      </c>
      <c r="F1992" s="17" t="s">
        <v>12</v>
      </c>
      <c r="G1992" s="25" t="s">
        <v>10</v>
      </c>
      <c r="H1992" s="25" t="s">
        <v>10</v>
      </c>
      <c r="I1992" s="105"/>
      <c r="J1992" s="135">
        <v>0</v>
      </c>
      <c r="L1992" s="135">
        <v>0</v>
      </c>
      <c r="N1992" s="135">
        <v>0</v>
      </c>
      <c r="P1992" s="135">
        <v>0</v>
      </c>
      <c r="R1992" s="135">
        <v>0</v>
      </c>
    </row>
    <row r="1993" spans="1:46" ht="12" customHeight="1" x14ac:dyDescent="0.2">
      <c r="A1993" s="8">
        <v>23000</v>
      </c>
      <c r="B1993" s="8">
        <v>1000</v>
      </c>
      <c r="C1993" s="8">
        <v>55915</v>
      </c>
      <c r="D1993" s="8" t="s">
        <v>90</v>
      </c>
      <c r="E1993" s="17">
        <v>3000</v>
      </c>
      <c r="F1993" s="17" t="s">
        <v>12</v>
      </c>
      <c r="G1993" s="25" t="s">
        <v>10</v>
      </c>
      <c r="H1993" s="25" t="s">
        <v>10</v>
      </c>
      <c r="I1993" s="105"/>
      <c r="J1993" s="135">
        <v>0</v>
      </c>
      <c r="L1993" s="135">
        <v>0</v>
      </c>
      <c r="N1993" s="135">
        <v>0</v>
      </c>
      <c r="P1993" s="135">
        <v>0</v>
      </c>
      <c r="R1993" s="135">
        <v>0</v>
      </c>
    </row>
    <row r="1994" spans="1:46" ht="12" customHeight="1" x14ac:dyDescent="0.2">
      <c r="A1994" s="8">
        <v>23000</v>
      </c>
      <c r="B1994" s="8">
        <v>1000</v>
      </c>
      <c r="C1994" s="8">
        <v>55915</v>
      </c>
      <c r="D1994" s="8" t="s">
        <v>90</v>
      </c>
      <c r="E1994" s="17">
        <v>4010</v>
      </c>
      <c r="F1994" s="17" t="s">
        <v>12</v>
      </c>
      <c r="G1994" s="25" t="s">
        <v>10</v>
      </c>
      <c r="H1994" s="25" t="s">
        <v>10</v>
      </c>
      <c r="I1994" s="105"/>
      <c r="J1994" s="135">
        <v>0</v>
      </c>
      <c r="L1994" s="135">
        <v>0</v>
      </c>
      <c r="N1994" s="135">
        <v>0</v>
      </c>
      <c r="P1994" s="135">
        <v>0</v>
      </c>
      <c r="R1994" s="135">
        <v>0</v>
      </c>
    </row>
    <row r="1995" spans="1:46" ht="12" customHeight="1" x14ac:dyDescent="0.2">
      <c r="A1995" s="8">
        <v>23000</v>
      </c>
      <c r="B1995" s="8">
        <v>1000</v>
      </c>
      <c r="C1995" s="8">
        <v>55915</v>
      </c>
      <c r="D1995" s="8" t="s">
        <v>90</v>
      </c>
      <c r="E1995" s="17">
        <v>4020</v>
      </c>
      <c r="F1995" s="17" t="s">
        <v>12</v>
      </c>
      <c r="G1995" s="25" t="s">
        <v>10</v>
      </c>
      <c r="H1995" s="25" t="s">
        <v>10</v>
      </c>
      <c r="I1995" s="105"/>
      <c r="J1995" s="135">
        <v>0</v>
      </c>
      <c r="L1995" s="135">
        <v>0</v>
      </c>
      <c r="N1995" s="135">
        <v>0</v>
      </c>
      <c r="P1995" s="135">
        <v>0</v>
      </c>
      <c r="R1995" s="135">
        <v>0</v>
      </c>
    </row>
    <row r="1996" spans="1:46" s="28" customFormat="1" ht="12" customHeight="1" x14ac:dyDescent="0.2">
      <c r="A1996" s="8">
        <v>23000</v>
      </c>
      <c r="B1996" s="8">
        <v>1000</v>
      </c>
      <c r="C1996" s="8">
        <v>55915</v>
      </c>
      <c r="D1996" s="8" t="s">
        <v>90</v>
      </c>
      <c r="E1996" s="17">
        <v>9000</v>
      </c>
      <c r="F1996" s="17" t="s">
        <v>12</v>
      </c>
      <c r="G1996" s="25" t="s">
        <v>10</v>
      </c>
      <c r="H1996" s="25" t="s">
        <v>10</v>
      </c>
      <c r="I1996" s="105"/>
      <c r="J1996" s="135">
        <v>0</v>
      </c>
      <c r="K1996" s="136"/>
      <c r="L1996" s="135">
        <v>0</v>
      </c>
      <c r="M1996" s="136"/>
      <c r="N1996" s="135">
        <v>0</v>
      </c>
      <c r="O1996" s="136"/>
      <c r="P1996" s="135">
        <v>0</v>
      </c>
      <c r="Q1996" s="136"/>
      <c r="R1996" s="135">
        <v>0</v>
      </c>
      <c r="S1996" s="62"/>
      <c r="T1996" s="62"/>
      <c r="U1996" s="62"/>
      <c r="V1996" s="62"/>
      <c r="W1996" s="62"/>
      <c r="X1996" s="62"/>
      <c r="Y1996" s="62"/>
      <c r="Z1996" s="62"/>
      <c r="AA1996" s="62"/>
      <c r="AB1996" s="62"/>
      <c r="AC1996" s="62"/>
      <c r="AD1996" s="62"/>
      <c r="AE1996" s="62"/>
      <c r="AF1996" s="62"/>
      <c r="AG1996" s="62"/>
      <c r="AH1996" s="62"/>
      <c r="AI1996" s="62"/>
      <c r="AJ1996" s="62"/>
      <c r="AK1996" s="62"/>
      <c r="AL1996" s="62"/>
      <c r="AM1996" s="62"/>
      <c r="AN1996" s="62"/>
      <c r="AO1996" s="62"/>
      <c r="AP1996" s="62"/>
      <c r="AQ1996" s="62"/>
      <c r="AR1996" s="62"/>
      <c r="AS1996" s="62"/>
      <c r="AT1996" s="62"/>
    </row>
    <row r="1997" spans="1:46" ht="14.25" x14ac:dyDescent="0.3">
      <c r="A1997" s="4"/>
      <c r="B1997" s="5"/>
      <c r="C1997" s="6" t="s">
        <v>91</v>
      </c>
      <c r="D1997" s="7"/>
      <c r="E1997" s="18"/>
      <c r="F1997" s="18"/>
      <c r="G1997" s="19"/>
      <c r="H1997" s="19"/>
      <c r="I1997" s="89"/>
      <c r="J1997" s="73" t="s">
        <v>905</v>
      </c>
      <c r="K1997" s="83"/>
      <c r="L1997" s="73" t="s">
        <v>906</v>
      </c>
      <c r="M1997" s="83"/>
      <c r="N1997" s="73" t="s">
        <v>907</v>
      </c>
      <c r="O1997" s="83"/>
      <c r="P1997" s="73" t="s">
        <v>908</v>
      </c>
      <c r="Q1997" s="83"/>
      <c r="R1997" s="73" t="s">
        <v>909</v>
      </c>
    </row>
    <row r="1998" spans="1:46" ht="12" customHeight="1" x14ac:dyDescent="0.2">
      <c r="A1998" s="8">
        <v>23000</v>
      </c>
      <c r="B1998" s="8">
        <v>1000</v>
      </c>
      <c r="C1998" s="8">
        <v>56118</v>
      </c>
      <c r="D1998" s="8" t="s">
        <v>93</v>
      </c>
      <c r="E1998" s="25" t="s">
        <v>10</v>
      </c>
      <c r="F1998" s="17" t="s">
        <v>12</v>
      </c>
      <c r="G1998" s="25" t="s">
        <v>10</v>
      </c>
      <c r="H1998" s="25" t="s">
        <v>10</v>
      </c>
      <c r="I1998" s="105"/>
      <c r="J1998" s="135">
        <v>0</v>
      </c>
      <c r="L1998" s="135">
        <v>0</v>
      </c>
      <c r="N1998" s="135">
        <v>0</v>
      </c>
      <c r="P1998" s="135">
        <v>0</v>
      </c>
      <c r="R1998" s="135">
        <v>0</v>
      </c>
    </row>
    <row r="1999" spans="1:46" ht="12" customHeight="1" x14ac:dyDescent="0.2">
      <c r="A1999" s="8">
        <v>23000</v>
      </c>
      <c r="B1999" s="8">
        <v>1000</v>
      </c>
      <c r="C1999" s="8">
        <v>56118</v>
      </c>
      <c r="D1999" s="8" t="s">
        <v>93</v>
      </c>
      <c r="E1999" s="17">
        <v>1010</v>
      </c>
      <c r="F1999" s="17" t="s">
        <v>12</v>
      </c>
      <c r="G1999" s="25" t="s">
        <v>10</v>
      </c>
      <c r="H1999" s="25" t="s">
        <v>10</v>
      </c>
      <c r="I1999" s="105"/>
      <c r="J1999" s="135">
        <v>0</v>
      </c>
      <c r="L1999" s="135">
        <v>0</v>
      </c>
      <c r="N1999" s="135">
        <v>0</v>
      </c>
      <c r="P1999" s="135">
        <v>0</v>
      </c>
      <c r="R1999" s="135">
        <v>0</v>
      </c>
    </row>
    <row r="2000" spans="1:46" ht="12" customHeight="1" x14ac:dyDescent="0.2">
      <c r="A2000" s="8">
        <v>23000</v>
      </c>
      <c r="B2000" s="8">
        <v>1000</v>
      </c>
      <c r="C2000" s="8">
        <v>56118</v>
      </c>
      <c r="D2000" s="8" t="s">
        <v>93</v>
      </c>
      <c r="E2000" s="17">
        <v>1020</v>
      </c>
      <c r="F2000" s="17" t="s">
        <v>12</v>
      </c>
      <c r="G2000" s="25" t="s">
        <v>10</v>
      </c>
      <c r="H2000" s="25" t="s">
        <v>10</v>
      </c>
      <c r="I2000" s="105"/>
      <c r="J2000" s="135">
        <v>0</v>
      </c>
      <c r="L2000" s="135">
        <v>0</v>
      </c>
      <c r="N2000" s="135">
        <v>0</v>
      </c>
      <c r="P2000" s="135">
        <v>0</v>
      </c>
      <c r="R2000" s="135">
        <v>0</v>
      </c>
    </row>
    <row r="2001" spans="1:18" ht="12" customHeight="1" x14ac:dyDescent="0.2">
      <c r="A2001" s="8">
        <v>23000</v>
      </c>
      <c r="B2001" s="8">
        <v>1000</v>
      </c>
      <c r="C2001" s="8">
        <v>56118</v>
      </c>
      <c r="D2001" s="8" t="s">
        <v>93</v>
      </c>
      <c r="E2001" s="17">
        <v>2000</v>
      </c>
      <c r="F2001" s="17" t="s">
        <v>12</v>
      </c>
      <c r="G2001" s="25" t="s">
        <v>10</v>
      </c>
      <c r="H2001" s="25" t="s">
        <v>10</v>
      </c>
      <c r="I2001" s="105"/>
      <c r="J2001" s="135">
        <v>0</v>
      </c>
      <c r="L2001" s="135">
        <v>0</v>
      </c>
      <c r="N2001" s="135">
        <v>0</v>
      </c>
      <c r="P2001" s="135">
        <v>0</v>
      </c>
      <c r="R2001" s="135">
        <v>0</v>
      </c>
    </row>
    <row r="2002" spans="1:18" ht="12" customHeight="1" x14ac:dyDescent="0.2">
      <c r="A2002" s="8">
        <v>23000</v>
      </c>
      <c r="B2002" s="8">
        <v>1000</v>
      </c>
      <c r="C2002" s="8">
        <v>56118</v>
      </c>
      <c r="D2002" s="8" t="s">
        <v>93</v>
      </c>
      <c r="E2002" s="17">
        <v>3000</v>
      </c>
      <c r="F2002" s="17" t="s">
        <v>12</v>
      </c>
      <c r="G2002" s="25" t="s">
        <v>10</v>
      </c>
      <c r="H2002" s="25" t="s">
        <v>10</v>
      </c>
      <c r="I2002" s="105"/>
      <c r="J2002" s="135">
        <v>0</v>
      </c>
      <c r="L2002" s="135">
        <v>0</v>
      </c>
      <c r="N2002" s="135">
        <v>0</v>
      </c>
      <c r="P2002" s="135">
        <v>0</v>
      </c>
      <c r="R2002" s="135">
        <v>0</v>
      </c>
    </row>
    <row r="2003" spans="1:18" ht="12" customHeight="1" x14ac:dyDescent="0.2">
      <c r="A2003" s="8">
        <v>23000</v>
      </c>
      <c r="B2003" s="8">
        <v>1000</v>
      </c>
      <c r="C2003" s="8">
        <v>56118</v>
      </c>
      <c r="D2003" s="8" t="s">
        <v>93</v>
      </c>
      <c r="E2003" s="17">
        <v>4010</v>
      </c>
      <c r="F2003" s="17" t="s">
        <v>12</v>
      </c>
      <c r="G2003" s="25" t="s">
        <v>10</v>
      </c>
      <c r="H2003" s="25" t="s">
        <v>10</v>
      </c>
      <c r="I2003" s="105"/>
      <c r="J2003" s="135">
        <v>0</v>
      </c>
      <c r="L2003" s="135">
        <v>0</v>
      </c>
      <c r="N2003" s="135">
        <v>0</v>
      </c>
      <c r="P2003" s="135">
        <v>0</v>
      </c>
      <c r="R2003" s="135">
        <v>0</v>
      </c>
    </row>
    <row r="2004" spans="1:18" ht="12" customHeight="1" x14ac:dyDescent="0.2">
      <c r="A2004" s="8">
        <v>23000</v>
      </c>
      <c r="B2004" s="8">
        <v>1000</v>
      </c>
      <c r="C2004" s="8">
        <v>56118</v>
      </c>
      <c r="D2004" s="8" t="s">
        <v>93</v>
      </c>
      <c r="E2004" s="17">
        <v>4020</v>
      </c>
      <c r="F2004" s="17" t="s">
        <v>12</v>
      </c>
      <c r="G2004" s="25" t="s">
        <v>10</v>
      </c>
      <c r="H2004" s="25" t="s">
        <v>10</v>
      </c>
      <c r="I2004" s="105"/>
      <c r="J2004" s="135">
        <v>0</v>
      </c>
      <c r="L2004" s="135">
        <v>0</v>
      </c>
      <c r="N2004" s="135">
        <v>0</v>
      </c>
      <c r="P2004" s="135">
        <v>0</v>
      </c>
      <c r="R2004" s="135">
        <v>0</v>
      </c>
    </row>
    <row r="2005" spans="1:18" ht="12" customHeight="1" x14ac:dyDescent="0.2">
      <c r="A2005" s="8">
        <v>23000</v>
      </c>
      <c r="B2005" s="8">
        <v>1000</v>
      </c>
      <c r="C2005" s="8">
        <v>56118</v>
      </c>
      <c r="D2005" s="8" t="s">
        <v>93</v>
      </c>
      <c r="E2005" s="17">
        <v>9000</v>
      </c>
      <c r="F2005" s="17" t="s">
        <v>12</v>
      </c>
      <c r="G2005" s="25" t="s">
        <v>10</v>
      </c>
      <c r="H2005" s="25" t="s">
        <v>10</v>
      </c>
      <c r="I2005" s="105"/>
      <c r="J2005" s="135">
        <v>0</v>
      </c>
      <c r="L2005" s="135">
        <v>0</v>
      </c>
      <c r="N2005" s="135">
        <v>0</v>
      </c>
      <c r="P2005" s="135">
        <v>0</v>
      </c>
      <c r="R2005" s="135">
        <v>0</v>
      </c>
    </row>
    <row r="2006" spans="1:18" ht="14.25" x14ac:dyDescent="0.3">
      <c r="A2006" s="11"/>
      <c r="B2006" s="11"/>
      <c r="C2006" s="11" t="s">
        <v>94</v>
      </c>
      <c r="D2006" s="11"/>
      <c r="E2006" s="22"/>
      <c r="F2006" s="22"/>
      <c r="G2006" s="22"/>
      <c r="H2006" s="22"/>
      <c r="I2006" s="101"/>
      <c r="J2006" s="73" t="s">
        <v>905</v>
      </c>
      <c r="K2006" s="83"/>
      <c r="L2006" s="73" t="s">
        <v>906</v>
      </c>
      <c r="M2006" s="83"/>
      <c r="N2006" s="73" t="s">
        <v>907</v>
      </c>
      <c r="O2006" s="83"/>
      <c r="P2006" s="73" t="s">
        <v>908</v>
      </c>
      <c r="Q2006" s="83"/>
      <c r="R2006" s="73" t="s">
        <v>909</v>
      </c>
    </row>
    <row r="2007" spans="1:18" x14ac:dyDescent="0.2">
      <c r="A2007" s="8">
        <v>23000</v>
      </c>
      <c r="B2007" s="8">
        <v>1000</v>
      </c>
      <c r="C2007" s="8">
        <v>57331</v>
      </c>
      <c r="D2007" s="8" t="s">
        <v>95</v>
      </c>
      <c r="E2007" s="25" t="s">
        <v>10</v>
      </c>
      <c r="F2007" s="17" t="s">
        <v>12</v>
      </c>
      <c r="G2007" s="25" t="s">
        <v>10</v>
      </c>
      <c r="H2007" s="25" t="s">
        <v>10</v>
      </c>
      <c r="I2007" s="105"/>
      <c r="J2007" s="135">
        <v>0</v>
      </c>
      <c r="L2007" s="135">
        <v>0</v>
      </c>
      <c r="N2007" s="135">
        <v>0</v>
      </c>
      <c r="P2007" s="135">
        <v>0</v>
      </c>
      <c r="R2007" s="135">
        <v>0</v>
      </c>
    </row>
    <row r="2008" spans="1:18" x14ac:dyDescent="0.2">
      <c r="A2008" s="8">
        <v>23000</v>
      </c>
      <c r="B2008" s="8">
        <v>1000</v>
      </c>
      <c r="C2008" s="8">
        <v>57331</v>
      </c>
      <c r="D2008" s="8" t="s">
        <v>95</v>
      </c>
      <c r="E2008" s="17">
        <v>1010</v>
      </c>
      <c r="F2008" s="17" t="s">
        <v>12</v>
      </c>
      <c r="G2008" s="25" t="s">
        <v>10</v>
      </c>
      <c r="H2008" s="25" t="s">
        <v>10</v>
      </c>
      <c r="I2008" s="105"/>
      <c r="J2008" s="135">
        <v>0</v>
      </c>
      <c r="L2008" s="135">
        <v>0</v>
      </c>
      <c r="N2008" s="135">
        <v>0</v>
      </c>
      <c r="P2008" s="135">
        <v>0</v>
      </c>
      <c r="R2008" s="135">
        <v>0</v>
      </c>
    </row>
    <row r="2009" spans="1:18" ht="12" customHeight="1" x14ac:dyDescent="0.2">
      <c r="A2009" s="8">
        <v>23000</v>
      </c>
      <c r="B2009" s="8">
        <v>1000</v>
      </c>
      <c r="C2009" s="8">
        <v>57331</v>
      </c>
      <c r="D2009" s="8" t="s">
        <v>95</v>
      </c>
      <c r="E2009" s="17">
        <v>1020</v>
      </c>
      <c r="F2009" s="17" t="s">
        <v>12</v>
      </c>
      <c r="G2009" s="25" t="s">
        <v>10</v>
      </c>
      <c r="H2009" s="25" t="s">
        <v>10</v>
      </c>
      <c r="I2009" s="105"/>
      <c r="J2009" s="135">
        <v>0</v>
      </c>
      <c r="L2009" s="135">
        <v>0</v>
      </c>
      <c r="N2009" s="135">
        <v>0</v>
      </c>
      <c r="P2009" s="135">
        <v>0</v>
      </c>
      <c r="R2009" s="135">
        <v>0</v>
      </c>
    </row>
    <row r="2010" spans="1:18" ht="12" customHeight="1" x14ac:dyDescent="0.2">
      <c r="A2010" s="8">
        <v>23000</v>
      </c>
      <c r="B2010" s="8">
        <v>1000</v>
      </c>
      <c r="C2010" s="8">
        <v>57331</v>
      </c>
      <c r="D2010" s="8" t="s">
        <v>95</v>
      </c>
      <c r="E2010" s="17">
        <v>2000</v>
      </c>
      <c r="F2010" s="17" t="s">
        <v>12</v>
      </c>
      <c r="G2010" s="25" t="s">
        <v>10</v>
      </c>
      <c r="H2010" s="25" t="s">
        <v>10</v>
      </c>
      <c r="I2010" s="105"/>
      <c r="J2010" s="135">
        <v>0</v>
      </c>
      <c r="L2010" s="135">
        <v>0</v>
      </c>
      <c r="N2010" s="135">
        <v>0</v>
      </c>
      <c r="P2010" s="135">
        <v>0</v>
      </c>
      <c r="R2010" s="135">
        <v>0</v>
      </c>
    </row>
    <row r="2011" spans="1:18" ht="12" customHeight="1" x14ac:dyDescent="0.2">
      <c r="A2011" s="8">
        <v>23000</v>
      </c>
      <c r="B2011" s="8">
        <v>1000</v>
      </c>
      <c r="C2011" s="8">
        <v>57331</v>
      </c>
      <c r="D2011" s="8" t="s">
        <v>95</v>
      </c>
      <c r="E2011" s="17">
        <v>3000</v>
      </c>
      <c r="F2011" s="17" t="s">
        <v>12</v>
      </c>
      <c r="G2011" s="25" t="s">
        <v>10</v>
      </c>
      <c r="H2011" s="25" t="s">
        <v>10</v>
      </c>
      <c r="I2011" s="105"/>
      <c r="J2011" s="135">
        <v>0</v>
      </c>
      <c r="L2011" s="135">
        <v>0</v>
      </c>
      <c r="N2011" s="135">
        <v>0</v>
      </c>
      <c r="P2011" s="135">
        <v>0</v>
      </c>
      <c r="R2011" s="135">
        <v>0</v>
      </c>
    </row>
    <row r="2012" spans="1:18" ht="12" customHeight="1" x14ac:dyDescent="0.2">
      <c r="A2012" s="8">
        <v>23000</v>
      </c>
      <c r="B2012" s="8">
        <v>1000</v>
      </c>
      <c r="C2012" s="8">
        <v>57331</v>
      </c>
      <c r="D2012" s="8" t="s">
        <v>95</v>
      </c>
      <c r="E2012" s="17">
        <v>4010</v>
      </c>
      <c r="F2012" s="17" t="s">
        <v>12</v>
      </c>
      <c r="G2012" s="25" t="s">
        <v>10</v>
      </c>
      <c r="H2012" s="25" t="s">
        <v>10</v>
      </c>
      <c r="I2012" s="105"/>
      <c r="J2012" s="135">
        <v>0</v>
      </c>
      <c r="L2012" s="135">
        <v>0</v>
      </c>
      <c r="N2012" s="135">
        <v>0</v>
      </c>
      <c r="P2012" s="135">
        <v>0</v>
      </c>
      <c r="R2012" s="135">
        <v>0</v>
      </c>
    </row>
    <row r="2013" spans="1:18" ht="12" customHeight="1" x14ac:dyDescent="0.2">
      <c r="A2013" s="8">
        <v>23000</v>
      </c>
      <c r="B2013" s="8">
        <v>1000</v>
      </c>
      <c r="C2013" s="8">
        <v>57331</v>
      </c>
      <c r="D2013" s="8" t="s">
        <v>95</v>
      </c>
      <c r="E2013" s="17">
        <v>4020</v>
      </c>
      <c r="F2013" s="17" t="s">
        <v>12</v>
      </c>
      <c r="G2013" s="25" t="s">
        <v>10</v>
      </c>
      <c r="H2013" s="25" t="s">
        <v>10</v>
      </c>
      <c r="I2013" s="105"/>
      <c r="J2013" s="135">
        <v>0</v>
      </c>
      <c r="L2013" s="135">
        <v>0</v>
      </c>
      <c r="N2013" s="135">
        <v>0</v>
      </c>
      <c r="P2013" s="135">
        <v>0</v>
      </c>
      <c r="R2013" s="135">
        <v>0</v>
      </c>
    </row>
    <row r="2014" spans="1:18" ht="12" customHeight="1" x14ac:dyDescent="0.2">
      <c r="A2014" s="8">
        <v>23000</v>
      </c>
      <c r="B2014" s="8">
        <v>1000</v>
      </c>
      <c r="C2014" s="8">
        <v>57331</v>
      </c>
      <c r="D2014" s="8" t="s">
        <v>95</v>
      </c>
      <c r="E2014" s="17">
        <v>9000</v>
      </c>
      <c r="F2014" s="17" t="s">
        <v>12</v>
      </c>
      <c r="G2014" s="25" t="s">
        <v>10</v>
      </c>
      <c r="H2014" s="25" t="s">
        <v>10</v>
      </c>
      <c r="I2014" s="105"/>
      <c r="J2014" s="135">
        <v>0</v>
      </c>
      <c r="L2014" s="135">
        <v>0</v>
      </c>
      <c r="N2014" s="135">
        <v>0</v>
      </c>
      <c r="P2014" s="135">
        <v>0</v>
      </c>
      <c r="R2014" s="135">
        <v>0</v>
      </c>
    </row>
    <row r="2015" spans="1:18" ht="12" customHeight="1" x14ac:dyDescent="0.2">
      <c r="A2015" s="8">
        <v>23000</v>
      </c>
      <c r="B2015" s="8">
        <v>1000</v>
      </c>
      <c r="C2015" s="8">
        <v>57332</v>
      </c>
      <c r="D2015" s="8" t="s">
        <v>96</v>
      </c>
      <c r="E2015" s="25" t="s">
        <v>10</v>
      </c>
      <c r="F2015" s="17" t="s">
        <v>12</v>
      </c>
      <c r="G2015" s="25" t="s">
        <v>10</v>
      </c>
      <c r="H2015" s="25" t="s">
        <v>10</v>
      </c>
      <c r="I2015" s="105"/>
      <c r="J2015" s="135">
        <v>0</v>
      </c>
      <c r="L2015" s="135">
        <v>0</v>
      </c>
      <c r="N2015" s="135">
        <v>0</v>
      </c>
      <c r="P2015" s="135">
        <v>0</v>
      </c>
      <c r="R2015" s="135">
        <v>0</v>
      </c>
    </row>
    <row r="2016" spans="1:18" ht="12" customHeight="1" x14ac:dyDescent="0.2">
      <c r="A2016" s="8">
        <v>23000</v>
      </c>
      <c r="B2016" s="8">
        <v>1000</v>
      </c>
      <c r="C2016" s="8">
        <v>57332</v>
      </c>
      <c r="D2016" s="8" t="s">
        <v>96</v>
      </c>
      <c r="E2016" s="17">
        <v>1010</v>
      </c>
      <c r="F2016" s="17" t="s">
        <v>12</v>
      </c>
      <c r="G2016" s="25" t="s">
        <v>10</v>
      </c>
      <c r="H2016" s="25" t="s">
        <v>10</v>
      </c>
      <c r="I2016" s="105"/>
      <c r="J2016" s="135">
        <v>0</v>
      </c>
      <c r="L2016" s="135">
        <v>0</v>
      </c>
      <c r="N2016" s="135">
        <v>0</v>
      </c>
      <c r="P2016" s="135">
        <v>0</v>
      </c>
      <c r="R2016" s="135">
        <v>0</v>
      </c>
    </row>
    <row r="2017" spans="1:46" ht="12" customHeight="1" x14ac:dyDescent="0.2">
      <c r="A2017" s="8">
        <v>23000</v>
      </c>
      <c r="B2017" s="8">
        <v>1000</v>
      </c>
      <c r="C2017" s="8">
        <v>57332</v>
      </c>
      <c r="D2017" s="8" t="s">
        <v>96</v>
      </c>
      <c r="E2017" s="17">
        <v>1020</v>
      </c>
      <c r="F2017" s="17" t="s">
        <v>12</v>
      </c>
      <c r="G2017" s="25" t="s">
        <v>10</v>
      </c>
      <c r="H2017" s="25" t="s">
        <v>10</v>
      </c>
      <c r="I2017" s="105"/>
      <c r="J2017" s="135">
        <v>0</v>
      </c>
      <c r="L2017" s="135">
        <v>0</v>
      </c>
      <c r="N2017" s="135">
        <v>0</v>
      </c>
      <c r="P2017" s="135">
        <v>0</v>
      </c>
      <c r="R2017" s="135">
        <v>0</v>
      </c>
    </row>
    <row r="2018" spans="1:46" ht="12" customHeight="1" x14ac:dyDescent="0.2">
      <c r="A2018" s="8">
        <v>23000</v>
      </c>
      <c r="B2018" s="8">
        <v>1000</v>
      </c>
      <c r="C2018" s="8">
        <v>57332</v>
      </c>
      <c r="D2018" s="8" t="s">
        <v>96</v>
      </c>
      <c r="E2018" s="17">
        <v>2000</v>
      </c>
      <c r="F2018" s="17" t="s">
        <v>12</v>
      </c>
      <c r="G2018" s="25" t="s">
        <v>10</v>
      </c>
      <c r="H2018" s="25" t="s">
        <v>10</v>
      </c>
      <c r="I2018" s="105"/>
      <c r="J2018" s="135">
        <v>0</v>
      </c>
      <c r="L2018" s="135">
        <v>0</v>
      </c>
      <c r="N2018" s="135">
        <v>0</v>
      </c>
      <c r="P2018" s="135">
        <v>0</v>
      </c>
      <c r="R2018" s="135">
        <v>0</v>
      </c>
    </row>
    <row r="2019" spans="1:46" ht="12" customHeight="1" x14ac:dyDescent="0.2">
      <c r="A2019" s="8">
        <v>23000</v>
      </c>
      <c r="B2019" s="8">
        <v>1000</v>
      </c>
      <c r="C2019" s="8">
        <v>57332</v>
      </c>
      <c r="D2019" s="8" t="s">
        <v>96</v>
      </c>
      <c r="E2019" s="17">
        <v>3000</v>
      </c>
      <c r="F2019" s="17" t="s">
        <v>12</v>
      </c>
      <c r="G2019" s="25" t="s">
        <v>10</v>
      </c>
      <c r="H2019" s="25" t="s">
        <v>10</v>
      </c>
      <c r="I2019" s="105"/>
      <c r="J2019" s="135">
        <v>0</v>
      </c>
      <c r="L2019" s="135">
        <v>0</v>
      </c>
      <c r="N2019" s="135">
        <v>0</v>
      </c>
      <c r="P2019" s="135">
        <v>0</v>
      </c>
      <c r="R2019" s="135">
        <v>0</v>
      </c>
    </row>
    <row r="2020" spans="1:46" ht="12" customHeight="1" x14ac:dyDescent="0.2">
      <c r="A2020" s="8">
        <v>23000</v>
      </c>
      <c r="B2020" s="8">
        <v>1000</v>
      </c>
      <c r="C2020" s="8">
        <v>57332</v>
      </c>
      <c r="D2020" s="8" t="s">
        <v>96</v>
      </c>
      <c r="E2020" s="17">
        <v>4010</v>
      </c>
      <c r="F2020" s="17" t="s">
        <v>12</v>
      </c>
      <c r="G2020" s="25" t="s">
        <v>10</v>
      </c>
      <c r="H2020" s="25" t="s">
        <v>10</v>
      </c>
      <c r="I2020" s="105"/>
      <c r="J2020" s="135">
        <v>0</v>
      </c>
      <c r="L2020" s="135">
        <v>0</v>
      </c>
      <c r="N2020" s="135">
        <v>0</v>
      </c>
      <c r="P2020" s="135">
        <v>0</v>
      </c>
      <c r="R2020" s="135">
        <v>0</v>
      </c>
    </row>
    <row r="2021" spans="1:46" ht="12" customHeight="1" x14ac:dyDescent="0.2">
      <c r="A2021" s="8">
        <v>23000</v>
      </c>
      <c r="B2021" s="8">
        <v>1000</v>
      </c>
      <c r="C2021" s="8">
        <v>57332</v>
      </c>
      <c r="D2021" s="8" t="s">
        <v>96</v>
      </c>
      <c r="E2021" s="17">
        <v>4020</v>
      </c>
      <c r="F2021" s="17" t="s">
        <v>12</v>
      </c>
      <c r="G2021" s="25" t="s">
        <v>10</v>
      </c>
      <c r="H2021" s="25" t="s">
        <v>10</v>
      </c>
      <c r="I2021" s="105"/>
      <c r="J2021" s="135">
        <v>0</v>
      </c>
      <c r="L2021" s="135">
        <v>0</v>
      </c>
      <c r="N2021" s="135">
        <v>0</v>
      </c>
      <c r="P2021" s="135">
        <v>0</v>
      </c>
      <c r="R2021" s="135">
        <v>0</v>
      </c>
    </row>
    <row r="2022" spans="1:46" s="123" customFormat="1" ht="12" customHeight="1" x14ac:dyDescent="0.2">
      <c r="A2022" s="8">
        <v>23000</v>
      </c>
      <c r="B2022" s="8">
        <v>1000</v>
      </c>
      <c r="C2022" s="8">
        <v>57332</v>
      </c>
      <c r="D2022" s="8" t="s">
        <v>96</v>
      </c>
      <c r="E2022" s="17">
        <v>9000</v>
      </c>
      <c r="F2022" s="17" t="s">
        <v>12</v>
      </c>
      <c r="G2022" s="25" t="s">
        <v>10</v>
      </c>
      <c r="H2022" s="25" t="s">
        <v>10</v>
      </c>
      <c r="I2022" s="105"/>
      <c r="J2022" s="135">
        <v>0</v>
      </c>
      <c r="K2022" s="136"/>
      <c r="L2022" s="135">
        <v>0</v>
      </c>
      <c r="M2022" s="136"/>
      <c r="N2022" s="135">
        <v>0</v>
      </c>
      <c r="O2022" s="136"/>
      <c r="P2022" s="135">
        <v>0</v>
      </c>
      <c r="Q2022" s="136"/>
      <c r="R2022" s="135">
        <v>0</v>
      </c>
      <c r="S2022" s="122"/>
      <c r="T2022" s="122"/>
      <c r="U2022" s="122"/>
      <c r="V2022" s="122"/>
      <c r="W2022" s="122"/>
      <c r="X2022" s="122"/>
      <c r="Y2022" s="122"/>
      <c r="Z2022" s="122"/>
      <c r="AA2022" s="122"/>
      <c r="AB2022" s="122"/>
      <c r="AC2022" s="122"/>
      <c r="AD2022" s="122"/>
      <c r="AE2022" s="122"/>
      <c r="AF2022" s="122"/>
      <c r="AG2022" s="122"/>
      <c r="AH2022" s="122"/>
      <c r="AI2022" s="122"/>
      <c r="AJ2022" s="122"/>
      <c r="AK2022" s="122"/>
      <c r="AL2022" s="122"/>
      <c r="AM2022" s="122"/>
      <c r="AN2022" s="122"/>
      <c r="AO2022" s="122"/>
      <c r="AP2022" s="122"/>
      <c r="AQ2022" s="122"/>
      <c r="AR2022" s="122"/>
      <c r="AS2022" s="122"/>
      <c r="AT2022" s="122"/>
    </row>
    <row r="2023" spans="1:46" s="123" customFormat="1" ht="12" customHeight="1" x14ac:dyDescent="0.2">
      <c r="A2023" s="251"/>
      <c r="B2023" s="251"/>
      <c r="C2023" s="251"/>
      <c r="D2023" s="251"/>
      <c r="E2023" s="61"/>
      <c r="F2023" s="61"/>
      <c r="G2023" s="252"/>
      <c r="H2023" s="252"/>
      <c r="I2023" s="253"/>
      <c r="J2023" s="145"/>
      <c r="K2023" s="146"/>
      <c r="L2023" s="145"/>
      <c r="M2023" s="146"/>
      <c r="N2023" s="145"/>
      <c r="O2023" s="146"/>
      <c r="P2023" s="145"/>
      <c r="Q2023" s="146"/>
      <c r="R2023" s="145"/>
      <c r="S2023" s="122"/>
      <c r="T2023" s="122"/>
      <c r="U2023" s="122"/>
      <c r="V2023" s="122"/>
      <c r="W2023" s="122"/>
      <c r="X2023" s="122"/>
      <c r="Y2023" s="122"/>
      <c r="Z2023" s="122"/>
      <c r="AA2023" s="122"/>
      <c r="AB2023" s="122"/>
      <c r="AC2023" s="122"/>
      <c r="AD2023" s="122"/>
      <c r="AE2023" s="122"/>
      <c r="AF2023" s="122"/>
      <c r="AG2023" s="122"/>
      <c r="AH2023" s="122"/>
      <c r="AI2023" s="122"/>
      <c r="AJ2023" s="122"/>
      <c r="AK2023" s="122"/>
      <c r="AL2023" s="122"/>
      <c r="AM2023" s="122"/>
      <c r="AN2023" s="122"/>
      <c r="AO2023" s="122"/>
      <c r="AP2023" s="122"/>
      <c r="AQ2023" s="122"/>
      <c r="AR2023" s="122"/>
      <c r="AS2023" s="122"/>
      <c r="AT2023" s="122"/>
    </row>
    <row r="2024" spans="1:46" s="123" customFormat="1" ht="12" customHeight="1" x14ac:dyDescent="0.2">
      <c r="A2024" s="251"/>
      <c r="B2024" s="251"/>
      <c r="C2024" s="251"/>
      <c r="D2024" s="251"/>
      <c r="E2024" s="61"/>
      <c r="F2024" s="61"/>
      <c r="G2024" s="252"/>
      <c r="H2024" s="252" t="s">
        <v>990</v>
      </c>
      <c r="I2024" s="253"/>
      <c r="J2024" s="135">
        <f>SUM(J1761:J2022)</f>
        <v>0</v>
      </c>
      <c r="K2024" s="136"/>
      <c r="L2024" s="135">
        <f>SUM(L1761:L2022)</f>
        <v>0</v>
      </c>
      <c r="M2024" s="136"/>
      <c r="N2024" s="135">
        <f>SUM(N1761:N2022)</f>
        <v>0</v>
      </c>
      <c r="O2024" s="136"/>
      <c r="P2024" s="135">
        <f>SUM(P1761:P2022)</f>
        <v>0</v>
      </c>
      <c r="Q2024" s="136"/>
      <c r="R2024" s="135">
        <f>SUM(R1761:R2022)</f>
        <v>0</v>
      </c>
      <c r="S2024" s="122"/>
      <c r="T2024" s="122"/>
      <c r="U2024" s="122"/>
      <c r="V2024" s="122"/>
      <c r="W2024" s="122"/>
      <c r="X2024" s="122"/>
      <c r="Y2024" s="122"/>
      <c r="Z2024" s="122"/>
      <c r="AA2024" s="122"/>
      <c r="AB2024" s="122"/>
      <c r="AC2024" s="122"/>
      <c r="AD2024" s="122"/>
      <c r="AE2024" s="122"/>
      <c r="AF2024" s="122"/>
      <c r="AG2024" s="122"/>
      <c r="AH2024" s="122"/>
      <c r="AI2024" s="122"/>
      <c r="AJ2024" s="122"/>
      <c r="AK2024" s="122"/>
      <c r="AL2024" s="122"/>
      <c r="AM2024" s="122"/>
      <c r="AN2024" s="122"/>
      <c r="AO2024" s="122"/>
      <c r="AP2024" s="122"/>
      <c r="AQ2024" s="122"/>
      <c r="AR2024" s="122"/>
      <c r="AS2024" s="122"/>
      <c r="AT2024" s="122"/>
    </row>
    <row r="2025" spans="1:46" s="123" customFormat="1" ht="12" customHeight="1" x14ac:dyDescent="0.2">
      <c r="A2025" s="298" t="s">
        <v>992</v>
      </c>
      <c r="B2025" s="299"/>
      <c r="C2025" s="299"/>
      <c r="D2025" s="299"/>
      <c r="E2025" s="299"/>
      <c r="F2025" s="299"/>
      <c r="G2025" s="299"/>
      <c r="H2025" s="299"/>
      <c r="I2025" s="299"/>
      <c r="J2025" s="299"/>
      <c r="K2025" s="299"/>
      <c r="L2025" s="299"/>
      <c r="M2025" s="299"/>
      <c r="N2025" s="299"/>
      <c r="O2025" s="299"/>
      <c r="P2025" s="299"/>
      <c r="Q2025" s="299"/>
      <c r="R2025" s="300"/>
      <c r="S2025" s="122"/>
      <c r="T2025" s="122"/>
      <c r="U2025" s="122"/>
      <c r="V2025" s="122"/>
      <c r="W2025" s="122"/>
      <c r="X2025" s="122"/>
      <c r="Y2025" s="122"/>
      <c r="Z2025" s="122"/>
      <c r="AA2025" s="122"/>
      <c r="AB2025" s="122"/>
      <c r="AC2025" s="122"/>
      <c r="AD2025" s="122"/>
      <c r="AE2025" s="122"/>
      <c r="AF2025" s="122"/>
      <c r="AG2025" s="122"/>
      <c r="AH2025" s="122"/>
      <c r="AI2025" s="122"/>
      <c r="AJ2025" s="122"/>
      <c r="AK2025" s="122"/>
      <c r="AL2025" s="122"/>
      <c r="AM2025" s="122"/>
      <c r="AN2025" s="122"/>
      <c r="AO2025" s="122"/>
      <c r="AP2025" s="122"/>
      <c r="AQ2025" s="122"/>
      <c r="AR2025" s="122"/>
      <c r="AS2025" s="122"/>
      <c r="AT2025" s="122"/>
    </row>
    <row r="2026" spans="1:46" s="123" customFormat="1" ht="12" customHeight="1" x14ac:dyDescent="0.2">
      <c r="A2026" s="299"/>
      <c r="B2026" s="299"/>
      <c r="C2026" s="299"/>
      <c r="D2026" s="299"/>
      <c r="E2026" s="299"/>
      <c r="F2026" s="299"/>
      <c r="G2026" s="299"/>
      <c r="H2026" s="299"/>
      <c r="I2026" s="299"/>
      <c r="J2026" s="299"/>
      <c r="K2026" s="299"/>
      <c r="L2026" s="299"/>
      <c r="M2026" s="299"/>
      <c r="N2026" s="299"/>
      <c r="O2026" s="299"/>
      <c r="P2026" s="299"/>
      <c r="Q2026" s="299"/>
      <c r="R2026" s="300"/>
      <c r="S2026" s="122"/>
      <c r="T2026" s="122"/>
      <c r="U2026" s="122"/>
      <c r="V2026" s="122"/>
      <c r="W2026" s="122"/>
      <c r="X2026" s="122"/>
      <c r="Y2026" s="122"/>
      <c r="Z2026" s="122"/>
      <c r="AA2026" s="122"/>
      <c r="AB2026" s="122"/>
      <c r="AC2026" s="122"/>
      <c r="AD2026" s="122"/>
      <c r="AE2026" s="122"/>
      <c r="AF2026" s="122"/>
      <c r="AG2026" s="122"/>
      <c r="AH2026" s="122"/>
      <c r="AI2026" s="122"/>
      <c r="AJ2026" s="122"/>
      <c r="AK2026" s="122"/>
      <c r="AL2026" s="122"/>
      <c r="AM2026" s="122"/>
      <c r="AN2026" s="122"/>
      <c r="AO2026" s="122"/>
      <c r="AP2026" s="122"/>
      <c r="AQ2026" s="122"/>
      <c r="AR2026" s="122"/>
      <c r="AS2026" s="122"/>
      <c r="AT2026" s="122"/>
    </row>
    <row r="2027" spans="1:46" s="123" customFormat="1" ht="12" customHeight="1" x14ac:dyDescent="0.2">
      <c r="A2027" s="299"/>
      <c r="B2027" s="299"/>
      <c r="C2027" s="299"/>
      <c r="D2027" s="299"/>
      <c r="E2027" s="299"/>
      <c r="F2027" s="299"/>
      <c r="G2027" s="299"/>
      <c r="H2027" s="299"/>
      <c r="I2027" s="299"/>
      <c r="J2027" s="299"/>
      <c r="K2027" s="299"/>
      <c r="L2027" s="299"/>
      <c r="M2027" s="299"/>
      <c r="N2027" s="299"/>
      <c r="O2027" s="299"/>
      <c r="P2027" s="299"/>
      <c r="Q2027" s="299"/>
      <c r="R2027" s="300"/>
      <c r="S2027" s="122"/>
      <c r="T2027" s="122"/>
      <c r="U2027" s="122"/>
      <c r="V2027" s="122"/>
      <c r="W2027" s="122"/>
      <c r="X2027" s="122"/>
      <c r="Y2027" s="122"/>
      <c r="Z2027" s="122"/>
      <c r="AA2027" s="122"/>
      <c r="AB2027" s="122"/>
      <c r="AC2027" s="122"/>
      <c r="AD2027" s="122"/>
      <c r="AE2027" s="122"/>
      <c r="AF2027" s="122"/>
      <c r="AG2027" s="122"/>
      <c r="AH2027" s="122"/>
      <c r="AI2027" s="122"/>
      <c r="AJ2027" s="122"/>
      <c r="AK2027" s="122"/>
      <c r="AL2027" s="122"/>
      <c r="AM2027" s="122"/>
      <c r="AN2027" s="122"/>
      <c r="AO2027" s="122"/>
      <c r="AP2027" s="122"/>
      <c r="AQ2027" s="122"/>
      <c r="AR2027" s="122"/>
      <c r="AS2027" s="122"/>
      <c r="AT2027" s="122"/>
    </row>
    <row r="2028" spans="1:46" s="123" customFormat="1" ht="14.25" x14ac:dyDescent="0.3">
      <c r="A2028" s="153" t="s">
        <v>640</v>
      </c>
      <c r="B2028" s="154"/>
      <c r="C2028" s="154"/>
      <c r="D2028" s="154"/>
      <c r="E2028" s="154"/>
      <c r="F2028" s="154"/>
      <c r="G2028" s="154"/>
      <c r="H2028" s="154"/>
      <c r="I2028" s="155"/>
      <c r="J2028" s="131"/>
      <c r="K2028" s="132"/>
      <c r="L2028" s="131"/>
      <c r="M2028" s="132"/>
      <c r="N2028" s="131"/>
      <c r="O2028" s="132"/>
      <c r="P2028" s="131"/>
      <c r="Q2028" s="132"/>
      <c r="R2028" s="131"/>
      <c r="S2028" s="122"/>
      <c r="T2028" s="122"/>
      <c r="U2028" s="122"/>
      <c r="V2028" s="122"/>
      <c r="W2028" s="122"/>
      <c r="X2028" s="122"/>
      <c r="Y2028" s="122"/>
      <c r="Z2028" s="122"/>
      <c r="AA2028" s="122"/>
      <c r="AB2028" s="122"/>
      <c r="AC2028" s="122"/>
      <c r="AD2028" s="122"/>
      <c r="AE2028" s="122"/>
      <c r="AF2028" s="122"/>
      <c r="AG2028" s="122"/>
      <c r="AH2028" s="122"/>
      <c r="AI2028" s="122"/>
      <c r="AJ2028" s="122"/>
      <c r="AK2028" s="122"/>
      <c r="AL2028" s="122"/>
      <c r="AM2028" s="122"/>
      <c r="AN2028" s="122"/>
      <c r="AO2028" s="122"/>
      <c r="AP2028" s="122"/>
      <c r="AQ2028" s="122"/>
      <c r="AR2028" s="122"/>
      <c r="AS2028" s="122"/>
      <c r="AT2028" s="122"/>
    </row>
    <row r="2029" spans="1:46" ht="14.25" x14ac:dyDescent="0.3">
      <c r="A2029" s="156" t="s">
        <v>661</v>
      </c>
      <c r="B2029" s="157"/>
      <c r="C2029" s="157"/>
      <c r="D2029" s="157"/>
      <c r="E2029" s="157"/>
      <c r="F2029" s="157"/>
      <c r="G2029" s="157"/>
      <c r="H2029" s="157"/>
      <c r="I2029" s="158"/>
      <c r="J2029" s="256"/>
      <c r="K2029" s="257"/>
      <c r="L2029" s="256"/>
      <c r="M2029" s="257"/>
      <c r="N2029" s="256"/>
      <c r="O2029" s="257"/>
      <c r="P2029" s="256"/>
      <c r="Q2029" s="257"/>
      <c r="R2029" s="256"/>
    </row>
    <row r="2030" spans="1:46" s="123" customFormat="1" ht="14.25" x14ac:dyDescent="0.3">
      <c r="A2030" s="159" t="s">
        <v>636</v>
      </c>
      <c r="B2030" s="160"/>
      <c r="C2030" s="160"/>
      <c r="D2030" s="160"/>
      <c r="E2030" s="160"/>
      <c r="F2030" s="160"/>
      <c r="G2030" s="160"/>
      <c r="H2030" s="160"/>
      <c r="I2030" s="161"/>
      <c r="J2030" s="73" t="s">
        <v>905</v>
      </c>
      <c r="K2030" s="83"/>
      <c r="L2030" s="73" t="s">
        <v>906</v>
      </c>
      <c r="M2030" s="83"/>
      <c r="N2030" s="73" t="s">
        <v>907</v>
      </c>
      <c r="O2030" s="83"/>
      <c r="P2030" s="73" t="s">
        <v>908</v>
      </c>
      <c r="Q2030" s="83"/>
      <c r="R2030" s="73" t="s">
        <v>909</v>
      </c>
      <c r="S2030" s="122"/>
      <c r="T2030" s="122"/>
      <c r="U2030" s="122"/>
      <c r="V2030" s="122"/>
      <c r="W2030" s="122"/>
      <c r="X2030" s="122"/>
      <c r="Y2030" s="122"/>
      <c r="Z2030" s="122"/>
      <c r="AA2030" s="122"/>
      <c r="AB2030" s="122"/>
      <c r="AC2030" s="122"/>
      <c r="AD2030" s="122"/>
      <c r="AE2030" s="122"/>
      <c r="AF2030" s="122"/>
      <c r="AG2030" s="122"/>
      <c r="AH2030" s="122"/>
      <c r="AI2030" s="122"/>
      <c r="AJ2030" s="122"/>
      <c r="AK2030" s="122"/>
      <c r="AL2030" s="122"/>
      <c r="AM2030" s="122"/>
      <c r="AN2030" s="122"/>
      <c r="AO2030" s="122"/>
      <c r="AP2030" s="122"/>
      <c r="AQ2030" s="122"/>
      <c r="AR2030" s="122"/>
      <c r="AS2030" s="122"/>
      <c r="AT2030" s="122"/>
    </row>
    <row r="2031" spans="1:46" ht="12" customHeight="1" x14ac:dyDescent="0.2">
      <c r="A2031" s="16" t="s">
        <v>637</v>
      </c>
      <c r="B2031" s="162" t="s">
        <v>10</v>
      </c>
      <c r="C2031" s="16">
        <v>11112</v>
      </c>
      <c r="D2031" s="16" t="s">
        <v>13</v>
      </c>
      <c r="E2031" s="162" t="s">
        <v>10</v>
      </c>
      <c r="F2031" s="16" t="s">
        <v>12</v>
      </c>
      <c r="G2031" s="16"/>
      <c r="H2031" s="16"/>
      <c r="I2031" s="136"/>
    </row>
    <row r="2032" spans="1:46" ht="12" customHeight="1" x14ac:dyDescent="0.2">
      <c r="B2032" s="162" t="s">
        <v>10</v>
      </c>
      <c r="C2032" s="16">
        <v>41500</v>
      </c>
      <c r="D2032" s="16" t="s">
        <v>20</v>
      </c>
      <c r="E2032" s="162" t="s">
        <v>10</v>
      </c>
      <c r="F2032" s="16" t="s">
        <v>12</v>
      </c>
      <c r="G2032" s="16"/>
      <c r="H2032" s="16"/>
      <c r="I2032" s="136"/>
    </row>
    <row r="2033" spans="1:46" ht="12" customHeight="1" x14ac:dyDescent="0.2">
      <c r="B2033" s="162" t="s">
        <v>10</v>
      </c>
      <c r="C2033" s="16">
        <v>41924</v>
      </c>
      <c r="D2033" s="16" t="s">
        <v>829</v>
      </c>
      <c r="E2033" s="162" t="s">
        <v>10</v>
      </c>
      <c r="F2033" s="16" t="s">
        <v>12</v>
      </c>
      <c r="G2033" s="16"/>
      <c r="H2033" s="16"/>
      <c r="I2033" s="136"/>
    </row>
    <row r="2034" spans="1:46" s="123" customFormat="1" ht="12" customHeight="1" x14ac:dyDescent="0.2">
      <c r="A2034" s="16"/>
      <c r="B2034" s="162" t="s">
        <v>10</v>
      </c>
      <c r="C2034" s="16">
        <v>41980</v>
      </c>
      <c r="D2034" s="16" t="s">
        <v>634</v>
      </c>
      <c r="E2034" s="162" t="s">
        <v>10</v>
      </c>
      <c r="F2034" s="16" t="s">
        <v>12</v>
      </c>
      <c r="G2034" s="16"/>
      <c r="H2034" s="16"/>
      <c r="I2034" s="136"/>
      <c r="J2034" s="145"/>
      <c r="K2034" s="146"/>
      <c r="L2034" s="145"/>
      <c r="M2034" s="146"/>
      <c r="N2034" s="145"/>
      <c r="O2034" s="146"/>
      <c r="P2034" s="145"/>
      <c r="Q2034" s="146"/>
      <c r="R2034" s="145"/>
      <c r="S2034" s="122"/>
      <c r="T2034" s="122"/>
      <c r="U2034" s="122"/>
      <c r="V2034" s="122"/>
      <c r="W2034" s="122"/>
      <c r="X2034" s="122"/>
      <c r="Y2034" s="122"/>
      <c r="Z2034" s="122"/>
      <c r="AA2034" s="122"/>
      <c r="AB2034" s="122"/>
      <c r="AC2034" s="122"/>
      <c r="AD2034" s="122"/>
      <c r="AE2034" s="122"/>
      <c r="AF2034" s="122"/>
      <c r="AG2034" s="122"/>
      <c r="AH2034" s="122"/>
      <c r="AI2034" s="122"/>
      <c r="AJ2034" s="122"/>
      <c r="AK2034" s="122"/>
      <c r="AL2034" s="122"/>
      <c r="AM2034" s="122"/>
      <c r="AN2034" s="122"/>
      <c r="AO2034" s="122"/>
      <c r="AP2034" s="122"/>
      <c r="AQ2034" s="122"/>
      <c r="AR2034" s="122"/>
      <c r="AS2034" s="122"/>
      <c r="AT2034" s="122"/>
    </row>
    <row r="2035" spans="1:46" ht="12" customHeight="1" x14ac:dyDescent="0.2">
      <c r="B2035" s="162" t="s">
        <v>10</v>
      </c>
      <c r="C2035" s="16">
        <v>44500</v>
      </c>
      <c r="D2035" s="16" t="s">
        <v>635</v>
      </c>
      <c r="E2035" s="162" t="s">
        <v>10</v>
      </c>
      <c r="F2035" s="16" t="s">
        <v>12</v>
      </c>
      <c r="G2035" s="16"/>
      <c r="H2035" s="16"/>
      <c r="I2035" s="136"/>
    </row>
    <row r="2036" spans="1:46" ht="12" customHeight="1" x14ac:dyDescent="0.2">
      <c r="A2036" s="163" t="s">
        <v>638</v>
      </c>
      <c r="B2036" s="164"/>
      <c r="C2036" s="165"/>
      <c r="D2036" s="165"/>
      <c r="E2036" s="164"/>
      <c r="F2036" s="165"/>
      <c r="G2036" s="166"/>
      <c r="H2036" s="166"/>
      <c r="I2036" s="167"/>
    </row>
    <row r="2037" spans="1:46" ht="14.25" x14ac:dyDescent="0.3">
      <c r="A2037" s="156" t="s">
        <v>662</v>
      </c>
      <c r="B2037" s="157"/>
      <c r="C2037" s="157"/>
      <c r="D2037" s="157"/>
      <c r="E2037" s="157"/>
      <c r="F2037" s="157"/>
      <c r="G2037" s="157"/>
      <c r="H2037" s="157"/>
      <c r="I2037" s="158"/>
      <c r="J2037" s="168"/>
      <c r="K2037" s="169"/>
    </row>
    <row r="2038" spans="1:46" s="123" customFormat="1" x14ac:dyDescent="0.2">
      <c r="A2038" s="170">
        <v>24101</v>
      </c>
      <c r="B2038" s="171" t="s">
        <v>223</v>
      </c>
      <c r="C2038" s="172"/>
      <c r="D2038" s="173"/>
      <c r="E2038" s="8"/>
      <c r="F2038" s="16" t="s">
        <v>12</v>
      </c>
      <c r="G2038" s="16"/>
      <c r="H2038" s="16"/>
      <c r="I2038" s="169"/>
      <c r="J2038" s="151"/>
      <c r="K2038" s="152"/>
      <c r="L2038" s="145"/>
      <c r="M2038" s="146"/>
      <c r="N2038" s="145"/>
      <c r="O2038" s="146"/>
      <c r="P2038" s="145"/>
      <c r="Q2038" s="146"/>
      <c r="R2038" s="145"/>
      <c r="S2038" s="122"/>
      <c r="T2038" s="122"/>
      <c r="U2038" s="122"/>
      <c r="V2038" s="122"/>
      <c r="W2038" s="122"/>
      <c r="X2038" s="122"/>
      <c r="Y2038" s="122"/>
      <c r="Z2038" s="122"/>
      <c r="AA2038" s="122"/>
      <c r="AB2038" s="122"/>
      <c r="AC2038" s="122"/>
      <c r="AD2038" s="122"/>
      <c r="AE2038" s="122"/>
      <c r="AF2038" s="122"/>
      <c r="AG2038" s="122"/>
      <c r="AH2038" s="122"/>
      <c r="AI2038" s="122"/>
      <c r="AJ2038" s="122"/>
      <c r="AK2038" s="122"/>
      <c r="AL2038" s="122"/>
      <c r="AM2038" s="122"/>
      <c r="AN2038" s="122"/>
      <c r="AO2038" s="122"/>
      <c r="AP2038" s="122"/>
      <c r="AQ2038" s="122"/>
      <c r="AR2038" s="122"/>
      <c r="AS2038" s="122"/>
      <c r="AT2038" s="122"/>
    </row>
    <row r="2039" spans="1:46" ht="12" customHeight="1" x14ac:dyDescent="0.2">
      <c r="A2039" s="170">
        <v>24102</v>
      </c>
      <c r="B2039" s="171" t="s">
        <v>224</v>
      </c>
      <c r="C2039" s="172"/>
      <c r="D2039" s="173"/>
      <c r="E2039" s="8"/>
      <c r="F2039" s="16" t="s">
        <v>12</v>
      </c>
      <c r="G2039" s="16"/>
      <c r="H2039" s="16"/>
      <c r="I2039" s="169"/>
      <c r="J2039" s="168"/>
      <c r="K2039" s="169"/>
    </row>
    <row r="2040" spans="1:46" s="123" customFormat="1" ht="12" customHeight="1" x14ac:dyDescent="0.2">
      <c r="A2040" s="170">
        <v>24103</v>
      </c>
      <c r="B2040" s="171" t="s">
        <v>225</v>
      </c>
      <c r="C2040" s="172"/>
      <c r="D2040" s="173"/>
      <c r="E2040" s="8"/>
      <c r="F2040" s="16" t="s">
        <v>12</v>
      </c>
      <c r="G2040" s="16"/>
      <c r="H2040" s="16"/>
      <c r="I2040" s="169"/>
      <c r="J2040" s="151"/>
      <c r="K2040" s="152"/>
      <c r="L2040" s="145"/>
      <c r="M2040" s="146"/>
      <c r="N2040" s="145"/>
      <c r="O2040" s="146"/>
      <c r="P2040" s="145"/>
      <c r="Q2040" s="146"/>
      <c r="R2040" s="145"/>
      <c r="S2040" s="122"/>
      <c r="T2040" s="122"/>
      <c r="U2040" s="122"/>
      <c r="V2040" s="122"/>
      <c r="W2040" s="122"/>
      <c r="X2040" s="122"/>
      <c r="Y2040" s="122"/>
      <c r="Z2040" s="122"/>
      <c r="AA2040" s="122"/>
      <c r="AB2040" s="122"/>
      <c r="AC2040" s="122"/>
      <c r="AD2040" s="122"/>
      <c r="AE2040" s="122"/>
      <c r="AF2040" s="122"/>
      <c r="AG2040" s="122"/>
      <c r="AH2040" s="122"/>
      <c r="AI2040" s="122"/>
      <c r="AJ2040" s="122"/>
      <c r="AK2040" s="122"/>
      <c r="AL2040" s="122"/>
      <c r="AM2040" s="122"/>
      <c r="AN2040" s="122"/>
      <c r="AO2040" s="122"/>
      <c r="AP2040" s="122"/>
      <c r="AQ2040" s="122"/>
      <c r="AR2040" s="122"/>
      <c r="AS2040" s="122"/>
      <c r="AT2040" s="122"/>
    </row>
    <row r="2041" spans="1:46" ht="12" customHeight="1" x14ac:dyDescent="0.2">
      <c r="A2041" s="170">
        <v>24104</v>
      </c>
      <c r="B2041" s="171" t="s">
        <v>226</v>
      </c>
      <c r="C2041" s="172"/>
      <c r="D2041" s="173"/>
      <c r="E2041" s="8"/>
      <c r="F2041" s="16" t="s">
        <v>12</v>
      </c>
      <c r="G2041" s="16"/>
      <c r="H2041" s="16"/>
      <c r="I2041" s="169"/>
      <c r="J2041" s="168"/>
      <c r="K2041" s="169"/>
    </row>
    <row r="2042" spans="1:46" ht="12" customHeight="1" x14ac:dyDescent="0.2">
      <c r="A2042" s="170">
        <v>24105</v>
      </c>
      <c r="B2042" s="171" t="s">
        <v>745</v>
      </c>
      <c r="C2042" s="172"/>
      <c r="D2042" s="173"/>
      <c r="E2042" s="8"/>
      <c r="F2042" s="16" t="s">
        <v>12</v>
      </c>
      <c r="G2042" s="16"/>
      <c r="H2042" s="16"/>
      <c r="I2042" s="169"/>
      <c r="J2042" s="168"/>
      <c r="K2042" s="169"/>
    </row>
    <row r="2043" spans="1:46" s="28" customFormat="1" ht="12" customHeight="1" x14ac:dyDescent="0.2">
      <c r="A2043" s="170">
        <v>24106</v>
      </c>
      <c r="B2043" s="171" t="s">
        <v>227</v>
      </c>
      <c r="C2043" s="172"/>
      <c r="D2043" s="173"/>
      <c r="E2043" s="8"/>
      <c r="F2043" s="16" t="s">
        <v>12</v>
      </c>
      <c r="G2043" s="16"/>
      <c r="H2043" s="16"/>
      <c r="I2043" s="169"/>
      <c r="J2043" s="76"/>
      <c r="K2043" s="86"/>
      <c r="L2043" s="75"/>
      <c r="M2043" s="85"/>
      <c r="N2043" s="75"/>
      <c r="O2043" s="85"/>
      <c r="P2043" s="75"/>
      <c r="Q2043" s="85"/>
      <c r="R2043" s="75"/>
      <c r="S2043" s="62"/>
      <c r="T2043" s="62"/>
      <c r="U2043" s="62"/>
      <c r="V2043" s="62"/>
      <c r="W2043" s="62"/>
      <c r="X2043" s="62"/>
      <c r="Y2043" s="62"/>
      <c r="Z2043" s="62"/>
      <c r="AA2043" s="62"/>
      <c r="AB2043" s="62"/>
      <c r="AC2043" s="62"/>
      <c r="AD2043" s="62"/>
      <c r="AE2043" s="62"/>
      <c r="AF2043" s="62"/>
      <c r="AG2043" s="62"/>
      <c r="AH2043" s="62"/>
      <c r="AI2043" s="62"/>
      <c r="AJ2043" s="62"/>
      <c r="AK2043" s="62"/>
      <c r="AL2043" s="62"/>
      <c r="AM2043" s="62"/>
      <c r="AN2043" s="62"/>
      <c r="AO2043" s="62"/>
      <c r="AP2043" s="62"/>
      <c r="AQ2043" s="62"/>
      <c r="AR2043" s="62"/>
      <c r="AS2043" s="62"/>
      <c r="AT2043" s="62"/>
    </row>
    <row r="2044" spans="1:46" ht="12" customHeight="1" x14ac:dyDescent="0.2">
      <c r="A2044" s="170">
        <v>24107</v>
      </c>
      <c r="B2044" s="171" t="s">
        <v>228</v>
      </c>
      <c r="C2044" s="172"/>
      <c r="D2044" s="173"/>
      <c r="E2044" s="8"/>
      <c r="F2044" s="16" t="s">
        <v>12</v>
      </c>
      <c r="G2044" s="16"/>
      <c r="H2044" s="16"/>
      <c r="I2044" s="169"/>
      <c r="J2044" s="168"/>
      <c r="K2044" s="169"/>
    </row>
    <row r="2045" spans="1:46" ht="12" customHeight="1" x14ac:dyDescent="0.2">
      <c r="A2045" s="170">
        <v>24108</v>
      </c>
      <c r="B2045" s="171" t="s">
        <v>229</v>
      </c>
      <c r="C2045" s="172"/>
      <c r="D2045" s="173"/>
      <c r="E2045" s="8"/>
      <c r="F2045" s="16" t="s">
        <v>12</v>
      </c>
      <c r="G2045" s="16"/>
      <c r="H2045" s="16"/>
      <c r="I2045" s="169"/>
      <c r="J2045" s="168"/>
      <c r="K2045" s="169"/>
    </row>
    <row r="2046" spans="1:46" ht="12" customHeight="1" x14ac:dyDescent="0.2">
      <c r="A2046" s="170">
        <v>24109</v>
      </c>
      <c r="B2046" s="171" t="s">
        <v>230</v>
      </c>
      <c r="C2046" s="172"/>
      <c r="D2046" s="173"/>
      <c r="E2046" s="8"/>
      <c r="F2046" s="16" t="s">
        <v>12</v>
      </c>
      <c r="G2046" s="16"/>
      <c r="H2046" s="16"/>
      <c r="I2046" s="169"/>
      <c r="J2046" s="168"/>
      <c r="K2046" s="169"/>
    </row>
    <row r="2047" spans="1:46" ht="12" customHeight="1" x14ac:dyDescent="0.2">
      <c r="A2047" s="170">
        <v>24110</v>
      </c>
      <c r="B2047" s="171" t="s">
        <v>231</v>
      </c>
      <c r="C2047" s="172"/>
      <c r="D2047" s="173"/>
      <c r="E2047" s="8"/>
      <c r="F2047" s="16" t="s">
        <v>12</v>
      </c>
      <c r="G2047" s="16"/>
      <c r="H2047" s="16"/>
      <c r="I2047" s="169"/>
      <c r="J2047" s="168"/>
      <c r="K2047" s="169"/>
    </row>
    <row r="2048" spans="1:46" ht="12" customHeight="1" x14ac:dyDescent="0.2">
      <c r="A2048" s="170">
        <v>24111</v>
      </c>
      <c r="B2048" s="171" t="s">
        <v>751</v>
      </c>
      <c r="C2048" s="172"/>
      <c r="D2048" s="173"/>
      <c r="E2048" s="8"/>
      <c r="F2048" s="16" t="s">
        <v>12</v>
      </c>
      <c r="G2048" s="16"/>
      <c r="H2048" s="16"/>
      <c r="I2048" s="169"/>
      <c r="J2048" s="168"/>
      <c r="K2048" s="169"/>
    </row>
    <row r="2049" spans="1:46" ht="12" customHeight="1" x14ac:dyDescent="0.2">
      <c r="A2049" s="170">
        <v>24112</v>
      </c>
      <c r="B2049" s="171" t="s">
        <v>752</v>
      </c>
      <c r="C2049" s="172"/>
      <c r="D2049" s="173"/>
      <c r="E2049" s="8"/>
      <c r="F2049" s="16" t="s">
        <v>12</v>
      </c>
      <c r="G2049" s="16"/>
      <c r="H2049" s="16"/>
      <c r="I2049" s="169"/>
      <c r="J2049" s="168"/>
      <c r="K2049" s="169"/>
    </row>
    <row r="2050" spans="1:46" ht="12" customHeight="1" x14ac:dyDescent="0.2">
      <c r="A2050" s="170">
        <v>24113</v>
      </c>
      <c r="B2050" s="171" t="s">
        <v>232</v>
      </c>
      <c r="C2050" s="172"/>
      <c r="D2050" s="173"/>
      <c r="E2050" s="8"/>
      <c r="F2050" s="16" t="s">
        <v>12</v>
      </c>
      <c r="G2050" s="16"/>
      <c r="H2050" s="16"/>
      <c r="I2050" s="169"/>
      <c r="J2050" s="168"/>
      <c r="K2050" s="169"/>
    </row>
    <row r="2051" spans="1:46" ht="12" customHeight="1" x14ac:dyDescent="0.2">
      <c r="A2051" s="170">
        <v>24114</v>
      </c>
      <c r="B2051" s="171" t="s">
        <v>233</v>
      </c>
      <c r="C2051" s="172"/>
      <c r="D2051" s="173"/>
      <c r="E2051" s="8"/>
      <c r="F2051" s="16" t="s">
        <v>12</v>
      </c>
      <c r="G2051" s="16"/>
      <c r="H2051" s="16"/>
      <c r="I2051" s="169"/>
      <c r="J2051" s="168"/>
      <c r="K2051" s="169"/>
    </row>
    <row r="2052" spans="1:46" ht="12" customHeight="1" x14ac:dyDescent="0.2">
      <c r="A2052" s="170">
        <v>24115</v>
      </c>
      <c r="B2052" s="171" t="s">
        <v>753</v>
      </c>
      <c r="C2052" s="172"/>
      <c r="D2052" s="173"/>
      <c r="E2052" s="8"/>
      <c r="F2052" s="16" t="s">
        <v>12</v>
      </c>
      <c r="G2052" s="16"/>
      <c r="H2052" s="16"/>
      <c r="I2052" s="169"/>
      <c r="J2052" s="168"/>
      <c r="K2052" s="169"/>
    </row>
    <row r="2053" spans="1:46" ht="12" customHeight="1" x14ac:dyDescent="0.2">
      <c r="A2053" s="170">
        <v>24116</v>
      </c>
      <c r="B2053" s="171" t="s">
        <v>234</v>
      </c>
      <c r="C2053" s="172"/>
      <c r="D2053" s="173"/>
      <c r="E2053" s="8"/>
      <c r="F2053" s="16" t="s">
        <v>12</v>
      </c>
      <c r="G2053" s="16"/>
      <c r="H2053" s="16"/>
      <c r="I2053" s="169"/>
      <c r="J2053" s="168"/>
      <c r="K2053" s="169"/>
    </row>
    <row r="2054" spans="1:46" ht="12" customHeight="1" x14ac:dyDescent="0.2">
      <c r="A2054" s="170">
        <v>24117</v>
      </c>
      <c r="B2054" s="171" t="s">
        <v>235</v>
      </c>
      <c r="C2054" s="172"/>
      <c r="D2054" s="173"/>
      <c r="E2054" s="8"/>
      <c r="F2054" s="16" t="s">
        <v>12</v>
      </c>
      <c r="G2054" s="16"/>
      <c r="H2054" s="16"/>
      <c r="I2054" s="169"/>
      <c r="J2054" s="168"/>
      <c r="K2054" s="169"/>
    </row>
    <row r="2055" spans="1:46" ht="12" customHeight="1" x14ac:dyDescent="0.2">
      <c r="A2055" s="170">
        <v>24118</v>
      </c>
      <c r="B2055" s="171" t="s">
        <v>236</v>
      </c>
      <c r="C2055" s="172"/>
      <c r="D2055" s="173"/>
      <c r="E2055" s="8"/>
      <c r="F2055" s="16" t="s">
        <v>12</v>
      </c>
      <c r="G2055" s="16"/>
      <c r="H2055" s="16"/>
      <c r="I2055" s="169"/>
      <c r="J2055" s="168"/>
      <c r="K2055" s="169"/>
    </row>
    <row r="2056" spans="1:46" ht="12" customHeight="1" x14ac:dyDescent="0.2">
      <c r="A2056" s="170">
        <v>24119</v>
      </c>
      <c r="B2056" s="171" t="s">
        <v>754</v>
      </c>
      <c r="C2056" s="172"/>
      <c r="D2056" s="173"/>
      <c r="E2056" s="8"/>
      <c r="F2056" s="16" t="s">
        <v>12</v>
      </c>
      <c r="G2056" s="16"/>
      <c r="H2056" s="16"/>
      <c r="I2056" s="169"/>
      <c r="J2056" s="168"/>
      <c r="K2056" s="169"/>
    </row>
    <row r="2057" spans="1:46" s="123" customFormat="1" ht="12" customHeight="1" x14ac:dyDescent="0.2">
      <c r="A2057" s="170">
        <v>24120</v>
      </c>
      <c r="B2057" s="171" t="s">
        <v>237</v>
      </c>
      <c r="C2057" s="172"/>
      <c r="D2057" s="173"/>
      <c r="E2057" s="8"/>
      <c r="F2057" s="16" t="s">
        <v>12</v>
      </c>
      <c r="G2057" s="16"/>
      <c r="H2057" s="16"/>
      <c r="I2057" s="169"/>
      <c r="J2057" s="151"/>
      <c r="K2057" s="152"/>
      <c r="L2057" s="145"/>
      <c r="M2057" s="146"/>
      <c r="N2057" s="145"/>
      <c r="O2057" s="146"/>
      <c r="P2057" s="145"/>
      <c r="Q2057" s="146"/>
      <c r="R2057" s="145"/>
      <c r="S2057" s="122"/>
      <c r="T2057" s="122"/>
      <c r="U2057" s="122"/>
      <c r="V2057" s="122"/>
      <c r="W2057" s="122"/>
      <c r="X2057" s="122"/>
      <c r="Y2057" s="122"/>
      <c r="Z2057" s="122"/>
      <c r="AA2057" s="122"/>
      <c r="AB2057" s="122"/>
      <c r="AC2057" s="122"/>
      <c r="AD2057" s="122"/>
      <c r="AE2057" s="122"/>
      <c r="AF2057" s="122"/>
      <c r="AG2057" s="122"/>
      <c r="AH2057" s="122"/>
      <c r="AI2057" s="122"/>
      <c r="AJ2057" s="122"/>
      <c r="AK2057" s="122"/>
      <c r="AL2057" s="122"/>
      <c r="AM2057" s="122"/>
      <c r="AN2057" s="122"/>
      <c r="AO2057" s="122"/>
      <c r="AP2057" s="122"/>
      <c r="AQ2057" s="122"/>
      <c r="AR2057" s="122"/>
      <c r="AS2057" s="122"/>
      <c r="AT2057" s="122"/>
    </row>
    <row r="2058" spans="1:46" s="123" customFormat="1" ht="12" customHeight="1" x14ac:dyDescent="0.2">
      <c r="A2058" s="170">
        <v>24121</v>
      </c>
      <c r="B2058" s="171" t="s">
        <v>755</v>
      </c>
      <c r="C2058" s="172"/>
      <c r="D2058" s="173"/>
      <c r="E2058" s="8"/>
      <c r="F2058" s="16" t="s">
        <v>12</v>
      </c>
      <c r="G2058" s="16"/>
      <c r="H2058" s="16"/>
      <c r="I2058" s="169"/>
      <c r="J2058" s="151"/>
      <c r="K2058" s="152"/>
      <c r="L2058" s="145"/>
      <c r="M2058" s="146"/>
      <c r="N2058" s="145"/>
      <c r="O2058" s="146"/>
      <c r="P2058" s="145"/>
      <c r="Q2058" s="146"/>
      <c r="R2058" s="145"/>
      <c r="S2058" s="122"/>
      <c r="T2058" s="122"/>
      <c r="U2058" s="122"/>
      <c r="V2058" s="122"/>
      <c r="W2058" s="122"/>
      <c r="X2058" s="122"/>
      <c r="Y2058" s="122"/>
      <c r="Z2058" s="122"/>
      <c r="AA2058" s="122"/>
      <c r="AB2058" s="122"/>
      <c r="AC2058" s="122"/>
      <c r="AD2058" s="122"/>
      <c r="AE2058" s="122"/>
      <c r="AF2058" s="122"/>
      <c r="AG2058" s="122"/>
      <c r="AH2058" s="122"/>
      <c r="AI2058" s="122"/>
      <c r="AJ2058" s="122"/>
      <c r="AK2058" s="122"/>
      <c r="AL2058" s="122"/>
      <c r="AM2058" s="122"/>
      <c r="AN2058" s="122"/>
      <c r="AO2058" s="122"/>
      <c r="AP2058" s="122"/>
      <c r="AQ2058" s="122"/>
      <c r="AR2058" s="122"/>
      <c r="AS2058" s="122"/>
      <c r="AT2058" s="122"/>
    </row>
    <row r="2059" spans="1:46" ht="12" customHeight="1" x14ac:dyDescent="0.2">
      <c r="A2059" s="170">
        <v>24122</v>
      </c>
      <c r="B2059" s="171" t="s">
        <v>238</v>
      </c>
      <c r="C2059" s="172"/>
      <c r="D2059" s="173"/>
      <c r="E2059" s="8"/>
      <c r="F2059" s="16" t="s">
        <v>12</v>
      </c>
      <c r="G2059" s="16"/>
      <c r="H2059" s="16"/>
      <c r="I2059" s="169"/>
      <c r="J2059" s="168"/>
      <c r="K2059" s="169"/>
    </row>
    <row r="2060" spans="1:46" s="123" customFormat="1" ht="12" customHeight="1" x14ac:dyDescent="0.2">
      <c r="A2060" s="170">
        <v>24123</v>
      </c>
      <c r="B2060" s="171" t="s">
        <v>239</v>
      </c>
      <c r="C2060" s="172"/>
      <c r="D2060" s="173"/>
      <c r="E2060" s="8"/>
      <c r="F2060" s="16" t="s">
        <v>12</v>
      </c>
      <c r="G2060" s="16"/>
      <c r="H2060" s="16"/>
      <c r="I2060" s="169"/>
      <c r="J2060" s="151"/>
      <c r="K2060" s="152"/>
      <c r="L2060" s="145"/>
      <c r="M2060" s="146"/>
      <c r="N2060" s="145"/>
      <c r="O2060" s="146"/>
      <c r="P2060" s="145"/>
      <c r="Q2060" s="146"/>
      <c r="R2060" s="145"/>
      <c r="S2060" s="122"/>
      <c r="T2060" s="122"/>
      <c r="U2060" s="122"/>
      <c r="V2060" s="122"/>
      <c r="W2060" s="122"/>
      <c r="X2060" s="122"/>
      <c r="Y2060" s="122"/>
      <c r="Z2060" s="122"/>
      <c r="AA2060" s="122"/>
      <c r="AB2060" s="122"/>
      <c r="AC2060" s="122"/>
      <c r="AD2060" s="122"/>
      <c r="AE2060" s="122"/>
      <c r="AF2060" s="122"/>
      <c r="AG2060" s="122"/>
      <c r="AH2060" s="122"/>
      <c r="AI2060" s="122"/>
      <c r="AJ2060" s="122"/>
      <c r="AK2060" s="122"/>
      <c r="AL2060" s="122"/>
      <c r="AM2060" s="122"/>
      <c r="AN2060" s="122"/>
      <c r="AO2060" s="122"/>
      <c r="AP2060" s="122"/>
      <c r="AQ2060" s="122"/>
      <c r="AR2060" s="122"/>
      <c r="AS2060" s="122"/>
      <c r="AT2060" s="122"/>
    </row>
    <row r="2061" spans="1:46" s="123" customFormat="1" ht="12" customHeight="1" x14ac:dyDescent="0.2">
      <c r="A2061" s="170">
        <v>24124</v>
      </c>
      <c r="B2061" s="171" t="s">
        <v>756</v>
      </c>
      <c r="C2061" s="172"/>
      <c r="D2061" s="173"/>
      <c r="E2061" s="8"/>
      <c r="F2061" s="16" t="s">
        <v>12</v>
      </c>
      <c r="G2061" s="16"/>
      <c r="H2061" s="16"/>
      <c r="I2061" s="169"/>
      <c r="J2061" s="151"/>
      <c r="K2061" s="152"/>
      <c r="L2061" s="145"/>
      <c r="M2061" s="146"/>
      <c r="N2061" s="145"/>
      <c r="O2061" s="146"/>
      <c r="P2061" s="145"/>
      <c r="Q2061" s="146"/>
      <c r="R2061" s="145"/>
      <c r="S2061" s="122"/>
      <c r="T2061" s="122"/>
      <c r="U2061" s="122"/>
      <c r="V2061" s="122"/>
      <c r="W2061" s="122"/>
      <c r="X2061" s="122"/>
      <c r="Y2061" s="122"/>
      <c r="Z2061" s="122"/>
      <c r="AA2061" s="122"/>
      <c r="AB2061" s="122"/>
      <c r="AC2061" s="122"/>
      <c r="AD2061" s="122"/>
      <c r="AE2061" s="122"/>
      <c r="AF2061" s="122"/>
      <c r="AG2061" s="122"/>
      <c r="AH2061" s="122"/>
      <c r="AI2061" s="122"/>
      <c r="AJ2061" s="122"/>
      <c r="AK2061" s="122"/>
      <c r="AL2061" s="122"/>
      <c r="AM2061" s="122"/>
      <c r="AN2061" s="122"/>
      <c r="AO2061" s="122"/>
      <c r="AP2061" s="122"/>
      <c r="AQ2061" s="122"/>
      <c r="AR2061" s="122"/>
      <c r="AS2061" s="122"/>
      <c r="AT2061" s="122"/>
    </row>
    <row r="2062" spans="1:46" ht="12" customHeight="1" x14ac:dyDescent="0.2">
      <c r="A2062" s="170">
        <v>24125</v>
      </c>
      <c r="B2062" s="171" t="s">
        <v>240</v>
      </c>
      <c r="C2062" s="172"/>
      <c r="D2062" s="173"/>
      <c r="E2062" s="8"/>
      <c r="F2062" s="16" t="s">
        <v>12</v>
      </c>
      <c r="G2062" s="16"/>
      <c r="H2062" s="16"/>
      <c r="I2062" s="169"/>
      <c r="J2062" s="168"/>
      <c r="K2062" s="169"/>
    </row>
    <row r="2063" spans="1:46" ht="12" customHeight="1" x14ac:dyDescent="0.2">
      <c r="A2063" s="170">
        <v>24126</v>
      </c>
      <c r="B2063" s="171" t="s">
        <v>241</v>
      </c>
      <c r="C2063" s="172"/>
      <c r="D2063" s="173"/>
      <c r="E2063" s="8"/>
      <c r="F2063" s="16" t="s">
        <v>12</v>
      </c>
      <c r="G2063" s="16"/>
      <c r="H2063" s="16"/>
      <c r="I2063" s="169"/>
      <c r="J2063" s="168"/>
      <c r="K2063" s="169"/>
    </row>
    <row r="2064" spans="1:46" s="123" customFormat="1" ht="12" customHeight="1" x14ac:dyDescent="0.2">
      <c r="A2064" s="170">
        <v>24127</v>
      </c>
      <c r="B2064" s="171" t="s">
        <v>757</v>
      </c>
      <c r="C2064" s="172"/>
      <c r="D2064" s="173"/>
      <c r="E2064" s="8"/>
      <c r="F2064" s="16" t="s">
        <v>12</v>
      </c>
      <c r="G2064" s="16"/>
      <c r="H2064" s="16"/>
      <c r="I2064" s="169"/>
      <c r="J2064" s="151"/>
      <c r="K2064" s="152"/>
      <c r="L2064" s="145"/>
      <c r="M2064" s="146"/>
      <c r="N2064" s="145"/>
      <c r="O2064" s="146"/>
      <c r="P2064" s="145"/>
      <c r="Q2064" s="146"/>
      <c r="R2064" s="145"/>
      <c r="S2064" s="122"/>
      <c r="T2064" s="122"/>
      <c r="U2064" s="122"/>
      <c r="V2064" s="122"/>
      <c r="W2064" s="122"/>
      <c r="X2064" s="122"/>
      <c r="Y2064" s="122"/>
      <c r="Z2064" s="122"/>
      <c r="AA2064" s="122"/>
      <c r="AB2064" s="122"/>
      <c r="AC2064" s="122"/>
      <c r="AD2064" s="122"/>
      <c r="AE2064" s="122"/>
      <c r="AF2064" s="122"/>
      <c r="AG2064" s="122"/>
      <c r="AH2064" s="122"/>
      <c r="AI2064" s="122"/>
      <c r="AJ2064" s="122"/>
      <c r="AK2064" s="122"/>
      <c r="AL2064" s="122"/>
      <c r="AM2064" s="122"/>
      <c r="AN2064" s="122"/>
      <c r="AO2064" s="122"/>
      <c r="AP2064" s="122"/>
      <c r="AQ2064" s="122"/>
      <c r="AR2064" s="122"/>
      <c r="AS2064" s="122"/>
      <c r="AT2064" s="122"/>
    </row>
    <row r="2065" spans="1:46" ht="12" customHeight="1" x14ac:dyDescent="0.2">
      <c r="A2065" s="170">
        <v>24128</v>
      </c>
      <c r="B2065" s="171" t="s">
        <v>758</v>
      </c>
      <c r="C2065" s="172"/>
      <c r="D2065" s="173"/>
      <c r="E2065" s="8"/>
      <c r="F2065" s="16" t="s">
        <v>12</v>
      </c>
      <c r="G2065" s="16"/>
      <c r="H2065" s="16"/>
      <c r="I2065" s="169"/>
      <c r="J2065" s="168"/>
      <c r="K2065" s="169"/>
    </row>
    <row r="2066" spans="1:46" ht="12" customHeight="1" x14ac:dyDescent="0.2">
      <c r="A2066" s="170">
        <v>24129</v>
      </c>
      <c r="B2066" s="171" t="s">
        <v>242</v>
      </c>
      <c r="C2066" s="172"/>
      <c r="D2066" s="173"/>
      <c r="E2066" s="8"/>
      <c r="F2066" s="16" t="s">
        <v>12</v>
      </c>
      <c r="G2066" s="16"/>
      <c r="H2066" s="16"/>
      <c r="I2066" s="169"/>
      <c r="J2066" s="168"/>
      <c r="K2066" s="169"/>
    </row>
    <row r="2067" spans="1:46" ht="12" customHeight="1" x14ac:dyDescent="0.2">
      <c r="A2067" s="170">
        <v>24132</v>
      </c>
      <c r="B2067" s="171" t="s">
        <v>874</v>
      </c>
      <c r="C2067" s="172"/>
      <c r="D2067" s="173"/>
      <c r="E2067" s="8"/>
      <c r="F2067" s="16" t="s">
        <v>12</v>
      </c>
      <c r="G2067" s="16"/>
      <c r="H2067" s="16"/>
      <c r="I2067" s="169"/>
      <c r="J2067" s="168"/>
      <c r="K2067" s="169"/>
    </row>
    <row r="2068" spans="1:46" ht="12" customHeight="1" x14ac:dyDescent="0.2">
      <c r="A2068" s="170">
        <v>24133</v>
      </c>
      <c r="B2068" s="171" t="s">
        <v>243</v>
      </c>
      <c r="C2068" s="172"/>
      <c r="D2068" s="173"/>
      <c r="E2068" s="8"/>
      <c r="F2068" s="16" t="s">
        <v>12</v>
      </c>
      <c r="G2068" s="16"/>
      <c r="H2068" s="16"/>
      <c r="I2068" s="169"/>
      <c r="J2068" s="168"/>
      <c r="K2068" s="169"/>
    </row>
    <row r="2069" spans="1:46" s="28" customFormat="1" ht="12" customHeight="1" x14ac:dyDescent="0.2">
      <c r="A2069" s="170">
        <v>24134</v>
      </c>
      <c r="B2069" s="171" t="s">
        <v>244</v>
      </c>
      <c r="C2069" s="172"/>
      <c r="D2069" s="173"/>
      <c r="E2069" s="8"/>
      <c r="F2069" s="16" t="s">
        <v>12</v>
      </c>
      <c r="G2069" s="16"/>
      <c r="H2069" s="16"/>
      <c r="I2069" s="169"/>
      <c r="J2069" s="76"/>
      <c r="K2069" s="86"/>
      <c r="L2069" s="75"/>
      <c r="M2069" s="85"/>
      <c r="N2069" s="75"/>
      <c r="O2069" s="85"/>
      <c r="P2069" s="75"/>
      <c r="Q2069" s="85"/>
      <c r="R2069" s="75"/>
      <c r="S2069" s="62"/>
      <c r="T2069" s="62"/>
      <c r="U2069" s="62"/>
      <c r="V2069" s="62"/>
      <c r="W2069" s="62"/>
      <c r="X2069" s="62"/>
      <c r="Y2069" s="62"/>
      <c r="Z2069" s="62"/>
      <c r="AA2069" s="62"/>
      <c r="AB2069" s="62"/>
      <c r="AC2069" s="62"/>
      <c r="AD2069" s="62"/>
      <c r="AE2069" s="62"/>
      <c r="AF2069" s="62"/>
      <c r="AG2069" s="62"/>
      <c r="AH2069" s="62"/>
      <c r="AI2069" s="62"/>
      <c r="AJ2069" s="62"/>
      <c r="AK2069" s="62"/>
      <c r="AL2069" s="62"/>
      <c r="AM2069" s="62"/>
      <c r="AN2069" s="62"/>
      <c r="AO2069" s="62"/>
      <c r="AP2069" s="62"/>
      <c r="AQ2069" s="62"/>
      <c r="AR2069" s="62"/>
      <c r="AS2069" s="62"/>
      <c r="AT2069" s="62"/>
    </row>
    <row r="2070" spans="1:46" ht="12" customHeight="1" x14ac:dyDescent="0.2">
      <c r="A2070" s="170">
        <v>24135</v>
      </c>
      <c r="B2070" s="171" t="s">
        <v>245</v>
      </c>
      <c r="C2070" s="172"/>
      <c r="D2070" s="173"/>
      <c r="E2070" s="8"/>
      <c r="F2070" s="16" t="s">
        <v>12</v>
      </c>
      <c r="G2070" s="16"/>
      <c r="H2070" s="16"/>
      <c r="I2070" s="169"/>
      <c r="J2070" s="168"/>
      <c r="K2070" s="169"/>
    </row>
    <row r="2071" spans="1:46" ht="12" customHeight="1" x14ac:dyDescent="0.2">
      <c r="A2071" s="170">
        <v>24136</v>
      </c>
      <c r="B2071" s="171" t="s">
        <v>246</v>
      </c>
      <c r="C2071" s="172"/>
      <c r="D2071" s="173"/>
      <c r="E2071" s="8"/>
      <c r="F2071" s="16" t="s">
        <v>12</v>
      </c>
      <c r="G2071" s="16"/>
      <c r="H2071" s="16"/>
      <c r="I2071" s="169"/>
      <c r="J2071" s="168"/>
      <c r="K2071" s="169"/>
    </row>
    <row r="2072" spans="1:46" ht="12" customHeight="1" x14ac:dyDescent="0.2">
      <c r="A2072" s="170">
        <v>24137</v>
      </c>
      <c r="B2072" s="171" t="s">
        <v>247</v>
      </c>
      <c r="C2072" s="172"/>
      <c r="D2072" s="173"/>
      <c r="E2072" s="8"/>
      <c r="F2072" s="16" t="s">
        <v>12</v>
      </c>
      <c r="G2072" s="16"/>
      <c r="H2072" s="16"/>
      <c r="I2072" s="169"/>
      <c r="J2072" s="168"/>
      <c r="K2072" s="169"/>
    </row>
    <row r="2073" spans="1:46" ht="12" customHeight="1" x14ac:dyDescent="0.2">
      <c r="A2073" s="170">
        <v>24138</v>
      </c>
      <c r="B2073" s="171" t="s">
        <v>875</v>
      </c>
      <c r="C2073" s="172"/>
      <c r="D2073" s="173"/>
      <c r="E2073" s="8"/>
      <c r="F2073" s="16" t="s">
        <v>12</v>
      </c>
      <c r="G2073" s="16"/>
      <c r="H2073" s="16"/>
      <c r="I2073" s="169"/>
      <c r="J2073" s="168"/>
      <c r="K2073" s="169"/>
    </row>
    <row r="2074" spans="1:46" ht="12" customHeight="1" x14ac:dyDescent="0.2">
      <c r="A2074" s="170">
        <v>24139</v>
      </c>
      <c r="B2074" s="171" t="s">
        <v>248</v>
      </c>
      <c r="C2074" s="172"/>
      <c r="D2074" s="173"/>
      <c r="E2074" s="8"/>
      <c r="F2074" s="16" t="s">
        <v>12</v>
      </c>
      <c r="G2074" s="16"/>
      <c r="H2074" s="16"/>
      <c r="I2074" s="169"/>
      <c r="J2074" s="168"/>
      <c r="K2074" s="169"/>
    </row>
    <row r="2075" spans="1:46" ht="12" customHeight="1" x14ac:dyDescent="0.2">
      <c r="A2075" s="170">
        <v>24140</v>
      </c>
      <c r="B2075" s="171" t="s">
        <v>759</v>
      </c>
      <c r="C2075" s="172"/>
      <c r="D2075" s="173"/>
      <c r="E2075" s="8"/>
      <c r="F2075" s="16" t="s">
        <v>12</v>
      </c>
      <c r="G2075" s="16"/>
      <c r="H2075" s="16"/>
      <c r="I2075" s="169"/>
      <c r="J2075" s="168"/>
      <c r="K2075" s="169"/>
    </row>
    <row r="2076" spans="1:46" ht="12" customHeight="1" x14ac:dyDescent="0.2">
      <c r="A2076" s="170">
        <v>24141</v>
      </c>
      <c r="B2076" s="171" t="s">
        <v>760</v>
      </c>
      <c r="C2076" s="172"/>
      <c r="D2076" s="173"/>
      <c r="E2076" s="8"/>
      <c r="F2076" s="16" t="s">
        <v>12</v>
      </c>
      <c r="G2076" s="16"/>
      <c r="H2076" s="16"/>
      <c r="I2076" s="169"/>
      <c r="J2076" s="168"/>
      <c r="K2076" s="169"/>
    </row>
    <row r="2077" spans="1:46" ht="12" customHeight="1" x14ac:dyDescent="0.2">
      <c r="A2077" s="170">
        <v>24142</v>
      </c>
      <c r="B2077" s="171" t="s">
        <v>761</v>
      </c>
      <c r="C2077" s="172"/>
      <c r="D2077" s="173"/>
      <c r="E2077" s="8"/>
      <c r="F2077" s="16" t="s">
        <v>12</v>
      </c>
      <c r="G2077" s="16"/>
      <c r="H2077" s="16"/>
      <c r="I2077" s="169"/>
      <c r="J2077" s="168"/>
      <c r="K2077" s="169"/>
    </row>
    <row r="2078" spans="1:46" ht="12" customHeight="1" x14ac:dyDescent="0.2">
      <c r="A2078" s="170">
        <v>24143</v>
      </c>
      <c r="B2078" s="171" t="s">
        <v>249</v>
      </c>
      <c r="C2078" s="172"/>
      <c r="D2078" s="173"/>
      <c r="E2078" s="8"/>
      <c r="F2078" s="16" t="s">
        <v>12</v>
      </c>
      <c r="G2078" s="16"/>
      <c r="H2078" s="16"/>
      <c r="I2078" s="169"/>
      <c r="J2078" s="168"/>
      <c r="K2078" s="169"/>
    </row>
    <row r="2079" spans="1:46" ht="12" customHeight="1" x14ac:dyDescent="0.2">
      <c r="A2079" s="170">
        <v>24144</v>
      </c>
      <c r="B2079" s="171" t="s">
        <v>250</v>
      </c>
      <c r="C2079" s="172"/>
      <c r="D2079" s="173"/>
      <c r="E2079" s="8"/>
      <c r="F2079" s="16" t="s">
        <v>12</v>
      </c>
      <c r="G2079" s="16"/>
      <c r="H2079" s="16"/>
      <c r="I2079" s="169"/>
      <c r="J2079" s="168"/>
      <c r="K2079" s="169"/>
    </row>
    <row r="2080" spans="1:46" ht="12" customHeight="1" x14ac:dyDescent="0.2">
      <c r="A2080" s="170">
        <v>24145</v>
      </c>
      <c r="B2080" s="171" t="s">
        <v>762</v>
      </c>
      <c r="C2080" s="172"/>
      <c r="D2080" s="173"/>
      <c r="E2080" s="8"/>
      <c r="F2080" s="16" t="s">
        <v>12</v>
      </c>
      <c r="G2080" s="16"/>
      <c r="H2080" s="16"/>
      <c r="I2080" s="169"/>
      <c r="J2080" s="168"/>
      <c r="K2080" s="169"/>
    </row>
    <row r="2081" spans="1:46" ht="12" customHeight="1" x14ac:dyDescent="0.2">
      <c r="A2081" s="170">
        <v>24146</v>
      </c>
      <c r="B2081" s="171" t="s">
        <v>251</v>
      </c>
      <c r="C2081" s="172"/>
      <c r="D2081" s="173"/>
      <c r="E2081" s="8"/>
      <c r="F2081" s="16" t="s">
        <v>12</v>
      </c>
      <c r="G2081" s="16"/>
      <c r="H2081" s="16"/>
      <c r="I2081" s="169"/>
      <c r="J2081" s="168"/>
      <c r="K2081" s="169"/>
    </row>
    <row r="2082" spans="1:46" ht="12" customHeight="1" x14ac:dyDescent="0.2">
      <c r="A2082" s="170">
        <v>24147</v>
      </c>
      <c r="B2082" s="171" t="s">
        <v>252</v>
      </c>
      <c r="C2082" s="172"/>
      <c r="D2082" s="173"/>
      <c r="E2082" s="8"/>
      <c r="F2082" s="16" t="s">
        <v>12</v>
      </c>
      <c r="G2082" s="16"/>
      <c r="H2082" s="16"/>
      <c r="I2082" s="169"/>
      <c r="J2082" s="168"/>
      <c r="K2082" s="169"/>
    </row>
    <row r="2083" spans="1:46" ht="12" customHeight="1" x14ac:dyDescent="0.2">
      <c r="A2083" s="170">
        <v>24148</v>
      </c>
      <c r="B2083" s="171" t="s">
        <v>253</v>
      </c>
      <c r="C2083" s="172"/>
      <c r="D2083" s="173"/>
      <c r="E2083" s="8"/>
      <c r="F2083" s="16" t="s">
        <v>12</v>
      </c>
      <c r="G2083" s="16"/>
      <c r="H2083" s="16"/>
      <c r="I2083" s="169"/>
      <c r="J2083" s="168"/>
      <c r="K2083" s="169"/>
    </row>
    <row r="2084" spans="1:46" ht="12" customHeight="1" x14ac:dyDescent="0.2">
      <c r="A2084" s="170">
        <v>24149</v>
      </c>
      <c r="B2084" s="171" t="s">
        <v>254</v>
      </c>
      <c r="C2084" s="172"/>
      <c r="D2084" s="173"/>
      <c r="E2084" s="8"/>
      <c r="F2084" s="16" t="s">
        <v>12</v>
      </c>
      <c r="G2084" s="16"/>
      <c r="H2084" s="16"/>
      <c r="I2084" s="169"/>
      <c r="J2084" s="168"/>
      <c r="K2084" s="169"/>
    </row>
    <row r="2085" spans="1:46" ht="12" customHeight="1" x14ac:dyDescent="0.2">
      <c r="A2085" s="170">
        <v>24150</v>
      </c>
      <c r="B2085" s="171" t="s">
        <v>255</v>
      </c>
      <c r="C2085" s="172"/>
      <c r="D2085" s="173"/>
      <c r="E2085" s="8"/>
      <c r="F2085" s="16" t="s">
        <v>12</v>
      </c>
      <c r="G2085" s="16"/>
      <c r="H2085" s="16"/>
      <c r="I2085" s="169"/>
      <c r="J2085" s="168"/>
      <c r="K2085" s="169"/>
    </row>
    <row r="2086" spans="1:46" ht="12" customHeight="1" x14ac:dyDescent="0.2">
      <c r="A2086" s="170">
        <v>24151</v>
      </c>
      <c r="B2086" s="171" t="s">
        <v>256</v>
      </c>
      <c r="C2086" s="172"/>
      <c r="D2086" s="173"/>
      <c r="E2086" s="8"/>
      <c r="F2086" s="16" t="s">
        <v>12</v>
      </c>
      <c r="G2086" s="16"/>
      <c r="H2086" s="16"/>
      <c r="I2086" s="169"/>
      <c r="J2086" s="168"/>
      <c r="K2086" s="169"/>
    </row>
    <row r="2087" spans="1:46" ht="12" customHeight="1" x14ac:dyDescent="0.2">
      <c r="A2087" s="170">
        <v>24152</v>
      </c>
      <c r="B2087" s="171" t="s">
        <v>257</v>
      </c>
      <c r="C2087" s="172"/>
      <c r="D2087" s="173"/>
      <c r="E2087" s="8"/>
      <c r="F2087" s="16" t="s">
        <v>12</v>
      </c>
      <c r="G2087" s="16"/>
      <c r="H2087" s="16"/>
      <c r="I2087" s="169"/>
      <c r="J2087" s="168"/>
      <c r="K2087" s="169"/>
    </row>
    <row r="2088" spans="1:46" s="123" customFormat="1" ht="12" customHeight="1" x14ac:dyDescent="0.2">
      <c r="A2088" s="170">
        <v>24153</v>
      </c>
      <c r="B2088" s="171" t="s">
        <v>258</v>
      </c>
      <c r="C2088" s="172"/>
      <c r="D2088" s="173"/>
      <c r="E2088" s="8"/>
      <c r="F2088" s="16" t="s">
        <v>12</v>
      </c>
      <c r="G2088" s="16"/>
      <c r="H2088" s="16"/>
      <c r="I2088" s="169"/>
      <c r="J2088" s="151"/>
      <c r="K2088" s="152"/>
      <c r="L2088" s="145"/>
      <c r="M2088" s="146"/>
      <c r="N2088" s="145"/>
      <c r="O2088" s="146"/>
      <c r="P2088" s="145"/>
      <c r="Q2088" s="146"/>
      <c r="R2088" s="145"/>
      <c r="S2088" s="122"/>
      <c r="T2088" s="122"/>
      <c r="U2088" s="122"/>
      <c r="V2088" s="122"/>
      <c r="W2088" s="122"/>
      <c r="X2088" s="122"/>
      <c r="Y2088" s="122"/>
      <c r="Z2088" s="122"/>
      <c r="AA2088" s="122"/>
      <c r="AB2088" s="122"/>
      <c r="AC2088" s="122"/>
      <c r="AD2088" s="122"/>
      <c r="AE2088" s="122"/>
      <c r="AF2088" s="122"/>
      <c r="AG2088" s="122"/>
      <c r="AH2088" s="122"/>
      <c r="AI2088" s="122"/>
      <c r="AJ2088" s="122"/>
      <c r="AK2088" s="122"/>
      <c r="AL2088" s="122"/>
      <c r="AM2088" s="122"/>
      <c r="AN2088" s="122"/>
      <c r="AO2088" s="122"/>
      <c r="AP2088" s="122"/>
      <c r="AQ2088" s="122"/>
      <c r="AR2088" s="122"/>
      <c r="AS2088" s="122"/>
      <c r="AT2088" s="122"/>
    </row>
    <row r="2089" spans="1:46" s="123" customFormat="1" ht="12" customHeight="1" x14ac:dyDescent="0.2">
      <c r="A2089" s="170">
        <v>24154</v>
      </c>
      <c r="B2089" s="171" t="s">
        <v>259</v>
      </c>
      <c r="C2089" s="172"/>
      <c r="D2089" s="173"/>
      <c r="E2089" s="8"/>
      <c r="F2089" s="16" t="s">
        <v>12</v>
      </c>
      <c r="G2089" s="16"/>
      <c r="H2089" s="16"/>
      <c r="I2089" s="169"/>
      <c r="J2089" s="151"/>
      <c r="K2089" s="152"/>
      <c r="L2089" s="145"/>
      <c r="M2089" s="146"/>
      <c r="N2089" s="145"/>
      <c r="O2089" s="146"/>
      <c r="P2089" s="145"/>
      <c r="Q2089" s="146"/>
      <c r="R2089" s="145"/>
      <c r="S2089" s="122"/>
      <c r="T2089" s="122"/>
      <c r="U2089" s="122"/>
      <c r="V2089" s="122"/>
      <c r="W2089" s="122"/>
      <c r="X2089" s="122"/>
      <c r="Y2089" s="122"/>
      <c r="Z2089" s="122"/>
      <c r="AA2089" s="122"/>
      <c r="AB2089" s="122"/>
      <c r="AC2089" s="122"/>
      <c r="AD2089" s="122"/>
      <c r="AE2089" s="122"/>
      <c r="AF2089" s="122"/>
      <c r="AG2089" s="122"/>
      <c r="AH2089" s="122"/>
      <c r="AI2089" s="122"/>
      <c r="AJ2089" s="122"/>
      <c r="AK2089" s="122"/>
      <c r="AL2089" s="122"/>
      <c r="AM2089" s="122"/>
      <c r="AN2089" s="122"/>
      <c r="AO2089" s="122"/>
      <c r="AP2089" s="122"/>
      <c r="AQ2089" s="122"/>
      <c r="AR2089" s="122"/>
      <c r="AS2089" s="122"/>
      <c r="AT2089" s="122"/>
    </row>
    <row r="2090" spans="1:46" ht="12" customHeight="1" x14ac:dyDescent="0.2">
      <c r="A2090" s="170">
        <v>24155</v>
      </c>
      <c r="B2090" s="171" t="s">
        <v>260</v>
      </c>
      <c r="C2090" s="172"/>
      <c r="D2090" s="173"/>
      <c r="E2090" s="8"/>
      <c r="F2090" s="16" t="s">
        <v>12</v>
      </c>
      <c r="G2090" s="16"/>
      <c r="H2090" s="16"/>
      <c r="I2090" s="169"/>
      <c r="J2090" s="168"/>
      <c r="K2090" s="169"/>
    </row>
    <row r="2091" spans="1:46" s="123" customFormat="1" ht="12" customHeight="1" x14ac:dyDescent="0.2">
      <c r="A2091" s="170">
        <v>24156</v>
      </c>
      <c r="B2091" s="171" t="s">
        <v>261</v>
      </c>
      <c r="C2091" s="172"/>
      <c r="D2091" s="173"/>
      <c r="E2091" s="8"/>
      <c r="F2091" s="16" t="s">
        <v>12</v>
      </c>
      <c r="G2091" s="16"/>
      <c r="H2091" s="16"/>
      <c r="I2091" s="169"/>
      <c r="J2091" s="151"/>
      <c r="K2091" s="152"/>
      <c r="L2091" s="145"/>
      <c r="M2091" s="146"/>
      <c r="N2091" s="145"/>
      <c r="O2091" s="146"/>
      <c r="P2091" s="145"/>
      <c r="Q2091" s="146"/>
      <c r="R2091" s="145"/>
      <c r="S2091" s="122"/>
      <c r="T2091" s="122"/>
      <c r="U2091" s="122"/>
      <c r="V2091" s="122"/>
      <c r="W2091" s="122"/>
      <c r="X2091" s="122"/>
      <c r="Y2091" s="122"/>
      <c r="Z2091" s="122"/>
      <c r="AA2091" s="122"/>
      <c r="AB2091" s="122"/>
      <c r="AC2091" s="122"/>
      <c r="AD2091" s="122"/>
      <c r="AE2091" s="122"/>
      <c r="AF2091" s="122"/>
      <c r="AG2091" s="122"/>
      <c r="AH2091" s="122"/>
      <c r="AI2091" s="122"/>
      <c r="AJ2091" s="122"/>
      <c r="AK2091" s="122"/>
      <c r="AL2091" s="122"/>
      <c r="AM2091" s="122"/>
      <c r="AN2091" s="122"/>
      <c r="AO2091" s="122"/>
      <c r="AP2091" s="122"/>
      <c r="AQ2091" s="122"/>
      <c r="AR2091" s="122"/>
      <c r="AS2091" s="122"/>
      <c r="AT2091" s="122"/>
    </row>
    <row r="2092" spans="1:46" ht="12" customHeight="1" x14ac:dyDescent="0.2">
      <c r="A2092" s="170">
        <v>24157</v>
      </c>
      <c r="B2092" s="171" t="s">
        <v>262</v>
      </c>
      <c r="C2092" s="172"/>
      <c r="D2092" s="173"/>
      <c r="E2092" s="8"/>
      <c r="F2092" s="16" t="s">
        <v>12</v>
      </c>
      <c r="G2092" s="16"/>
      <c r="H2092" s="16"/>
      <c r="I2092" s="169"/>
      <c r="J2092" s="168"/>
      <c r="K2092" s="169"/>
    </row>
    <row r="2093" spans="1:46" ht="12" customHeight="1" x14ac:dyDescent="0.2">
      <c r="A2093" s="170">
        <v>24158</v>
      </c>
      <c r="B2093" s="171" t="s">
        <v>263</v>
      </c>
      <c r="C2093" s="172"/>
      <c r="D2093" s="173"/>
      <c r="E2093" s="8"/>
      <c r="F2093" s="16" t="s">
        <v>12</v>
      </c>
      <c r="G2093" s="16"/>
      <c r="H2093" s="16"/>
      <c r="I2093" s="169"/>
      <c r="J2093" s="168"/>
      <c r="K2093" s="169"/>
    </row>
    <row r="2094" spans="1:46" s="123" customFormat="1" ht="12" customHeight="1" x14ac:dyDescent="0.2">
      <c r="A2094" s="170">
        <v>24159</v>
      </c>
      <c r="B2094" s="171" t="s">
        <v>264</v>
      </c>
      <c r="C2094" s="172"/>
      <c r="D2094" s="173"/>
      <c r="E2094" s="8"/>
      <c r="F2094" s="16" t="s">
        <v>12</v>
      </c>
      <c r="G2094" s="16"/>
      <c r="H2094" s="16"/>
      <c r="I2094" s="169"/>
      <c r="J2094" s="151"/>
      <c r="K2094" s="152"/>
      <c r="L2094" s="145"/>
      <c r="M2094" s="146"/>
      <c r="N2094" s="145"/>
      <c r="O2094" s="146"/>
      <c r="P2094" s="145"/>
      <c r="Q2094" s="146"/>
      <c r="R2094" s="145"/>
      <c r="S2094" s="122"/>
      <c r="T2094" s="122"/>
      <c r="U2094" s="122"/>
      <c r="V2094" s="122"/>
      <c r="W2094" s="122"/>
      <c r="X2094" s="122"/>
      <c r="Y2094" s="122"/>
      <c r="Z2094" s="122"/>
      <c r="AA2094" s="122"/>
      <c r="AB2094" s="122"/>
      <c r="AC2094" s="122"/>
      <c r="AD2094" s="122"/>
      <c r="AE2094" s="122"/>
      <c r="AF2094" s="122"/>
      <c r="AG2094" s="122"/>
      <c r="AH2094" s="122"/>
      <c r="AI2094" s="122"/>
      <c r="AJ2094" s="122"/>
      <c r="AK2094" s="122"/>
      <c r="AL2094" s="122"/>
      <c r="AM2094" s="122"/>
      <c r="AN2094" s="122"/>
      <c r="AO2094" s="122"/>
      <c r="AP2094" s="122"/>
      <c r="AQ2094" s="122"/>
      <c r="AR2094" s="122"/>
      <c r="AS2094" s="122"/>
      <c r="AT2094" s="122"/>
    </row>
    <row r="2095" spans="1:46" ht="12" customHeight="1" x14ac:dyDescent="0.2">
      <c r="A2095" s="170">
        <v>24160</v>
      </c>
      <c r="B2095" s="171" t="s">
        <v>265</v>
      </c>
      <c r="C2095" s="172"/>
      <c r="D2095" s="173"/>
      <c r="E2095" s="8"/>
      <c r="F2095" s="16" t="s">
        <v>12</v>
      </c>
      <c r="G2095" s="16"/>
      <c r="H2095" s="16"/>
      <c r="I2095" s="169"/>
      <c r="J2095" s="168"/>
      <c r="K2095" s="169"/>
    </row>
    <row r="2096" spans="1:46" ht="12" customHeight="1" x14ac:dyDescent="0.2">
      <c r="A2096" s="170">
        <v>24161</v>
      </c>
      <c r="B2096" s="171" t="s">
        <v>266</v>
      </c>
      <c r="C2096" s="172"/>
      <c r="D2096" s="173"/>
      <c r="E2096" s="8"/>
      <c r="F2096" s="16" t="s">
        <v>12</v>
      </c>
      <c r="G2096" s="16"/>
      <c r="H2096" s="16"/>
      <c r="I2096" s="169"/>
      <c r="J2096" s="168"/>
      <c r="K2096" s="169"/>
    </row>
    <row r="2097" spans="1:46" ht="12" customHeight="1" x14ac:dyDescent="0.2">
      <c r="A2097" s="170">
        <v>24162</v>
      </c>
      <c r="B2097" s="171" t="s">
        <v>267</v>
      </c>
      <c r="C2097" s="172"/>
      <c r="D2097" s="173"/>
      <c r="E2097" s="8"/>
      <c r="F2097" s="16" t="s">
        <v>12</v>
      </c>
      <c r="G2097" s="16"/>
      <c r="H2097" s="16"/>
      <c r="I2097" s="169"/>
      <c r="J2097" s="168"/>
      <c r="K2097" s="169"/>
    </row>
    <row r="2098" spans="1:46" ht="12" customHeight="1" x14ac:dyDescent="0.2">
      <c r="A2098" s="170">
        <v>24163</v>
      </c>
      <c r="B2098" s="171" t="s">
        <v>268</v>
      </c>
      <c r="C2098" s="172"/>
      <c r="D2098" s="173"/>
      <c r="E2098" s="8"/>
      <c r="F2098" s="16" t="s">
        <v>12</v>
      </c>
      <c r="G2098" s="16"/>
      <c r="H2098" s="16"/>
      <c r="I2098" s="169"/>
      <c r="J2098" s="168"/>
      <c r="K2098" s="169"/>
    </row>
    <row r="2099" spans="1:46" ht="12" customHeight="1" x14ac:dyDescent="0.2">
      <c r="A2099" s="170">
        <v>24164</v>
      </c>
      <c r="B2099" s="171" t="s">
        <v>269</v>
      </c>
      <c r="C2099" s="172"/>
      <c r="D2099" s="173"/>
      <c r="E2099" s="8"/>
      <c r="F2099" s="16" t="s">
        <v>12</v>
      </c>
      <c r="G2099" s="16"/>
      <c r="H2099" s="16"/>
      <c r="I2099" s="169"/>
      <c r="J2099" s="168"/>
      <c r="K2099" s="169"/>
    </row>
    <row r="2100" spans="1:46" ht="12" customHeight="1" x14ac:dyDescent="0.2">
      <c r="A2100" s="170">
        <v>24165</v>
      </c>
      <c r="B2100" s="171" t="s">
        <v>270</v>
      </c>
      <c r="C2100" s="172"/>
      <c r="D2100" s="173"/>
      <c r="E2100" s="8"/>
      <c r="F2100" s="16" t="s">
        <v>12</v>
      </c>
      <c r="G2100" s="16"/>
      <c r="H2100" s="16"/>
      <c r="I2100" s="169"/>
      <c r="J2100" s="168"/>
      <c r="K2100" s="169"/>
    </row>
    <row r="2101" spans="1:46" s="123" customFormat="1" ht="12" customHeight="1" x14ac:dyDescent="0.2">
      <c r="A2101" s="170">
        <v>24166</v>
      </c>
      <c r="B2101" s="171" t="s">
        <v>271</v>
      </c>
      <c r="C2101" s="172"/>
      <c r="D2101" s="173"/>
      <c r="E2101" s="8"/>
      <c r="F2101" s="16" t="s">
        <v>12</v>
      </c>
      <c r="G2101" s="16"/>
      <c r="H2101" s="16"/>
      <c r="I2101" s="169"/>
      <c r="J2101" s="151"/>
      <c r="K2101" s="152"/>
      <c r="L2101" s="145"/>
      <c r="M2101" s="146"/>
      <c r="N2101" s="145"/>
      <c r="O2101" s="146"/>
      <c r="P2101" s="145"/>
      <c r="Q2101" s="146"/>
      <c r="R2101" s="145"/>
      <c r="S2101" s="122"/>
      <c r="T2101" s="122"/>
      <c r="U2101" s="122"/>
      <c r="V2101" s="122"/>
      <c r="W2101" s="122"/>
      <c r="X2101" s="122"/>
      <c r="Y2101" s="122"/>
      <c r="Z2101" s="122"/>
      <c r="AA2101" s="122"/>
      <c r="AB2101" s="122"/>
      <c r="AC2101" s="122"/>
      <c r="AD2101" s="122"/>
      <c r="AE2101" s="122"/>
      <c r="AF2101" s="122"/>
      <c r="AG2101" s="122"/>
      <c r="AH2101" s="122"/>
      <c r="AI2101" s="122"/>
      <c r="AJ2101" s="122"/>
      <c r="AK2101" s="122"/>
      <c r="AL2101" s="122"/>
      <c r="AM2101" s="122"/>
      <c r="AN2101" s="122"/>
      <c r="AO2101" s="122"/>
      <c r="AP2101" s="122"/>
      <c r="AQ2101" s="122"/>
      <c r="AR2101" s="122"/>
      <c r="AS2101" s="122"/>
      <c r="AT2101" s="122"/>
    </row>
    <row r="2102" spans="1:46" ht="12" customHeight="1" x14ac:dyDescent="0.2">
      <c r="A2102" s="170">
        <v>24167</v>
      </c>
      <c r="B2102" s="171" t="s">
        <v>272</v>
      </c>
      <c r="C2102" s="172"/>
      <c r="D2102" s="173"/>
      <c r="E2102" s="8"/>
      <c r="F2102" s="16" t="s">
        <v>12</v>
      </c>
      <c r="G2102" s="16"/>
      <c r="H2102" s="16"/>
      <c r="I2102" s="169"/>
      <c r="J2102" s="168"/>
      <c r="K2102" s="169"/>
    </row>
    <row r="2103" spans="1:46" s="28" customFormat="1" ht="12" customHeight="1" x14ac:dyDescent="0.2">
      <c r="A2103" s="170">
        <v>24168</v>
      </c>
      <c r="B2103" s="171" t="s">
        <v>273</v>
      </c>
      <c r="C2103" s="172"/>
      <c r="D2103" s="173"/>
      <c r="E2103" s="8"/>
      <c r="F2103" s="16" t="s">
        <v>12</v>
      </c>
      <c r="G2103" s="16"/>
      <c r="H2103" s="16"/>
      <c r="I2103" s="169"/>
      <c r="J2103" s="76"/>
      <c r="K2103" s="86"/>
      <c r="L2103" s="75"/>
      <c r="M2103" s="85"/>
      <c r="N2103" s="75"/>
      <c r="O2103" s="85"/>
      <c r="P2103" s="75"/>
      <c r="Q2103" s="85"/>
      <c r="R2103" s="75"/>
      <c r="S2103" s="62"/>
      <c r="T2103" s="62"/>
      <c r="U2103" s="62"/>
      <c r="V2103" s="62"/>
      <c r="W2103" s="62"/>
      <c r="X2103" s="62"/>
      <c r="Y2103" s="62"/>
      <c r="Z2103" s="62"/>
      <c r="AA2103" s="62"/>
      <c r="AB2103" s="62"/>
      <c r="AC2103" s="62"/>
      <c r="AD2103" s="62"/>
      <c r="AE2103" s="62"/>
      <c r="AF2103" s="62"/>
      <c r="AG2103" s="62"/>
      <c r="AH2103" s="62"/>
      <c r="AI2103" s="62"/>
      <c r="AJ2103" s="62"/>
      <c r="AK2103" s="62"/>
      <c r="AL2103" s="62"/>
      <c r="AM2103" s="62"/>
      <c r="AN2103" s="62"/>
      <c r="AO2103" s="62"/>
      <c r="AP2103" s="62"/>
      <c r="AQ2103" s="62"/>
      <c r="AR2103" s="62"/>
      <c r="AS2103" s="62"/>
      <c r="AT2103" s="62"/>
    </row>
    <row r="2104" spans="1:46" ht="12" customHeight="1" x14ac:dyDescent="0.2">
      <c r="A2104" s="170">
        <v>24169</v>
      </c>
      <c r="B2104" s="171" t="s">
        <v>274</v>
      </c>
      <c r="C2104" s="172"/>
      <c r="D2104" s="173"/>
      <c r="E2104" s="8"/>
      <c r="F2104" s="16" t="s">
        <v>12</v>
      </c>
      <c r="G2104" s="16"/>
      <c r="H2104" s="16"/>
      <c r="I2104" s="169"/>
      <c r="J2104" s="168"/>
      <c r="K2104" s="169"/>
    </row>
    <row r="2105" spans="1:46" ht="12" customHeight="1" x14ac:dyDescent="0.2">
      <c r="A2105" s="170">
        <v>24170</v>
      </c>
      <c r="B2105" s="171" t="s">
        <v>275</v>
      </c>
      <c r="C2105" s="172"/>
      <c r="D2105" s="173"/>
      <c r="E2105" s="8"/>
      <c r="F2105" s="16" t="s">
        <v>12</v>
      </c>
      <c r="G2105" s="16"/>
      <c r="H2105" s="16"/>
      <c r="I2105" s="169"/>
      <c r="J2105" s="168"/>
      <c r="K2105" s="169"/>
    </row>
    <row r="2106" spans="1:46" ht="12" customHeight="1" x14ac:dyDescent="0.2">
      <c r="A2106" s="170">
        <v>24171</v>
      </c>
      <c r="B2106" s="171" t="s">
        <v>276</v>
      </c>
      <c r="C2106" s="172"/>
      <c r="D2106" s="173"/>
      <c r="E2106" s="8"/>
      <c r="F2106" s="16" t="s">
        <v>12</v>
      </c>
      <c r="G2106" s="16"/>
      <c r="H2106" s="16"/>
      <c r="I2106" s="169"/>
      <c r="J2106" s="168"/>
      <c r="K2106" s="169"/>
    </row>
    <row r="2107" spans="1:46" ht="12" customHeight="1" x14ac:dyDescent="0.2">
      <c r="A2107" s="170">
        <v>24172</v>
      </c>
      <c r="B2107" s="171" t="s">
        <v>277</v>
      </c>
      <c r="C2107" s="172"/>
      <c r="D2107" s="173"/>
      <c r="E2107" s="8"/>
      <c r="F2107" s="16" t="s">
        <v>12</v>
      </c>
      <c r="G2107" s="16"/>
      <c r="H2107" s="16"/>
      <c r="I2107" s="169"/>
      <c r="J2107" s="168"/>
      <c r="K2107" s="169"/>
    </row>
    <row r="2108" spans="1:46" ht="12" customHeight="1" x14ac:dyDescent="0.2">
      <c r="A2108" s="170">
        <v>24173</v>
      </c>
      <c r="B2108" s="171" t="s">
        <v>278</v>
      </c>
      <c r="C2108" s="172"/>
      <c r="D2108" s="173"/>
      <c r="E2108" s="8"/>
      <c r="F2108" s="16" t="s">
        <v>12</v>
      </c>
      <c r="G2108" s="16"/>
      <c r="H2108" s="16"/>
      <c r="I2108" s="169"/>
      <c r="J2108" s="168"/>
      <c r="K2108" s="169"/>
    </row>
    <row r="2109" spans="1:46" ht="12" customHeight="1" x14ac:dyDescent="0.2">
      <c r="A2109" s="170">
        <v>24174</v>
      </c>
      <c r="B2109" s="171" t="s">
        <v>279</v>
      </c>
      <c r="C2109" s="172"/>
      <c r="D2109" s="173"/>
      <c r="E2109" s="8"/>
      <c r="F2109" s="16" t="s">
        <v>12</v>
      </c>
      <c r="G2109" s="16"/>
      <c r="H2109" s="16"/>
      <c r="I2109" s="169"/>
      <c r="J2109" s="168"/>
      <c r="K2109" s="169"/>
    </row>
    <row r="2110" spans="1:46" ht="12" customHeight="1" x14ac:dyDescent="0.2">
      <c r="A2110" s="170">
        <v>24175</v>
      </c>
      <c r="B2110" s="171" t="s">
        <v>280</v>
      </c>
      <c r="C2110" s="172"/>
      <c r="D2110" s="173"/>
      <c r="E2110" s="8"/>
      <c r="F2110" s="16" t="s">
        <v>12</v>
      </c>
      <c r="G2110" s="16"/>
      <c r="H2110" s="16"/>
      <c r="I2110" s="169"/>
      <c r="J2110" s="168"/>
      <c r="K2110" s="169"/>
    </row>
    <row r="2111" spans="1:46" ht="12" customHeight="1" x14ac:dyDescent="0.2">
      <c r="A2111" s="170">
        <v>24176</v>
      </c>
      <c r="B2111" s="171" t="s">
        <v>281</v>
      </c>
      <c r="C2111" s="172"/>
      <c r="D2111" s="173"/>
      <c r="E2111" s="8"/>
      <c r="F2111" s="16" t="s">
        <v>12</v>
      </c>
      <c r="G2111" s="16"/>
      <c r="H2111" s="16"/>
      <c r="I2111" s="169"/>
      <c r="J2111" s="168"/>
      <c r="K2111" s="169"/>
    </row>
    <row r="2112" spans="1:46" s="123" customFormat="1" ht="12" customHeight="1" x14ac:dyDescent="0.2">
      <c r="A2112" s="170">
        <v>24177</v>
      </c>
      <c r="B2112" s="171" t="s">
        <v>282</v>
      </c>
      <c r="C2112" s="172"/>
      <c r="D2112" s="173"/>
      <c r="E2112" s="8"/>
      <c r="F2112" s="16" t="s">
        <v>12</v>
      </c>
      <c r="G2112" s="16"/>
      <c r="H2112" s="16"/>
      <c r="I2112" s="169"/>
      <c r="J2112" s="151"/>
      <c r="K2112" s="152"/>
      <c r="L2112" s="145"/>
      <c r="M2112" s="146"/>
      <c r="N2112" s="145"/>
      <c r="O2112" s="146"/>
      <c r="P2112" s="145"/>
      <c r="Q2112" s="146"/>
      <c r="R2112" s="145"/>
      <c r="S2112" s="122"/>
      <c r="T2112" s="122"/>
      <c r="U2112" s="122"/>
      <c r="V2112" s="122"/>
      <c r="W2112" s="122"/>
      <c r="X2112" s="122"/>
      <c r="Y2112" s="122"/>
      <c r="Z2112" s="122"/>
      <c r="AA2112" s="122"/>
      <c r="AB2112" s="122"/>
      <c r="AC2112" s="122"/>
      <c r="AD2112" s="122"/>
      <c r="AE2112" s="122"/>
      <c r="AF2112" s="122"/>
      <c r="AG2112" s="122"/>
      <c r="AH2112" s="122"/>
      <c r="AI2112" s="122"/>
      <c r="AJ2112" s="122"/>
      <c r="AK2112" s="122"/>
      <c r="AL2112" s="122"/>
      <c r="AM2112" s="122"/>
      <c r="AN2112" s="122"/>
      <c r="AO2112" s="122"/>
      <c r="AP2112" s="122"/>
      <c r="AQ2112" s="122"/>
      <c r="AR2112" s="122"/>
      <c r="AS2112" s="122"/>
      <c r="AT2112" s="122"/>
    </row>
    <row r="2113" spans="1:46" ht="12" customHeight="1" x14ac:dyDescent="0.2">
      <c r="A2113" s="170">
        <v>24178</v>
      </c>
      <c r="B2113" s="171" t="s">
        <v>283</v>
      </c>
      <c r="C2113" s="172"/>
      <c r="D2113" s="173"/>
      <c r="E2113" s="8"/>
      <c r="F2113" s="16" t="s">
        <v>12</v>
      </c>
      <c r="G2113" s="16"/>
      <c r="H2113" s="16"/>
      <c r="I2113" s="136"/>
    </row>
    <row r="2114" spans="1:46" ht="12" customHeight="1" x14ac:dyDescent="0.2">
      <c r="A2114" s="170">
        <v>24179</v>
      </c>
      <c r="B2114" s="171" t="s">
        <v>284</v>
      </c>
      <c r="C2114" s="172"/>
      <c r="D2114" s="173"/>
      <c r="E2114" s="8"/>
      <c r="F2114" s="16" t="s">
        <v>12</v>
      </c>
      <c r="G2114" s="16"/>
      <c r="H2114" s="16"/>
      <c r="I2114" s="169"/>
      <c r="J2114" s="168"/>
      <c r="K2114" s="169"/>
    </row>
    <row r="2115" spans="1:46" s="123" customFormat="1" ht="12" customHeight="1" x14ac:dyDescent="0.2">
      <c r="A2115" s="170">
        <v>24180</v>
      </c>
      <c r="B2115" s="171" t="s">
        <v>285</v>
      </c>
      <c r="C2115" s="172"/>
      <c r="D2115" s="173"/>
      <c r="E2115" s="8"/>
      <c r="F2115" s="16" t="s">
        <v>12</v>
      </c>
      <c r="G2115" s="16"/>
      <c r="H2115" s="16"/>
      <c r="I2115" s="169"/>
      <c r="J2115" s="151"/>
      <c r="K2115" s="152"/>
      <c r="L2115" s="145"/>
      <c r="M2115" s="146"/>
      <c r="N2115" s="145"/>
      <c r="O2115" s="146"/>
      <c r="P2115" s="145"/>
      <c r="Q2115" s="146"/>
      <c r="R2115" s="145"/>
      <c r="S2115" s="122"/>
      <c r="T2115" s="122"/>
      <c r="U2115" s="122"/>
      <c r="V2115" s="122"/>
      <c r="W2115" s="122"/>
      <c r="X2115" s="122"/>
      <c r="Y2115" s="122"/>
      <c r="Z2115" s="122"/>
      <c r="AA2115" s="122"/>
      <c r="AB2115" s="122"/>
      <c r="AC2115" s="122"/>
      <c r="AD2115" s="122"/>
      <c r="AE2115" s="122"/>
      <c r="AF2115" s="122"/>
      <c r="AG2115" s="122"/>
      <c r="AH2115" s="122"/>
      <c r="AI2115" s="122"/>
      <c r="AJ2115" s="122"/>
      <c r="AK2115" s="122"/>
      <c r="AL2115" s="122"/>
      <c r="AM2115" s="122"/>
      <c r="AN2115" s="122"/>
      <c r="AO2115" s="122"/>
      <c r="AP2115" s="122"/>
      <c r="AQ2115" s="122"/>
      <c r="AR2115" s="122"/>
      <c r="AS2115" s="122"/>
      <c r="AT2115" s="122"/>
    </row>
    <row r="2116" spans="1:46" ht="12" customHeight="1" x14ac:dyDescent="0.2">
      <c r="A2116" s="170">
        <v>24181</v>
      </c>
      <c r="B2116" s="171" t="s">
        <v>286</v>
      </c>
      <c r="C2116" s="172"/>
      <c r="D2116" s="173"/>
      <c r="E2116" s="8"/>
      <c r="F2116" s="16" t="s">
        <v>12</v>
      </c>
      <c r="G2116" s="16"/>
      <c r="H2116" s="16"/>
      <c r="I2116" s="169"/>
      <c r="J2116" s="168"/>
      <c r="K2116" s="169"/>
    </row>
    <row r="2117" spans="1:46" ht="12" customHeight="1" x14ac:dyDescent="0.2">
      <c r="A2117" s="170">
        <v>24182</v>
      </c>
      <c r="B2117" s="171" t="s">
        <v>287</v>
      </c>
      <c r="C2117" s="172"/>
      <c r="D2117" s="173"/>
      <c r="E2117" s="8"/>
      <c r="F2117" s="16" t="s">
        <v>12</v>
      </c>
      <c r="G2117" s="16"/>
      <c r="H2117" s="16"/>
      <c r="I2117" s="169"/>
      <c r="J2117" s="168"/>
      <c r="K2117" s="169"/>
    </row>
    <row r="2118" spans="1:46" ht="12" customHeight="1" x14ac:dyDescent="0.2">
      <c r="A2118" s="170">
        <v>24183</v>
      </c>
      <c r="B2118" s="171" t="s">
        <v>805</v>
      </c>
      <c r="C2118" s="172"/>
      <c r="D2118" s="173"/>
      <c r="E2118" s="8"/>
      <c r="F2118" s="16" t="s">
        <v>12</v>
      </c>
      <c r="G2118" s="16"/>
      <c r="H2118" s="16"/>
      <c r="I2118" s="169"/>
      <c r="J2118" s="168"/>
      <c r="K2118" s="169"/>
    </row>
    <row r="2119" spans="1:46" ht="12" customHeight="1" x14ac:dyDescent="0.2">
      <c r="A2119" s="170">
        <v>24184</v>
      </c>
      <c r="B2119" s="171" t="s">
        <v>806</v>
      </c>
      <c r="C2119" s="172"/>
      <c r="D2119" s="173"/>
      <c r="E2119" s="8"/>
      <c r="F2119" s="16" t="s">
        <v>12</v>
      </c>
      <c r="G2119" s="16"/>
      <c r="H2119" s="16"/>
      <c r="I2119" s="169"/>
      <c r="J2119" s="168"/>
      <c r="K2119" s="169"/>
    </row>
    <row r="2120" spans="1:46" ht="12" customHeight="1" x14ac:dyDescent="0.2">
      <c r="A2120" s="170">
        <v>24185</v>
      </c>
      <c r="B2120" s="171" t="s">
        <v>807</v>
      </c>
      <c r="C2120" s="172"/>
      <c r="D2120" s="173"/>
      <c r="E2120" s="8"/>
      <c r="F2120" s="16" t="s">
        <v>12</v>
      </c>
      <c r="G2120" s="16"/>
      <c r="H2120" s="16"/>
      <c r="I2120" s="169"/>
      <c r="J2120" s="168"/>
      <c r="K2120" s="169"/>
    </row>
    <row r="2121" spans="1:46" ht="12" customHeight="1" x14ac:dyDescent="0.2">
      <c r="A2121" s="170">
        <v>24201</v>
      </c>
      <c r="B2121" s="171" t="s">
        <v>763</v>
      </c>
      <c r="C2121" s="172"/>
      <c r="D2121" s="173"/>
      <c r="E2121" s="8"/>
      <c r="F2121" s="16" t="s">
        <v>12</v>
      </c>
      <c r="G2121" s="16"/>
      <c r="H2121" s="16"/>
      <c r="I2121" s="169"/>
      <c r="J2121" s="168"/>
      <c r="K2121" s="169"/>
    </row>
    <row r="2122" spans="1:46" ht="12" customHeight="1" x14ac:dyDescent="0.2">
      <c r="A2122" s="170">
        <v>24206</v>
      </c>
      <c r="B2122" s="171" t="s">
        <v>764</v>
      </c>
      <c r="C2122" s="172"/>
      <c r="D2122" s="173"/>
      <c r="E2122" s="8"/>
      <c r="F2122" s="16" t="s">
        <v>12</v>
      </c>
      <c r="G2122" s="16"/>
      <c r="H2122" s="16"/>
      <c r="I2122" s="169"/>
      <c r="J2122" s="168"/>
      <c r="K2122" s="169"/>
    </row>
    <row r="2123" spans="1:46" ht="12" customHeight="1" x14ac:dyDescent="0.2">
      <c r="A2123" s="170">
        <v>24209</v>
      </c>
      <c r="B2123" s="171" t="s">
        <v>765</v>
      </c>
      <c r="C2123" s="172"/>
      <c r="D2123" s="173"/>
      <c r="E2123" s="8"/>
      <c r="F2123" s="16" t="s">
        <v>12</v>
      </c>
      <c r="G2123" s="16"/>
      <c r="H2123" s="16"/>
      <c r="I2123" s="169"/>
      <c r="J2123" s="168"/>
      <c r="K2123" s="169"/>
    </row>
    <row r="2124" spans="1:46" ht="12" customHeight="1" x14ac:dyDescent="0.2">
      <c r="A2124" s="170">
        <v>24212</v>
      </c>
      <c r="B2124" s="171" t="s">
        <v>766</v>
      </c>
      <c r="C2124" s="172"/>
      <c r="D2124" s="173"/>
      <c r="E2124" s="8"/>
      <c r="F2124" s="16" t="s">
        <v>12</v>
      </c>
      <c r="G2124" s="16"/>
      <c r="H2124" s="16"/>
      <c r="I2124" s="169"/>
      <c r="J2124" s="168"/>
      <c r="K2124" s="169"/>
    </row>
    <row r="2125" spans="1:46" ht="12" customHeight="1" x14ac:dyDescent="0.2">
      <c r="A2125" s="170">
        <v>24213</v>
      </c>
      <c r="B2125" s="171" t="s">
        <v>808</v>
      </c>
      <c r="C2125" s="172"/>
      <c r="D2125" s="173"/>
      <c r="E2125" s="8"/>
      <c r="F2125" s="16" t="s">
        <v>12</v>
      </c>
      <c r="G2125" s="16"/>
      <c r="H2125" s="16"/>
      <c r="I2125" s="169"/>
      <c r="J2125" s="168"/>
      <c r="K2125" s="169"/>
    </row>
    <row r="2126" spans="1:46" ht="12" customHeight="1" x14ac:dyDescent="0.2">
      <c r="A2126" s="170">
        <v>24215</v>
      </c>
      <c r="B2126" s="171" t="s">
        <v>767</v>
      </c>
      <c r="C2126" s="172"/>
      <c r="D2126" s="173"/>
      <c r="E2126" s="8"/>
      <c r="F2126" s="16" t="s">
        <v>12</v>
      </c>
      <c r="G2126" s="16"/>
      <c r="H2126" s="16"/>
      <c r="I2126" s="169"/>
      <c r="J2126" s="168"/>
      <c r="K2126" s="169"/>
    </row>
    <row r="2127" spans="1:46" ht="12" customHeight="1" x14ac:dyDescent="0.2">
      <c r="A2127" s="170">
        <v>24218</v>
      </c>
      <c r="B2127" s="171" t="s">
        <v>809</v>
      </c>
      <c r="C2127" s="172"/>
      <c r="D2127" s="173"/>
      <c r="E2127" s="8"/>
      <c r="F2127" s="16" t="s">
        <v>12</v>
      </c>
      <c r="G2127" s="16"/>
      <c r="H2127" s="16"/>
      <c r="I2127" s="169"/>
      <c r="J2127" s="168"/>
      <c r="K2127" s="169"/>
    </row>
    <row r="2128" spans="1:46" ht="12" customHeight="1" x14ac:dyDescent="0.2">
      <c r="A2128" s="170">
        <v>24224</v>
      </c>
      <c r="B2128" s="171" t="s">
        <v>768</v>
      </c>
      <c r="C2128" s="172"/>
      <c r="D2128" s="173"/>
      <c r="E2128" s="8"/>
      <c r="F2128" s="16" t="s">
        <v>12</v>
      </c>
      <c r="G2128" s="16"/>
      <c r="H2128" s="16"/>
      <c r="I2128" s="169"/>
      <c r="J2128" s="168"/>
      <c r="K2128" s="169"/>
    </row>
    <row r="2129" spans="1:46" ht="12" customHeight="1" x14ac:dyDescent="0.2">
      <c r="A2129" s="170">
        <v>24230</v>
      </c>
      <c r="B2129" s="171" t="s">
        <v>810</v>
      </c>
      <c r="C2129" s="172"/>
      <c r="D2129" s="173"/>
      <c r="E2129" s="8"/>
      <c r="F2129" s="16" t="s">
        <v>12</v>
      </c>
      <c r="G2129" s="16"/>
      <c r="H2129" s="16"/>
      <c r="I2129" s="169"/>
      <c r="J2129" s="168"/>
      <c r="K2129" s="169"/>
    </row>
    <row r="2130" spans="1:46" ht="12" customHeight="1" x14ac:dyDescent="0.2">
      <c r="A2130" s="170">
        <v>24231</v>
      </c>
      <c r="B2130" s="171" t="s">
        <v>811</v>
      </c>
      <c r="C2130" s="172"/>
      <c r="D2130" s="173"/>
      <c r="E2130" s="8"/>
      <c r="F2130" s="16" t="s">
        <v>12</v>
      </c>
      <c r="G2130" s="16"/>
      <c r="H2130" s="16"/>
      <c r="I2130" s="169"/>
      <c r="J2130" s="168"/>
      <c r="K2130" s="169"/>
    </row>
    <row r="2131" spans="1:46" ht="12" customHeight="1" x14ac:dyDescent="0.2">
      <c r="A2131" s="170">
        <v>24232</v>
      </c>
      <c r="B2131" s="171" t="s">
        <v>812</v>
      </c>
      <c r="C2131" s="172"/>
      <c r="D2131" s="173"/>
      <c r="E2131" s="8"/>
      <c r="F2131" s="16" t="s">
        <v>12</v>
      </c>
      <c r="G2131" s="16"/>
      <c r="H2131" s="16"/>
      <c r="I2131" s="169"/>
      <c r="J2131" s="168"/>
      <c r="K2131" s="169"/>
    </row>
    <row r="2132" spans="1:46" ht="12" customHeight="1" x14ac:dyDescent="0.2">
      <c r="A2132" s="170">
        <v>24233</v>
      </c>
      <c r="B2132" s="171" t="s">
        <v>770</v>
      </c>
      <c r="C2132" s="172"/>
      <c r="D2132" s="173"/>
      <c r="E2132" s="8"/>
      <c r="F2132" s="16" t="s">
        <v>12</v>
      </c>
      <c r="G2132" s="16"/>
      <c r="H2132" s="16"/>
      <c r="I2132" s="169"/>
      <c r="J2132" s="168"/>
      <c r="K2132" s="169"/>
    </row>
    <row r="2133" spans="1:46" ht="12" customHeight="1" x14ac:dyDescent="0.2">
      <c r="A2133" s="170">
        <v>24249</v>
      </c>
      <c r="B2133" s="171" t="s">
        <v>770</v>
      </c>
      <c r="C2133" s="172"/>
      <c r="D2133" s="173"/>
      <c r="E2133" s="8"/>
      <c r="F2133" s="16" t="s">
        <v>12</v>
      </c>
      <c r="G2133" s="16"/>
      <c r="H2133" s="16"/>
      <c r="I2133" s="169"/>
      <c r="J2133" s="168"/>
      <c r="K2133" s="169"/>
    </row>
    <row r="2134" spans="1:46" ht="12" customHeight="1" x14ac:dyDescent="0.2">
      <c r="A2134" s="170">
        <v>24262</v>
      </c>
      <c r="B2134" s="58" t="s">
        <v>769</v>
      </c>
      <c r="D2134" s="8"/>
      <c r="E2134" s="8"/>
      <c r="F2134" s="16" t="s">
        <v>12</v>
      </c>
      <c r="G2134" s="16"/>
      <c r="H2134" s="16"/>
      <c r="I2134" s="169"/>
      <c r="J2134" s="168"/>
      <c r="K2134" s="169"/>
    </row>
    <row r="2135" spans="1:46" ht="12" customHeight="1" x14ac:dyDescent="0.2">
      <c r="A2135" s="170">
        <v>24290</v>
      </c>
      <c r="B2135" s="171" t="s">
        <v>830</v>
      </c>
      <c r="C2135" s="172"/>
      <c r="D2135" s="173"/>
      <c r="E2135" s="8"/>
      <c r="F2135" s="16" t="s">
        <v>12</v>
      </c>
      <c r="G2135" s="16"/>
      <c r="H2135" s="16"/>
      <c r="I2135" s="169"/>
      <c r="J2135" s="168"/>
      <c r="K2135" s="169"/>
    </row>
    <row r="2136" spans="1:46" ht="12" customHeight="1" x14ac:dyDescent="0.2">
      <c r="A2136" s="170">
        <v>24291</v>
      </c>
      <c r="B2136" s="171" t="s">
        <v>831</v>
      </c>
      <c r="C2136" s="172"/>
      <c r="D2136" s="173"/>
      <c r="E2136" s="8"/>
      <c r="F2136" s="16" t="s">
        <v>12</v>
      </c>
      <c r="G2136" s="16"/>
      <c r="H2136" s="16"/>
      <c r="I2136" s="169"/>
      <c r="J2136" s="168"/>
      <c r="K2136" s="169"/>
    </row>
    <row r="2137" spans="1:46" ht="12" customHeight="1" x14ac:dyDescent="0.2">
      <c r="A2137" s="170">
        <v>24292</v>
      </c>
      <c r="B2137" s="171" t="s">
        <v>832</v>
      </c>
      <c r="C2137" s="172"/>
      <c r="D2137" s="173"/>
      <c r="E2137" s="8"/>
      <c r="F2137" s="16" t="s">
        <v>12</v>
      </c>
      <c r="G2137" s="16"/>
      <c r="H2137" s="16"/>
      <c r="I2137" s="169"/>
      <c r="J2137" s="168"/>
      <c r="K2137" s="169"/>
    </row>
    <row r="2138" spans="1:46" ht="12" customHeight="1" x14ac:dyDescent="0.2">
      <c r="A2138" s="170">
        <v>24293</v>
      </c>
      <c r="B2138" s="171" t="s">
        <v>833</v>
      </c>
      <c r="C2138" s="172"/>
      <c r="D2138" s="173"/>
      <c r="E2138" s="8"/>
      <c r="F2138" s="16" t="s">
        <v>12</v>
      </c>
      <c r="G2138" s="16"/>
      <c r="H2138" s="16"/>
      <c r="I2138" s="169"/>
      <c r="J2138" s="168"/>
      <c r="K2138" s="169"/>
    </row>
    <row r="2139" spans="1:46" ht="12" customHeight="1" x14ac:dyDescent="0.2">
      <c r="A2139" s="170">
        <v>24294</v>
      </c>
      <c r="B2139" s="171" t="s">
        <v>834</v>
      </c>
      <c r="C2139" s="172"/>
      <c r="D2139" s="173"/>
      <c r="E2139" s="8"/>
      <c r="F2139" s="16" t="s">
        <v>12</v>
      </c>
      <c r="G2139" s="16"/>
      <c r="H2139" s="16"/>
      <c r="I2139" s="169"/>
      <c r="J2139" s="168"/>
      <c r="K2139" s="169"/>
    </row>
    <row r="2140" spans="1:46" ht="12" customHeight="1" x14ac:dyDescent="0.2">
      <c r="A2140" s="170">
        <v>24295</v>
      </c>
      <c r="B2140" s="171" t="s">
        <v>835</v>
      </c>
      <c r="C2140" s="172"/>
      <c r="D2140" s="173"/>
      <c r="E2140" s="8"/>
      <c r="F2140" s="16" t="s">
        <v>12</v>
      </c>
      <c r="G2140" s="16"/>
      <c r="H2140" s="16"/>
      <c r="I2140" s="169"/>
      <c r="J2140" s="168"/>
      <c r="K2140" s="169"/>
    </row>
    <row r="2141" spans="1:46" s="123" customFormat="1" ht="14.25" x14ac:dyDescent="0.3">
      <c r="A2141" s="174" t="s">
        <v>639</v>
      </c>
      <c r="B2141" s="175"/>
      <c r="C2141" s="176"/>
      <c r="D2141" s="43"/>
      <c r="E2141" s="28"/>
      <c r="F2141" s="28"/>
      <c r="G2141" s="28"/>
      <c r="H2141" s="28"/>
      <c r="I2141" s="86"/>
      <c r="J2141" s="151"/>
      <c r="K2141" s="152"/>
      <c r="L2141" s="145"/>
      <c r="M2141" s="146"/>
      <c r="N2141" s="145"/>
      <c r="O2141" s="146"/>
      <c r="P2141" s="145"/>
      <c r="Q2141" s="146"/>
      <c r="R2141" s="145"/>
      <c r="S2141" s="122"/>
      <c r="T2141" s="122"/>
      <c r="U2141" s="122"/>
      <c r="V2141" s="122"/>
      <c r="W2141" s="122"/>
      <c r="X2141" s="122"/>
      <c r="Y2141" s="122"/>
      <c r="Z2141" s="122"/>
      <c r="AA2141" s="122"/>
      <c r="AB2141" s="122"/>
      <c r="AC2141" s="122"/>
      <c r="AD2141" s="122"/>
      <c r="AE2141" s="122"/>
      <c r="AF2141" s="122"/>
      <c r="AG2141" s="122"/>
      <c r="AH2141" s="122"/>
      <c r="AI2141" s="122"/>
      <c r="AJ2141" s="122"/>
      <c r="AK2141" s="122"/>
      <c r="AL2141" s="122"/>
      <c r="AM2141" s="122"/>
      <c r="AN2141" s="122"/>
      <c r="AO2141" s="122"/>
      <c r="AP2141" s="122"/>
      <c r="AQ2141" s="122"/>
      <c r="AR2141" s="122"/>
      <c r="AS2141" s="122"/>
      <c r="AT2141" s="122"/>
    </row>
    <row r="2142" spans="1:46" ht="14.25" x14ac:dyDescent="0.3">
      <c r="A2142" s="177" t="s">
        <v>663</v>
      </c>
      <c r="B2142" s="178"/>
      <c r="C2142" s="179"/>
      <c r="D2142" s="180"/>
      <c r="E2142" s="181"/>
      <c r="F2142" s="181"/>
      <c r="G2142" s="181"/>
      <c r="H2142" s="181"/>
      <c r="I2142" s="182"/>
      <c r="J2142" s="168"/>
      <c r="K2142" s="169"/>
    </row>
    <row r="2143" spans="1:46" ht="14.25" x14ac:dyDescent="0.3">
      <c r="A2143" s="65" t="s">
        <v>636</v>
      </c>
      <c r="B2143" s="183"/>
      <c r="C2143" s="184"/>
      <c r="D2143" s="185"/>
      <c r="E2143" s="186"/>
      <c r="F2143" s="186"/>
      <c r="G2143" s="186"/>
      <c r="H2143" s="186"/>
      <c r="I2143" s="187"/>
      <c r="J2143" s="73" t="s">
        <v>905</v>
      </c>
      <c r="K2143" s="83"/>
      <c r="L2143" s="73" t="s">
        <v>906</v>
      </c>
      <c r="M2143" s="83"/>
      <c r="N2143" s="73" t="s">
        <v>907</v>
      </c>
      <c r="O2143" s="83"/>
      <c r="P2143" s="73" t="s">
        <v>908</v>
      </c>
      <c r="Q2143" s="83"/>
      <c r="R2143" s="73" t="s">
        <v>909</v>
      </c>
    </row>
    <row r="2144" spans="1:46" ht="12" customHeight="1" x14ac:dyDescent="0.2">
      <c r="A2144" s="16" t="s">
        <v>641</v>
      </c>
      <c r="B2144" s="162" t="s">
        <v>10</v>
      </c>
      <c r="C2144" s="16">
        <v>11112</v>
      </c>
      <c r="D2144" s="16" t="s">
        <v>13</v>
      </c>
      <c r="E2144" s="162" t="s">
        <v>10</v>
      </c>
      <c r="F2144" s="16" t="s">
        <v>12</v>
      </c>
      <c r="G2144" s="16"/>
      <c r="H2144" s="16"/>
      <c r="I2144" s="169"/>
      <c r="J2144" s="168"/>
      <c r="K2144" s="169"/>
    </row>
    <row r="2145" spans="1:46" s="28" customFormat="1" ht="12" customHeight="1" x14ac:dyDescent="0.2">
      <c r="A2145" s="16"/>
      <c r="B2145" s="162" t="s">
        <v>10</v>
      </c>
      <c r="C2145" s="16">
        <v>41500</v>
      </c>
      <c r="D2145" s="16" t="s">
        <v>20</v>
      </c>
      <c r="E2145" s="162" t="s">
        <v>10</v>
      </c>
      <c r="F2145" s="16" t="s">
        <v>12</v>
      </c>
      <c r="G2145" s="16"/>
      <c r="H2145" s="16"/>
      <c r="I2145" s="169"/>
      <c r="J2145" s="76"/>
      <c r="K2145" s="86"/>
      <c r="L2145" s="75"/>
      <c r="M2145" s="85"/>
      <c r="N2145" s="75"/>
      <c r="O2145" s="85"/>
      <c r="P2145" s="75"/>
      <c r="Q2145" s="85"/>
      <c r="R2145" s="75"/>
      <c r="S2145" s="62"/>
      <c r="T2145" s="62"/>
      <c r="U2145" s="62"/>
      <c r="V2145" s="62"/>
      <c r="W2145" s="62"/>
      <c r="X2145" s="62"/>
      <c r="Y2145" s="62"/>
      <c r="Z2145" s="62"/>
      <c r="AA2145" s="62"/>
      <c r="AB2145" s="62"/>
      <c r="AC2145" s="62"/>
      <c r="AD2145" s="62"/>
      <c r="AE2145" s="62"/>
      <c r="AF2145" s="62"/>
      <c r="AG2145" s="62"/>
      <c r="AH2145" s="62"/>
      <c r="AI2145" s="62"/>
      <c r="AJ2145" s="62"/>
      <c r="AK2145" s="62"/>
      <c r="AL2145" s="62"/>
      <c r="AM2145" s="62"/>
      <c r="AN2145" s="62"/>
      <c r="AO2145" s="62"/>
      <c r="AP2145" s="62"/>
      <c r="AQ2145" s="62"/>
      <c r="AR2145" s="62"/>
      <c r="AS2145" s="62"/>
      <c r="AT2145" s="62"/>
    </row>
    <row r="2146" spans="1:46" ht="12" customHeight="1" x14ac:dyDescent="0.2">
      <c r="B2146" s="162" t="s">
        <v>10</v>
      </c>
      <c r="C2146" s="16">
        <v>41980</v>
      </c>
      <c r="D2146" s="16" t="s">
        <v>634</v>
      </c>
      <c r="E2146" s="162" t="s">
        <v>10</v>
      </c>
      <c r="F2146" s="16" t="s">
        <v>12</v>
      </c>
      <c r="G2146" s="16"/>
      <c r="H2146" s="16"/>
      <c r="I2146" s="169"/>
      <c r="J2146" s="168"/>
      <c r="K2146" s="169"/>
    </row>
    <row r="2147" spans="1:46" ht="12" customHeight="1" x14ac:dyDescent="0.2">
      <c r="B2147" s="162" t="s">
        <v>10</v>
      </c>
      <c r="C2147" s="16">
        <v>44301</v>
      </c>
      <c r="D2147" s="16" t="s">
        <v>709</v>
      </c>
      <c r="E2147" s="162" t="s">
        <v>10</v>
      </c>
      <c r="F2147" s="16" t="s">
        <v>12</v>
      </c>
      <c r="G2147" s="16"/>
      <c r="H2147" s="16"/>
      <c r="I2147" s="169"/>
      <c r="J2147" s="168"/>
      <c r="K2147" s="169"/>
    </row>
    <row r="2148" spans="1:46" ht="12" customHeight="1" x14ac:dyDescent="0.2">
      <c r="A2148" s="163" t="s">
        <v>642</v>
      </c>
      <c r="B2148" s="188"/>
      <c r="C2148" s="165"/>
      <c r="D2148" s="166"/>
      <c r="E2148" s="189"/>
      <c r="F2148" s="190"/>
      <c r="G2148" s="190"/>
      <c r="H2148" s="190"/>
      <c r="I2148" s="191"/>
    </row>
    <row r="2149" spans="1:46" ht="14.25" x14ac:dyDescent="0.3">
      <c r="A2149" s="156" t="s">
        <v>664</v>
      </c>
      <c r="B2149" s="157"/>
      <c r="C2149" s="157"/>
      <c r="D2149" s="157"/>
      <c r="E2149" s="157"/>
      <c r="F2149" s="157"/>
      <c r="G2149" s="157"/>
      <c r="H2149" s="157"/>
      <c r="I2149" s="158"/>
      <c r="J2149" s="168"/>
      <c r="K2149" s="169"/>
    </row>
    <row r="2150" spans="1:46" s="123" customFormat="1" ht="12" customHeight="1" x14ac:dyDescent="0.2">
      <c r="A2150" s="170">
        <v>25101</v>
      </c>
      <c r="B2150" s="171" t="s">
        <v>288</v>
      </c>
      <c r="C2150" s="172"/>
      <c r="D2150" s="173"/>
      <c r="E2150" s="8"/>
      <c r="F2150" s="16" t="s">
        <v>12</v>
      </c>
      <c r="G2150" s="16"/>
      <c r="H2150" s="16"/>
      <c r="I2150" s="169"/>
      <c r="J2150" s="151"/>
      <c r="K2150" s="152"/>
      <c r="L2150" s="145"/>
      <c r="M2150" s="146"/>
      <c r="N2150" s="145"/>
      <c r="O2150" s="146"/>
      <c r="P2150" s="145"/>
      <c r="Q2150" s="146"/>
      <c r="R2150" s="145"/>
      <c r="S2150" s="122"/>
      <c r="T2150" s="122"/>
      <c r="U2150" s="122"/>
      <c r="V2150" s="122"/>
      <c r="W2150" s="122"/>
      <c r="X2150" s="122"/>
      <c r="Y2150" s="122"/>
      <c r="Z2150" s="122"/>
      <c r="AA2150" s="122"/>
      <c r="AB2150" s="122"/>
      <c r="AC2150" s="122"/>
      <c r="AD2150" s="122"/>
      <c r="AE2150" s="122"/>
      <c r="AF2150" s="122"/>
      <c r="AG2150" s="122"/>
      <c r="AH2150" s="122"/>
      <c r="AI2150" s="122"/>
      <c r="AJ2150" s="122"/>
      <c r="AK2150" s="122"/>
      <c r="AL2150" s="122"/>
      <c r="AM2150" s="122"/>
      <c r="AN2150" s="122"/>
      <c r="AO2150" s="122"/>
      <c r="AP2150" s="122"/>
      <c r="AQ2150" s="122"/>
      <c r="AR2150" s="122"/>
      <c r="AS2150" s="122"/>
      <c r="AT2150" s="122"/>
    </row>
    <row r="2151" spans="1:46" ht="12" customHeight="1" x14ac:dyDescent="0.2">
      <c r="A2151" s="170">
        <v>25102</v>
      </c>
      <c r="B2151" s="171" t="s">
        <v>289</v>
      </c>
      <c r="C2151" s="172"/>
      <c r="D2151" s="173"/>
      <c r="E2151" s="8"/>
      <c r="F2151" s="16" t="s">
        <v>12</v>
      </c>
      <c r="G2151" s="16"/>
      <c r="H2151" s="16"/>
      <c r="I2151" s="169"/>
      <c r="J2151" s="168"/>
      <c r="K2151" s="169"/>
    </row>
    <row r="2152" spans="1:46" ht="12" customHeight="1" x14ac:dyDescent="0.2">
      <c r="A2152" s="170">
        <v>25103</v>
      </c>
      <c r="B2152" s="171" t="s">
        <v>290</v>
      </c>
      <c r="C2152" s="172"/>
      <c r="D2152" s="173"/>
      <c r="E2152" s="8"/>
      <c r="F2152" s="16" t="s">
        <v>12</v>
      </c>
      <c r="G2152" s="16"/>
      <c r="H2152" s="16"/>
      <c r="I2152" s="169"/>
      <c r="J2152" s="168"/>
      <c r="K2152" s="169"/>
    </row>
    <row r="2153" spans="1:46" ht="12" customHeight="1" x14ac:dyDescent="0.2">
      <c r="A2153" s="170">
        <v>25104</v>
      </c>
      <c r="B2153" s="171" t="s">
        <v>291</v>
      </c>
      <c r="C2153" s="172"/>
      <c r="D2153" s="173"/>
      <c r="E2153" s="8"/>
      <c r="F2153" s="16" t="s">
        <v>12</v>
      </c>
      <c r="G2153" s="16"/>
      <c r="H2153" s="16"/>
      <c r="I2153" s="169"/>
      <c r="J2153" s="168"/>
      <c r="K2153" s="169"/>
    </row>
    <row r="2154" spans="1:46" ht="12" customHeight="1" x14ac:dyDescent="0.2">
      <c r="A2154" s="170">
        <v>25105</v>
      </c>
      <c r="B2154" s="171" t="s">
        <v>292</v>
      </c>
      <c r="C2154" s="172"/>
      <c r="D2154" s="173"/>
      <c r="E2154" s="8"/>
      <c r="F2154" s="16" t="s">
        <v>12</v>
      </c>
      <c r="G2154" s="16"/>
      <c r="H2154" s="16"/>
      <c r="I2154" s="169"/>
      <c r="J2154" s="168"/>
      <c r="K2154" s="169"/>
    </row>
    <row r="2155" spans="1:46" ht="12" customHeight="1" x14ac:dyDescent="0.2">
      <c r="A2155" s="170">
        <v>25106</v>
      </c>
      <c r="B2155" s="171" t="s">
        <v>293</v>
      </c>
      <c r="C2155" s="172"/>
      <c r="D2155" s="173"/>
      <c r="E2155" s="8"/>
      <c r="F2155" s="16" t="s">
        <v>12</v>
      </c>
      <c r="G2155" s="16"/>
      <c r="H2155" s="16"/>
      <c r="I2155" s="169"/>
      <c r="J2155" s="168"/>
      <c r="K2155" s="169"/>
    </row>
    <row r="2156" spans="1:46" ht="12" customHeight="1" x14ac:dyDescent="0.2">
      <c r="A2156" s="170">
        <v>25107</v>
      </c>
      <c r="B2156" s="171" t="s">
        <v>294</v>
      </c>
      <c r="C2156" s="172"/>
      <c r="D2156" s="173"/>
      <c r="E2156" s="8"/>
      <c r="F2156" s="16" t="s">
        <v>12</v>
      </c>
      <c r="G2156" s="16"/>
      <c r="H2156" s="16"/>
      <c r="I2156" s="169"/>
      <c r="J2156" s="168"/>
      <c r="K2156" s="169"/>
    </row>
    <row r="2157" spans="1:46" ht="12" customHeight="1" x14ac:dyDescent="0.2">
      <c r="A2157" s="170">
        <v>25108</v>
      </c>
      <c r="B2157" s="171" t="s">
        <v>295</v>
      </c>
      <c r="C2157" s="172"/>
      <c r="D2157" s="173"/>
      <c r="E2157" s="8"/>
      <c r="F2157" s="16" t="s">
        <v>12</v>
      </c>
      <c r="G2157" s="16"/>
      <c r="H2157" s="16"/>
      <c r="I2157" s="169"/>
      <c r="J2157" s="168"/>
      <c r="K2157" s="169"/>
    </row>
    <row r="2158" spans="1:46" ht="12" customHeight="1" x14ac:dyDescent="0.2">
      <c r="A2158" s="170">
        <v>25109</v>
      </c>
      <c r="B2158" s="171" t="s">
        <v>296</v>
      </c>
      <c r="C2158" s="172"/>
      <c r="D2158" s="173"/>
      <c r="E2158" s="8"/>
      <c r="F2158" s="16" t="s">
        <v>12</v>
      </c>
      <c r="G2158" s="16"/>
      <c r="H2158" s="16"/>
      <c r="I2158" s="169"/>
      <c r="J2158" s="168"/>
      <c r="K2158" s="169"/>
    </row>
    <row r="2159" spans="1:46" ht="12" customHeight="1" x14ac:dyDescent="0.2">
      <c r="A2159" s="170">
        <v>25110</v>
      </c>
      <c r="B2159" s="171" t="s">
        <v>297</v>
      </c>
      <c r="C2159" s="172"/>
      <c r="D2159" s="173"/>
      <c r="E2159" s="8"/>
      <c r="F2159" s="16" t="s">
        <v>12</v>
      </c>
      <c r="G2159" s="16"/>
      <c r="H2159" s="16"/>
      <c r="I2159" s="169"/>
      <c r="J2159" s="168"/>
      <c r="K2159" s="169"/>
    </row>
    <row r="2160" spans="1:46" ht="12" customHeight="1" x14ac:dyDescent="0.2">
      <c r="A2160" s="170">
        <v>25111</v>
      </c>
      <c r="B2160" s="171" t="s">
        <v>298</v>
      </c>
      <c r="C2160" s="172"/>
      <c r="D2160" s="173"/>
      <c r="E2160" s="8"/>
      <c r="F2160" s="16" t="s">
        <v>12</v>
      </c>
      <c r="G2160" s="16"/>
      <c r="H2160" s="16"/>
      <c r="I2160" s="169"/>
      <c r="J2160" s="168"/>
      <c r="K2160" s="169"/>
    </row>
    <row r="2161" spans="1:46" ht="12" customHeight="1" x14ac:dyDescent="0.2">
      <c r="A2161" s="170">
        <v>25112</v>
      </c>
      <c r="B2161" s="171" t="s">
        <v>299</v>
      </c>
      <c r="C2161" s="172"/>
      <c r="D2161" s="173"/>
      <c r="E2161" s="8"/>
      <c r="F2161" s="16" t="s">
        <v>12</v>
      </c>
      <c r="G2161" s="16"/>
      <c r="H2161" s="16"/>
      <c r="I2161" s="169"/>
      <c r="J2161" s="168"/>
      <c r="K2161" s="169"/>
    </row>
    <row r="2162" spans="1:46" ht="12" customHeight="1" x14ac:dyDescent="0.2">
      <c r="A2162" s="170">
        <v>25113</v>
      </c>
      <c r="B2162" s="171" t="s">
        <v>300</v>
      </c>
      <c r="C2162" s="172"/>
      <c r="D2162" s="173"/>
      <c r="E2162" s="8"/>
      <c r="F2162" s="16" t="s">
        <v>12</v>
      </c>
      <c r="G2162" s="16"/>
      <c r="H2162" s="16"/>
      <c r="I2162" s="169"/>
      <c r="J2162" s="168"/>
      <c r="K2162" s="169"/>
    </row>
    <row r="2163" spans="1:46" ht="12" customHeight="1" x14ac:dyDescent="0.2">
      <c r="A2163" s="170">
        <v>25114</v>
      </c>
      <c r="B2163" s="171" t="s">
        <v>301</v>
      </c>
      <c r="C2163" s="172"/>
      <c r="D2163" s="173"/>
      <c r="E2163" s="8"/>
      <c r="F2163" s="16" t="s">
        <v>12</v>
      </c>
      <c r="G2163" s="16"/>
      <c r="H2163" s="16"/>
      <c r="I2163" s="169"/>
      <c r="J2163" s="168"/>
      <c r="K2163" s="169"/>
    </row>
    <row r="2164" spans="1:46" ht="12" customHeight="1" x14ac:dyDescent="0.2">
      <c r="A2164" s="170">
        <v>25115</v>
      </c>
      <c r="B2164" s="171" t="s">
        <v>302</v>
      </c>
      <c r="C2164" s="172"/>
      <c r="D2164" s="173"/>
      <c r="E2164" s="8"/>
      <c r="F2164" s="16" t="s">
        <v>12</v>
      </c>
      <c r="G2164" s="16"/>
      <c r="H2164" s="16"/>
      <c r="I2164" s="169"/>
      <c r="J2164" s="168"/>
      <c r="K2164" s="169"/>
    </row>
    <row r="2165" spans="1:46" ht="12" customHeight="1" x14ac:dyDescent="0.2">
      <c r="A2165" s="170">
        <v>25116</v>
      </c>
      <c r="B2165" s="171" t="s">
        <v>303</v>
      </c>
      <c r="C2165" s="172"/>
      <c r="D2165" s="173"/>
      <c r="E2165" s="8"/>
      <c r="F2165" s="16" t="s">
        <v>12</v>
      </c>
      <c r="G2165" s="16"/>
      <c r="H2165" s="16"/>
      <c r="I2165" s="169"/>
      <c r="J2165" s="168"/>
      <c r="K2165" s="169"/>
    </row>
    <row r="2166" spans="1:46" s="123" customFormat="1" ht="12" customHeight="1" x14ac:dyDescent="0.2">
      <c r="A2166" s="170">
        <v>25117</v>
      </c>
      <c r="B2166" s="171" t="s">
        <v>304</v>
      </c>
      <c r="C2166" s="172"/>
      <c r="D2166" s="173"/>
      <c r="E2166" s="8"/>
      <c r="F2166" s="16" t="s">
        <v>12</v>
      </c>
      <c r="G2166" s="16"/>
      <c r="H2166" s="16"/>
      <c r="I2166" s="169"/>
      <c r="J2166" s="151"/>
      <c r="K2166" s="152"/>
      <c r="L2166" s="145"/>
      <c r="M2166" s="146"/>
      <c r="N2166" s="145"/>
      <c r="O2166" s="146"/>
      <c r="P2166" s="145"/>
      <c r="Q2166" s="146"/>
      <c r="R2166" s="145"/>
      <c r="S2166" s="122"/>
      <c r="T2166" s="122"/>
      <c r="U2166" s="122"/>
      <c r="V2166" s="122"/>
      <c r="W2166" s="122"/>
      <c r="X2166" s="122"/>
      <c r="Y2166" s="122"/>
      <c r="Z2166" s="122"/>
      <c r="AA2166" s="122"/>
      <c r="AB2166" s="122"/>
      <c r="AC2166" s="122"/>
      <c r="AD2166" s="122"/>
      <c r="AE2166" s="122"/>
      <c r="AF2166" s="122"/>
      <c r="AG2166" s="122"/>
      <c r="AH2166" s="122"/>
      <c r="AI2166" s="122"/>
      <c r="AJ2166" s="122"/>
      <c r="AK2166" s="122"/>
      <c r="AL2166" s="122"/>
      <c r="AM2166" s="122"/>
      <c r="AN2166" s="122"/>
      <c r="AO2166" s="122"/>
      <c r="AP2166" s="122"/>
      <c r="AQ2166" s="122"/>
      <c r="AR2166" s="122"/>
      <c r="AS2166" s="122"/>
      <c r="AT2166" s="122"/>
    </row>
    <row r="2167" spans="1:46" s="123" customFormat="1" ht="12" customHeight="1" x14ac:dyDescent="0.2">
      <c r="A2167" s="170">
        <v>25118</v>
      </c>
      <c r="B2167" s="171" t="s">
        <v>305</v>
      </c>
      <c r="C2167" s="172"/>
      <c r="D2167" s="173"/>
      <c r="E2167" s="8"/>
      <c r="F2167" s="16" t="s">
        <v>12</v>
      </c>
      <c r="G2167" s="16"/>
      <c r="H2167" s="16"/>
      <c r="I2167" s="169"/>
      <c r="J2167" s="151"/>
      <c r="K2167" s="152"/>
      <c r="L2167" s="145"/>
      <c r="M2167" s="146"/>
      <c r="N2167" s="145"/>
      <c r="O2167" s="146"/>
      <c r="P2167" s="145"/>
      <c r="Q2167" s="146"/>
      <c r="R2167" s="145"/>
      <c r="S2167" s="122"/>
      <c r="T2167" s="122"/>
      <c r="U2167" s="122"/>
      <c r="V2167" s="122"/>
      <c r="W2167" s="122"/>
      <c r="X2167" s="122"/>
      <c r="Y2167" s="122"/>
      <c r="Z2167" s="122"/>
      <c r="AA2167" s="122"/>
      <c r="AB2167" s="122"/>
      <c r="AC2167" s="122"/>
      <c r="AD2167" s="122"/>
      <c r="AE2167" s="122"/>
      <c r="AF2167" s="122"/>
      <c r="AG2167" s="122"/>
      <c r="AH2167" s="122"/>
      <c r="AI2167" s="122"/>
      <c r="AJ2167" s="122"/>
      <c r="AK2167" s="122"/>
      <c r="AL2167" s="122"/>
      <c r="AM2167" s="122"/>
      <c r="AN2167" s="122"/>
      <c r="AO2167" s="122"/>
      <c r="AP2167" s="122"/>
      <c r="AQ2167" s="122"/>
      <c r="AR2167" s="122"/>
      <c r="AS2167" s="122"/>
      <c r="AT2167" s="122"/>
    </row>
    <row r="2168" spans="1:46" ht="12" customHeight="1" x14ac:dyDescent="0.2">
      <c r="A2168" s="170">
        <v>25119</v>
      </c>
      <c r="B2168" s="171" t="s">
        <v>306</v>
      </c>
      <c r="C2168" s="172"/>
      <c r="D2168" s="173"/>
      <c r="E2168" s="8"/>
      <c r="F2168" s="16" t="s">
        <v>12</v>
      </c>
      <c r="G2168" s="16"/>
      <c r="H2168" s="16"/>
      <c r="I2168" s="169"/>
      <c r="J2168" s="168"/>
      <c r="K2168" s="169"/>
    </row>
    <row r="2169" spans="1:46" s="123" customFormat="1" ht="12" customHeight="1" x14ac:dyDescent="0.2">
      <c r="A2169" s="170">
        <v>25120</v>
      </c>
      <c r="B2169" s="171" t="s">
        <v>307</v>
      </c>
      <c r="C2169" s="172"/>
      <c r="D2169" s="173"/>
      <c r="E2169" s="8"/>
      <c r="F2169" s="16" t="s">
        <v>12</v>
      </c>
      <c r="G2169" s="16"/>
      <c r="H2169" s="16"/>
      <c r="I2169" s="169"/>
      <c r="J2169" s="151"/>
      <c r="K2169" s="152"/>
      <c r="L2169" s="145"/>
      <c r="M2169" s="146"/>
      <c r="N2169" s="145"/>
      <c r="O2169" s="146"/>
      <c r="P2169" s="145"/>
      <c r="Q2169" s="146"/>
      <c r="R2169" s="145"/>
      <c r="S2169" s="122"/>
      <c r="T2169" s="122"/>
      <c r="U2169" s="122"/>
      <c r="V2169" s="122"/>
      <c r="W2169" s="122"/>
      <c r="X2169" s="122"/>
      <c r="Y2169" s="122"/>
      <c r="Z2169" s="122"/>
      <c r="AA2169" s="122"/>
      <c r="AB2169" s="122"/>
      <c r="AC2169" s="122"/>
      <c r="AD2169" s="122"/>
      <c r="AE2169" s="122"/>
      <c r="AF2169" s="122"/>
      <c r="AG2169" s="122"/>
      <c r="AH2169" s="122"/>
      <c r="AI2169" s="122"/>
      <c r="AJ2169" s="122"/>
      <c r="AK2169" s="122"/>
      <c r="AL2169" s="122"/>
      <c r="AM2169" s="122"/>
      <c r="AN2169" s="122"/>
      <c r="AO2169" s="122"/>
      <c r="AP2169" s="122"/>
      <c r="AQ2169" s="122"/>
      <c r="AR2169" s="122"/>
      <c r="AS2169" s="122"/>
      <c r="AT2169" s="122"/>
    </row>
    <row r="2170" spans="1:46" ht="12" customHeight="1" x14ac:dyDescent="0.2">
      <c r="A2170" s="170">
        <v>25121</v>
      </c>
      <c r="B2170" s="171" t="s">
        <v>308</v>
      </c>
      <c r="C2170" s="172"/>
      <c r="D2170" s="173"/>
      <c r="E2170" s="8"/>
      <c r="F2170" s="16" t="s">
        <v>12</v>
      </c>
      <c r="G2170" s="16"/>
      <c r="H2170" s="16"/>
      <c r="I2170" s="169"/>
      <c r="J2170" s="168"/>
      <c r="K2170" s="169"/>
    </row>
    <row r="2171" spans="1:46" ht="12" customHeight="1" x14ac:dyDescent="0.2">
      <c r="A2171" s="170">
        <v>25122</v>
      </c>
      <c r="B2171" s="171" t="s">
        <v>309</v>
      </c>
      <c r="C2171" s="172"/>
      <c r="D2171" s="173"/>
      <c r="E2171" s="8"/>
      <c r="F2171" s="16" t="s">
        <v>12</v>
      </c>
      <c r="G2171" s="16"/>
      <c r="H2171" s="16"/>
      <c r="I2171" s="169"/>
      <c r="J2171" s="168"/>
      <c r="K2171" s="169"/>
    </row>
    <row r="2172" spans="1:46" s="123" customFormat="1" ht="12" customHeight="1" x14ac:dyDescent="0.2">
      <c r="A2172" s="170">
        <v>25123</v>
      </c>
      <c r="B2172" s="171" t="s">
        <v>310</v>
      </c>
      <c r="C2172" s="172"/>
      <c r="D2172" s="173"/>
      <c r="E2172" s="8"/>
      <c r="F2172" s="16" t="s">
        <v>12</v>
      </c>
      <c r="G2172" s="16"/>
      <c r="H2172" s="16"/>
      <c r="I2172" s="169"/>
      <c r="J2172" s="151"/>
      <c r="K2172" s="152"/>
      <c r="L2172" s="145"/>
      <c r="M2172" s="146"/>
      <c r="N2172" s="145"/>
      <c r="O2172" s="146"/>
      <c r="P2172" s="145"/>
      <c r="Q2172" s="146"/>
      <c r="R2172" s="145"/>
      <c r="S2172" s="122"/>
      <c r="T2172" s="122"/>
      <c r="U2172" s="122"/>
      <c r="V2172" s="122"/>
      <c r="W2172" s="122"/>
      <c r="X2172" s="122"/>
      <c r="Y2172" s="122"/>
      <c r="Z2172" s="122"/>
      <c r="AA2172" s="122"/>
      <c r="AB2172" s="122"/>
      <c r="AC2172" s="122"/>
      <c r="AD2172" s="122"/>
      <c r="AE2172" s="122"/>
      <c r="AF2172" s="122"/>
      <c r="AG2172" s="122"/>
      <c r="AH2172" s="122"/>
      <c r="AI2172" s="122"/>
      <c r="AJ2172" s="122"/>
      <c r="AK2172" s="122"/>
      <c r="AL2172" s="122"/>
      <c r="AM2172" s="122"/>
      <c r="AN2172" s="122"/>
      <c r="AO2172" s="122"/>
      <c r="AP2172" s="122"/>
      <c r="AQ2172" s="122"/>
      <c r="AR2172" s="122"/>
      <c r="AS2172" s="122"/>
      <c r="AT2172" s="122"/>
    </row>
    <row r="2173" spans="1:46" ht="12" customHeight="1" x14ac:dyDescent="0.2">
      <c r="A2173" s="170">
        <v>25124</v>
      </c>
      <c r="B2173" s="171" t="s">
        <v>311</v>
      </c>
      <c r="C2173" s="172"/>
      <c r="D2173" s="173"/>
      <c r="E2173" s="8"/>
      <c r="F2173" s="16" t="s">
        <v>12</v>
      </c>
      <c r="G2173" s="16"/>
      <c r="H2173" s="16"/>
      <c r="I2173" s="169"/>
      <c r="J2173" s="168"/>
      <c r="K2173" s="169"/>
    </row>
    <row r="2174" spans="1:46" ht="12" customHeight="1" x14ac:dyDescent="0.2">
      <c r="A2174" s="170">
        <v>25125</v>
      </c>
      <c r="B2174" s="171" t="s">
        <v>312</v>
      </c>
      <c r="C2174" s="172"/>
      <c r="D2174" s="173"/>
      <c r="E2174" s="8"/>
      <c r="F2174" s="16" t="s">
        <v>12</v>
      </c>
      <c r="G2174" s="16"/>
      <c r="H2174" s="16"/>
      <c r="I2174" s="169"/>
      <c r="J2174" s="168"/>
      <c r="K2174" s="169"/>
    </row>
    <row r="2175" spans="1:46" ht="12" customHeight="1" x14ac:dyDescent="0.2">
      <c r="A2175" s="170">
        <v>25126</v>
      </c>
      <c r="B2175" s="171" t="s">
        <v>313</v>
      </c>
      <c r="C2175" s="172"/>
      <c r="D2175" s="173"/>
      <c r="E2175" s="8"/>
      <c r="F2175" s="16" t="s">
        <v>12</v>
      </c>
      <c r="G2175" s="16"/>
      <c r="H2175" s="16"/>
      <c r="I2175" s="169"/>
      <c r="J2175" s="168"/>
      <c r="K2175" s="169"/>
    </row>
    <row r="2176" spans="1:46" s="123" customFormat="1" ht="12" customHeight="1" x14ac:dyDescent="0.2">
      <c r="A2176" s="170">
        <v>25127</v>
      </c>
      <c r="B2176" s="171" t="s">
        <v>314</v>
      </c>
      <c r="C2176" s="172"/>
      <c r="D2176" s="173"/>
      <c r="E2176" s="8"/>
      <c r="F2176" s="16" t="s">
        <v>12</v>
      </c>
      <c r="G2176" s="16"/>
      <c r="H2176" s="16"/>
      <c r="I2176" s="169"/>
      <c r="J2176" s="151"/>
      <c r="K2176" s="152"/>
      <c r="L2176" s="145"/>
      <c r="M2176" s="146"/>
      <c r="N2176" s="145"/>
      <c r="O2176" s="146"/>
      <c r="P2176" s="145"/>
      <c r="Q2176" s="146"/>
      <c r="R2176" s="145"/>
      <c r="S2176" s="122"/>
      <c r="T2176" s="122"/>
      <c r="U2176" s="122"/>
      <c r="V2176" s="122"/>
      <c r="W2176" s="122"/>
      <c r="X2176" s="122"/>
      <c r="Y2176" s="122"/>
      <c r="Z2176" s="122"/>
      <c r="AA2176" s="122"/>
      <c r="AB2176" s="122"/>
      <c r="AC2176" s="122"/>
      <c r="AD2176" s="122"/>
      <c r="AE2176" s="122"/>
      <c r="AF2176" s="122"/>
      <c r="AG2176" s="122"/>
      <c r="AH2176" s="122"/>
      <c r="AI2176" s="122"/>
      <c r="AJ2176" s="122"/>
      <c r="AK2176" s="122"/>
      <c r="AL2176" s="122"/>
      <c r="AM2176" s="122"/>
      <c r="AN2176" s="122"/>
      <c r="AO2176" s="122"/>
      <c r="AP2176" s="122"/>
      <c r="AQ2176" s="122"/>
      <c r="AR2176" s="122"/>
      <c r="AS2176" s="122"/>
      <c r="AT2176" s="122"/>
    </row>
    <row r="2177" spans="1:46" ht="12" customHeight="1" x14ac:dyDescent="0.2">
      <c r="A2177" s="170">
        <v>25128</v>
      </c>
      <c r="B2177" s="171" t="s">
        <v>315</v>
      </c>
      <c r="C2177" s="172"/>
      <c r="D2177" s="173"/>
      <c r="E2177" s="8"/>
      <c r="F2177" s="16" t="s">
        <v>12</v>
      </c>
      <c r="G2177" s="16"/>
      <c r="H2177" s="16"/>
      <c r="I2177" s="169"/>
      <c r="J2177" s="168"/>
      <c r="K2177" s="169"/>
    </row>
    <row r="2178" spans="1:46" s="123" customFormat="1" ht="12" customHeight="1" x14ac:dyDescent="0.2">
      <c r="A2178" s="170">
        <v>25129</v>
      </c>
      <c r="B2178" s="171" t="s">
        <v>316</v>
      </c>
      <c r="C2178" s="172"/>
      <c r="D2178" s="173"/>
      <c r="E2178" s="8"/>
      <c r="F2178" s="16" t="s">
        <v>12</v>
      </c>
      <c r="G2178" s="16"/>
      <c r="H2178" s="16"/>
      <c r="I2178" s="169"/>
      <c r="J2178" s="151"/>
      <c r="K2178" s="152"/>
      <c r="L2178" s="145"/>
      <c r="M2178" s="146"/>
      <c r="N2178" s="145"/>
      <c r="O2178" s="146"/>
      <c r="P2178" s="145"/>
      <c r="Q2178" s="146"/>
      <c r="R2178" s="145"/>
      <c r="S2178" s="122"/>
      <c r="T2178" s="122"/>
      <c r="U2178" s="122"/>
      <c r="V2178" s="122"/>
      <c r="W2178" s="122"/>
      <c r="X2178" s="122"/>
      <c r="Y2178" s="122"/>
      <c r="Z2178" s="122"/>
      <c r="AA2178" s="122"/>
      <c r="AB2178" s="122"/>
      <c r="AC2178" s="122"/>
      <c r="AD2178" s="122"/>
      <c r="AE2178" s="122"/>
      <c r="AF2178" s="122"/>
      <c r="AG2178" s="122"/>
      <c r="AH2178" s="122"/>
      <c r="AI2178" s="122"/>
      <c r="AJ2178" s="122"/>
      <c r="AK2178" s="122"/>
      <c r="AL2178" s="122"/>
      <c r="AM2178" s="122"/>
      <c r="AN2178" s="122"/>
      <c r="AO2178" s="122"/>
      <c r="AP2178" s="122"/>
      <c r="AQ2178" s="122"/>
      <c r="AR2178" s="122"/>
      <c r="AS2178" s="122"/>
      <c r="AT2178" s="122"/>
    </row>
    <row r="2179" spans="1:46" ht="12" customHeight="1" x14ac:dyDescent="0.2">
      <c r="A2179" s="170">
        <v>25130</v>
      </c>
      <c r="B2179" s="171" t="s">
        <v>317</v>
      </c>
      <c r="C2179" s="172"/>
      <c r="D2179" s="173"/>
      <c r="E2179" s="8"/>
      <c r="F2179" s="16" t="s">
        <v>12</v>
      </c>
      <c r="G2179" s="16"/>
      <c r="H2179" s="16"/>
      <c r="I2179" s="169"/>
      <c r="J2179" s="168"/>
      <c r="K2179" s="169"/>
    </row>
    <row r="2180" spans="1:46" s="28" customFormat="1" ht="12" customHeight="1" x14ac:dyDescent="0.2">
      <c r="A2180" s="170">
        <v>25131</v>
      </c>
      <c r="B2180" s="171" t="s">
        <v>318</v>
      </c>
      <c r="C2180" s="172"/>
      <c r="D2180" s="173"/>
      <c r="E2180" s="8"/>
      <c r="F2180" s="16" t="s">
        <v>12</v>
      </c>
      <c r="G2180" s="16"/>
      <c r="H2180" s="16"/>
      <c r="I2180" s="169"/>
      <c r="J2180" s="76"/>
      <c r="K2180" s="86"/>
      <c r="L2180" s="75"/>
      <c r="M2180" s="85"/>
      <c r="N2180" s="75"/>
      <c r="O2180" s="85"/>
      <c r="P2180" s="75"/>
      <c r="Q2180" s="85"/>
      <c r="R2180" s="75"/>
      <c r="S2180" s="62"/>
      <c r="T2180" s="62"/>
      <c r="U2180" s="62"/>
      <c r="V2180" s="62"/>
      <c r="W2180" s="62"/>
      <c r="X2180" s="62"/>
      <c r="Y2180" s="62"/>
      <c r="Z2180" s="62"/>
      <c r="AA2180" s="62"/>
      <c r="AB2180" s="62"/>
      <c r="AC2180" s="62"/>
      <c r="AD2180" s="62"/>
      <c r="AE2180" s="62"/>
      <c r="AF2180" s="62"/>
      <c r="AG2180" s="62"/>
      <c r="AH2180" s="62"/>
      <c r="AI2180" s="62"/>
      <c r="AJ2180" s="62"/>
      <c r="AK2180" s="62"/>
      <c r="AL2180" s="62"/>
      <c r="AM2180" s="62"/>
      <c r="AN2180" s="62"/>
      <c r="AO2180" s="62"/>
      <c r="AP2180" s="62"/>
      <c r="AQ2180" s="62"/>
      <c r="AR2180" s="62"/>
      <c r="AS2180" s="62"/>
      <c r="AT2180" s="62"/>
    </row>
    <row r="2181" spans="1:46" ht="12" customHeight="1" x14ac:dyDescent="0.2">
      <c r="A2181" s="170">
        <v>25132</v>
      </c>
      <c r="B2181" s="171" t="s">
        <v>319</v>
      </c>
      <c r="C2181" s="172"/>
      <c r="D2181" s="173"/>
      <c r="E2181" s="8"/>
      <c r="F2181" s="16" t="s">
        <v>12</v>
      </c>
      <c r="G2181" s="16"/>
      <c r="H2181" s="16"/>
      <c r="I2181" s="169"/>
      <c r="J2181" s="168"/>
      <c r="K2181" s="169"/>
    </row>
    <row r="2182" spans="1:46" ht="12" customHeight="1" x14ac:dyDescent="0.2">
      <c r="A2182" s="170">
        <v>25133</v>
      </c>
      <c r="B2182" s="171" t="s">
        <v>320</v>
      </c>
      <c r="C2182" s="172"/>
      <c r="D2182" s="173"/>
      <c r="E2182" s="8"/>
      <c r="F2182" s="16" t="s">
        <v>12</v>
      </c>
      <c r="G2182" s="16"/>
      <c r="H2182" s="16"/>
      <c r="I2182" s="169"/>
      <c r="J2182" s="168"/>
      <c r="K2182" s="169"/>
    </row>
    <row r="2183" spans="1:46" ht="12" customHeight="1" x14ac:dyDescent="0.2">
      <c r="A2183" s="170">
        <v>25134</v>
      </c>
      <c r="B2183" s="171" t="s">
        <v>321</v>
      </c>
      <c r="C2183" s="172"/>
      <c r="D2183" s="173"/>
      <c r="E2183" s="8"/>
      <c r="F2183" s="16" t="s">
        <v>12</v>
      </c>
      <c r="G2183" s="16"/>
      <c r="H2183" s="16"/>
      <c r="I2183" s="169"/>
      <c r="J2183" s="168"/>
      <c r="K2183" s="169"/>
    </row>
    <row r="2184" spans="1:46" ht="12" customHeight="1" x14ac:dyDescent="0.2">
      <c r="A2184" s="170">
        <v>25135</v>
      </c>
      <c r="B2184" s="171" t="s">
        <v>322</v>
      </c>
      <c r="C2184" s="172"/>
      <c r="D2184" s="173"/>
      <c r="E2184" s="8"/>
      <c r="F2184" s="16" t="s">
        <v>12</v>
      </c>
      <c r="G2184" s="16"/>
      <c r="H2184" s="16"/>
      <c r="I2184" s="169"/>
      <c r="J2184" s="168"/>
      <c r="K2184" s="169"/>
    </row>
    <row r="2185" spans="1:46" ht="12" customHeight="1" x14ac:dyDescent="0.2">
      <c r="A2185" s="170">
        <v>25136</v>
      </c>
      <c r="B2185" s="171" t="s">
        <v>323</v>
      </c>
      <c r="C2185" s="172"/>
      <c r="D2185" s="173"/>
      <c r="E2185" s="8"/>
      <c r="F2185" s="16" t="s">
        <v>12</v>
      </c>
      <c r="G2185" s="16"/>
      <c r="H2185" s="16"/>
      <c r="I2185" s="169"/>
      <c r="J2185" s="168"/>
      <c r="K2185" s="169"/>
    </row>
    <row r="2186" spans="1:46" ht="12" customHeight="1" x14ac:dyDescent="0.2">
      <c r="A2186" s="170">
        <v>25137</v>
      </c>
      <c r="B2186" s="171" t="s">
        <v>324</v>
      </c>
      <c r="C2186" s="172"/>
      <c r="D2186" s="173"/>
      <c r="E2186" s="8"/>
      <c r="F2186" s="16" t="s">
        <v>12</v>
      </c>
      <c r="G2186" s="16"/>
      <c r="H2186" s="16"/>
      <c r="I2186" s="169"/>
      <c r="J2186" s="168"/>
      <c r="K2186" s="169"/>
    </row>
    <row r="2187" spans="1:46" ht="12" customHeight="1" x14ac:dyDescent="0.2">
      <c r="A2187" s="170">
        <v>25138</v>
      </c>
      <c r="B2187" s="171" t="s">
        <v>325</v>
      </c>
      <c r="C2187" s="172"/>
      <c r="D2187" s="173"/>
      <c r="E2187" s="8"/>
      <c r="F2187" s="16" t="s">
        <v>12</v>
      </c>
      <c r="G2187" s="16"/>
      <c r="H2187" s="16"/>
      <c r="I2187" s="169"/>
      <c r="J2187" s="168"/>
      <c r="K2187" s="169"/>
    </row>
    <row r="2188" spans="1:46" ht="12" customHeight="1" x14ac:dyDescent="0.2">
      <c r="A2188" s="170">
        <v>25139</v>
      </c>
      <c r="B2188" s="171" t="s">
        <v>326</v>
      </c>
      <c r="C2188" s="172"/>
      <c r="D2188" s="173"/>
      <c r="E2188" s="8"/>
      <c r="F2188" s="16" t="s">
        <v>12</v>
      </c>
      <c r="G2188" s="16"/>
      <c r="H2188" s="16"/>
      <c r="I2188" s="169"/>
      <c r="J2188" s="168"/>
      <c r="K2188" s="169"/>
    </row>
    <row r="2189" spans="1:46" ht="12" customHeight="1" x14ac:dyDescent="0.2">
      <c r="A2189" s="170">
        <v>25140</v>
      </c>
      <c r="B2189" s="171" t="s">
        <v>327</v>
      </c>
      <c r="C2189" s="172"/>
      <c r="D2189" s="173"/>
      <c r="E2189" s="8"/>
      <c r="F2189" s="16" t="s">
        <v>12</v>
      </c>
      <c r="G2189" s="16"/>
      <c r="H2189" s="16"/>
      <c r="I2189" s="169"/>
      <c r="J2189" s="168"/>
      <c r="K2189" s="169"/>
    </row>
    <row r="2190" spans="1:46" s="123" customFormat="1" ht="12" customHeight="1" x14ac:dyDescent="0.2">
      <c r="A2190" s="170">
        <v>25141</v>
      </c>
      <c r="B2190" s="171" t="s">
        <v>328</v>
      </c>
      <c r="C2190" s="172"/>
      <c r="D2190" s="173"/>
      <c r="E2190" s="8"/>
      <c r="F2190" s="16" t="s">
        <v>12</v>
      </c>
      <c r="G2190" s="16"/>
      <c r="H2190" s="16"/>
      <c r="I2190" s="169"/>
      <c r="J2190" s="151"/>
      <c r="K2190" s="152"/>
      <c r="L2190" s="145"/>
      <c r="M2190" s="146"/>
      <c r="N2190" s="145"/>
      <c r="O2190" s="146"/>
      <c r="P2190" s="145"/>
      <c r="Q2190" s="146"/>
      <c r="R2190" s="145"/>
      <c r="S2190" s="122"/>
      <c r="T2190" s="122"/>
      <c r="U2190" s="122"/>
      <c r="V2190" s="122"/>
      <c r="W2190" s="122"/>
      <c r="X2190" s="122"/>
      <c r="Y2190" s="122"/>
      <c r="Z2190" s="122"/>
      <c r="AA2190" s="122"/>
      <c r="AB2190" s="122"/>
      <c r="AC2190" s="122"/>
      <c r="AD2190" s="122"/>
      <c r="AE2190" s="122"/>
      <c r="AF2190" s="122"/>
      <c r="AG2190" s="122"/>
      <c r="AH2190" s="122"/>
      <c r="AI2190" s="122"/>
      <c r="AJ2190" s="122"/>
      <c r="AK2190" s="122"/>
      <c r="AL2190" s="122"/>
      <c r="AM2190" s="122"/>
      <c r="AN2190" s="122"/>
      <c r="AO2190" s="122"/>
      <c r="AP2190" s="122"/>
      <c r="AQ2190" s="122"/>
      <c r="AR2190" s="122"/>
      <c r="AS2190" s="122"/>
      <c r="AT2190" s="122"/>
    </row>
    <row r="2191" spans="1:46" s="123" customFormat="1" ht="12" customHeight="1" x14ac:dyDescent="0.2">
      <c r="A2191" s="170">
        <v>25142</v>
      </c>
      <c r="B2191" s="171" t="s">
        <v>329</v>
      </c>
      <c r="C2191" s="172"/>
      <c r="D2191" s="173"/>
      <c r="E2191" s="8"/>
      <c r="F2191" s="16" t="s">
        <v>12</v>
      </c>
      <c r="G2191" s="16"/>
      <c r="H2191" s="16"/>
      <c r="I2191" s="169"/>
      <c r="J2191" s="151"/>
      <c r="K2191" s="152"/>
      <c r="L2191" s="145"/>
      <c r="M2191" s="146"/>
      <c r="N2191" s="145"/>
      <c r="O2191" s="146"/>
      <c r="P2191" s="145"/>
      <c r="Q2191" s="146"/>
      <c r="R2191" s="145"/>
      <c r="S2191" s="122"/>
      <c r="T2191" s="122"/>
      <c r="U2191" s="122"/>
      <c r="V2191" s="122"/>
      <c r="W2191" s="122"/>
      <c r="X2191" s="122"/>
      <c r="Y2191" s="122"/>
      <c r="Z2191" s="122"/>
      <c r="AA2191" s="122"/>
      <c r="AB2191" s="122"/>
      <c r="AC2191" s="122"/>
      <c r="AD2191" s="122"/>
      <c r="AE2191" s="122"/>
      <c r="AF2191" s="122"/>
      <c r="AG2191" s="122"/>
      <c r="AH2191" s="122"/>
      <c r="AI2191" s="122"/>
      <c r="AJ2191" s="122"/>
      <c r="AK2191" s="122"/>
      <c r="AL2191" s="122"/>
      <c r="AM2191" s="122"/>
      <c r="AN2191" s="122"/>
      <c r="AO2191" s="122"/>
      <c r="AP2191" s="122"/>
      <c r="AQ2191" s="122"/>
      <c r="AR2191" s="122"/>
      <c r="AS2191" s="122"/>
      <c r="AT2191" s="122"/>
    </row>
    <row r="2192" spans="1:46" ht="12" customHeight="1" x14ac:dyDescent="0.2">
      <c r="A2192" s="170">
        <v>25143</v>
      </c>
      <c r="B2192" s="171" t="s">
        <v>330</v>
      </c>
      <c r="C2192" s="172"/>
      <c r="D2192" s="173"/>
      <c r="E2192" s="8"/>
      <c r="F2192" s="16" t="s">
        <v>12</v>
      </c>
      <c r="G2192" s="16"/>
      <c r="H2192" s="16"/>
      <c r="I2192" s="169"/>
      <c r="J2192" s="168"/>
      <c r="K2192" s="169"/>
    </row>
    <row r="2193" spans="1:46" s="123" customFormat="1" ht="12" customHeight="1" x14ac:dyDescent="0.2">
      <c r="A2193" s="170">
        <v>25144</v>
      </c>
      <c r="B2193" s="171" t="s">
        <v>331</v>
      </c>
      <c r="C2193" s="172"/>
      <c r="D2193" s="173"/>
      <c r="E2193" s="8"/>
      <c r="F2193" s="16" t="s">
        <v>12</v>
      </c>
      <c r="G2193" s="16"/>
      <c r="H2193" s="16"/>
      <c r="I2193" s="169"/>
      <c r="J2193" s="151"/>
      <c r="K2193" s="152"/>
      <c r="L2193" s="145"/>
      <c r="M2193" s="146"/>
      <c r="N2193" s="145"/>
      <c r="O2193" s="146"/>
      <c r="P2193" s="145"/>
      <c r="Q2193" s="146"/>
      <c r="R2193" s="145"/>
      <c r="S2193" s="122"/>
      <c r="T2193" s="122"/>
      <c r="U2193" s="122"/>
      <c r="V2193" s="122"/>
      <c r="W2193" s="122"/>
      <c r="X2193" s="122"/>
      <c r="Y2193" s="122"/>
      <c r="Z2193" s="122"/>
      <c r="AA2193" s="122"/>
      <c r="AB2193" s="122"/>
      <c r="AC2193" s="122"/>
      <c r="AD2193" s="122"/>
      <c r="AE2193" s="122"/>
      <c r="AF2193" s="122"/>
      <c r="AG2193" s="122"/>
      <c r="AH2193" s="122"/>
      <c r="AI2193" s="122"/>
      <c r="AJ2193" s="122"/>
      <c r="AK2193" s="122"/>
      <c r="AL2193" s="122"/>
      <c r="AM2193" s="122"/>
      <c r="AN2193" s="122"/>
      <c r="AO2193" s="122"/>
      <c r="AP2193" s="122"/>
      <c r="AQ2193" s="122"/>
      <c r="AR2193" s="122"/>
      <c r="AS2193" s="122"/>
      <c r="AT2193" s="122"/>
    </row>
    <row r="2194" spans="1:46" ht="12" customHeight="1" x14ac:dyDescent="0.2">
      <c r="A2194" s="170">
        <v>25145</v>
      </c>
      <c r="B2194" s="171" t="s">
        <v>332</v>
      </c>
      <c r="C2194" s="172"/>
      <c r="D2194" s="173"/>
      <c r="E2194" s="8"/>
      <c r="F2194" s="16" t="s">
        <v>12</v>
      </c>
      <c r="G2194" s="16"/>
      <c r="H2194" s="16"/>
      <c r="I2194" s="169"/>
      <c r="J2194" s="168"/>
      <c r="K2194" s="169"/>
    </row>
    <row r="2195" spans="1:46" ht="12" customHeight="1" x14ac:dyDescent="0.2">
      <c r="A2195" s="170">
        <v>25146</v>
      </c>
      <c r="B2195" s="171" t="s">
        <v>722</v>
      </c>
      <c r="C2195" s="172"/>
      <c r="D2195" s="173"/>
      <c r="E2195" s="8"/>
      <c r="F2195" s="16" t="s">
        <v>12</v>
      </c>
      <c r="G2195" s="16"/>
      <c r="H2195" s="16"/>
      <c r="I2195" s="169"/>
      <c r="J2195" s="168"/>
      <c r="K2195" s="169"/>
    </row>
    <row r="2196" spans="1:46" s="123" customFormat="1" ht="12" customHeight="1" x14ac:dyDescent="0.2">
      <c r="A2196" s="170">
        <v>25147</v>
      </c>
      <c r="B2196" s="171" t="s">
        <v>333</v>
      </c>
      <c r="C2196" s="172"/>
      <c r="D2196" s="173"/>
      <c r="E2196" s="8"/>
      <c r="F2196" s="16" t="s">
        <v>12</v>
      </c>
      <c r="G2196" s="16"/>
      <c r="H2196" s="16"/>
      <c r="I2196" s="169"/>
      <c r="J2196" s="151"/>
      <c r="K2196" s="152"/>
      <c r="L2196" s="145"/>
      <c r="M2196" s="146"/>
      <c r="N2196" s="145"/>
      <c r="O2196" s="146"/>
      <c r="P2196" s="145"/>
      <c r="Q2196" s="146"/>
      <c r="R2196" s="145"/>
      <c r="S2196" s="122"/>
      <c r="T2196" s="122"/>
      <c r="U2196" s="122"/>
      <c r="V2196" s="122"/>
      <c r="W2196" s="122"/>
      <c r="X2196" s="122"/>
      <c r="Y2196" s="122"/>
      <c r="Z2196" s="122"/>
      <c r="AA2196" s="122"/>
      <c r="AB2196" s="122"/>
      <c r="AC2196" s="122"/>
      <c r="AD2196" s="122"/>
      <c r="AE2196" s="122"/>
      <c r="AF2196" s="122"/>
      <c r="AG2196" s="122"/>
      <c r="AH2196" s="122"/>
      <c r="AI2196" s="122"/>
      <c r="AJ2196" s="122"/>
      <c r="AK2196" s="122"/>
      <c r="AL2196" s="122"/>
      <c r="AM2196" s="122"/>
      <c r="AN2196" s="122"/>
      <c r="AO2196" s="122"/>
      <c r="AP2196" s="122"/>
      <c r="AQ2196" s="122"/>
      <c r="AR2196" s="122"/>
      <c r="AS2196" s="122"/>
      <c r="AT2196" s="122"/>
    </row>
    <row r="2197" spans="1:46" ht="12" customHeight="1" x14ac:dyDescent="0.2">
      <c r="A2197" s="170">
        <v>25148</v>
      </c>
      <c r="B2197" s="171" t="s">
        <v>334</v>
      </c>
      <c r="C2197" s="172"/>
      <c r="D2197" s="173"/>
      <c r="E2197" s="8"/>
      <c r="F2197" s="16" t="s">
        <v>12</v>
      </c>
      <c r="G2197" s="16"/>
      <c r="H2197" s="16"/>
      <c r="I2197" s="169"/>
      <c r="J2197" s="168"/>
      <c r="K2197" s="169"/>
    </row>
    <row r="2198" spans="1:46" ht="12" customHeight="1" x14ac:dyDescent="0.2">
      <c r="A2198" s="170">
        <v>25149</v>
      </c>
      <c r="B2198" s="171" t="s">
        <v>335</v>
      </c>
      <c r="C2198" s="172"/>
      <c r="D2198" s="173"/>
      <c r="E2198" s="8"/>
      <c r="F2198" s="16" t="s">
        <v>12</v>
      </c>
      <c r="G2198" s="16"/>
      <c r="H2198" s="16"/>
      <c r="I2198" s="169"/>
      <c r="J2198" s="168"/>
      <c r="K2198" s="169"/>
    </row>
    <row r="2199" spans="1:46" ht="12" customHeight="1" x14ac:dyDescent="0.2">
      <c r="A2199" s="170">
        <v>25150</v>
      </c>
      <c r="B2199" s="171" t="s">
        <v>336</v>
      </c>
      <c r="C2199" s="172"/>
      <c r="D2199" s="173"/>
      <c r="E2199" s="8"/>
      <c r="F2199" s="16" t="s">
        <v>12</v>
      </c>
      <c r="G2199" s="16"/>
      <c r="H2199" s="16"/>
      <c r="I2199" s="169"/>
      <c r="J2199" s="168"/>
      <c r="K2199" s="169"/>
    </row>
    <row r="2200" spans="1:46" ht="12" customHeight="1" x14ac:dyDescent="0.2">
      <c r="A2200" s="170">
        <v>25151</v>
      </c>
      <c r="B2200" s="171" t="s">
        <v>771</v>
      </c>
      <c r="C2200" s="172"/>
      <c r="D2200" s="173"/>
      <c r="E2200" s="8"/>
      <c r="F2200" s="16" t="s">
        <v>12</v>
      </c>
      <c r="G2200" s="16"/>
      <c r="H2200" s="16"/>
      <c r="I2200" s="169"/>
      <c r="J2200" s="168"/>
      <c r="K2200" s="169"/>
    </row>
    <row r="2201" spans="1:46" ht="12" customHeight="1" x14ac:dyDescent="0.2">
      <c r="A2201" s="170">
        <v>25152</v>
      </c>
      <c r="B2201" s="171" t="s">
        <v>337</v>
      </c>
      <c r="C2201" s="172"/>
      <c r="D2201" s="173"/>
      <c r="E2201" s="8"/>
      <c r="F2201" s="16" t="s">
        <v>12</v>
      </c>
      <c r="G2201" s="16"/>
      <c r="H2201" s="16"/>
      <c r="I2201" s="169"/>
      <c r="J2201" s="168"/>
      <c r="K2201" s="169"/>
    </row>
    <row r="2202" spans="1:46" ht="12" customHeight="1" x14ac:dyDescent="0.2">
      <c r="A2202" s="170">
        <v>25153</v>
      </c>
      <c r="B2202" s="171" t="s">
        <v>338</v>
      </c>
      <c r="C2202" s="172"/>
      <c r="D2202" s="173"/>
      <c r="E2202" s="8"/>
      <c r="F2202" s="16" t="s">
        <v>12</v>
      </c>
      <c r="G2202" s="16"/>
      <c r="H2202" s="16"/>
      <c r="I2202" s="169"/>
      <c r="J2202" s="168"/>
      <c r="K2202" s="169"/>
    </row>
    <row r="2203" spans="1:46" s="123" customFormat="1" ht="12" customHeight="1" x14ac:dyDescent="0.2">
      <c r="A2203" s="170">
        <v>25154</v>
      </c>
      <c r="B2203" s="171" t="s">
        <v>339</v>
      </c>
      <c r="C2203" s="172"/>
      <c r="D2203" s="173"/>
      <c r="E2203" s="8"/>
      <c r="F2203" s="16" t="s">
        <v>12</v>
      </c>
      <c r="G2203" s="16"/>
      <c r="H2203" s="16"/>
      <c r="I2203" s="169"/>
      <c r="J2203" s="151"/>
      <c r="K2203" s="152"/>
      <c r="L2203" s="145"/>
      <c r="M2203" s="146"/>
      <c r="N2203" s="145"/>
      <c r="O2203" s="146"/>
      <c r="P2203" s="145"/>
      <c r="Q2203" s="146"/>
      <c r="R2203" s="145"/>
      <c r="S2203" s="122"/>
      <c r="T2203" s="122"/>
      <c r="U2203" s="122"/>
      <c r="V2203" s="122"/>
      <c r="W2203" s="122"/>
      <c r="X2203" s="122"/>
      <c r="Y2203" s="122"/>
      <c r="Z2203" s="122"/>
      <c r="AA2203" s="122"/>
      <c r="AB2203" s="122"/>
      <c r="AC2203" s="122"/>
      <c r="AD2203" s="122"/>
      <c r="AE2203" s="122"/>
      <c r="AF2203" s="122"/>
      <c r="AG2203" s="122"/>
      <c r="AH2203" s="122"/>
      <c r="AI2203" s="122"/>
      <c r="AJ2203" s="122"/>
      <c r="AK2203" s="122"/>
      <c r="AL2203" s="122"/>
      <c r="AM2203" s="122"/>
      <c r="AN2203" s="122"/>
      <c r="AO2203" s="122"/>
      <c r="AP2203" s="122"/>
      <c r="AQ2203" s="122"/>
      <c r="AR2203" s="122"/>
      <c r="AS2203" s="122"/>
      <c r="AT2203" s="122"/>
    </row>
    <row r="2204" spans="1:46" ht="12" customHeight="1" x14ac:dyDescent="0.2">
      <c r="A2204" s="170">
        <v>25155</v>
      </c>
      <c r="B2204" s="171" t="s">
        <v>340</v>
      </c>
      <c r="C2204" s="172"/>
      <c r="D2204" s="173"/>
      <c r="E2204" s="8"/>
      <c r="F2204" s="16" t="s">
        <v>12</v>
      </c>
      <c r="G2204" s="16"/>
      <c r="H2204" s="16"/>
      <c r="I2204" s="169"/>
      <c r="J2204" s="168"/>
      <c r="K2204" s="169"/>
    </row>
    <row r="2205" spans="1:46" s="123" customFormat="1" ht="12" customHeight="1" x14ac:dyDescent="0.2">
      <c r="A2205" s="170">
        <v>25156</v>
      </c>
      <c r="B2205" s="171" t="s">
        <v>341</v>
      </c>
      <c r="C2205" s="172"/>
      <c r="D2205" s="173"/>
      <c r="E2205" s="8"/>
      <c r="F2205" s="16" t="s">
        <v>12</v>
      </c>
      <c r="G2205" s="16"/>
      <c r="H2205" s="16"/>
      <c r="I2205" s="169"/>
      <c r="J2205" s="151"/>
      <c r="K2205" s="152"/>
      <c r="L2205" s="145"/>
      <c r="M2205" s="146"/>
      <c r="N2205" s="145"/>
      <c r="O2205" s="146"/>
      <c r="P2205" s="145"/>
      <c r="Q2205" s="146"/>
      <c r="R2205" s="145"/>
      <c r="S2205" s="122"/>
      <c r="T2205" s="122"/>
      <c r="U2205" s="122"/>
      <c r="V2205" s="122"/>
      <c r="W2205" s="122"/>
      <c r="X2205" s="122"/>
      <c r="Y2205" s="122"/>
      <c r="Z2205" s="122"/>
      <c r="AA2205" s="122"/>
      <c r="AB2205" s="122"/>
      <c r="AC2205" s="122"/>
      <c r="AD2205" s="122"/>
      <c r="AE2205" s="122"/>
      <c r="AF2205" s="122"/>
      <c r="AG2205" s="122"/>
      <c r="AH2205" s="122"/>
      <c r="AI2205" s="122"/>
      <c r="AJ2205" s="122"/>
      <c r="AK2205" s="122"/>
      <c r="AL2205" s="122"/>
      <c r="AM2205" s="122"/>
      <c r="AN2205" s="122"/>
      <c r="AO2205" s="122"/>
      <c r="AP2205" s="122"/>
      <c r="AQ2205" s="122"/>
      <c r="AR2205" s="122"/>
      <c r="AS2205" s="122"/>
      <c r="AT2205" s="122"/>
    </row>
    <row r="2206" spans="1:46" ht="12" customHeight="1" x14ac:dyDescent="0.2">
      <c r="A2206" s="170">
        <v>25157</v>
      </c>
      <c r="B2206" s="171" t="s">
        <v>342</v>
      </c>
      <c r="C2206" s="172"/>
      <c r="D2206" s="173"/>
      <c r="E2206" s="8"/>
      <c r="F2206" s="16" t="s">
        <v>12</v>
      </c>
      <c r="G2206" s="16"/>
      <c r="H2206" s="16"/>
      <c r="I2206" s="169"/>
      <c r="J2206" s="168"/>
      <c r="K2206" s="169"/>
    </row>
    <row r="2207" spans="1:46" s="28" customFormat="1" ht="12" customHeight="1" x14ac:dyDescent="0.2">
      <c r="A2207" s="170">
        <v>25158</v>
      </c>
      <c r="B2207" s="171" t="s">
        <v>343</v>
      </c>
      <c r="C2207" s="172"/>
      <c r="D2207" s="173"/>
      <c r="E2207" s="8"/>
      <c r="F2207" s="16" t="s">
        <v>12</v>
      </c>
      <c r="G2207" s="16"/>
      <c r="H2207" s="16"/>
      <c r="I2207" s="169"/>
      <c r="J2207" s="76"/>
      <c r="K2207" s="86"/>
      <c r="L2207" s="75"/>
      <c r="M2207" s="85"/>
      <c r="N2207" s="75"/>
      <c r="O2207" s="85"/>
      <c r="P2207" s="75"/>
      <c r="Q2207" s="85"/>
      <c r="R2207" s="75"/>
      <c r="S2207" s="62"/>
      <c r="T2207" s="62"/>
      <c r="U2207" s="62"/>
      <c r="V2207" s="62"/>
      <c r="W2207" s="62"/>
      <c r="X2207" s="62"/>
      <c r="Y2207" s="62"/>
      <c r="Z2207" s="62"/>
      <c r="AA2207" s="62"/>
      <c r="AB2207" s="62"/>
      <c r="AC2207" s="62"/>
      <c r="AD2207" s="62"/>
      <c r="AE2207" s="62"/>
      <c r="AF2207" s="62"/>
      <c r="AG2207" s="62"/>
      <c r="AH2207" s="62"/>
      <c r="AI2207" s="62"/>
      <c r="AJ2207" s="62"/>
      <c r="AK2207" s="62"/>
      <c r="AL2207" s="62"/>
      <c r="AM2207" s="62"/>
      <c r="AN2207" s="62"/>
      <c r="AO2207" s="62"/>
      <c r="AP2207" s="62"/>
      <c r="AQ2207" s="62"/>
      <c r="AR2207" s="62"/>
      <c r="AS2207" s="62"/>
      <c r="AT2207" s="62"/>
    </row>
    <row r="2208" spans="1:46" ht="12" customHeight="1" x14ac:dyDescent="0.2">
      <c r="A2208" s="170">
        <v>25159</v>
      </c>
      <c r="B2208" s="171" t="s">
        <v>344</v>
      </c>
      <c r="C2208" s="172"/>
      <c r="D2208" s="173"/>
      <c r="E2208" s="8"/>
      <c r="F2208" s="16" t="s">
        <v>12</v>
      </c>
      <c r="G2208" s="16"/>
      <c r="H2208" s="16"/>
      <c r="I2208" s="169"/>
      <c r="J2208" s="168"/>
      <c r="K2208" s="169"/>
    </row>
    <row r="2209" spans="1:11" ht="12" customHeight="1" x14ac:dyDescent="0.2">
      <c r="A2209" s="170">
        <v>25160</v>
      </c>
      <c r="B2209" s="171" t="s">
        <v>345</v>
      </c>
      <c r="C2209" s="172"/>
      <c r="D2209" s="173"/>
      <c r="E2209" s="8"/>
      <c r="F2209" s="16" t="s">
        <v>12</v>
      </c>
      <c r="G2209" s="16"/>
      <c r="H2209" s="16"/>
      <c r="I2209" s="169"/>
      <c r="J2209" s="168"/>
      <c r="K2209" s="169"/>
    </row>
    <row r="2210" spans="1:11" ht="12" customHeight="1" x14ac:dyDescent="0.2">
      <c r="A2210" s="170">
        <v>25161</v>
      </c>
      <c r="B2210" s="171" t="s">
        <v>346</v>
      </c>
      <c r="C2210" s="172"/>
      <c r="D2210" s="173"/>
      <c r="E2210" s="8"/>
      <c r="F2210" s="16" t="s">
        <v>12</v>
      </c>
      <c r="G2210" s="16"/>
      <c r="H2210" s="16"/>
      <c r="I2210" s="169"/>
      <c r="J2210" s="168"/>
      <c r="K2210" s="169"/>
    </row>
    <row r="2211" spans="1:11" ht="12" customHeight="1" x14ac:dyDescent="0.2">
      <c r="A2211" s="170">
        <v>25162</v>
      </c>
      <c r="B2211" s="171" t="s">
        <v>347</v>
      </c>
      <c r="C2211" s="172"/>
      <c r="D2211" s="173"/>
      <c r="E2211" s="8"/>
      <c r="F2211" s="16" t="s">
        <v>12</v>
      </c>
      <c r="G2211" s="16"/>
      <c r="H2211" s="16"/>
      <c r="I2211" s="169"/>
      <c r="J2211" s="168"/>
      <c r="K2211" s="169"/>
    </row>
    <row r="2212" spans="1:11" ht="12" customHeight="1" x14ac:dyDescent="0.2">
      <c r="A2212" s="170">
        <v>25163</v>
      </c>
      <c r="B2212" s="171" t="s">
        <v>348</v>
      </c>
      <c r="C2212" s="172"/>
      <c r="D2212" s="173"/>
      <c r="E2212" s="8"/>
      <c r="F2212" s="16" t="s">
        <v>12</v>
      </c>
      <c r="G2212" s="16"/>
      <c r="H2212" s="16"/>
      <c r="I2212" s="169"/>
      <c r="J2212" s="168"/>
      <c r="K2212" s="169"/>
    </row>
    <row r="2213" spans="1:11" ht="12" customHeight="1" x14ac:dyDescent="0.2">
      <c r="A2213" s="170">
        <v>25164</v>
      </c>
      <c r="B2213" s="171" t="s">
        <v>349</v>
      </c>
      <c r="C2213" s="172"/>
      <c r="D2213" s="173"/>
      <c r="E2213" s="8"/>
      <c r="F2213" s="16" t="s">
        <v>12</v>
      </c>
      <c r="G2213" s="16"/>
      <c r="H2213" s="16"/>
      <c r="I2213" s="169"/>
      <c r="J2213" s="168"/>
      <c r="K2213" s="169"/>
    </row>
    <row r="2214" spans="1:11" ht="12" customHeight="1" x14ac:dyDescent="0.2">
      <c r="A2214" s="170">
        <v>25165</v>
      </c>
      <c r="B2214" s="171" t="s">
        <v>350</v>
      </c>
      <c r="C2214" s="172"/>
      <c r="D2214" s="173"/>
      <c r="E2214" s="8"/>
      <c r="F2214" s="16" t="s">
        <v>12</v>
      </c>
      <c r="G2214" s="16"/>
      <c r="H2214" s="16"/>
      <c r="I2214" s="169"/>
      <c r="J2214" s="168"/>
      <c r="K2214" s="169"/>
    </row>
    <row r="2215" spans="1:11" ht="12" customHeight="1" x14ac:dyDescent="0.2">
      <c r="A2215" s="170">
        <v>25166</v>
      </c>
      <c r="B2215" s="171" t="s">
        <v>772</v>
      </c>
      <c r="C2215" s="172"/>
      <c r="D2215" s="173"/>
      <c r="E2215" s="8"/>
      <c r="F2215" s="16" t="s">
        <v>12</v>
      </c>
      <c r="G2215" s="16"/>
      <c r="H2215" s="16"/>
      <c r="I2215" s="169"/>
      <c r="J2215" s="168"/>
      <c r="K2215" s="169"/>
    </row>
    <row r="2216" spans="1:11" ht="12" customHeight="1" x14ac:dyDescent="0.2">
      <c r="A2216" s="170">
        <v>25167</v>
      </c>
      <c r="B2216" s="171" t="s">
        <v>351</v>
      </c>
      <c r="C2216" s="172"/>
      <c r="D2216" s="173"/>
      <c r="E2216" s="8"/>
      <c r="F2216" s="16" t="s">
        <v>12</v>
      </c>
      <c r="G2216" s="16"/>
      <c r="H2216" s="16"/>
      <c r="I2216" s="169"/>
      <c r="J2216" s="168"/>
      <c r="K2216" s="169"/>
    </row>
    <row r="2217" spans="1:11" ht="12" customHeight="1" x14ac:dyDescent="0.2">
      <c r="A2217" s="170">
        <v>25168</v>
      </c>
      <c r="B2217" s="171" t="s">
        <v>773</v>
      </c>
      <c r="C2217" s="172"/>
      <c r="D2217" s="173"/>
      <c r="E2217" s="8"/>
      <c r="F2217" s="16" t="s">
        <v>12</v>
      </c>
      <c r="G2217" s="16"/>
      <c r="H2217" s="16"/>
      <c r="I2217" s="169"/>
      <c r="J2217" s="168"/>
      <c r="K2217" s="169"/>
    </row>
    <row r="2218" spans="1:11" ht="12" customHeight="1" x14ac:dyDescent="0.2">
      <c r="A2218" s="170">
        <v>25169</v>
      </c>
      <c r="B2218" s="171" t="s">
        <v>352</v>
      </c>
      <c r="C2218" s="172"/>
      <c r="D2218" s="173"/>
      <c r="E2218" s="8"/>
      <c r="F2218" s="16" t="s">
        <v>12</v>
      </c>
      <c r="G2218" s="16"/>
      <c r="H2218" s="16"/>
      <c r="I2218" s="169"/>
      <c r="J2218" s="168"/>
      <c r="K2218" s="169"/>
    </row>
    <row r="2219" spans="1:11" ht="12" customHeight="1" x14ac:dyDescent="0.2">
      <c r="A2219" s="170">
        <v>25170</v>
      </c>
      <c r="B2219" s="171" t="s">
        <v>353</v>
      </c>
      <c r="C2219" s="172"/>
      <c r="D2219" s="173"/>
      <c r="E2219" s="8"/>
      <c r="F2219" s="16" t="s">
        <v>12</v>
      </c>
      <c r="G2219" s="16"/>
      <c r="H2219" s="16"/>
      <c r="I2219" s="136"/>
    </row>
    <row r="2220" spans="1:11" ht="12" customHeight="1" x14ac:dyDescent="0.2">
      <c r="A2220" s="170">
        <v>25171</v>
      </c>
      <c r="B2220" s="171" t="s">
        <v>354</v>
      </c>
      <c r="C2220" s="172"/>
      <c r="D2220" s="173"/>
      <c r="E2220" s="8"/>
      <c r="F2220" s="16" t="s">
        <v>12</v>
      </c>
      <c r="G2220" s="16"/>
      <c r="H2220" s="16"/>
      <c r="I2220" s="169"/>
      <c r="J2220" s="168"/>
      <c r="K2220" s="169"/>
    </row>
    <row r="2221" spans="1:11" ht="12" customHeight="1" x14ac:dyDescent="0.2">
      <c r="A2221" s="170">
        <v>25172</v>
      </c>
      <c r="B2221" s="171" t="s">
        <v>355</v>
      </c>
      <c r="C2221" s="172"/>
      <c r="D2221" s="173"/>
      <c r="E2221" s="8"/>
      <c r="F2221" s="16" t="s">
        <v>12</v>
      </c>
      <c r="G2221" s="16"/>
      <c r="H2221" s="16"/>
      <c r="I2221" s="169"/>
      <c r="J2221" s="168"/>
      <c r="K2221" s="169"/>
    </row>
    <row r="2222" spans="1:11" ht="12" customHeight="1" x14ac:dyDescent="0.2">
      <c r="A2222" s="170">
        <v>25173</v>
      </c>
      <c r="B2222" s="171" t="s">
        <v>774</v>
      </c>
      <c r="C2222" s="172"/>
      <c r="D2222" s="173"/>
      <c r="E2222" s="8"/>
      <c r="F2222" s="16" t="s">
        <v>12</v>
      </c>
      <c r="G2222" s="16"/>
      <c r="H2222" s="16"/>
      <c r="I2222" s="169"/>
      <c r="J2222" s="168"/>
      <c r="K2222" s="169"/>
    </row>
    <row r="2223" spans="1:11" ht="12" customHeight="1" x14ac:dyDescent="0.2">
      <c r="A2223" s="170">
        <v>25174</v>
      </c>
      <c r="B2223" s="171" t="s">
        <v>775</v>
      </c>
      <c r="C2223" s="172"/>
      <c r="D2223" s="173"/>
      <c r="E2223" s="8"/>
      <c r="F2223" s="16" t="s">
        <v>12</v>
      </c>
      <c r="G2223" s="16"/>
      <c r="H2223" s="16"/>
      <c r="I2223" s="169"/>
      <c r="J2223" s="168"/>
      <c r="K2223" s="169"/>
    </row>
    <row r="2224" spans="1:11" ht="12" customHeight="1" x14ac:dyDescent="0.2">
      <c r="A2224" s="170">
        <v>25175</v>
      </c>
      <c r="B2224" s="171" t="s">
        <v>836</v>
      </c>
      <c r="C2224" s="172"/>
      <c r="D2224" s="173"/>
      <c r="E2224" s="8"/>
      <c r="F2224" s="16" t="s">
        <v>12</v>
      </c>
      <c r="G2224" s="16"/>
      <c r="H2224" s="16"/>
      <c r="I2224" s="169"/>
      <c r="J2224" s="168"/>
      <c r="K2224" s="169"/>
    </row>
    <row r="2225" spans="1:46" ht="12" customHeight="1" x14ac:dyDescent="0.2">
      <c r="A2225" s="170">
        <v>25176</v>
      </c>
      <c r="B2225" s="171" t="s">
        <v>837</v>
      </c>
      <c r="C2225" s="172"/>
      <c r="D2225" s="173"/>
      <c r="E2225" s="8"/>
      <c r="F2225" s="16" t="s">
        <v>12</v>
      </c>
      <c r="G2225" s="16"/>
      <c r="H2225" s="16"/>
      <c r="I2225" s="169"/>
      <c r="J2225" s="168"/>
      <c r="K2225" s="169"/>
    </row>
    <row r="2226" spans="1:46" s="123" customFormat="1" ht="12" customHeight="1" x14ac:dyDescent="0.2">
      <c r="A2226" s="170">
        <v>25177</v>
      </c>
      <c r="B2226" s="171" t="s">
        <v>356</v>
      </c>
      <c r="C2226" s="172"/>
      <c r="D2226" s="173"/>
      <c r="E2226" s="8"/>
      <c r="F2226" s="16" t="s">
        <v>12</v>
      </c>
      <c r="G2226" s="16"/>
      <c r="H2226" s="16"/>
      <c r="I2226" s="169"/>
      <c r="J2226" s="151"/>
      <c r="K2226" s="152"/>
      <c r="L2226" s="145"/>
      <c r="M2226" s="146"/>
      <c r="N2226" s="145"/>
      <c r="O2226" s="146"/>
      <c r="P2226" s="145"/>
      <c r="Q2226" s="146"/>
      <c r="R2226" s="145"/>
      <c r="S2226" s="122"/>
      <c r="T2226" s="122"/>
      <c r="U2226" s="122"/>
      <c r="V2226" s="122"/>
      <c r="W2226" s="122"/>
      <c r="X2226" s="122"/>
      <c r="Y2226" s="122"/>
      <c r="Z2226" s="122"/>
      <c r="AA2226" s="122"/>
      <c r="AB2226" s="122"/>
      <c r="AC2226" s="122"/>
      <c r="AD2226" s="122"/>
      <c r="AE2226" s="122"/>
      <c r="AF2226" s="122"/>
      <c r="AG2226" s="122"/>
      <c r="AH2226" s="122"/>
      <c r="AI2226" s="122"/>
      <c r="AJ2226" s="122"/>
      <c r="AK2226" s="122"/>
      <c r="AL2226" s="122"/>
      <c r="AM2226" s="122"/>
      <c r="AN2226" s="122"/>
      <c r="AO2226" s="122"/>
      <c r="AP2226" s="122"/>
      <c r="AQ2226" s="122"/>
      <c r="AR2226" s="122"/>
      <c r="AS2226" s="122"/>
      <c r="AT2226" s="122"/>
    </row>
    <row r="2227" spans="1:46" s="123" customFormat="1" ht="12" customHeight="1" x14ac:dyDescent="0.2">
      <c r="A2227" s="170">
        <v>25179</v>
      </c>
      <c r="B2227" s="171" t="s">
        <v>357</v>
      </c>
      <c r="C2227" s="172"/>
      <c r="D2227" s="173"/>
      <c r="E2227" s="8"/>
      <c r="F2227" s="16" t="s">
        <v>12</v>
      </c>
      <c r="G2227" s="16"/>
      <c r="H2227" s="16"/>
      <c r="I2227" s="169"/>
      <c r="J2227" s="151"/>
      <c r="K2227" s="152"/>
      <c r="L2227" s="145"/>
      <c r="M2227" s="146"/>
      <c r="N2227" s="145"/>
      <c r="O2227" s="146"/>
      <c r="P2227" s="145"/>
      <c r="Q2227" s="146"/>
      <c r="R2227" s="145"/>
      <c r="S2227" s="122"/>
      <c r="T2227" s="122"/>
      <c r="U2227" s="122"/>
      <c r="V2227" s="122"/>
      <c r="W2227" s="122"/>
      <c r="X2227" s="122"/>
      <c r="Y2227" s="122"/>
      <c r="Z2227" s="122"/>
      <c r="AA2227" s="122"/>
      <c r="AB2227" s="122"/>
      <c r="AC2227" s="122"/>
      <c r="AD2227" s="122"/>
      <c r="AE2227" s="122"/>
      <c r="AF2227" s="122"/>
      <c r="AG2227" s="122"/>
      <c r="AH2227" s="122"/>
      <c r="AI2227" s="122"/>
      <c r="AJ2227" s="122"/>
      <c r="AK2227" s="122"/>
      <c r="AL2227" s="122"/>
      <c r="AM2227" s="122"/>
      <c r="AN2227" s="122"/>
      <c r="AO2227" s="122"/>
      <c r="AP2227" s="122"/>
      <c r="AQ2227" s="122"/>
      <c r="AR2227" s="122"/>
      <c r="AS2227" s="122"/>
      <c r="AT2227" s="122"/>
    </row>
    <row r="2228" spans="1:46" ht="12" customHeight="1" x14ac:dyDescent="0.2">
      <c r="A2228" s="170">
        <v>25180</v>
      </c>
      <c r="B2228" s="171" t="s">
        <v>358</v>
      </c>
      <c r="C2228" s="172"/>
      <c r="D2228" s="173"/>
      <c r="E2228" s="8"/>
      <c r="F2228" s="16" t="s">
        <v>12</v>
      </c>
      <c r="G2228" s="16"/>
      <c r="H2228" s="16"/>
      <c r="I2228" s="169"/>
      <c r="J2228" s="168"/>
      <c r="K2228" s="169"/>
    </row>
    <row r="2229" spans="1:46" ht="12" customHeight="1" x14ac:dyDescent="0.2">
      <c r="A2229" s="170">
        <v>25181</v>
      </c>
      <c r="B2229" s="192" t="s">
        <v>876</v>
      </c>
      <c r="C2229" s="172"/>
      <c r="D2229" s="173"/>
      <c r="E2229" s="8"/>
      <c r="F2229" s="16" t="s">
        <v>12</v>
      </c>
      <c r="G2229" s="16"/>
      <c r="H2229" s="16"/>
      <c r="I2229" s="169"/>
      <c r="J2229" s="168"/>
      <c r="K2229" s="169"/>
    </row>
    <row r="2230" spans="1:46" s="123" customFormat="1" ht="12" customHeight="1" x14ac:dyDescent="0.2">
      <c r="A2230" s="170">
        <v>25184</v>
      </c>
      <c r="B2230" s="171" t="s">
        <v>359</v>
      </c>
      <c r="C2230" s="172"/>
      <c r="D2230" s="173"/>
      <c r="E2230" s="8"/>
      <c r="F2230" s="16" t="s">
        <v>12</v>
      </c>
      <c r="G2230" s="16"/>
      <c r="H2230" s="16"/>
      <c r="I2230" s="169"/>
      <c r="J2230" s="151"/>
      <c r="K2230" s="152"/>
      <c r="L2230" s="145"/>
      <c r="M2230" s="146"/>
      <c r="N2230" s="145"/>
      <c r="O2230" s="146"/>
      <c r="P2230" s="145"/>
      <c r="Q2230" s="146"/>
      <c r="R2230" s="145"/>
      <c r="S2230" s="122"/>
      <c r="T2230" s="122"/>
      <c r="U2230" s="122"/>
      <c r="V2230" s="122"/>
      <c r="W2230" s="122"/>
      <c r="X2230" s="122"/>
      <c r="Y2230" s="122"/>
      <c r="Z2230" s="122"/>
      <c r="AA2230" s="122"/>
      <c r="AB2230" s="122"/>
      <c r="AC2230" s="122"/>
      <c r="AD2230" s="122"/>
      <c r="AE2230" s="122"/>
      <c r="AF2230" s="122"/>
      <c r="AG2230" s="122"/>
      <c r="AH2230" s="122"/>
      <c r="AI2230" s="122"/>
      <c r="AJ2230" s="122"/>
      <c r="AK2230" s="122"/>
      <c r="AL2230" s="122"/>
      <c r="AM2230" s="122"/>
      <c r="AN2230" s="122"/>
      <c r="AO2230" s="122"/>
      <c r="AP2230" s="122"/>
      <c r="AQ2230" s="122"/>
      <c r="AR2230" s="122"/>
      <c r="AS2230" s="122"/>
      <c r="AT2230" s="122"/>
    </row>
    <row r="2231" spans="1:46" ht="12" customHeight="1" x14ac:dyDescent="0.2">
      <c r="A2231" s="170">
        <v>25185</v>
      </c>
      <c r="B2231" s="171" t="s">
        <v>360</v>
      </c>
      <c r="C2231" s="172"/>
      <c r="D2231" s="173"/>
      <c r="E2231" s="8"/>
      <c r="F2231" s="16" t="s">
        <v>12</v>
      </c>
      <c r="G2231" s="16"/>
      <c r="H2231" s="16"/>
      <c r="I2231" s="169"/>
      <c r="J2231" s="168"/>
      <c r="K2231" s="169"/>
    </row>
    <row r="2232" spans="1:46" ht="12" customHeight="1" x14ac:dyDescent="0.2">
      <c r="A2232" s="170">
        <v>25186</v>
      </c>
      <c r="B2232" s="171" t="s">
        <v>361</v>
      </c>
      <c r="C2232" s="172"/>
      <c r="D2232" s="173"/>
      <c r="E2232" s="8"/>
      <c r="F2232" s="16" t="s">
        <v>12</v>
      </c>
      <c r="G2232" s="16"/>
      <c r="H2232" s="16"/>
      <c r="I2232" s="169"/>
      <c r="J2232" s="168"/>
      <c r="K2232" s="169"/>
    </row>
    <row r="2233" spans="1:46" s="123" customFormat="1" ht="12" customHeight="1" x14ac:dyDescent="0.2">
      <c r="A2233" s="170">
        <v>25187</v>
      </c>
      <c r="B2233" s="171" t="s">
        <v>362</v>
      </c>
      <c r="C2233" s="172"/>
      <c r="D2233" s="173"/>
      <c r="E2233" s="8"/>
      <c r="F2233" s="16" t="s">
        <v>12</v>
      </c>
      <c r="G2233" s="16"/>
      <c r="H2233" s="16"/>
      <c r="I2233" s="169"/>
      <c r="J2233" s="151"/>
      <c r="K2233" s="152"/>
      <c r="L2233" s="145"/>
      <c r="M2233" s="146"/>
      <c r="N2233" s="145"/>
      <c r="O2233" s="146"/>
      <c r="P2233" s="145"/>
      <c r="Q2233" s="146"/>
      <c r="R2233" s="145"/>
      <c r="S2233" s="122"/>
      <c r="T2233" s="122"/>
      <c r="U2233" s="122"/>
      <c r="V2233" s="122"/>
      <c r="W2233" s="122"/>
      <c r="X2233" s="122"/>
      <c r="Y2233" s="122"/>
      <c r="Z2233" s="122"/>
      <c r="AA2233" s="122"/>
      <c r="AB2233" s="122"/>
      <c r="AC2233" s="122"/>
      <c r="AD2233" s="122"/>
      <c r="AE2233" s="122"/>
      <c r="AF2233" s="122"/>
      <c r="AG2233" s="122"/>
      <c r="AH2233" s="122"/>
      <c r="AI2233" s="122"/>
      <c r="AJ2233" s="122"/>
      <c r="AK2233" s="122"/>
      <c r="AL2233" s="122"/>
      <c r="AM2233" s="122"/>
      <c r="AN2233" s="122"/>
      <c r="AO2233" s="122"/>
      <c r="AP2233" s="122"/>
      <c r="AQ2233" s="122"/>
      <c r="AR2233" s="122"/>
      <c r="AS2233" s="122"/>
      <c r="AT2233" s="122"/>
    </row>
    <row r="2234" spans="1:46" ht="12" customHeight="1" x14ac:dyDescent="0.2">
      <c r="A2234" s="170">
        <v>25191</v>
      </c>
      <c r="B2234" s="171" t="s">
        <v>363</v>
      </c>
      <c r="C2234" s="172"/>
      <c r="D2234" s="173"/>
      <c r="E2234" s="8"/>
      <c r="F2234" s="16" t="s">
        <v>12</v>
      </c>
      <c r="G2234" s="16"/>
      <c r="H2234" s="16"/>
      <c r="I2234" s="169"/>
      <c r="J2234" s="168"/>
      <c r="K2234" s="169"/>
    </row>
    <row r="2235" spans="1:46" ht="12" customHeight="1" x14ac:dyDescent="0.2">
      <c r="A2235" s="170">
        <v>25192</v>
      </c>
      <c r="B2235" s="171" t="s">
        <v>364</v>
      </c>
      <c r="C2235" s="172"/>
      <c r="D2235" s="173"/>
      <c r="E2235" s="8"/>
      <c r="F2235" s="16" t="s">
        <v>12</v>
      </c>
      <c r="G2235" s="16"/>
      <c r="H2235" s="16"/>
      <c r="I2235" s="169"/>
      <c r="J2235" s="168"/>
      <c r="K2235" s="169"/>
    </row>
    <row r="2236" spans="1:46" ht="12" customHeight="1" x14ac:dyDescent="0.2">
      <c r="A2236" s="170">
        <v>25194</v>
      </c>
      <c r="B2236" s="171" t="s">
        <v>365</v>
      </c>
      <c r="C2236" s="172"/>
      <c r="D2236" s="173"/>
      <c r="E2236" s="8"/>
      <c r="F2236" s="16" t="s">
        <v>12</v>
      </c>
      <c r="G2236" s="16"/>
      <c r="H2236" s="16"/>
      <c r="I2236" s="169"/>
      <c r="J2236" s="168"/>
      <c r="K2236" s="169"/>
    </row>
    <row r="2237" spans="1:46" ht="12" customHeight="1" x14ac:dyDescent="0.2">
      <c r="A2237" s="170">
        <v>25196</v>
      </c>
      <c r="B2237" s="171" t="s">
        <v>366</v>
      </c>
      <c r="C2237" s="172"/>
      <c r="D2237" s="173"/>
      <c r="E2237" s="8"/>
      <c r="F2237" s="16" t="s">
        <v>12</v>
      </c>
      <c r="G2237" s="16"/>
      <c r="H2237" s="16"/>
      <c r="I2237" s="169"/>
      <c r="J2237" s="168"/>
      <c r="K2237" s="169"/>
    </row>
    <row r="2238" spans="1:46" ht="12" customHeight="1" x14ac:dyDescent="0.2">
      <c r="A2238" s="170">
        <v>25197</v>
      </c>
      <c r="B2238" s="171" t="s">
        <v>367</v>
      </c>
      <c r="C2238" s="172"/>
      <c r="D2238" s="173"/>
      <c r="E2238" s="8"/>
      <c r="F2238" s="16" t="s">
        <v>12</v>
      </c>
      <c r="G2238" s="16"/>
      <c r="H2238" s="16"/>
      <c r="I2238" s="169"/>
      <c r="J2238" s="168"/>
      <c r="K2238" s="169"/>
    </row>
    <row r="2239" spans="1:46" ht="12" customHeight="1" x14ac:dyDescent="0.2">
      <c r="A2239" s="170">
        <v>25198</v>
      </c>
      <c r="B2239" s="171" t="s">
        <v>368</v>
      </c>
      <c r="C2239" s="172"/>
      <c r="D2239" s="173"/>
      <c r="E2239" s="8"/>
      <c r="F2239" s="16" t="s">
        <v>12</v>
      </c>
      <c r="G2239" s="16"/>
      <c r="H2239" s="16"/>
      <c r="I2239" s="169"/>
      <c r="J2239" s="168"/>
      <c r="K2239" s="169"/>
    </row>
    <row r="2240" spans="1:46" s="123" customFormat="1" ht="12" customHeight="1" x14ac:dyDescent="0.2">
      <c r="A2240" s="170">
        <v>25199</v>
      </c>
      <c r="B2240" s="171" t="s">
        <v>369</v>
      </c>
      <c r="C2240" s="172"/>
      <c r="D2240" s="173"/>
      <c r="E2240" s="8"/>
      <c r="F2240" s="16" t="s">
        <v>12</v>
      </c>
      <c r="G2240" s="16"/>
      <c r="H2240" s="16"/>
      <c r="I2240" s="169"/>
      <c r="J2240" s="151"/>
      <c r="K2240" s="152"/>
      <c r="L2240" s="145"/>
      <c r="M2240" s="146"/>
      <c r="N2240" s="145"/>
      <c r="O2240" s="146"/>
      <c r="P2240" s="145"/>
      <c r="Q2240" s="146"/>
      <c r="R2240" s="145"/>
      <c r="S2240" s="122"/>
      <c r="T2240" s="122"/>
      <c r="U2240" s="122"/>
      <c r="V2240" s="122"/>
      <c r="W2240" s="122"/>
      <c r="X2240" s="122"/>
      <c r="Y2240" s="122"/>
      <c r="Z2240" s="122"/>
      <c r="AA2240" s="122"/>
      <c r="AB2240" s="122"/>
      <c r="AC2240" s="122"/>
      <c r="AD2240" s="122"/>
      <c r="AE2240" s="122"/>
      <c r="AF2240" s="122"/>
      <c r="AG2240" s="122"/>
      <c r="AH2240" s="122"/>
      <c r="AI2240" s="122"/>
      <c r="AJ2240" s="122"/>
      <c r="AK2240" s="122"/>
      <c r="AL2240" s="122"/>
      <c r="AM2240" s="122"/>
      <c r="AN2240" s="122"/>
      <c r="AO2240" s="122"/>
      <c r="AP2240" s="122"/>
      <c r="AQ2240" s="122"/>
      <c r="AR2240" s="122"/>
      <c r="AS2240" s="122"/>
      <c r="AT2240" s="122"/>
    </row>
    <row r="2241" spans="1:46" ht="12" customHeight="1" x14ac:dyDescent="0.2">
      <c r="A2241" s="170">
        <v>25200</v>
      </c>
      <c r="B2241" s="171" t="s">
        <v>370</v>
      </c>
      <c r="C2241" s="172"/>
      <c r="D2241" s="173"/>
      <c r="E2241" s="8"/>
      <c r="F2241" s="16" t="s">
        <v>12</v>
      </c>
      <c r="G2241" s="16"/>
      <c r="H2241" s="16"/>
      <c r="I2241" s="169"/>
      <c r="J2241" s="168"/>
      <c r="K2241" s="169"/>
    </row>
    <row r="2242" spans="1:46" ht="12" customHeight="1" x14ac:dyDescent="0.2">
      <c r="A2242" s="170">
        <v>25201</v>
      </c>
      <c r="B2242" s="171" t="s">
        <v>371</v>
      </c>
      <c r="C2242" s="172"/>
      <c r="D2242" s="173"/>
      <c r="E2242" s="8"/>
      <c r="F2242" s="16" t="s">
        <v>12</v>
      </c>
      <c r="G2242" s="16"/>
      <c r="H2242" s="16"/>
      <c r="I2242" s="169"/>
      <c r="J2242" s="168"/>
      <c r="K2242" s="169"/>
    </row>
    <row r="2243" spans="1:46" s="28" customFormat="1" ht="12" customHeight="1" x14ac:dyDescent="0.2">
      <c r="A2243" s="170">
        <v>25202</v>
      </c>
      <c r="B2243" s="171" t="s">
        <v>372</v>
      </c>
      <c r="C2243" s="172"/>
      <c r="D2243" s="173"/>
      <c r="E2243" s="8"/>
      <c r="F2243" s="16" t="s">
        <v>12</v>
      </c>
      <c r="G2243" s="16"/>
      <c r="H2243" s="16"/>
      <c r="I2243" s="169"/>
      <c r="J2243" s="76"/>
      <c r="K2243" s="86"/>
      <c r="L2243" s="75"/>
      <c r="M2243" s="85"/>
      <c r="N2243" s="75"/>
      <c r="O2243" s="85"/>
      <c r="P2243" s="75"/>
      <c r="Q2243" s="85"/>
      <c r="R2243" s="75"/>
      <c r="S2243" s="62"/>
      <c r="T2243" s="62"/>
      <c r="U2243" s="62"/>
      <c r="V2243" s="62"/>
      <c r="W2243" s="62"/>
      <c r="X2243" s="62"/>
      <c r="Y2243" s="62"/>
      <c r="Z2243" s="62"/>
      <c r="AA2243" s="62"/>
      <c r="AB2243" s="62"/>
      <c r="AC2243" s="62"/>
      <c r="AD2243" s="62"/>
      <c r="AE2243" s="62"/>
      <c r="AF2243" s="62"/>
      <c r="AG2243" s="62"/>
      <c r="AH2243" s="62"/>
      <c r="AI2243" s="62"/>
      <c r="AJ2243" s="62"/>
      <c r="AK2243" s="62"/>
      <c r="AL2243" s="62"/>
      <c r="AM2243" s="62"/>
      <c r="AN2243" s="62"/>
      <c r="AO2243" s="62"/>
      <c r="AP2243" s="62"/>
      <c r="AQ2243" s="62"/>
      <c r="AR2243" s="62"/>
      <c r="AS2243" s="62"/>
      <c r="AT2243" s="62"/>
    </row>
    <row r="2244" spans="1:46" ht="12" customHeight="1" x14ac:dyDescent="0.2">
      <c r="A2244" s="170">
        <v>25203</v>
      </c>
      <c r="B2244" s="171" t="s">
        <v>373</v>
      </c>
      <c r="C2244" s="172"/>
      <c r="D2244" s="173"/>
      <c r="E2244" s="8"/>
      <c r="F2244" s="16" t="s">
        <v>12</v>
      </c>
      <c r="G2244" s="16"/>
      <c r="H2244" s="16"/>
      <c r="I2244" s="169"/>
      <c r="J2244" s="168"/>
      <c r="K2244" s="169"/>
    </row>
    <row r="2245" spans="1:46" ht="12" customHeight="1" x14ac:dyDescent="0.2">
      <c r="A2245" s="170">
        <v>25205</v>
      </c>
      <c r="B2245" s="192" t="s">
        <v>877</v>
      </c>
      <c r="C2245" s="172"/>
      <c r="D2245" s="173"/>
      <c r="E2245" s="8"/>
      <c r="F2245" s="16" t="s">
        <v>12</v>
      </c>
      <c r="G2245" s="16"/>
      <c r="H2245" s="16"/>
      <c r="I2245" s="169"/>
      <c r="J2245" s="168"/>
      <c r="K2245" s="169"/>
    </row>
    <row r="2246" spans="1:46" ht="12" customHeight="1" x14ac:dyDescent="0.2">
      <c r="A2246" s="170">
        <v>25206</v>
      </c>
      <c r="B2246" s="171" t="s">
        <v>374</v>
      </c>
      <c r="C2246" s="172"/>
      <c r="D2246" s="173"/>
      <c r="E2246" s="8"/>
      <c r="F2246" s="16" t="s">
        <v>12</v>
      </c>
      <c r="G2246" s="16"/>
      <c r="H2246" s="16"/>
      <c r="I2246" s="169"/>
      <c r="J2246" s="168"/>
      <c r="K2246" s="169"/>
    </row>
    <row r="2247" spans="1:46" ht="12" customHeight="1" x14ac:dyDescent="0.2">
      <c r="A2247" s="170">
        <v>25207</v>
      </c>
      <c r="B2247" s="171" t="s">
        <v>375</v>
      </c>
      <c r="C2247" s="172"/>
      <c r="D2247" s="173"/>
      <c r="E2247" s="8"/>
      <c r="F2247" s="16" t="s">
        <v>12</v>
      </c>
      <c r="G2247" s="16"/>
      <c r="H2247" s="16"/>
      <c r="I2247" s="169"/>
      <c r="J2247" s="168"/>
      <c r="K2247" s="169"/>
    </row>
    <row r="2248" spans="1:46" ht="12" customHeight="1" x14ac:dyDescent="0.2">
      <c r="A2248" s="170">
        <v>25208</v>
      </c>
      <c r="B2248" s="192" t="s">
        <v>878</v>
      </c>
      <c r="C2248" s="172"/>
      <c r="D2248" s="173"/>
      <c r="E2248" s="8"/>
      <c r="F2248" s="16"/>
      <c r="G2248" s="16"/>
      <c r="H2248" s="16"/>
      <c r="I2248" s="169"/>
      <c r="J2248" s="168"/>
      <c r="K2248" s="169"/>
    </row>
    <row r="2249" spans="1:46" ht="12" customHeight="1" x14ac:dyDescent="0.2">
      <c r="A2249" s="170">
        <v>25209</v>
      </c>
      <c r="B2249" s="171" t="s">
        <v>376</v>
      </c>
      <c r="C2249" s="172"/>
      <c r="D2249" s="173"/>
      <c r="E2249" s="8"/>
      <c r="F2249" s="16" t="s">
        <v>12</v>
      </c>
      <c r="G2249" s="16"/>
      <c r="H2249" s="16"/>
      <c r="I2249" s="169"/>
      <c r="J2249" s="168"/>
      <c r="K2249" s="169"/>
    </row>
    <row r="2250" spans="1:46" ht="12" customHeight="1" x14ac:dyDescent="0.2">
      <c r="A2250" s="170">
        <v>25210</v>
      </c>
      <c r="B2250" s="171" t="s">
        <v>377</v>
      </c>
      <c r="C2250" s="172"/>
      <c r="D2250" s="173"/>
      <c r="E2250" s="8"/>
      <c r="F2250" s="16" t="s">
        <v>12</v>
      </c>
      <c r="G2250" s="16"/>
      <c r="H2250" s="16"/>
      <c r="I2250" s="169"/>
      <c r="J2250" s="168"/>
      <c r="K2250" s="169"/>
    </row>
    <row r="2251" spans="1:46" ht="12" customHeight="1" x14ac:dyDescent="0.2">
      <c r="A2251" s="170">
        <v>25211</v>
      </c>
      <c r="B2251" s="171" t="s">
        <v>378</v>
      </c>
      <c r="C2251" s="172"/>
      <c r="D2251" s="173"/>
      <c r="E2251" s="8"/>
      <c r="F2251" s="16" t="s">
        <v>12</v>
      </c>
      <c r="G2251" s="16"/>
      <c r="H2251" s="16"/>
      <c r="I2251" s="169"/>
      <c r="J2251" s="168"/>
      <c r="K2251" s="169"/>
    </row>
    <row r="2252" spans="1:46" ht="12" customHeight="1" x14ac:dyDescent="0.2">
      <c r="A2252" s="170">
        <v>25212</v>
      </c>
      <c r="B2252" s="171" t="s">
        <v>379</v>
      </c>
      <c r="C2252" s="172"/>
      <c r="D2252" s="173"/>
      <c r="E2252" s="8"/>
      <c r="F2252" s="16" t="s">
        <v>12</v>
      </c>
      <c r="G2252" s="16"/>
      <c r="H2252" s="16"/>
      <c r="I2252" s="169"/>
      <c r="J2252" s="168"/>
      <c r="K2252" s="169"/>
    </row>
    <row r="2253" spans="1:46" ht="12" customHeight="1" x14ac:dyDescent="0.2">
      <c r="A2253" s="170">
        <v>25213</v>
      </c>
      <c r="B2253" s="171" t="s">
        <v>380</v>
      </c>
      <c r="C2253" s="172"/>
      <c r="D2253" s="173"/>
      <c r="E2253" s="8"/>
      <c r="F2253" s="16" t="s">
        <v>12</v>
      </c>
      <c r="G2253" s="16"/>
      <c r="H2253" s="16"/>
      <c r="I2253" s="169"/>
      <c r="J2253" s="168"/>
      <c r="K2253" s="169"/>
    </row>
    <row r="2254" spans="1:46" ht="12" customHeight="1" x14ac:dyDescent="0.2">
      <c r="A2254" s="170">
        <v>25214</v>
      </c>
      <c r="B2254" s="171" t="s">
        <v>381</v>
      </c>
      <c r="C2254" s="172"/>
      <c r="D2254" s="173"/>
      <c r="E2254" s="8"/>
      <c r="F2254" s="16" t="s">
        <v>12</v>
      </c>
      <c r="G2254" s="16"/>
      <c r="H2254" s="16"/>
      <c r="I2254" s="169"/>
      <c r="J2254" s="168"/>
      <c r="K2254" s="169"/>
    </row>
    <row r="2255" spans="1:46" ht="12" customHeight="1" x14ac:dyDescent="0.2">
      <c r="A2255" s="170">
        <v>25215</v>
      </c>
      <c r="B2255" s="171" t="s">
        <v>382</v>
      </c>
      <c r="C2255" s="172"/>
      <c r="D2255" s="173"/>
      <c r="E2255" s="8"/>
      <c r="F2255" s="16" t="s">
        <v>12</v>
      </c>
      <c r="G2255" s="16"/>
      <c r="H2255" s="16"/>
      <c r="I2255" s="169"/>
      <c r="J2255" s="168"/>
      <c r="K2255" s="169"/>
    </row>
    <row r="2256" spans="1:46" ht="12" customHeight="1" x14ac:dyDescent="0.2">
      <c r="A2256" s="170">
        <v>25216</v>
      </c>
      <c r="B2256" s="171" t="s">
        <v>383</v>
      </c>
      <c r="C2256" s="172"/>
      <c r="D2256" s="173"/>
      <c r="E2256" s="8"/>
      <c r="F2256" s="16" t="s">
        <v>12</v>
      </c>
      <c r="G2256" s="16"/>
      <c r="H2256" s="16"/>
      <c r="I2256" s="169"/>
      <c r="J2256" s="168"/>
      <c r="K2256" s="169"/>
    </row>
    <row r="2257" spans="1:46" ht="12" customHeight="1" x14ac:dyDescent="0.2">
      <c r="A2257" s="170">
        <v>25217</v>
      </c>
      <c r="B2257" s="171" t="s">
        <v>384</v>
      </c>
      <c r="C2257" s="172"/>
      <c r="D2257" s="173"/>
      <c r="E2257" s="8"/>
      <c r="F2257" s="16" t="s">
        <v>12</v>
      </c>
      <c r="G2257" s="16"/>
      <c r="H2257" s="16"/>
      <c r="I2257" s="169"/>
      <c r="J2257" s="168"/>
      <c r="K2257" s="169"/>
    </row>
    <row r="2258" spans="1:46" ht="12" customHeight="1" x14ac:dyDescent="0.2">
      <c r="A2258" s="170">
        <v>25218</v>
      </c>
      <c r="B2258" s="171" t="s">
        <v>385</v>
      </c>
      <c r="C2258" s="172"/>
      <c r="D2258" s="173"/>
      <c r="E2258" s="8"/>
      <c r="F2258" s="16" t="s">
        <v>12</v>
      </c>
      <c r="G2258" s="16"/>
      <c r="H2258" s="16"/>
      <c r="I2258" s="169"/>
      <c r="J2258" s="168"/>
      <c r="K2258" s="169"/>
    </row>
    <row r="2259" spans="1:46" ht="12" customHeight="1" x14ac:dyDescent="0.2">
      <c r="A2259" s="170">
        <v>25219</v>
      </c>
      <c r="B2259" s="171" t="s">
        <v>386</v>
      </c>
      <c r="C2259" s="172"/>
      <c r="D2259" s="173"/>
      <c r="E2259" s="8"/>
      <c r="F2259" s="16" t="s">
        <v>12</v>
      </c>
      <c r="G2259" s="16"/>
      <c r="H2259" s="16"/>
      <c r="I2259" s="169"/>
      <c r="J2259" s="168"/>
      <c r="K2259" s="169"/>
    </row>
    <row r="2260" spans="1:46" ht="12" customHeight="1" x14ac:dyDescent="0.2">
      <c r="A2260" s="170">
        <v>25220</v>
      </c>
      <c r="B2260" s="171" t="s">
        <v>387</v>
      </c>
      <c r="C2260" s="172"/>
      <c r="D2260" s="173"/>
      <c r="E2260" s="8"/>
      <c r="F2260" s="16" t="s">
        <v>12</v>
      </c>
      <c r="G2260" s="16"/>
      <c r="H2260" s="16"/>
      <c r="I2260" s="169"/>
      <c r="J2260" s="168"/>
      <c r="K2260" s="169"/>
    </row>
    <row r="2261" spans="1:46" ht="12" customHeight="1" x14ac:dyDescent="0.2">
      <c r="A2261" s="170">
        <v>25221</v>
      </c>
      <c r="B2261" s="171" t="s">
        <v>388</v>
      </c>
      <c r="C2261" s="172"/>
      <c r="D2261" s="173"/>
      <c r="E2261" s="8"/>
      <c r="F2261" s="16" t="s">
        <v>12</v>
      </c>
      <c r="G2261" s="16"/>
      <c r="H2261" s="16"/>
      <c r="I2261" s="169"/>
      <c r="J2261" s="168"/>
      <c r="K2261" s="169"/>
    </row>
    <row r="2262" spans="1:46" ht="12" customHeight="1" x14ac:dyDescent="0.2">
      <c r="A2262" s="170">
        <v>25222</v>
      </c>
      <c r="B2262" s="171" t="s">
        <v>389</v>
      </c>
      <c r="C2262" s="172"/>
      <c r="D2262" s="173"/>
      <c r="E2262" s="8"/>
      <c r="F2262" s="16" t="s">
        <v>12</v>
      </c>
      <c r="G2262" s="16"/>
      <c r="H2262" s="16"/>
      <c r="I2262" s="169"/>
      <c r="J2262" s="168"/>
      <c r="K2262" s="169"/>
    </row>
    <row r="2263" spans="1:46" ht="12" customHeight="1" x14ac:dyDescent="0.2">
      <c r="A2263" s="170">
        <v>25223</v>
      </c>
      <c r="B2263" s="171" t="s">
        <v>390</v>
      </c>
      <c r="C2263" s="172"/>
      <c r="D2263" s="173"/>
      <c r="E2263" s="8"/>
      <c r="F2263" s="16" t="s">
        <v>12</v>
      </c>
      <c r="G2263" s="16"/>
      <c r="H2263" s="16"/>
      <c r="I2263" s="169"/>
      <c r="J2263" s="168"/>
      <c r="K2263" s="169"/>
    </row>
    <row r="2264" spans="1:46" s="123" customFormat="1" ht="12" customHeight="1" x14ac:dyDescent="0.2">
      <c r="A2264" s="170">
        <v>25224</v>
      </c>
      <c r="B2264" s="171" t="s">
        <v>391</v>
      </c>
      <c r="C2264" s="172"/>
      <c r="D2264" s="173"/>
      <c r="E2264" s="8"/>
      <c r="F2264" s="16" t="s">
        <v>12</v>
      </c>
      <c r="G2264" s="16"/>
      <c r="H2264" s="16"/>
      <c r="I2264" s="169"/>
      <c r="J2264" s="151"/>
      <c r="K2264" s="152"/>
      <c r="L2264" s="145"/>
      <c r="M2264" s="146"/>
      <c r="N2264" s="145"/>
      <c r="O2264" s="146"/>
      <c r="P2264" s="145"/>
      <c r="Q2264" s="146"/>
      <c r="R2264" s="145"/>
      <c r="S2264" s="122"/>
      <c r="T2264" s="122"/>
      <c r="U2264" s="122"/>
      <c r="V2264" s="122"/>
      <c r="W2264" s="122"/>
      <c r="X2264" s="122"/>
      <c r="Y2264" s="122"/>
      <c r="Z2264" s="122"/>
      <c r="AA2264" s="122"/>
      <c r="AB2264" s="122"/>
      <c r="AC2264" s="122"/>
      <c r="AD2264" s="122"/>
      <c r="AE2264" s="122"/>
      <c r="AF2264" s="122"/>
      <c r="AG2264" s="122"/>
      <c r="AH2264" s="122"/>
      <c r="AI2264" s="122"/>
      <c r="AJ2264" s="122"/>
      <c r="AK2264" s="122"/>
      <c r="AL2264" s="122"/>
      <c r="AM2264" s="122"/>
      <c r="AN2264" s="122"/>
      <c r="AO2264" s="122"/>
      <c r="AP2264" s="122"/>
      <c r="AQ2264" s="122"/>
      <c r="AR2264" s="122"/>
      <c r="AS2264" s="122"/>
      <c r="AT2264" s="122"/>
    </row>
    <row r="2265" spans="1:46" s="123" customFormat="1" ht="12" customHeight="1" x14ac:dyDescent="0.2">
      <c r="A2265" s="170">
        <v>25225</v>
      </c>
      <c r="B2265" s="171" t="s">
        <v>392</v>
      </c>
      <c r="C2265" s="172"/>
      <c r="D2265" s="173"/>
      <c r="E2265" s="8"/>
      <c r="F2265" s="16" t="s">
        <v>12</v>
      </c>
      <c r="G2265" s="16"/>
      <c r="H2265" s="16"/>
      <c r="I2265" s="169"/>
      <c r="J2265" s="151"/>
      <c r="K2265" s="152"/>
      <c r="L2265" s="145"/>
      <c r="M2265" s="146"/>
      <c r="N2265" s="145"/>
      <c r="O2265" s="146"/>
      <c r="P2265" s="145"/>
      <c r="Q2265" s="146"/>
      <c r="R2265" s="145"/>
      <c r="S2265" s="122"/>
      <c r="T2265" s="122"/>
      <c r="U2265" s="122"/>
      <c r="V2265" s="122"/>
      <c r="W2265" s="122"/>
      <c r="X2265" s="122"/>
      <c r="Y2265" s="122"/>
      <c r="Z2265" s="122"/>
      <c r="AA2265" s="122"/>
      <c r="AB2265" s="122"/>
      <c r="AC2265" s="122"/>
      <c r="AD2265" s="122"/>
      <c r="AE2265" s="122"/>
      <c r="AF2265" s="122"/>
      <c r="AG2265" s="122"/>
      <c r="AH2265" s="122"/>
      <c r="AI2265" s="122"/>
      <c r="AJ2265" s="122"/>
      <c r="AK2265" s="122"/>
      <c r="AL2265" s="122"/>
      <c r="AM2265" s="122"/>
      <c r="AN2265" s="122"/>
      <c r="AO2265" s="122"/>
      <c r="AP2265" s="122"/>
      <c r="AQ2265" s="122"/>
      <c r="AR2265" s="122"/>
      <c r="AS2265" s="122"/>
      <c r="AT2265" s="122"/>
    </row>
    <row r="2266" spans="1:46" ht="12" customHeight="1" x14ac:dyDescent="0.2">
      <c r="A2266" s="170">
        <v>25226</v>
      </c>
      <c r="B2266" s="171" t="s">
        <v>393</v>
      </c>
      <c r="C2266" s="172"/>
      <c r="D2266" s="173"/>
      <c r="E2266" s="8"/>
      <c r="F2266" s="16" t="s">
        <v>12</v>
      </c>
      <c r="G2266" s="16"/>
      <c r="H2266" s="16"/>
      <c r="I2266" s="169"/>
      <c r="J2266" s="168"/>
      <c r="K2266" s="169"/>
    </row>
    <row r="2267" spans="1:46" s="123" customFormat="1" ht="12" customHeight="1" x14ac:dyDescent="0.2">
      <c r="A2267" s="170">
        <v>25227</v>
      </c>
      <c r="B2267" s="171" t="s">
        <v>394</v>
      </c>
      <c r="C2267" s="172"/>
      <c r="D2267" s="173"/>
      <c r="E2267" s="8"/>
      <c r="F2267" s="16" t="s">
        <v>12</v>
      </c>
      <c r="G2267" s="16"/>
      <c r="H2267" s="16"/>
      <c r="I2267" s="169"/>
      <c r="J2267" s="151"/>
      <c r="K2267" s="152"/>
      <c r="L2267" s="145"/>
      <c r="M2267" s="146"/>
      <c r="N2267" s="145"/>
      <c r="O2267" s="146"/>
      <c r="P2267" s="145"/>
      <c r="Q2267" s="146"/>
      <c r="R2267" s="145"/>
      <c r="S2267" s="122"/>
      <c r="T2267" s="122"/>
      <c r="U2267" s="122"/>
      <c r="V2267" s="122"/>
      <c r="W2267" s="122"/>
      <c r="X2267" s="122"/>
      <c r="Y2267" s="122"/>
      <c r="Z2267" s="122"/>
      <c r="AA2267" s="122"/>
      <c r="AB2267" s="122"/>
      <c r="AC2267" s="122"/>
      <c r="AD2267" s="122"/>
      <c r="AE2267" s="122"/>
      <c r="AF2267" s="122"/>
      <c r="AG2267" s="122"/>
      <c r="AH2267" s="122"/>
      <c r="AI2267" s="122"/>
      <c r="AJ2267" s="122"/>
      <c r="AK2267" s="122"/>
      <c r="AL2267" s="122"/>
      <c r="AM2267" s="122"/>
      <c r="AN2267" s="122"/>
      <c r="AO2267" s="122"/>
      <c r="AP2267" s="122"/>
      <c r="AQ2267" s="122"/>
      <c r="AR2267" s="122"/>
      <c r="AS2267" s="122"/>
      <c r="AT2267" s="122"/>
    </row>
    <row r="2268" spans="1:46" ht="12" customHeight="1" x14ac:dyDescent="0.2">
      <c r="A2268" s="170">
        <v>25228</v>
      </c>
      <c r="B2268" s="171" t="s">
        <v>395</v>
      </c>
      <c r="C2268" s="172"/>
      <c r="D2268" s="173"/>
      <c r="E2268" s="8"/>
      <c r="F2268" s="16" t="s">
        <v>12</v>
      </c>
      <c r="G2268" s="16"/>
      <c r="H2268" s="16"/>
      <c r="I2268" s="169"/>
      <c r="J2268" s="168"/>
      <c r="K2268" s="169"/>
    </row>
    <row r="2269" spans="1:46" ht="12" customHeight="1" x14ac:dyDescent="0.2">
      <c r="A2269" s="170">
        <v>25229</v>
      </c>
      <c r="B2269" s="171" t="s">
        <v>396</v>
      </c>
      <c r="C2269" s="172"/>
      <c r="D2269" s="173"/>
      <c r="E2269" s="8"/>
      <c r="F2269" s="16" t="s">
        <v>12</v>
      </c>
      <c r="G2269" s="16"/>
      <c r="H2269" s="16"/>
      <c r="I2269" s="169"/>
      <c r="J2269" s="168"/>
      <c r="K2269" s="169"/>
    </row>
    <row r="2270" spans="1:46" s="123" customFormat="1" ht="12" customHeight="1" x14ac:dyDescent="0.2">
      <c r="A2270" s="170">
        <v>25230</v>
      </c>
      <c r="B2270" s="171" t="s">
        <v>397</v>
      </c>
      <c r="C2270" s="172"/>
      <c r="D2270" s="173"/>
      <c r="E2270" s="8"/>
      <c r="F2270" s="16" t="s">
        <v>12</v>
      </c>
      <c r="G2270" s="16"/>
      <c r="H2270" s="16"/>
      <c r="I2270" s="169"/>
      <c r="J2270" s="151"/>
      <c r="K2270" s="152"/>
      <c r="L2270" s="145"/>
      <c r="M2270" s="146"/>
      <c r="N2270" s="145"/>
      <c r="O2270" s="146"/>
      <c r="P2270" s="145"/>
      <c r="Q2270" s="146"/>
      <c r="R2270" s="145"/>
      <c r="S2270" s="122"/>
      <c r="T2270" s="122"/>
      <c r="U2270" s="122"/>
      <c r="V2270" s="122"/>
      <c r="W2270" s="122"/>
      <c r="X2270" s="122"/>
      <c r="Y2270" s="122"/>
      <c r="Z2270" s="122"/>
      <c r="AA2270" s="122"/>
      <c r="AB2270" s="122"/>
      <c r="AC2270" s="122"/>
      <c r="AD2270" s="122"/>
      <c r="AE2270" s="122"/>
      <c r="AF2270" s="122"/>
      <c r="AG2270" s="122"/>
      <c r="AH2270" s="122"/>
      <c r="AI2270" s="122"/>
      <c r="AJ2270" s="122"/>
      <c r="AK2270" s="122"/>
      <c r="AL2270" s="122"/>
      <c r="AM2270" s="122"/>
      <c r="AN2270" s="122"/>
      <c r="AO2270" s="122"/>
      <c r="AP2270" s="122"/>
      <c r="AQ2270" s="122"/>
      <c r="AR2270" s="122"/>
      <c r="AS2270" s="122"/>
      <c r="AT2270" s="122"/>
    </row>
    <row r="2271" spans="1:46" ht="12" customHeight="1" x14ac:dyDescent="0.2">
      <c r="A2271" s="170">
        <v>25231</v>
      </c>
      <c r="B2271" s="171" t="s">
        <v>398</v>
      </c>
      <c r="C2271" s="172"/>
      <c r="D2271" s="173"/>
      <c r="E2271" s="8"/>
      <c r="F2271" s="16" t="s">
        <v>12</v>
      </c>
      <c r="G2271" s="16"/>
      <c r="H2271" s="16"/>
      <c r="I2271" s="169"/>
      <c r="J2271" s="168"/>
      <c r="K2271" s="169"/>
    </row>
    <row r="2272" spans="1:46" ht="12" customHeight="1" x14ac:dyDescent="0.2">
      <c r="A2272" s="170">
        <v>25232</v>
      </c>
      <c r="B2272" s="171" t="s">
        <v>399</v>
      </c>
      <c r="C2272" s="172"/>
      <c r="D2272" s="173"/>
      <c r="E2272" s="8"/>
      <c r="F2272" s="16" t="s">
        <v>12</v>
      </c>
      <c r="G2272" s="16"/>
      <c r="H2272" s="16"/>
      <c r="I2272" s="169"/>
      <c r="J2272" s="168"/>
      <c r="K2272" s="169"/>
    </row>
    <row r="2273" spans="1:46" s="28" customFormat="1" ht="12" customHeight="1" x14ac:dyDescent="0.2">
      <c r="A2273" s="170">
        <v>25233</v>
      </c>
      <c r="B2273" s="171" t="s">
        <v>400</v>
      </c>
      <c r="C2273" s="172"/>
      <c r="D2273" s="173"/>
      <c r="E2273" s="8"/>
      <c r="F2273" s="16" t="s">
        <v>12</v>
      </c>
      <c r="G2273" s="16"/>
      <c r="H2273" s="16"/>
      <c r="I2273" s="169"/>
      <c r="J2273" s="76"/>
      <c r="K2273" s="86"/>
      <c r="L2273" s="75"/>
      <c r="M2273" s="85"/>
      <c r="N2273" s="75"/>
      <c r="O2273" s="85"/>
      <c r="P2273" s="75"/>
      <c r="Q2273" s="85"/>
      <c r="R2273" s="75"/>
      <c r="S2273" s="62"/>
      <c r="T2273" s="62"/>
      <c r="U2273" s="62"/>
      <c r="V2273" s="62"/>
      <c r="W2273" s="62"/>
      <c r="X2273" s="62"/>
      <c r="Y2273" s="62"/>
      <c r="Z2273" s="62"/>
      <c r="AA2273" s="62"/>
      <c r="AB2273" s="62"/>
      <c r="AC2273" s="62"/>
      <c r="AD2273" s="62"/>
      <c r="AE2273" s="62"/>
      <c r="AF2273" s="62"/>
      <c r="AG2273" s="62"/>
      <c r="AH2273" s="62"/>
      <c r="AI2273" s="62"/>
      <c r="AJ2273" s="62"/>
      <c r="AK2273" s="62"/>
      <c r="AL2273" s="62"/>
      <c r="AM2273" s="62"/>
      <c r="AN2273" s="62"/>
      <c r="AO2273" s="62"/>
      <c r="AP2273" s="62"/>
      <c r="AQ2273" s="62"/>
      <c r="AR2273" s="62"/>
      <c r="AS2273" s="62"/>
      <c r="AT2273" s="62"/>
    </row>
    <row r="2274" spans="1:46" ht="12" customHeight="1" x14ac:dyDescent="0.2">
      <c r="A2274" s="170">
        <v>25234</v>
      </c>
      <c r="B2274" s="171" t="s">
        <v>401</v>
      </c>
      <c r="C2274" s="172"/>
      <c r="D2274" s="173"/>
      <c r="E2274" s="8"/>
      <c r="F2274" s="16" t="s">
        <v>12</v>
      </c>
      <c r="G2274" s="16"/>
      <c r="H2274" s="16"/>
      <c r="I2274" s="169"/>
      <c r="J2274" s="168"/>
      <c r="K2274" s="169"/>
    </row>
    <row r="2275" spans="1:46" ht="12" customHeight="1" x14ac:dyDescent="0.2">
      <c r="A2275" s="170">
        <v>25235</v>
      </c>
      <c r="B2275" s="171" t="s">
        <v>402</v>
      </c>
      <c r="C2275" s="172"/>
      <c r="D2275" s="173"/>
      <c r="E2275" s="8"/>
      <c r="F2275" s="16" t="s">
        <v>12</v>
      </c>
      <c r="G2275" s="16"/>
      <c r="H2275" s="16"/>
      <c r="I2275" s="169"/>
      <c r="J2275" s="168"/>
      <c r="K2275" s="169"/>
    </row>
    <row r="2276" spans="1:46" ht="12" customHeight="1" x14ac:dyDescent="0.2">
      <c r="A2276" s="170">
        <v>25236</v>
      </c>
      <c r="B2276" s="171" t="s">
        <v>403</v>
      </c>
      <c r="C2276" s="172"/>
      <c r="D2276" s="173"/>
      <c r="E2276" s="8"/>
      <c r="F2276" s="16" t="s">
        <v>12</v>
      </c>
      <c r="G2276" s="16"/>
      <c r="H2276" s="16"/>
      <c r="I2276" s="169"/>
      <c r="J2276" s="168"/>
      <c r="K2276" s="169"/>
    </row>
    <row r="2277" spans="1:46" ht="12" customHeight="1" x14ac:dyDescent="0.2">
      <c r="A2277" s="170">
        <v>25237</v>
      </c>
      <c r="B2277" s="171" t="s">
        <v>404</v>
      </c>
      <c r="C2277" s="172"/>
      <c r="D2277" s="173"/>
      <c r="E2277" s="8"/>
      <c r="F2277" s="16" t="s">
        <v>12</v>
      </c>
      <c r="G2277" s="16"/>
      <c r="H2277" s="16"/>
      <c r="I2277" s="169"/>
      <c r="J2277" s="168"/>
      <c r="K2277" s="169"/>
    </row>
    <row r="2278" spans="1:46" ht="12" customHeight="1" x14ac:dyDescent="0.2">
      <c r="A2278" s="170">
        <v>25238</v>
      </c>
      <c r="B2278" s="171" t="s">
        <v>405</v>
      </c>
      <c r="C2278" s="172"/>
      <c r="D2278" s="173"/>
      <c r="E2278" s="8"/>
      <c r="F2278" s="16" t="s">
        <v>12</v>
      </c>
      <c r="G2278" s="16"/>
      <c r="H2278" s="16"/>
      <c r="I2278" s="169"/>
      <c r="J2278" s="168"/>
      <c r="K2278" s="169"/>
    </row>
    <row r="2279" spans="1:46" s="123" customFormat="1" ht="12" customHeight="1" x14ac:dyDescent="0.2">
      <c r="A2279" s="170">
        <v>25239</v>
      </c>
      <c r="B2279" s="171" t="s">
        <v>406</v>
      </c>
      <c r="C2279" s="172"/>
      <c r="D2279" s="173"/>
      <c r="E2279" s="8"/>
      <c r="F2279" s="16" t="s">
        <v>12</v>
      </c>
      <c r="G2279" s="16"/>
      <c r="H2279" s="16"/>
      <c r="I2279" s="169"/>
      <c r="J2279" s="151"/>
      <c r="K2279" s="152"/>
      <c r="L2279" s="145"/>
      <c r="M2279" s="146"/>
      <c r="N2279" s="145"/>
      <c r="O2279" s="146"/>
      <c r="P2279" s="145"/>
      <c r="Q2279" s="146"/>
      <c r="R2279" s="145"/>
      <c r="S2279" s="122"/>
      <c r="T2279" s="122"/>
      <c r="U2279" s="122"/>
      <c r="V2279" s="122"/>
      <c r="W2279" s="122"/>
      <c r="X2279" s="122"/>
      <c r="Y2279" s="122"/>
      <c r="Z2279" s="122"/>
      <c r="AA2279" s="122"/>
      <c r="AB2279" s="122"/>
      <c r="AC2279" s="122"/>
      <c r="AD2279" s="122"/>
      <c r="AE2279" s="122"/>
      <c r="AF2279" s="122"/>
      <c r="AG2279" s="122"/>
      <c r="AH2279" s="122"/>
      <c r="AI2279" s="122"/>
      <c r="AJ2279" s="122"/>
      <c r="AK2279" s="122"/>
      <c r="AL2279" s="122"/>
      <c r="AM2279" s="122"/>
      <c r="AN2279" s="122"/>
      <c r="AO2279" s="122"/>
      <c r="AP2279" s="122"/>
      <c r="AQ2279" s="122"/>
      <c r="AR2279" s="122"/>
      <c r="AS2279" s="122"/>
      <c r="AT2279" s="122"/>
    </row>
    <row r="2280" spans="1:46" s="123" customFormat="1" ht="12" customHeight="1" x14ac:dyDescent="0.2">
      <c r="A2280" s="170">
        <v>25240</v>
      </c>
      <c r="B2280" s="171" t="s">
        <v>407</v>
      </c>
      <c r="C2280" s="172"/>
      <c r="D2280" s="173"/>
      <c r="E2280" s="8"/>
      <c r="F2280" s="16" t="s">
        <v>12</v>
      </c>
      <c r="G2280" s="16"/>
      <c r="H2280" s="16"/>
      <c r="I2280" s="169"/>
      <c r="J2280" s="151"/>
      <c r="K2280" s="152"/>
      <c r="L2280" s="145"/>
      <c r="M2280" s="146"/>
      <c r="N2280" s="145"/>
      <c r="O2280" s="146"/>
      <c r="P2280" s="145"/>
      <c r="Q2280" s="146"/>
      <c r="R2280" s="145"/>
      <c r="S2280" s="122"/>
      <c r="T2280" s="122"/>
      <c r="U2280" s="122"/>
      <c r="V2280" s="122"/>
      <c r="W2280" s="122"/>
      <c r="X2280" s="122"/>
      <c r="Y2280" s="122"/>
      <c r="Z2280" s="122"/>
      <c r="AA2280" s="122"/>
      <c r="AB2280" s="122"/>
      <c r="AC2280" s="122"/>
      <c r="AD2280" s="122"/>
      <c r="AE2280" s="122"/>
      <c r="AF2280" s="122"/>
      <c r="AG2280" s="122"/>
      <c r="AH2280" s="122"/>
      <c r="AI2280" s="122"/>
      <c r="AJ2280" s="122"/>
      <c r="AK2280" s="122"/>
      <c r="AL2280" s="122"/>
      <c r="AM2280" s="122"/>
      <c r="AN2280" s="122"/>
      <c r="AO2280" s="122"/>
      <c r="AP2280" s="122"/>
      <c r="AQ2280" s="122"/>
      <c r="AR2280" s="122"/>
      <c r="AS2280" s="122"/>
      <c r="AT2280" s="122"/>
    </row>
    <row r="2281" spans="1:46" ht="12" customHeight="1" x14ac:dyDescent="0.2">
      <c r="A2281" s="170">
        <v>25241</v>
      </c>
      <c r="B2281" s="171" t="s">
        <v>408</v>
      </c>
      <c r="C2281" s="172"/>
      <c r="D2281" s="173"/>
      <c r="E2281" s="8"/>
      <c r="F2281" s="16" t="s">
        <v>12</v>
      </c>
      <c r="G2281" s="16"/>
      <c r="H2281" s="16"/>
      <c r="I2281" s="169"/>
      <c r="J2281" s="168"/>
      <c r="K2281" s="169"/>
    </row>
    <row r="2282" spans="1:46" s="123" customFormat="1" ht="12" customHeight="1" x14ac:dyDescent="0.2">
      <c r="A2282" s="170">
        <v>25242</v>
      </c>
      <c r="B2282" s="171" t="s">
        <v>409</v>
      </c>
      <c r="C2282" s="172"/>
      <c r="D2282" s="173"/>
      <c r="E2282" s="8"/>
      <c r="F2282" s="16" t="s">
        <v>12</v>
      </c>
      <c r="G2282" s="16"/>
      <c r="H2282" s="16"/>
      <c r="I2282" s="169"/>
      <c r="J2282" s="151"/>
      <c r="K2282" s="152"/>
      <c r="L2282" s="145"/>
      <c r="M2282" s="146"/>
      <c r="N2282" s="145"/>
      <c r="O2282" s="146"/>
      <c r="P2282" s="145"/>
      <c r="Q2282" s="146"/>
      <c r="R2282" s="145"/>
      <c r="S2282" s="122"/>
      <c r="T2282" s="122"/>
      <c r="U2282" s="122"/>
      <c r="V2282" s="122"/>
      <c r="W2282" s="122"/>
      <c r="X2282" s="122"/>
      <c r="Y2282" s="122"/>
      <c r="Z2282" s="122"/>
      <c r="AA2282" s="122"/>
      <c r="AB2282" s="122"/>
      <c r="AC2282" s="122"/>
      <c r="AD2282" s="122"/>
      <c r="AE2282" s="122"/>
      <c r="AF2282" s="122"/>
      <c r="AG2282" s="122"/>
      <c r="AH2282" s="122"/>
      <c r="AI2282" s="122"/>
      <c r="AJ2282" s="122"/>
      <c r="AK2282" s="122"/>
      <c r="AL2282" s="122"/>
      <c r="AM2282" s="122"/>
      <c r="AN2282" s="122"/>
      <c r="AO2282" s="122"/>
      <c r="AP2282" s="122"/>
      <c r="AQ2282" s="122"/>
      <c r="AR2282" s="122"/>
      <c r="AS2282" s="122"/>
      <c r="AT2282" s="122"/>
    </row>
    <row r="2283" spans="1:46" ht="12" customHeight="1" x14ac:dyDescent="0.2">
      <c r="A2283" s="170">
        <v>25243</v>
      </c>
      <c r="B2283" s="171" t="s">
        <v>410</v>
      </c>
      <c r="C2283" s="172"/>
      <c r="D2283" s="173"/>
      <c r="E2283" s="8"/>
      <c r="F2283" s="16" t="s">
        <v>12</v>
      </c>
      <c r="G2283" s="16"/>
      <c r="H2283" s="16"/>
      <c r="I2283" s="169"/>
      <c r="J2283" s="168"/>
      <c r="K2283" s="169"/>
    </row>
    <row r="2284" spans="1:46" ht="12" customHeight="1" x14ac:dyDescent="0.2">
      <c r="A2284" s="170">
        <v>25244</v>
      </c>
      <c r="B2284" s="171" t="s">
        <v>411</v>
      </c>
      <c r="C2284" s="172"/>
      <c r="D2284" s="173"/>
      <c r="E2284" s="8"/>
      <c r="F2284" s="16" t="s">
        <v>12</v>
      </c>
      <c r="G2284" s="16"/>
      <c r="H2284" s="16"/>
      <c r="I2284" s="169"/>
      <c r="J2284" s="168"/>
      <c r="K2284" s="169"/>
    </row>
    <row r="2285" spans="1:46" s="123" customFormat="1" ht="12" customHeight="1" x14ac:dyDescent="0.2">
      <c r="A2285" s="170">
        <v>25245</v>
      </c>
      <c r="B2285" s="171" t="s">
        <v>412</v>
      </c>
      <c r="C2285" s="172"/>
      <c r="D2285" s="173"/>
      <c r="E2285" s="8"/>
      <c r="F2285" s="16" t="s">
        <v>12</v>
      </c>
      <c r="G2285" s="16"/>
      <c r="H2285" s="16"/>
      <c r="I2285" s="169"/>
      <c r="J2285" s="151"/>
      <c r="K2285" s="152"/>
      <c r="L2285" s="145"/>
      <c r="M2285" s="146"/>
      <c r="N2285" s="145"/>
      <c r="O2285" s="146"/>
      <c r="P2285" s="145"/>
      <c r="Q2285" s="146"/>
      <c r="R2285" s="145"/>
      <c r="S2285" s="122"/>
      <c r="T2285" s="122"/>
      <c r="U2285" s="122"/>
      <c r="V2285" s="122"/>
      <c r="W2285" s="122"/>
      <c r="X2285" s="122"/>
      <c r="Y2285" s="122"/>
      <c r="Z2285" s="122"/>
      <c r="AA2285" s="122"/>
      <c r="AB2285" s="122"/>
      <c r="AC2285" s="122"/>
      <c r="AD2285" s="122"/>
      <c r="AE2285" s="122"/>
      <c r="AF2285" s="122"/>
      <c r="AG2285" s="122"/>
      <c r="AH2285" s="122"/>
      <c r="AI2285" s="122"/>
      <c r="AJ2285" s="122"/>
      <c r="AK2285" s="122"/>
      <c r="AL2285" s="122"/>
      <c r="AM2285" s="122"/>
      <c r="AN2285" s="122"/>
      <c r="AO2285" s="122"/>
      <c r="AP2285" s="122"/>
      <c r="AQ2285" s="122"/>
      <c r="AR2285" s="122"/>
      <c r="AS2285" s="122"/>
      <c r="AT2285" s="122"/>
    </row>
    <row r="2286" spans="1:46" ht="12" customHeight="1" x14ac:dyDescent="0.2">
      <c r="A2286" s="170">
        <v>25246</v>
      </c>
      <c r="B2286" s="171" t="s">
        <v>413</v>
      </c>
      <c r="C2286" s="172"/>
      <c r="D2286" s="173"/>
      <c r="E2286" s="8"/>
      <c r="F2286" s="16" t="s">
        <v>12</v>
      </c>
      <c r="G2286" s="16"/>
      <c r="H2286" s="16"/>
      <c r="I2286" s="169"/>
      <c r="J2286" s="168"/>
      <c r="K2286" s="169"/>
    </row>
    <row r="2287" spans="1:46" ht="12" customHeight="1" x14ac:dyDescent="0.2">
      <c r="A2287" s="170">
        <v>25247</v>
      </c>
      <c r="B2287" s="171" t="s">
        <v>251</v>
      </c>
      <c r="C2287" s="172"/>
      <c r="D2287" s="173"/>
      <c r="E2287" s="8"/>
      <c r="F2287" s="16" t="s">
        <v>12</v>
      </c>
      <c r="G2287" s="16"/>
      <c r="H2287" s="16"/>
      <c r="I2287" s="169"/>
      <c r="J2287" s="168"/>
      <c r="K2287" s="169"/>
    </row>
    <row r="2288" spans="1:46" ht="12" customHeight="1" x14ac:dyDescent="0.2">
      <c r="A2288" s="170">
        <v>25248</v>
      </c>
      <c r="B2288" s="171" t="s">
        <v>414</v>
      </c>
      <c r="C2288" s="172"/>
      <c r="D2288" s="173"/>
      <c r="E2288" s="8"/>
      <c r="F2288" s="16" t="s">
        <v>12</v>
      </c>
      <c r="G2288" s="16"/>
      <c r="H2288" s="16"/>
      <c r="I2288" s="169"/>
      <c r="J2288" s="168"/>
      <c r="K2288" s="169"/>
    </row>
    <row r="2289" spans="1:46" ht="12" customHeight="1" x14ac:dyDescent="0.2">
      <c r="A2289" s="170">
        <v>25249</v>
      </c>
      <c r="B2289" s="171" t="s">
        <v>415</v>
      </c>
      <c r="C2289" s="172"/>
      <c r="D2289" s="173"/>
      <c r="E2289" s="8"/>
      <c r="F2289" s="16" t="s">
        <v>12</v>
      </c>
      <c r="G2289" s="16"/>
      <c r="H2289" s="16"/>
      <c r="I2289" s="169"/>
      <c r="J2289" s="168"/>
      <c r="K2289" s="169"/>
    </row>
    <row r="2290" spans="1:46" s="123" customFormat="1" ht="12" customHeight="1" x14ac:dyDescent="0.2">
      <c r="A2290" s="170">
        <v>25250</v>
      </c>
      <c r="B2290" s="171" t="s">
        <v>776</v>
      </c>
      <c r="C2290" s="172"/>
      <c r="D2290" s="173"/>
      <c r="E2290" s="8"/>
      <c r="F2290" s="16" t="s">
        <v>12</v>
      </c>
      <c r="G2290" s="16"/>
      <c r="H2290" s="16"/>
      <c r="I2290" s="169"/>
      <c r="J2290" s="151"/>
      <c r="K2290" s="152"/>
      <c r="L2290" s="145"/>
      <c r="M2290" s="146"/>
      <c r="N2290" s="145"/>
      <c r="O2290" s="146"/>
      <c r="P2290" s="145"/>
      <c r="Q2290" s="146"/>
      <c r="R2290" s="145"/>
      <c r="S2290" s="122"/>
      <c r="T2290" s="122"/>
      <c r="U2290" s="122"/>
      <c r="V2290" s="122"/>
      <c r="W2290" s="122"/>
      <c r="X2290" s="122"/>
      <c r="Y2290" s="122"/>
      <c r="Z2290" s="122"/>
      <c r="AA2290" s="122"/>
      <c r="AB2290" s="122"/>
      <c r="AC2290" s="122"/>
      <c r="AD2290" s="122"/>
      <c r="AE2290" s="122"/>
      <c r="AF2290" s="122"/>
      <c r="AG2290" s="122"/>
      <c r="AH2290" s="122"/>
      <c r="AI2290" s="122"/>
      <c r="AJ2290" s="122"/>
      <c r="AK2290" s="122"/>
      <c r="AL2290" s="122"/>
      <c r="AM2290" s="122"/>
      <c r="AN2290" s="122"/>
      <c r="AO2290" s="122"/>
      <c r="AP2290" s="122"/>
      <c r="AQ2290" s="122"/>
      <c r="AR2290" s="122"/>
      <c r="AS2290" s="122"/>
      <c r="AT2290" s="122"/>
    </row>
    <row r="2291" spans="1:46" s="123" customFormat="1" ht="12" customHeight="1" x14ac:dyDescent="0.2">
      <c r="A2291" s="170">
        <v>25251</v>
      </c>
      <c r="B2291" s="171" t="s">
        <v>777</v>
      </c>
      <c r="C2291" s="172"/>
      <c r="D2291" s="173"/>
      <c r="E2291" s="8"/>
      <c r="F2291" s="16" t="s">
        <v>12</v>
      </c>
      <c r="G2291" s="16"/>
      <c r="H2291" s="16"/>
      <c r="I2291" s="169"/>
      <c r="J2291" s="151"/>
      <c r="K2291" s="152"/>
      <c r="L2291" s="145"/>
      <c r="M2291" s="146"/>
      <c r="N2291" s="145"/>
      <c r="O2291" s="146"/>
      <c r="P2291" s="145"/>
      <c r="Q2291" s="146"/>
      <c r="R2291" s="145"/>
      <c r="S2291" s="122"/>
      <c r="T2291" s="122"/>
      <c r="U2291" s="122"/>
      <c r="V2291" s="122"/>
      <c r="W2291" s="122"/>
      <c r="X2291" s="122"/>
      <c r="Y2291" s="122"/>
      <c r="Z2291" s="122"/>
      <c r="AA2291" s="122"/>
      <c r="AB2291" s="122"/>
      <c r="AC2291" s="122"/>
      <c r="AD2291" s="122"/>
      <c r="AE2291" s="122"/>
      <c r="AF2291" s="122"/>
      <c r="AG2291" s="122"/>
      <c r="AH2291" s="122"/>
      <c r="AI2291" s="122"/>
      <c r="AJ2291" s="122"/>
      <c r="AK2291" s="122"/>
      <c r="AL2291" s="122"/>
      <c r="AM2291" s="122"/>
      <c r="AN2291" s="122"/>
      <c r="AO2291" s="122"/>
      <c r="AP2291" s="122"/>
      <c r="AQ2291" s="122"/>
      <c r="AR2291" s="122"/>
      <c r="AS2291" s="122"/>
      <c r="AT2291" s="122"/>
    </row>
    <row r="2292" spans="1:46" s="123" customFormat="1" ht="12" customHeight="1" x14ac:dyDescent="0.2">
      <c r="A2292" s="170">
        <v>25252</v>
      </c>
      <c r="B2292" s="171" t="s">
        <v>813</v>
      </c>
      <c r="C2292" s="172"/>
      <c r="D2292" s="173"/>
      <c r="E2292" s="8"/>
      <c r="F2292" s="16" t="s">
        <v>12</v>
      </c>
      <c r="G2292" s="16"/>
      <c r="H2292" s="16"/>
      <c r="I2292" s="169"/>
      <c r="J2292" s="151"/>
      <c r="K2292" s="152"/>
      <c r="L2292" s="145"/>
      <c r="M2292" s="146"/>
      <c r="N2292" s="145"/>
      <c r="O2292" s="146"/>
      <c r="P2292" s="145"/>
      <c r="Q2292" s="146"/>
      <c r="R2292" s="145"/>
      <c r="S2292" s="122"/>
      <c r="T2292" s="122"/>
      <c r="U2292" s="122"/>
      <c r="V2292" s="122"/>
      <c r="W2292" s="122"/>
      <c r="X2292" s="122"/>
      <c r="Y2292" s="122"/>
      <c r="Z2292" s="122"/>
      <c r="AA2292" s="122"/>
      <c r="AB2292" s="122"/>
      <c r="AC2292" s="122"/>
      <c r="AD2292" s="122"/>
      <c r="AE2292" s="122"/>
      <c r="AF2292" s="122"/>
      <c r="AG2292" s="122"/>
      <c r="AH2292" s="122"/>
      <c r="AI2292" s="122"/>
      <c r="AJ2292" s="122"/>
      <c r="AK2292" s="122"/>
      <c r="AL2292" s="122"/>
      <c r="AM2292" s="122"/>
      <c r="AN2292" s="122"/>
      <c r="AO2292" s="122"/>
      <c r="AP2292" s="122"/>
      <c r="AQ2292" s="122"/>
      <c r="AR2292" s="122"/>
      <c r="AS2292" s="122"/>
      <c r="AT2292" s="122"/>
    </row>
    <row r="2293" spans="1:46" s="123" customFormat="1" ht="12" customHeight="1" x14ac:dyDescent="0.2">
      <c r="A2293" s="170">
        <v>25253</v>
      </c>
      <c r="B2293" s="171" t="s">
        <v>814</v>
      </c>
      <c r="C2293" s="172"/>
      <c r="D2293" s="173"/>
      <c r="E2293" s="8"/>
      <c r="F2293" s="16" t="s">
        <v>12</v>
      </c>
      <c r="G2293" s="16"/>
      <c r="H2293" s="16"/>
      <c r="I2293" s="169"/>
      <c r="J2293" s="151"/>
      <c r="K2293" s="152"/>
      <c r="L2293" s="145"/>
      <c r="M2293" s="146"/>
      <c r="N2293" s="145"/>
      <c r="O2293" s="146"/>
      <c r="P2293" s="145"/>
      <c r="Q2293" s="146"/>
      <c r="R2293" s="145"/>
      <c r="S2293" s="122"/>
      <c r="T2293" s="122"/>
      <c r="U2293" s="122"/>
      <c r="V2293" s="122"/>
      <c r="W2293" s="122"/>
      <c r="X2293" s="122"/>
      <c r="Y2293" s="122"/>
      <c r="Z2293" s="122"/>
      <c r="AA2293" s="122"/>
      <c r="AB2293" s="122"/>
      <c r="AC2293" s="122"/>
      <c r="AD2293" s="122"/>
      <c r="AE2293" s="122"/>
      <c r="AF2293" s="122"/>
      <c r="AG2293" s="122"/>
      <c r="AH2293" s="122"/>
      <c r="AI2293" s="122"/>
      <c r="AJ2293" s="122"/>
      <c r="AK2293" s="122"/>
      <c r="AL2293" s="122"/>
      <c r="AM2293" s="122"/>
      <c r="AN2293" s="122"/>
      <c r="AO2293" s="122"/>
      <c r="AP2293" s="122"/>
      <c r="AQ2293" s="122"/>
      <c r="AR2293" s="122"/>
      <c r="AS2293" s="122"/>
      <c r="AT2293" s="122"/>
    </row>
    <row r="2294" spans="1:46" s="123" customFormat="1" ht="12" customHeight="1" x14ac:dyDescent="0.2">
      <c r="A2294" s="170">
        <v>25254</v>
      </c>
      <c r="B2294" s="171" t="s">
        <v>815</v>
      </c>
      <c r="C2294" s="172"/>
      <c r="D2294" s="173"/>
      <c r="E2294" s="8"/>
      <c r="F2294" s="16" t="s">
        <v>12</v>
      </c>
      <c r="G2294" s="16"/>
      <c r="H2294" s="16"/>
      <c r="I2294" s="169"/>
      <c r="J2294" s="151"/>
      <c r="K2294" s="152"/>
      <c r="L2294" s="145"/>
      <c r="M2294" s="146"/>
      <c r="N2294" s="145"/>
      <c r="O2294" s="146"/>
      <c r="P2294" s="145"/>
      <c r="Q2294" s="146"/>
      <c r="R2294" s="145"/>
      <c r="S2294" s="122"/>
      <c r="T2294" s="122"/>
      <c r="U2294" s="122"/>
      <c r="V2294" s="122"/>
      <c r="W2294" s="122"/>
      <c r="X2294" s="122"/>
      <c r="Y2294" s="122"/>
      <c r="Z2294" s="122"/>
      <c r="AA2294" s="122"/>
      <c r="AB2294" s="122"/>
      <c r="AC2294" s="122"/>
      <c r="AD2294" s="122"/>
      <c r="AE2294" s="122"/>
      <c r="AF2294" s="122"/>
      <c r="AG2294" s="122"/>
      <c r="AH2294" s="122"/>
      <c r="AI2294" s="122"/>
      <c r="AJ2294" s="122"/>
      <c r="AK2294" s="122"/>
      <c r="AL2294" s="122"/>
      <c r="AM2294" s="122"/>
      <c r="AN2294" s="122"/>
      <c r="AO2294" s="122"/>
      <c r="AP2294" s="122"/>
      <c r="AQ2294" s="122"/>
      <c r="AR2294" s="122"/>
      <c r="AS2294" s="122"/>
      <c r="AT2294" s="122"/>
    </row>
    <row r="2295" spans="1:46" s="123" customFormat="1" ht="12" customHeight="1" x14ac:dyDescent="0.2">
      <c r="A2295" s="170">
        <v>25255</v>
      </c>
      <c r="B2295" s="171" t="s">
        <v>838</v>
      </c>
      <c r="C2295" s="172"/>
      <c r="D2295" s="173"/>
      <c r="E2295" s="8"/>
      <c r="F2295" s="16" t="s">
        <v>12</v>
      </c>
      <c r="G2295" s="16"/>
      <c r="H2295" s="16"/>
      <c r="I2295" s="169"/>
      <c r="J2295" s="151"/>
      <c r="K2295" s="152"/>
      <c r="L2295" s="145"/>
      <c r="M2295" s="146"/>
      <c r="N2295" s="145"/>
      <c r="O2295" s="146"/>
      <c r="P2295" s="145"/>
      <c r="Q2295" s="146"/>
      <c r="R2295" s="145"/>
      <c r="S2295" s="122"/>
      <c r="T2295" s="122"/>
      <c r="U2295" s="122"/>
      <c r="V2295" s="122"/>
      <c r="W2295" s="122"/>
      <c r="X2295" s="122"/>
      <c r="Y2295" s="122"/>
      <c r="Z2295" s="122"/>
      <c r="AA2295" s="122"/>
      <c r="AB2295" s="122"/>
      <c r="AC2295" s="122"/>
      <c r="AD2295" s="122"/>
      <c r="AE2295" s="122"/>
      <c r="AF2295" s="122"/>
      <c r="AG2295" s="122"/>
      <c r="AH2295" s="122"/>
      <c r="AI2295" s="122"/>
      <c r="AJ2295" s="122"/>
      <c r="AK2295" s="122"/>
      <c r="AL2295" s="122"/>
      <c r="AM2295" s="122"/>
      <c r="AN2295" s="122"/>
      <c r="AO2295" s="122"/>
      <c r="AP2295" s="122"/>
      <c r="AQ2295" s="122"/>
      <c r="AR2295" s="122"/>
      <c r="AS2295" s="122"/>
      <c r="AT2295" s="122"/>
    </row>
    <row r="2296" spans="1:46" s="123" customFormat="1" ht="12" customHeight="1" x14ac:dyDescent="0.2">
      <c r="A2296" s="170">
        <v>25258</v>
      </c>
      <c r="B2296" s="171" t="s">
        <v>839</v>
      </c>
      <c r="C2296" s="172"/>
      <c r="D2296" s="173"/>
      <c r="E2296" s="8"/>
      <c r="F2296" s="16" t="s">
        <v>12</v>
      </c>
      <c r="G2296" s="16"/>
      <c r="H2296" s="16"/>
      <c r="I2296" s="169"/>
      <c r="J2296" s="151"/>
      <c r="K2296" s="152"/>
      <c r="L2296" s="145"/>
      <c r="M2296" s="146"/>
      <c r="N2296" s="145"/>
      <c r="O2296" s="146"/>
      <c r="P2296" s="145"/>
      <c r="Q2296" s="146"/>
      <c r="R2296" s="145"/>
      <c r="S2296" s="122"/>
      <c r="T2296" s="122"/>
      <c r="U2296" s="122"/>
      <c r="V2296" s="122"/>
      <c r="W2296" s="122"/>
      <c r="X2296" s="122"/>
      <c r="Y2296" s="122"/>
      <c r="Z2296" s="122"/>
      <c r="AA2296" s="122"/>
      <c r="AB2296" s="122"/>
      <c r="AC2296" s="122"/>
      <c r="AD2296" s="122"/>
      <c r="AE2296" s="122"/>
      <c r="AF2296" s="122"/>
      <c r="AG2296" s="122"/>
      <c r="AH2296" s="122"/>
      <c r="AI2296" s="122"/>
      <c r="AJ2296" s="122"/>
      <c r="AK2296" s="122"/>
      <c r="AL2296" s="122"/>
      <c r="AM2296" s="122"/>
      <c r="AN2296" s="122"/>
      <c r="AO2296" s="122"/>
      <c r="AP2296" s="122"/>
      <c r="AQ2296" s="122"/>
      <c r="AR2296" s="122"/>
      <c r="AS2296" s="122"/>
      <c r="AT2296" s="122"/>
    </row>
    <row r="2297" spans="1:46" s="123" customFormat="1" ht="12" customHeight="1" x14ac:dyDescent="0.2">
      <c r="A2297" s="170">
        <v>25259</v>
      </c>
      <c r="B2297" s="171" t="s">
        <v>840</v>
      </c>
      <c r="C2297" s="172"/>
      <c r="D2297" s="173"/>
      <c r="E2297" s="8"/>
      <c r="F2297" s="16" t="s">
        <v>12</v>
      </c>
      <c r="G2297" s="16"/>
      <c r="H2297" s="16"/>
      <c r="I2297" s="169"/>
      <c r="J2297" s="151"/>
      <c r="K2297" s="152"/>
      <c r="L2297" s="145"/>
      <c r="M2297" s="146"/>
      <c r="N2297" s="145"/>
      <c r="O2297" s="146"/>
      <c r="P2297" s="145"/>
      <c r="Q2297" s="146"/>
      <c r="R2297" s="145"/>
      <c r="S2297" s="122"/>
      <c r="T2297" s="122"/>
      <c r="U2297" s="122"/>
      <c r="V2297" s="122"/>
      <c r="W2297" s="122"/>
      <c r="X2297" s="122"/>
      <c r="Y2297" s="122"/>
      <c r="Z2297" s="122"/>
      <c r="AA2297" s="122"/>
      <c r="AB2297" s="122"/>
      <c r="AC2297" s="122"/>
      <c r="AD2297" s="122"/>
      <c r="AE2297" s="122"/>
      <c r="AF2297" s="122"/>
      <c r="AG2297" s="122"/>
      <c r="AH2297" s="122"/>
      <c r="AI2297" s="122"/>
      <c r="AJ2297" s="122"/>
      <c r="AK2297" s="122"/>
      <c r="AL2297" s="122"/>
      <c r="AM2297" s="122"/>
      <c r="AN2297" s="122"/>
      <c r="AO2297" s="122"/>
      <c r="AP2297" s="122"/>
      <c r="AQ2297" s="122"/>
      <c r="AR2297" s="122"/>
      <c r="AS2297" s="122"/>
      <c r="AT2297" s="122"/>
    </row>
    <row r="2298" spans="1:46" s="123" customFormat="1" ht="12" customHeight="1" x14ac:dyDescent="0.2">
      <c r="A2298" s="170">
        <v>25261</v>
      </c>
      <c r="B2298" s="171" t="s">
        <v>854</v>
      </c>
      <c r="C2298" s="172"/>
      <c r="D2298" s="173"/>
      <c r="E2298" s="8"/>
      <c r="F2298" s="16" t="s">
        <v>12</v>
      </c>
      <c r="G2298" s="16"/>
      <c r="H2298" s="16"/>
      <c r="I2298" s="169"/>
      <c r="J2298" s="151"/>
      <c r="K2298" s="152"/>
      <c r="L2298" s="145"/>
      <c r="M2298" s="146"/>
      <c r="N2298" s="145"/>
      <c r="O2298" s="146"/>
      <c r="P2298" s="145"/>
      <c r="Q2298" s="146"/>
      <c r="R2298" s="145"/>
      <c r="S2298" s="122"/>
      <c r="T2298" s="122"/>
      <c r="U2298" s="122"/>
      <c r="V2298" s="122"/>
      <c r="W2298" s="122"/>
      <c r="X2298" s="122"/>
      <c r="Y2298" s="122"/>
      <c r="Z2298" s="122"/>
      <c r="AA2298" s="122"/>
      <c r="AB2298" s="122"/>
      <c r="AC2298" s="122"/>
      <c r="AD2298" s="122"/>
      <c r="AE2298" s="122"/>
      <c r="AF2298" s="122"/>
      <c r="AG2298" s="122"/>
      <c r="AH2298" s="122"/>
      <c r="AI2298" s="122"/>
      <c r="AJ2298" s="122"/>
      <c r="AK2298" s="122"/>
      <c r="AL2298" s="122"/>
      <c r="AM2298" s="122"/>
      <c r="AN2298" s="122"/>
      <c r="AO2298" s="122"/>
      <c r="AP2298" s="122"/>
      <c r="AQ2298" s="122"/>
      <c r="AR2298" s="122"/>
      <c r="AS2298" s="122"/>
      <c r="AT2298" s="122"/>
    </row>
    <row r="2299" spans="1:46" s="123" customFormat="1" ht="14.25" x14ac:dyDescent="0.3">
      <c r="A2299" s="174" t="s">
        <v>645</v>
      </c>
      <c r="B2299" s="175"/>
      <c r="C2299" s="176"/>
      <c r="D2299" s="43"/>
      <c r="E2299" s="28"/>
      <c r="F2299" s="28"/>
      <c r="G2299" s="28"/>
      <c r="H2299" s="28"/>
      <c r="I2299" s="86"/>
      <c r="J2299" s="151"/>
      <c r="K2299" s="152"/>
      <c r="L2299" s="145"/>
      <c r="M2299" s="146"/>
      <c r="N2299" s="145"/>
      <c r="O2299" s="146"/>
      <c r="P2299" s="145"/>
      <c r="Q2299" s="146"/>
      <c r="R2299" s="145"/>
      <c r="S2299" s="122"/>
      <c r="T2299" s="122"/>
      <c r="U2299" s="122"/>
      <c r="V2299" s="122"/>
      <c r="W2299" s="122"/>
      <c r="X2299" s="122"/>
      <c r="Y2299" s="122"/>
      <c r="Z2299" s="122"/>
      <c r="AA2299" s="122"/>
      <c r="AB2299" s="122"/>
      <c r="AC2299" s="122"/>
      <c r="AD2299" s="122"/>
      <c r="AE2299" s="122"/>
      <c r="AF2299" s="122"/>
      <c r="AG2299" s="122"/>
      <c r="AH2299" s="122"/>
      <c r="AI2299" s="122"/>
      <c r="AJ2299" s="122"/>
      <c r="AK2299" s="122"/>
      <c r="AL2299" s="122"/>
      <c r="AM2299" s="122"/>
      <c r="AN2299" s="122"/>
      <c r="AO2299" s="122"/>
      <c r="AP2299" s="122"/>
      <c r="AQ2299" s="122"/>
      <c r="AR2299" s="122"/>
      <c r="AS2299" s="122"/>
      <c r="AT2299" s="122"/>
    </row>
    <row r="2300" spans="1:46" ht="14.25" x14ac:dyDescent="0.3">
      <c r="A2300" s="177" t="s">
        <v>665</v>
      </c>
      <c r="B2300" s="178"/>
      <c r="C2300" s="179"/>
      <c r="D2300" s="180"/>
      <c r="E2300" s="181"/>
      <c r="F2300" s="181"/>
      <c r="G2300" s="181"/>
      <c r="H2300" s="181"/>
      <c r="I2300" s="182"/>
      <c r="J2300" s="168"/>
      <c r="K2300" s="169"/>
    </row>
    <row r="2301" spans="1:46" s="28" customFormat="1" ht="14.25" customHeight="1" x14ac:dyDescent="0.3">
      <c r="A2301" s="65" t="s">
        <v>636</v>
      </c>
      <c r="B2301" s="183"/>
      <c r="C2301" s="184"/>
      <c r="D2301" s="185"/>
      <c r="E2301" s="186"/>
      <c r="F2301" s="186"/>
      <c r="G2301" s="186"/>
      <c r="H2301" s="186"/>
      <c r="I2301" s="187"/>
      <c r="J2301" s="76"/>
      <c r="K2301" s="86"/>
      <c r="L2301" s="75"/>
      <c r="M2301" s="85"/>
      <c r="N2301" s="75"/>
      <c r="O2301" s="85"/>
      <c r="P2301" s="75"/>
      <c r="Q2301" s="85"/>
      <c r="R2301" s="75"/>
      <c r="S2301" s="62"/>
      <c r="T2301" s="62"/>
      <c r="U2301" s="62"/>
      <c r="V2301" s="62"/>
      <c r="W2301" s="62"/>
      <c r="X2301" s="62"/>
      <c r="Y2301" s="62"/>
      <c r="Z2301" s="62"/>
      <c r="AA2301" s="62"/>
      <c r="AB2301" s="62"/>
      <c r="AC2301" s="62"/>
      <c r="AD2301" s="62"/>
      <c r="AE2301" s="62"/>
      <c r="AF2301" s="62"/>
      <c r="AG2301" s="62"/>
      <c r="AH2301" s="62"/>
      <c r="AI2301" s="62"/>
      <c r="AJ2301" s="62"/>
      <c r="AK2301" s="62"/>
      <c r="AL2301" s="62"/>
      <c r="AM2301" s="62"/>
      <c r="AN2301" s="62"/>
      <c r="AO2301" s="62"/>
      <c r="AP2301" s="62"/>
      <c r="AQ2301" s="62"/>
      <c r="AR2301" s="62"/>
      <c r="AS2301" s="62"/>
      <c r="AT2301" s="62"/>
    </row>
    <row r="2302" spans="1:46" ht="12" customHeight="1" x14ac:dyDescent="0.2">
      <c r="A2302" s="16" t="s">
        <v>643</v>
      </c>
      <c r="B2302" s="162" t="s">
        <v>10</v>
      </c>
      <c r="C2302" s="16">
        <v>11112</v>
      </c>
      <c r="D2302" s="16" t="s">
        <v>13</v>
      </c>
      <c r="E2302" s="162" t="s">
        <v>10</v>
      </c>
      <c r="F2302" s="16" t="s">
        <v>12</v>
      </c>
      <c r="G2302" s="16"/>
      <c r="H2302" s="16"/>
      <c r="I2302" s="169"/>
      <c r="J2302" s="168"/>
      <c r="K2302" s="169"/>
    </row>
    <row r="2303" spans="1:46" ht="12" customHeight="1" x14ac:dyDescent="0.2">
      <c r="B2303" s="162" t="s">
        <v>10</v>
      </c>
      <c r="C2303" s="16">
        <v>41500</v>
      </c>
      <c r="D2303" s="16" t="s">
        <v>20</v>
      </c>
      <c r="E2303" s="162" t="s">
        <v>10</v>
      </c>
      <c r="F2303" s="16" t="s">
        <v>12</v>
      </c>
      <c r="G2303" s="16"/>
      <c r="H2303" s="16"/>
      <c r="I2303" s="169"/>
      <c r="J2303" s="168"/>
      <c r="K2303" s="169"/>
    </row>
    <row r="2304" spans="1:46" ht="12" customHeight="1" x14ac:dyDescent="0.2">
      <c r="B2304" s="162" t="s">
        <v>10</v>
      </c>
      <c r="C2304" s="16">
        <v>41921</v>
      </c>
      <c r="D2304" s="16" t="s">
        <v>710</v>
      </c>
      <c r="E2304" s="162" t="s">
        <v>10</v>
      </c>
      <c r="F2304" s="16" t="s">
        <v>12</v>
      </c>
      <c r="G2304" s="16"/>
      <c r="H2304" s="16"/>
      <c r="I2304" s="169"/>
      <c r="J2304" s="168"/>
      <c r="K2304" s="169"/>
    </row>
    <row r="2305" spans="1:46" ht="12" customHeight="1" x14ac:dyDescent="0.2">
      <c r="B2305" s="162" t="s">
        <v>10</v>
      </c>
      <c r="C2305" s="16">
        <v>41922</v>
      </c>
      <c r="D2305" s="16" t="s">
        <v>29</v>
      </c>
      <c r="E2305" s="162" t="s">
        <v>10</v>
      </c>
      <c r="F2305" s="16" t="s">
        <v>12</v>
      </c>
      <c r="G2305" s="16"/>
      <c r="H2305" s="16"/>
      <c r="I2305" s="169"/>
      <c r="J2305" s="168"/>
      <c r="K2305" s="169"/>
    </row>
    <row r="2306" spans="1:46" ht="12" customHeight="1" x14ac:dyDescent="0.2">
      <c r="B2306" s="162" t="s">
        <v>10</v>
      </c>
      <c r="C2306" s="16">
        <v>41923</v>
      </c>
      <c r="D2306" s="16" t="s">
        <v>30</v>
      </c>
      <c r="E2306" s="162" t="s">
        <v>10</v>
      </c>
      <c r="F2306" s="16" t="s">
        <v>12</v>
      </c>
      <c r="G2306" s="16"/>
      <c r="H2306" s="16"/>
      <c r="I2306" s="169"/>
      <c r="J2306" s="168"/>
      <c r="K2306" s="169"/>
    </row>
    <row r="2307" spans="1:46" ht="12" customHeight="1" x14ac:dyDescent="0.2">
      <c r="B2307" s="162" t="s">
        <v>10</v>
      </c>
      <c r="C2307" s="16">
        <v>41924</v>
      </c>
      <c r="D2307" s="16" t="s">
        <v>829</v>
      </c>
      <c r="E2307" s="162" t="s">
        <v>10</v>
      </c>
      <c r="F2307" s="16" t="s">
        <v>12</v>
      </c>
      <c r="G2307" s="16"/>
      <c r="H2307" s="16"/>
      <c r="I2307" s="169"/>
      <c r="J2307" s="168"/>
      <c r="K2307" s="169"/>
    </row>
    <row r="2308" spans="1:46" ht="12" customHeight="1" x14ac:dyDescent="0.2">
      <c r="B2308" s="162" t="s">
        <v>10</v>
      </c>
      <c r="C2308" s="16">
        <v>41980</v>
      </c>
      <c r="D2308" s="16" t="s">
        <v>634</v>
      </c>
      <c r="E2308" s="162" t="s">
        <v>10</v>
      </c>
      <c r="F2308" s="16" t="s">
        <v>12</v>
      </c>
      <c r="G2308" s="16"/>
      <c r="H2308" s="16"/>
      <c r="I2308" s="169"/>
      <c r="J2308" s="168"/>
      <c r="K2308" s="169"/>
    </row>
    <row r="2309" spans="1:46" ht="12" customHeight="1" x14ac:dyDescent="0.2">
      <c r="A2309" s="16">
        <v>26107</v>
      </c>
      <c r="B2309" s="162" t="s">
        <v>10</v>
      </c>
      <c r="C2309" s="16">
        <v>41955</v>
      </c>
      <c r="D2309" s="16" t="s">
        <v>711</v>
      </c>
      <c r="E2309" s="162" t="s">
        <v>10</v>
      </c>
      <c r="F2309" s="16" t="s">
        <v>12</v>
      </c>
      <c r="G2309" s="16"/>
      <c r="H2309" s="16"/>
      <c r="I2309" s="169"/>
      <c r="J2309" s="168"/>
      <c r="K2309" s="169"/>
    </row>
    <row r="2310" spans="1:46" ht="12" customHeight="1" x14ac:dyDescent="0.2">
      <c r="A2310" s="163" t="s">
        <v>644</v>
      </c>
      <c r="B2310" s="188"/>
      <c r="C2310" s="165"/>
      <c r="D2310" s="165"/>
      <c r="E2310" s="193"/>
      <c r="F2310" s="194"/>
      <c r="G2310" s="166"/>
      <c r="H2310" s="166"/>
      <c r="I2310" s="167"/>
    </row>
    <row r="2311" spans="1:46" ht="14.25" x14ac:dyDescent="0.3">
      <c r="A2311" s="156" t="s">
        <v>666</v>
      </c>
      <c r="B2311" s="157"/>
      <c r="C2311" s="157"/>
      <c r="D2311" s="157"/>
      <c r="E2311" s="157"/>
      <c r="F2311" s="157"/>
      <c r="G2311" s="157"/>
      <c r="H2311" s="157"/>
      <c r="I2311" s="158"/>
      <c r="J2311" s="168"/>
      <c r="K2311" s="169"/>
    </row>
    <row r="2312" spans="1:46" x14ac:dyDescent="0.2">
      <c r="A2312" s="170">
        <v>26101</v>
      </c>
      <c r="B2312" s="171" t="s">
        <v>416</v>
      </c>
      <c r="C2312" s="172"/>
      <c r="D2312" s="173"/>
      <c r="E2312" s="8"/>
      <c r="F2312" s="16" t="s">
        <v>12</v>
      </c>
      <c r="G2312" s="16"/>
      <c r="H2312" s="16"/>
      <c r="I2312" s="169"/>
      <c r="J2312" s="168"/>
      <c r="K2312" s="169"/>
    </row>
    <row r="2313" spans="1:46" x14ac:dyDescent="0.2">
      <c r="A2313" s="170">
        <v>26102</v>
      </c>
      <c r="B2313" s="171" t="s">
        <v>417</v>
      </c>
      <c r="C2313" s="172"/>
      <c r="D2313" s="173"/>
      <c r="E2313" s="8"/>
      <c r="F2313" s="16" t="s">
        <v>12</v>
      </c>
      <c r="G2313" s="16"/>
      <c r="H2313" s="16"/>
      <c r="I2313" s="169"/>
      <c r="J2313" s="168"/>
      <c r="K2313" s="169"/>
    </row>
    <row r="2314" spans="1:46" x14ac:dyDescent="0.2">
      <c r="A2314" s="170">
        <v>26103</v>
      </c>
      <c r="B2314" s="171" t="s">
        <v>418</v>
      </c>
      <c r="C2314" s="172"/>
      <c r="D2314" s="173"/>
      <c r="E2314" s="8"/>
      <c r="F2314" s="16" t="s">
        <v>12</v>
      </c>
      <c r="G2314" s="16"/>
      <c r="H2314" s="16"/>
      <c r="I2314" s="169"/>
      <c r="J2314" s="168"/>
      <c r="K2314" s="169"/>
    </row>
    <row r="2315" spans="1:46" ht="12" customHeight="1" x14ac:dyDescent="0.2">
      <c r="A2315" s="170">
        <v>26104</v>
      </c>
      <c r="B2315" s="171" t="s">
        <v>419</v>
      </c>
      <c r="C2315" s="172"/>
      <c r="D2315" s="173"/>
      <c r="E2315" s="8"/>
      <c r="F2315" s="16" t="s">
        <v>12</v>
      </c>
      <c r="G2315" s="16"/>
      <c r="H2315" s="16"/>
      <c r="I2315" s="169"/>
      <c r="J2315" s="168"/>
      <c r="K2315" s="169"/>
    </row>
    <row r="2316" spans="1:46" ht="12" customHeight="1" x14ac:dyDescent="0.2">
      <c r="A2316" s="170">
        <v>26105</v>
      </c>
      <c r="B2316" s="171" t="s">
        <v>420</v>
      </c>
      <c r="C2316" s="172"/>
      <c r="D2316" s="173"/>
      <c r="E2316" s="8"/>
      <c r="F2316" s="16" t="s">
        <v>12</v>
      </c>
      <c r="G2316" s="16"/>
      <c r="H2316" s="16"/>
      <c r="I2316" s="169"/>
      <c r="J2316" s="168"/>
      <c r="K2316" s="169"/>
    </row>
    <row r="2317" spans="1:46" ht="12" customHeight="1" x14ac:dyDescent="0.2">
      <c r="A2317" s="170">
        <v>26106</v>
      </c>
      <c r="B2317" s="171" t="s">
        <v>421</v>
      </c>
      <c r="C2317" s="172"/>
      <c r="D2317" s="173"/>
      <c r="E2317" s="8"/>
      <c r="F2317" s="16" t="s">
        <v>12</v>
      </c>
      <c r="G2317" s="16"/>
      <c r="H2317" s="16"/>
      <c r="I2317" s="169"/>
      <c r="J2317" s="168"/>
      <c r="K2317" s="169"/>
    </row>
    <row r="2318" spans="1:46" ht="12" customHeight="1" x14ac:dyDescent="0.2">
      <c r="A2318" s="170">
        <v>26107</v>
      </c>
      <c r="B2318" s="171" t="s">
        <v>422</v>
      </c>
      <c r="C2318" s="172"/>
      <c r="D2318" s="173"/>
      <c r="E2318" s="8"/>
      <c r="F2318" s="16" t="s">
        <v>12</v>
      </c>
      <c r="G2318" s="16"/>
      <c r="H2318" s="16"/>
      <c r="I2318" s="169"/>
      <c r="J2318" s="168"/>
      <c r="K2318" s="169"/>
    </row>
    <row r="2319" spans="1:46" s="123" customFormat="1" ht="12" customHeight="1" x14ac:dyDescent="0.2">
      <c r="A2319" s="170">
        <v>26108</v>
      </c>
      <c r="B2319" s="171" t="s">
        <v>423</v>
      </c>
      <c r="C2319" s="172"/>
      <c r="D2319" s="173"/>
      <c r="E2319" s="8"/>
      <c r="F2319" s="16" t="s">
        <v>12</v>
      </c>
      <c r="G2319" s="16"/>
      <c r="H2319" s="16"/>
      <c r="I2319" s="169"/>
      <c r="J2319" s="151"/>
      <c r="K2319" s="152"/>
      <c r="L2319" s="145"/>
      <c r="M2319" s="146"/>
      <c r="N2319" s="145"/>
      <c r="O2319" s="146"/>
      <c r="P2319" s="145"/>
      <c r="Q2319" s="146"/>
      <c r="R2319" s="145"/>
      <c r="S2319" s="122"/>
      <c r="T2319" s="122"/>
      <c r="U2319" s="122"/>
      <c r="V2319" s="122"/>
      <c r="W2319" s="122"/>
      <c r="X2319" s="122"/>
      <c r="Y2319" s="122"/>
      <c r="Z2319" s="122"/>
      <c r="AA2319" s="122"/>
      <c r="AB2319" s="122"/>
      <c r="AC2319" s="122"/>
      <c r="AD2319" s="122"/>
      <c r="AE2319" s="122"/>
      <c r="AF2319" s="122"/>
      <c r="AG2319" s="122"/>
      <c r="AH2319" s="122"/>
      <c r="AI2319" s="122"/>
      <c r="AJ2319" s="122"/>
      <c r="AK2319" s="122"/>
      <c r="AL2319" s="122"/>
      <c r="AM2319" s="122"/>
      <c r="AN2319" s="122"/>
      <c r="AO2319" s="122"/>
      <c r="AP2319" s="122"/>
      <c r="AQ2319" s="122"/>
      <c r="AR2319" s="122"/>
      <c r="AS2319" s="122"/>
      <c r="AT2319" s="122"/>
    </row>
    <row r="2320" spans="1:46" s="123" customFormat="1" ht="12" customHeight="1" x14ac:dyDescent="0.2">
      <c r="A2320" s="170">
        <v>26109</v>
      </c>
      <c r="B2320" s="171" t="s">
        <v>424</v>
      </c>
      <c r="C2320" s="172"/>
      <c r="D2320" s="173"/>
      <c r="E2320" s="8"/>
      <c r="F2320" s="16" t="s">
        <v>12</v>
      </c>
      <c r="G2320" s="16"/>
      <c r="H2320" s="16"/>
      <c r="I2320" s="169"/>
      <c r="J2320" s="151"/>
      <c r="K2320" s="152"/>
      <c r="L2320" s="145"/>
      <c r="M2320" s="146"/>
      <c r="N2320" s="145"/>
      <c r="O2320" s="146"/>
      <c r="P2320" s="145"/>
      <c r="Q2320" s="146"/>
      <c r="R2320" s="145"/>
      <c r="S2320" s="122"/>
      <c r="T2320" s="122"/>
      <c r="U2320" s="122"/>
      <c r="V2320" s="122"/>
      <c r="W2320" s="122"/>
      <c r="X2320" s="122"/>
      <c r="Y2320" s="122"/>
      <c r="Z2320" s="122"/>
      <c r="AA2320" s="122"/>
      <c r="AB2320" s="122"/>
      <c r="AC2320" s="122"/>
      <c r="AD2320" s="122"/>
      <c r="AE2320" s="122"/>
      <c r="AF2320" s="122"/>
      <c r="AG2320" s="122"/>
      <c r="AH2320" s="122"/>
      <c r="AI2320" s="122"/>
      <c r="AJ2320" s="122"/>
      <c r="AK2320" s="122"/>
      <c r="AL2320" s="122"/>
      <c r="AM2320" s="122"/>
      <c r="AN2320" s="122"/>
      <c r="AO2320" s="122"/>
      <c r="AP2320" s="122"/>
      <c r="AQ2320" s="122"/>
      <c r="AR2320" s="122"/>
      <c r="AS2320" s="122"/>
      <c r="AT2320" s="122"/>
    </row>
    <row r="2321" spans="1:46" ht="12" customHeight="1" x14ac:dyDescent="0.2">
      <c r="A2321" s="170">
        <v>26110</v>
      </c>
      <c r="B2321" s="171" t="s">
        <v>425</v>
      </c>
      <c r="C2321" s="172"/>
      <c r="D2321" s="173"/>
      <c r="E2321" s="8"/>
      <c r="F2321" s="16" t="s">
        <v>12</v>
      </c>
      <c r="G2321" s="16"/>
      <c r="H2321" s="16"/>
      <c r="I2321" s="169"/>
      <c r="J2321" s="168"/>
      <c r="K2321" s="169"/>
    </row>
    <row r="2322" spans="1:46" s="123" customFormat="1" ht="12" customHeight="1" x14ac:dyDescent="0.2">
      <c r="A2322" s="170">
        <v>26111</v>
      </c>
      <c r="B2322" s="171" t="s">
        <v>426</v>
      </c>
      <c r="C2322" s="172"/>
      <c r="D2322" s="173"/>
      <c r="E2322" s="8"/>
      <c r="F2322" s="16" t="s">
        <v>12</v>
      </c>
      <c r="G2322" s="16"/>
      <c r="H2322" s="16"/>
      <c r="I2322" s="169"/>
      <c r="J2322" s="151"/>
      <c r="K2322" s="152"/>
      <c r="L2322" s="145"/>
      <c r="M2322" s="146"/>
      <c r="N2322" s="145"/>
      <c r="O2322" s="146"/>
      <c r="P2322" s="145"/>
      <c r="Q2322" s="146"/>
      <c r="R2322" s="145"/>
      <c r="S2322" s="122"/>
      <c r="T2322" s="122"/>
      <c r="U2322" s="122"/>
      <c r="V2322" s="122"/>
      <c r="W2322" s="122"/>
      <c r="X2322" s="122"/>
      <c r="Y2322" s="122"/>
      <c r="Z2322" s="122"/>
      <c r="AA2322" s="122"/>
      <c r="AB2322" s="122"/>
      <c r="AC2322" s="122"/>
      <c r="AD2322" s="122"/>
      <c r="AE2322" s="122"/>
      <c r="AF2322" s="122"/>
      <c r="AG2322" s="122"/>
      <c r="AH2322" s="122"/>
      <c r="AI2322" s="122"/>
      <c r="AJ2322" s="122"/>
      <c r="AK2322" s="122"/>
      <c r="AL2322" s="122"/>
      <c r="AM2322" s="122"/>
      <c r="AN2322" s="122"/>
      <c r="AO2322" s="122"/>
      <c r="AP2322" s="122"/>
      <c r="AQ2322" s="122"/>
      <c r="AR2322" s="122"/>
      <c r="AS2322" s="122"/>
      <c r="AT2322" s="122"/>
    </row>
    <row r="2323" spans="1:46" ht="12" customHeight="1" x14ac:dyDescent="0.2">
      <c r="A2323" s="170">
        <v>26112</v>
      </c>
      <c r="B2323" s="171" t="s">
        <v>427</v>
      </c>
      <c r="C2323" s="172"/>
      <c r="D2323" s="173"/>
      <c r="E2323" s="8"/>
      <c r="F2323" s="16" t="s">
        <v>12</v>
      </c>
      <c r="G2323" s="16"/>
      <c r="H2323" s="16"/>
      <c r="I2323" s="169"/>
      <c r="J2323" s="168"/>
      <c r="K2323" s="169"/>
    </row>
    <row r="2324" spans="1:46" ht="12" customHeight="1" x14ac:dyDescent="0.2">
      <c r="A2324" s="170">
        <v>26113</v>
      </c>
      <c r="B2324" s="171" t="s">
        <v>428</v>
      </c>
      <c r="C2324" s="172"/>
      <c r="D2324" s="173"/>
      <c r="E2324" s="8"/>
      <c r="F2324" s="16" t="s">
        <v>12</v>
      </c>
      <c r="G2324" s="16"/>
      <c r="H2324" s="16"/>
      <c r="I2324" s="169"/>
      <c r="J2324" s="168"/>
      <c r="K2324" s="169"/>
    </row>
    <row r="2325" spans="1:46" s="123" customFormat="1" ht="12" customHeight="1" x14ac:dyDescent="0.2">
      <c r="A2325" s="170">
        <v>26114</v>
      </c>
      <c r="B2325" s="171" t="s">
        <v>429</v>
      </c>
      <c r="C2325" s="172"/>
      <c r="D2325" s="173"/>
      <c r="E2325" s="8"/>
      <c r="F2325" s="16" t="s">
        <v>12</v>
      </c>
      <c r="G2325" s="16"/>
      <c r="H2325" s="16"/>
      <c r="I2325" s="169"/>
      <c r="J2325" s="151"/>
      <c r="K2325" s="152"/>
      <c r="L2325" s="145"/>
      <c r="M2325" s="146"/>
      <c r="N2325" s="145"/>
      <c r="O2325" s="146"/>
      <c r="P2325" s="145"/>
      <c r="Q2325" s="146"/>
      <c r="R2325" s="145"/>
      <c r="S2325" s="122"/>
      <c r="T2325" s="122"/>
      <c r="U2325" s="122"/>
      <c r="V2325" s="122"/>
      <c r="W2325" s="122"/>
      <c r="X2325" s="122"/>
      <c r="Y2325" s="122"/>
      <c r="Z2325" s="122"/>
      <c r="AA2325" s="122"/>
      <c r="AB2325" s="122"/>
      <c r="AC2325" s="122"/>
      <c r="AD2325" s="122"/>
      <c r="AE2325" s="122"/>
      <c r="AF2325" s="122"/>
      <c r="AG2325" s="122"/>
      <c r="AH2325" s="122"/>
      <c r="AI2325" s="122"/>
      <c r="AJ2325" s="122"/>
      <c r="AK2325" s="122"/>
      <c r="AL2325" s="122"/>
      <c r="AM2325" s="122"/>
      <c r="AN2325" s="122"/>
      <c r="AO2325" s="122"/>
      <c r="AP2325" s="122"/>
      <c r="AQ2325" s="122"/>
      <c r="AR2325" s="122"/>
      <c r="AS2325" s="122"/>
      <c r="AT2325" s="122"/>
    </row>
    <row r="2326" spans="1:46" ht="12" customHeight="1" x14ac:dyDescent="0.2">
      <c r="A2326" s="170">
        <v>26115</v>
      </c>
      <c r="B2326" s="171" t="s">
        <v>430</v>
      </c>
      <c r="C2326" s="172"/>
      <c r="D2326" s="173"/>
      <c r="E2326" s="8"/>
      <c r="F2326" s="16" t="s">
        <v>12</v>
      </c>
      <c r="G2326" s="16"/>
      <c r="H2326" s="16"/>
      <c r="I2326" s="169"/>
      <c r="J2326" s="168"/>
      <c r="K2326" s="169"/>
    </row>
    <row r="2327" spans="1:46" ht="12" customHeight="1" x14ac:dyDescent="0.2">
      <c r="A2327" s="170">
        <v>26116</v>
      </c>
      <c r="B2327" s="171" t="s">
        <v>431</v>
      </c>
      <c r="C2327" s="172"/>
      <c r="D2327" s="173"/>
      <c r="E2327" s="8"/>
      <c r="F2327" s="16" t="s">
        <v>12</v>
      </c>
      <c r="G2327" s="16"/>
      <c r="H2327" s="16"/>
      <c r="I2327" s="169"/>
      <c r="J2327" s="168"/>
      <c r="K2327" s="169"/>
    </row>
    <row r="2328" spans="1:46" s="123" customFormat="1" ht="12" customHeight="1" x14ac:dyDescent="0.2">
      <c r="A2328" s="170">
        <v>26117</v>
      </c>
      <c r="B2328" s="171" t="s">
        <v>432</v>
      </c>
      <c r="C2328" s="172"/>
      <c r="D2328" s="173"/>
      <c r="E2328" s="8"/>
      <c r="F2328" s="16" t="s">
        <v>12</v>
      </c>
      <c r="G2328" s="16"/>
      <c r="H2328" s="16"/>
      <c r="I2328" s="169"/>
      <c r="J2328" s="151"/>
      <c r="K2328" s="152"/>
      <c r="L2328" s="145"/>
      <c r="M2328" s="146"/>
      <c r="N2328" s="145"/>
      <c r="O2328" s="146"/>
      <c r="P2328" s="145"/>
      <c r="Q2328" s="146"/>
      <c r="R2328" s="145"/>
      <c r="S2328" s="122"/>
      <c r="T2328" s="122"/>
      <c r="U2328" s="122"/>
      <c r="V2328" s="122"/>
      <c r="W2328" s="122"/>
      <c r="X2328" s="122"/>
      <c r="Y2328" s="122"/>
      <c r="Z2328" s="122"/>
      <c r="AA2328" s="122"/>
      <c r="AB2328" s="122"/>
      <c r="AC2328" s="122"/>
      <c r="AD2328" s="122"/>
      <c r="AE2328" s="122"/>
      <c r="AF2328" s="122"/>
      <c r="AG2328" s="122"/>
      <c r="AH2328" s="122"/>
      <c r="AI2328" s="122"/>
      <c r="AJ2328" s="122"/>
      <c r="AK2328" s="122"/>
      <c r="AL2328" s="122"/>
      <c r="AM2328" s="122"/>
      <c r="AN2328" s="122"/>
      <c r="AO2328" s="122"/>
      <c r="AP2328" s="122"/>
      <c r="AQ2328" s="122"/>
      <c r="AR2328" s="122"/>
      <c r="AS2328" s="122"/>
      <c r="AT2328" s="122"/>
    </row>
    <row r="2329" spans="1:46" ht="12" customHeight="1" x14ac:dyDescent="0.2">
      <c r="A2329" s="170">
        <v>26118</v>
      </c>
      <c r="B2329" s="171" t="s">
        <v>433</v>
      </c>
      <c r="C2329" s="172"/>
      <c r="D2329" s="173"/>
      <c r="E2329" s="8"/>
      <c r="F2329" s="16" t="s">
        <v>12</v>
      </c>
      <c r="G2329" s="16"/>
      <c r="H2329" s="16"/>
      <c r="I2329" s="169"/>
      <c r="J2329" s="168"/>
      <c r="K2329" s="169"/>
    </row>
    <row r="2330" spans="1:46" s="28" customFormat="1" ht="12" customHeight="1" x14ac:dyDescent="0.2">
      <c r="A2330" s="170">
        <v>26119</v>
      </c>
      <c r="B2330" s="171" t="s">
        <v>434</v>
      </c>
      <c r="C2330" s="172"/>
      <c r="D2330" s="173"/>
      <c r="E2330" s="8"/>
      <c r="F2330" s="16" t="s">
        <v>12</v>
      </c>
      <c r="G2330" s="16"/>
      <c r="H2330" s="16"/>
      <c r="I2330" s="169"/>
      <c r="J2330" s="76"/>
      <c r="K2330" s="86"/>
      <c r="L2330" s="75"/>
      <c r="M2330" s="85"/>
      <c r="N2330" s="75"/>
      <c r="O2330" s="85"/>
      <c r="P2330" s="75"/>
      <c r="Q2330" s="85"/>
      <c r="R2330" s="75"/>
      <c r="S2330" s="62"/>
      <c r="T2330" s="62"/>
      <c r="U2330" s="62"/>
      <c r="V2330" s="62"/>
      <c r="W2330" s="62"/>
      <c r="X2330" s="62"/>
      <c r="Y2330" s="62"/>
      <c r="Z2330" s="62"/>
      <c r="AA2330" s="62"/>
      <c r="AB2330" s="62"/>
      <c r="AC2330" s="62"/>
      <c r="AD2330" s="62"/>
      <c r="AE2330" s="62"/>
      <c r="AF2330" s="62"/>
      <c r="AG2330" s="62"/>
      <c r="AH2330" s="62"/>
      <c r="AI2330" s="62"/>
      <c r="AJ2330" s="62"/>
      <c r="AK2330" s="62"/>
      <c r="AL2330" s="62"/>
      <c r="AM2330" s="62"/>
      <c r="AN2330" s="62"/>
      <c r="AO2330" s="62"/>
      <c r="AP2330" s="62"/>
      <c r="AQ2330" s="62"/>
      <c r="AR2330" s="62"/>
      <c r="AS2330" s="62"/>
      <c r="AT2330" s="62"/>
    </row>
    <row r="2331" spans="1:46" ht="12" customHeight="1" x14ac:dyDescent="0.2">
      <c r="A2331" s="170">
        <v>26120</v>
      </c>
      <c r="B2331" s="171" t="s">
        <v>435</v>
      </c>
      <c r="C2331" s="172"/>
      <c r="D2331" s="173"/>
      <c r="E2331" s="8"/>
      <c r="F2331" s="16" t="s">
        <v>12</v>
      </c>
      <c r="G2331" s="16"/>
      <c r="H2331" s="16"/>
      <c r="I2331" s="169"/>
      <c r="J2331" s="168"/>
      <c r="K2331" s="169"/>
    </row>
    <row r="2332" spans="1:46" ht="12" customHeight="1" x14ac:dyDescent="0.2">
      <c r="A2332" s="170">
        <v>26121</v>
      </c>
      <c r="B2332" s="171" t="s">
        <v>436</v>
      </c>
      <c r="C2332" s="172"/>
      <c r="D2332" s="173"/>
      <c r="E2332" s="8"/>
      <c r="F2332" s="16" t="s">
        <v>12</v>
      </c>
      <c r="G2332" s="16"/>
      <c r="H2332" s="16"/>
      <c r="I2332" s="169"/>
      <c r="J2332" s="168"/>
      <c r="K2332" s="169"/>
    </row>
    <row r="2333" spans="1:46" ht="12" customHeight="1" x14ac:dyDescent="0.2">
      <c r="A2333" s="170">
        <v>26122</v>
      </c>
      <c r="B2333" s="171" t="s">
        <v>437</v>
      </c>
      <c r="C2333" s="172"/>
      <c r="D2333" s="173"/>
      <c r="E2333" s="8"/>
      <c r="F2333" s="16" t="s">
        <v>12</v>
      </c>
      <c r="G2333" s="16"/>
      <c r="H2333" s="16"/>
      <c r="I2333" s="169"/>
      <c r="J2333" s="168"/>
      <c r="K2333" s="169"/>
    </row>
    <row r="2334" spans="1:46" ht="12" customHeight="1" x14ac:dyDescent="0.2">
      <c r="A2334" s="170">
        <v>26123</v>
      </c>
      <c r="B2334" s="171" t="s">
        <v>438</v>
      </c>
      <c r="C2334" s="172"/>
      <c r="D2334" s="173"/>
      <c r="E2334" s="8"/>
      <c r="F2334" s="16" t="s">
        <v>12</v>
      </c>
      <c r="G2334" s="16"/>
      <c r="H2334" s="16"/>
      <c r="I2334" s="169"/>
      <c r="J2334" s="168"/>
      <c r="K2334" s="169"/>
    </row>
    <row r="2335" spans="1:46" ht="12" customHeight="1" x14ac:dyDescent="0.2">
      <c r="A2335" s="170">
        <v>26124</v>
      </c>
      <c r="B2335" s="171" t="s">
        <v>439</v>
      </c>
      <c r="C2335" s="172"/>
      <c r="D2335" s="173"/>
      <c r="E2335" s="8"/>
      <c r="F2335" s="16" t="s">
        <v>12</v>
      </c>
      <c r="G2335" s="16"/>
      <c r="H2335" s="16"/>
      <c r="I2335" s="169"/>
      <c r="J2335" s="168"/>
      <c r="K2335" s="169"/>
    </row>
    <row r="2336" spans="1:46" ht="12" customHeight="1" x14ac:dyDescent="0.2">
      <c r="A2336" s="170">
        <v>26125</v>
      </c>
      <c r="B2336" s="171" t="s">
        <v>440</v>
      </c>
      <c r="C2336" s="172"/>
      <c r="D2336" s="173"/>
      <c r="E2336" s="8"/>
      <c r="F2336" s="16" t="s">
        <v>12</v>
      </c>
      <c r="G2336" s="16"/>
      <c r="H2336" s="16"/>
      <c r="I2336" s="169"/>
      <c r="J2336" s="168"/>
      <c r="K2336" s="169"/>
    </row>
    <row r="2337" spans="1:46" ht="12" customHeight="1" x14ac:dyDescent="0.2">
      <c r="A2337" s="170">
        <v>26126</v>
      </c>
      <c r="B2337" s="171" t="s">
        <v>441</v>
      </c>
      <c r="C2337" s="172"/>
      <c r="D2337" s="173"/>
      <c r="E2337" s="8"/>
      <c r="F2337" s="16" t="s">
        <v>12</v>
      </c>
      <c r="G2337" s="16"/>
      <c r="H2337" s="16"/>
      <c r="I2337" s="169"/>
      <c r="J2337" s="168"/>
      <c r="K2337" s="169"/>
    </row>
    <row r="2338" spans="1:46" ht="12" customHeight="1" x14ac:dyDescent="0.2">
      <c r="A2338" s="170">
        <v>26127</v>
      </c>
      <c r="B2338" s="171" t="s">
        <v>442</v>
      </c>
      <c r="C2338" s="172"/>
      <c r="D2338" s="173"/>
      <c r="E2338" s="8"/>
      <c r="F2338" s="16" t="s">
        <v>12</v>
      </c>
      <c r="G2338" s="16"/>
      <c r="H2338" s="16"/>
      <c r="I2338" s="169"/>
      <c r="J2338" s="168"/>
      <c r="K2338" s="169"/>
    </row>
    <row r="2339" spans="1:46" ht="12" customHeight="1" x14ac:dyDescent="0.2">
      <c r="A2339" s="170">
        <v>26128</v>
      </c>
      <c r="B2339" s="171" t="s">
        <v>443</v>
      </c>
      <c r="C2339" s="172"/>
      <c r="D2339" s="173"/>
      <c r="E2339" s="8"/>
      <c r="F2339" s="16" t="s">
        <v>12</v>
      </c>
      <c r="G2339" s="16"/>
      <c r="H2339" s="16"/>
      <c r="I2339" s="169"/>
      <c r="J2339" s="168"/>
      <c r="K2339" s="169"/>
    </row>
    <row r="2340" spans="1:46" ht="12" customHeight="1" x14ac:dyDescent="0.2">
      <c r="A2340" s="170">
        <v>26129</v>
      </c>
      <c r="B2340" s="171" t="s">
        <v>444</v>
      </c>
      <c r="C2340" s="172"/>
      <c r="D2340" s="173"/>
      <c r="E2340" s="8"/>
      <c r="F2340" s="16" t="s">
        <v>12</v>
      </c>
      <c r="G2340" s="16"/>
      <c r="H2340" s="16"/>
      <c r="I2340" s="169"/>
      <c r="J2340" s="168"/>
      <c r="K2340" s="169"/>
    </row>
    <row r="2341" spans="1:46" ht="12" customHeight="1" x14ac:dyDescent="0.2">
      <c r="A2341" s="170">
        <v>26130</v>
      </c>
      <c r="B2341" s="171" t="s">
        <v>445</v>
      </c>
      <c r="C2341" s="172"/>
      <c r="D2341" s="173"/>
      <c r="E2341" s="8"/>
      <c r="F2341" s="16" t="s">
        <v>12</v>
      </c>
      <c r="G2341" s="16"/>
      <c r="H2341" s="16"/>
      <c r="I2341" s="169"/>
      <c r="J2341" s="168"/>
      <c r="K2341" s="169"/>
    </row>
    <row r="2342" spans="1:46" ht="12" customHeight="1" x14ac:dyDescent="0.2">
      <c r="A2342" s="170">
        <v>26131</v>
      </c>
      <c r="B2342" s="171" t="s">
        <v>446</v>
      </c>
      <c r="C2342" s="172"/>
      <c r="D2342" s="173"/>
      <c r="E2342" s="8"/>
      <c r="F2342" s="16" t="s">
        <v>12</v>
      </c>
      <c r="G2342" s="16"/>
      <c r="H2342" s="16"/>
      <c r="I2342" s="169"/>
      <c r="J2342" s="168"/>
      <c r="K2342" s="169"/>
    </row>
    <row r="2343" spans="1:46" ht="12" customHeight="1" x14ac:dyDescent="0.2">
      <c r="A2343" s="170">
        <v>26132</v>
      </c>
      <c r="B2343" s="171" t="s">
        <v>447</v>
      </c>
      <c r="C2343" s="172"/>
      <c r="D2343" s="173"/>
      <c r="E2343" s="8"/>
      <c r="F2343" s="16" t="s">
        <v>12</v>
      </c>
      <c r="G2343" s="16"/>
      <c r="H2343" s="16"/>
      <c r="I2343" s="169"/>
      <c r="J2343" s="168"/>
      <c r="K2343" s="169"/>
    </row>
    <row r="2344" spans="1:46" ht="12" customHeight="1" x14ac:dyDescent="0.2">
      <c r="A2344" s="170">
        <v>26133</v>
      </c>
      <c r="B2344" s="171" t="s">
        <v>448</v>
      </c>
      <c r="C2344" s="172"/>
      <c r="D2344" s="173"/>
      <c r="E2344" s="8"/>
      <c r="F2344" s="16" t="s">
        <v>12</v>
      </c>
      <c r="G2344" s="16"/>
      <c r="H2344" s="16"/>
      <c r="I2344" s="169"/>
      <c r="J2344" s="168"/>
      <c r="K2344" s="169"/>
    </row>
    <row r="2345" spans="1:46" s="123" customFormat="1" ht="12" customHeight="1" x14ac:dyDescent="0.2">
      <c r="A2345" s="170">
        <v>26134</v>
      </c>
      <c r="B2345" s="171" t="s">
        <v>449</v>
      </c>
      <c r="C2345" s="172"/>
      <c r="D2345" s="173"/>
      <c r="E2345" s="8"/>
      <c r="F2345" s="16" t="s">
        <v>12</v>
      </c>
      <c r="G2345" s="16"/>
      <c r="H2345" s="16"/>
      <c r="I2345" s="169"/>
      <c r="J2345" s="151"/>
      <c r="K2345" s="152"/>
      <c r="L2345" s="145"/>
      <c r="M2345" s="146"/>
      <c r="N2345" s="145"/>
      <c r="O2345" s="146"/>
      <c r="P2345" s="145"/>
      <c r="Q2345" s="146"/>
      <c r="R2345" s="145"/>
      <c r="S2345" s="122"/>
      <c r="T2345" s="122"/>
      <c r="U2345" s="122"/>
      <c r="V2345" s="122"/>
      <c r="W2345" s="122"/>
      <c r="X2345" s="122"/>
      <c r="Y2345" s="122"/>
      <c r="Z2345" s="122"/>
      <c r="AA2345" s="122"/>
      <c r="AB2345" s="122"/>
      <c r="AC2345" s="122"/>
      <c r="AD2345" s="122"/>
      <c r="AE2345" s="122"/>
      <c r="AF2345" s="122"/>
      <c r="AG2345" s="122"/>
      <c r="AH2345" s="122"/>
      <c r="AI2345" s="122"/>
      <c r="AJ2345" s="122"/>
      <c r="AK2345" s="122"/>
      <c r="AL2345" s="122"/>
      <c r="AM2345" s="122"/>
      <c r="AN2345" s="122"/>
      <c r="AO2345" s="122"/>
      <c r="AP2345" s="122"/>
      <c r="AQ2345" s="122"/>
      <c r="AR2345" s="122"/>
      <c r="AS2345" s="122"/>
      <c r="AT2345" s="122"/>
    </row>
    <row r="2346" spans="1:46" s="123" customFormat="1" ht="12" customHeight="1" x14ac:dyDescent="0.2">
      <c r="A2346" s="170">
        <v>26135</v>
      </c>
      <c r="B2346" s="171" t="s">
        <v>450</v>
      </c>
      <c r="C2346" s="172"/>
      <c r="D2346" s="173"/>
      <c r="E2346" s="8"/>
      <c r="F2346" s="16" t="s">
        <v>12</v>
      </c>
      <c r="G2346" s="16"/>
      <c r="H2346" s="16"/>
      <c r="I2346" s="169"/>
      <c r="J2346" s="151"/>
      <c r="K2346" s="152"/>
      <c r="L2346" s="145"/>
      <c r="M2346" s="146"/>
      <c r="N2346" s="145"/>
      <c r="O2346" s="146"/>
      <c r="P2346" s="145"/>
      <c r="Q2346" s="146"/>
      <c r="R2346" s="145"/>
      <c r="S2346" s="122"/>
      <c r="T2346" s="122"/>
      <c r="U2346" s="122"/>
      <c r="V2346" s="122"/>
      <c r="W2346" s="122"/>
      <c r="X2346" s="122"/>
      <c r="Y2346" s="122"/>
      <c r="Z2346" s="122"/>
      <c r="AA2346" s="122"/>
      <c r="AB2346" s="122"/>
      <c r="AC2346" s="122"/>
      <c r="AD2346" s="122"/>
      <c r="AE2346" s="122"/>
      <c r="AF2346" s="122"/>
      <c r="AG2346" s="122"/>
      <c r="AH2346" s="122"/>
      <c r="AI2346" s="122"/>
      <c r="AJ2346" s="122"/>
      <c r="AK2346" s="122"/>
      <c r="AL2346" s="122"/>
      <c r="AM2346" s="122"/>
      <c r="AN2346" s="122"/>
      <c r="AO2346" s="122"/>
      <c r="AP2346" s="122"/>
      <c r="AQ2346" s="122"/>
      <c r="AR2346" s="122"/>
      <c r="AS2346" s="122"/>
      <c r="AT2346" s="122"/>
    </row>
    <row r="2347" spans="1:46" ht="12" customHeight="1" x14ac:dyDescent="0.2">
      <c r="A2347" s="170">
        <v>26136</v>
      </c>
      <c r="B2347" s="171" t="s">
        <v>451</v>
      </c>
      <c r="C2347" s="172"/>
      <c r="D2347" s="173"/>
      <c r="E2347" s="8"/>
      <c r="F2347" s="16" t="s">
        <v>12</v>
      </c>
      <c r="G2347" s="16"/>
      <c r="H2347" s="16"/>
      <c r="I2347" s="169"/>
      <c r="J2347" s="168"/>
      <c r="K2347" s="169"/>
    </row>
    <row r="2348" spans="1:46" s="123" customFormat="1" ht="12" customHeight="1" x14ac:dyDescent="0.2">
      <c r="A2348" s="170">
        <v>26137</v>
      </c>
      <c r="B2348" s="171" t="s">
        <v>452</v>
      </c>
      <c r="C2348" s="172"/>
      <c r="D2348" s="173"/>
      <c r="E2348" s="8"/>
      <c r="F2348" s="16" t="s">
        <v>12</v>
      </c>
      <c r="G2348" s="16"/>
      <c r="H2348" s="16"/>
      <c r="I2348" s="169"/>
      <c r="J2348" s="151"/>
      <c r="K2348" s="152"/>
      <c r="L2348" s="145"/>
      <c r="M2348" s="146"/>
      <c r="N2348" s="145"/>
      <c r="O2348" s="146"/>
      <c r="P2348" s="145"/>
      <c r="Q2348" s="146"/>
      <c r="R2348" s="145"/>
      <c r="S2348" s="122"/>
      <c r="T2348" s="122"/>
      <c r="U2348" s="122"/>
      <c r="V2348" s="122"/>
      <c r="W2348" s="122"/>
      <c r="X2348" s="122"/>
      <c r="Y2348" s="122"/>
      <c r="Z2348" s="122"/>
      <c r="AA2348" s="122"/>
      <c r="AB2348" s="122"/>
      <c r="AC2348" s="122"/>
      <c r="AD2348" s="122"/>
      <c r="AE2348" s="122"/>
      <c r="AF2348" s="122"/>
      <c r="AG2348" s="122"/>
      <c r="AH2348" s="122"/>
      <c r="AI2348" s="122"/>
      <c r="AJ2348" s="122"/>
      <c r="AK2348" s="122"/>
      <c r="AL2348" s="122"/>
      <c r="AM2348" s="122"/>
      <c r="AN2348" s="122"/>
      <c r="AO2348" s="122"/>
      <c r="AP2348" s="122"/>
      <c r="AQ2348" s="122"/>
      <c r="AR2348" s="122"/>
      <c r="AS2348" s="122"/>
      <c r="AT2348" s="122"/>
    </row>
    <row r="2349" spans="1:46" ht="12" customHeight="1" x14ac:dyDescent="0.2">
      <c r="A2349" s="170">
        <v>26138</v>
      </c>
      <c r="B2349" s="171" t="s">
        <v>453</v>
      </c>
      <c r="C2349" s="172"/>
      <c r="D2349" s="173"/>
      <c r="E2349" s="8"/>
      <c r="F2349" s="16" t="s">
        <v>12</v>
      </c>
      <c r="G2349" s="16"/>
      <c r="H2349" s="16"/>
      <c r="I2349" s="169"/>
      <c r="J2349" s="168"/>
      <c r="K2349" s="169"/>
    </row>
    <row r="2350" spans="1:46" ht="12" customHeight="1" x14ac:dyDescent="0.2">
      <c r="A2350" s="170">
        <v>26139</v>
      </c>
      <c r="B2350" s="171" t="s">
        <v>454</v>
      </c>
      <c r="C2350" s="172"/>
      <c r="D2350" s="173"/>
      <c r="E2350" s="8"/>
      <c r="F2350" s="16" t="s">
        <v>12</v>
      </c>
      <c r="G2350" s="16"/>
      <c r="H2350" s="16"/>
      <c r="I2350" s="169"/>
      <c r="J2350" s="168"/>
      <c r="K2350" s="169"/>
    </row>
    <row r="2351" spans="1:46" ht="12" customHeight="1" x14ac:dyDescent="0.2">
      <c r="A2351" s="170">
        <v>26140</v>
      </c>
      <c r="B2351" s="171" t="s">
        <v>455</v>
      </c>
      <c r="C2351" s="172"/>
      <c r="D2351" s="173"/>
      <c r="E2351" s="8"/>
      <c r="F2351" s="16" t="s">
        <v>12</v>
      </c>
      <c r="G2351" s="16"/>
      <c r="H2351" s="16"/>
      <c r="I2351" s="169"/>
      <c r="J2351" s="168"/>
      <c r="K2351" s="169"/>
    </row>
    <row r="2352" spans="1:46" s="123" customFormat="1" ht="12" customHeight="1" x14ac:dyDescent="0.2">
      <c r="A2352" s="170">
        <v>26141</v>
      </c>
      <c r="B2352" s="171" t="s">
        <v>456</v>
      </c>
      <c r="C2352" s="172"/>
      <c r="D2352" s="173"/>
      <c r="E2352" s="8"/>
      <c r="F2352" s="16" t="s">
        <v>12</v>
      </c>
      <c r="G2352" s="16"/>
      <c r="H2352" s="16"/>
      <c r="I2352" s="169"/>
      <c r="J2352" s="151"/>
      <c r="K2352" s="152"/>
      <c r="L2352" s="145"/>
      <c r="M2352" s="146"/>
      <c r="N2352" s="145"/>
      <c r="O2352" s="146"/>
      <c r="P2352" s="145"/>
      <c r="Q2352" s="146"/>
      <c r="R2352" s="145"/>
      <c r="S2352" s="122"/>
      <c r="T2352" s="122"/>
      <c r="U2352" s="122"/>
      <c r="V2352" s="122"/>
      <c r="W2352" s="122"/>
      <c r="X2352" s="122"/>
      <c r="Y2352" s="122"/>
      <c r="Z2352" s="122"/>
      <c r="AA2352" s="122"/>
      <c r="AB2352" s="122"/>
      <c r="AC2352" s="122"/>
      <c r="AD2352" s="122"/>
      <c r="AE2352" s="122"/>
      <c r="AF2352" s="122"/>
      <c r="AG2352" s="122"/>
      <c r="AH2352" s="122"/>
      <c r="AI2352" s="122"/>
      <c r="AJ2352" s="122"/>
      <c r="AK2352" s="122"/>
      <c r="AL2352" s="122"/>
      <c r="AM2352" s="122"/>
      <c r="AN2352" s="122"/>
      <c r="AO2352" s="122"/>
      <c r="AP2352" s="122"/>
      <c r="AQ2352" s="122"/>
      <c r="AR2352" s="122"/>
      <c r="AS2352" s="122"/>
      <c r="AT2352" s="122"/>
    </row>
    <row r="2353" spans="1:46" ht="12" customHeight="1" x14ac:dyDescent="0.2">
      <c r="A2353" s="170">
        <v>26142</v>
      </c>
      <c r="B2353" s="171" t="s">
        <v>457</v>
      </c>
      <c r="C2353" s="172"/>
      <c r="D2353" s="173"/>
      <c r="E2353" s="8"/>
      <c r="F2353" s="16" t="s">
        <v>12</v>
      </c>
      <c r="G2353" s="16"/>
      <c r="H2353" s="16"/>
      <c r="I2353" s="169"/>
      <c r="J2353" s="168"/>
      <c r="K2353" s="169"/>
    </row>
    <row r="2354" spans="1:46" ht="12" customHeight="1" x14ac:dyDescent="0.2">
      <c r="A2354" s="170">
        <v>26143</v>
      </c>
      <c r="B2354" s="171" t="s">
        <v>458</v>
      </c>
      <c r="C2354" s="172"/>
      <c r="D2354" s="173"/>
      <c r="E2354" s="8"/>
      <c r="F2354" s="16" t="s">
        <v>12</v>
      </c>
      <c r="G2354" s="16"/>
      <c r="H2354" s="16"/>
      <c r="I2354" s="169"/>
      <c r="J2354" s="168"/>
      <c r="K2354" s="169"/>
    </row>
    <row r="2355" spans="1:46" ht="12" customHeight="1" x14ac:dyDescent="0.2">
      <c r="A2355" s="170">
        <v>26144</v>
      </c>
      <c r="B2355" s="171" t="s">
        <v>459</v>
      </c>
      <c r="C2355" s="172"/>
      <c r="D2355" s="173"/>
      <c r="E2355" s="8"/>
      <c r="F2355" s="16" t="s">
        <v>12</v>
      </c>
      <c r="G2355" s="16"/>
      <c r="H2355" s="16"/>
      <c r="I2355" s="169"/>
      <c r="J2355" s="168"/>
      <c r="K2355" s="169"/>
    </row>
    <row r="2356" spans="1:46" ht="12" customHeight="1" x14ac:dyDescent="0.2">
      <c r="A2356" s="170">
        <v>26145</v>
      </c>
      <c r="B2356" s="171" t="s">
        <v>460</v>
      </c>
      <c r="C2356" s="172"/>
      <c r="D2356" s="173"/>
      <c r="E2356" s="8"/>
      <c r="F2356" s="16" t="s">
        <v>12</v>
      </c>
      <c r="G2356" s="16"/>
      <c r="H2356" s="16"/>
      <c r="I2356" s="169"/>
      <c r="J2356" s="168"/>
      <c r="K2356" s="169"/>
    </row>
    <row r="2357" spans="1:46" ht="12" customHeight="1" x14ac:dyDescent="0.2">
      <c r="A2357" s="170">
        <v>26146</v>
      </c>
      <c r="B2357" s="171" t="s">
        <v>461</v>
      </c>
      <c r="C2357" s="172"/>
      <c r="D2357" s="173"/>
      <c r="E2357" s="8"/>
      <c r="F2357" s="16" t="s">
        <v>12</v>
      </c>
      <c r="G2357" s="16"/>
      <c r="H2357" s="16"/>
      <c r="I2357" s="169"/>
      <c r="J2357" s="168"/>
      <c r="K2357" s="169"/>
    </row>
    <row r="2358" spans="1:46" s="123" customFormat="1" ht="12" customHeight="1" x14ac:dyDescent="0.2">
      <c r="A2358" s="170">
        <v>26147</v>
      </c>
      <c r="B2358" s="171" t="s">
        <v>462</v>
      </c>
      <c r="C2358" s="172"/>
      <c r="D2358" s="173"/>
      <c r="E2358" s="8"/>
      <c r="F2358" s="16" t="s">
        <v>12</v>
      </c>
      <c r="G2358" s="16"/>
      <c r="H2358" s="16"/>
      <c r="I2358" s="169"/>
      <c r="J2358" s="151"/>
      <c r="K2358" s="152"/>
      <c r="L2358" s="145"/>
      <c r="M2358" s="146"/>
      <c r="N2358" s="145"/>
      <c r="O2358" s="146"/>
      <c r="P2358" s="145"/>
      <c r="Q2358" s="146"/>
      <c r="R2358" s="145"/>
      <c r="S2358" s="122"/>
      <c r="T2358" s="122"/>
      <c r="U2358" s="122"/>
      <c r="V2358" s="122"/>
      <c r="W2358" s="122"/>
      <c r="X2358" s="122"/>
      <c r="Y2358" s="122"/>
      <c r="Z2358" s="122"/>
      <c r="AA2358" s="122"/>
      <c r="AB2358" s="122"/>
      <c r="AC2358" s="122"/>
      <c r="AD2358" s="122"/>
      <c r="AE2358" s="122"/>
      <c r="AF2358" s="122"/>
      <c r="AG2358" s="122"/>
      <c r="AH2358" s="122"/>
      <c r="AI2358" s="122"/>
      <c r="AJ2358" s="122"/>
      <c r="AK2358" s="122"/>
      <c r="AL2358" s="122"/>
      <c r="AM2358" s="122"/>
      <c r="AN2358" s="122"/>
      <c r="AO2358" s="122"/>
      <c r="AP2358" s="122"/>
      <c r="AQ2358" s="122"/>
      <c r="AR2358" s="122"/>
      <c r="AS2358" s="122"/>
      <c r="AT2358" s="122"/>
    </row>
    <row r="2359" spans="1:46" ht="12" customHeight="1" x14ac:dyDescent="0.2">
      <c r="A2359" s="170">
        <v>26148</v>
      </c>
      <c r="B2359" s="171" t="s">
        <v>463</v>
      </c>
      <c r="C2359" s="172"/>
      <c r="D2359" s="173"/>
      <c r="E2359" s="8"/>
      <c r="F2359" s="16" t="s">
        <v>12</v>
      </c>
      <c r="G2359" s="16"/>
      <c r="H2359" s="16"/>
      <c r="I2359" s="169"/>
      <c r="J2359" s="168"/>
      <c r="K2359" s="169"/>
    </row>
    <row r="2360" spans="1:46" ht="12" customHeight="1" x14ac:dyDescent="0.2">
      <c r="A2360" s="170">
        <v>26149</v>
      </c>
      <c r="B2360" s="171" t="s">
        <v>464</v>
      </c>
      <c r="C2360" s="172"/>
      <c r="D2360" s="173"/>
      <c r="E2360" s="8"/>
      <c r="F2360" s="16" t="s">
        <v>12</v>
      </c>
      <c r="G2360" s="16"/>
      <c r="H2360" s="16"/>
      <c r="I2360" s="169"/>
      <c r="J2360" s="168"/>
      <c r="K2360" s="169"/>
    </row>
    <row r="2361" spans="1:46" s="28" customFormat="1" ht="12" customHeight="1" x14ac:dyDescent="0.2">
      <c r="A2361" s="170">
        <v>26150</v>
      </c>
      <c r="B2361" s="171" t="s">
        <v>465</v>
      </c>
      <c r="C2361" s="172"/>
      <c r="D2361" s="173"/>
      <c r="E2361" s="8"/>
      <c r="F2361" s="16" t="s">
        <v>12</v>
      </c>
      <c r="G2361" s="16"/>
      <c r="H2361" s="16"/>
      <c r="I2361" s="169"/>
      <c r="J2361" s="76"/>
      <c r="K2361" s="86"/>
      <c r="L2361" s="75"/>
      <c r="M2361" s="85"/>
      <c r="N2361" s="75"/>
      <c r="O2361" s="85"/>
      <c r="P2361" s="75"/>
      <c r="Q2361" s="85"/>
      <c r="R2361" s="75"/>
      <c r="S2361" s="62"/>
      <c r="T2361" s="62"/>
      <c r="U2361" s="62"/>
      <c r="V2361" s="62"/>
      <c r="W2361" s="62"/>
      <c r="X2361" s="62"/>
      <c r="Y2361" s="62"/>
      <c r="Z2361" s="62"/>
      <c r="AA2361" s="62"/>
      <c r="AB2361" s="62"/>
      <c r="AC2361" s="62"/>
      <c r="AD2361" s="62"/>
      <c r="AE2361" s="62"/>
      <c r="AF2361" s="62"/>
      <c r="AG2361" s="62"/>
      <c r="AH2361" s="62"/>
      <c r="AI2361" s="62"/>
      <c r="AJ2361" s="62"/>
      <c r="AK2361" s="62"/>
      <c r="AL2361" s="62"/>
      <c r="AM2361" s="62"/>
      <c r="AN2361" s="62"/>
      <c r="AO2361" s="62"/>
      <c r="AP2361" s="62"/>
      <c r="AQ2361" s="62"/>
      <c r="AR2361" s="62"/>
      <c r="AS2361" s="62"/>
      <c r="AT2361" s="62"/>
    </row>
    <row r="2362" spans="1:46" ht="12" customHeight="1" x14ac:dyDescent="0.2">
      <c r="A2362" s="170">
        <v>26151</v>
      </c>
      <c r="B2362" s="171" t="s">
        <v>466</v>
      </c>
      <c r="C2362" s="172"/>
      <c r="D2362" s="173"/>
      <c r="E2362" s="8"/>
      <c r="F2362" s="16" t="s">
        <v>12</v>
      </c>
      <c r="G2362" s="16"/>
      <c r="H2362" s="16"/>
      <c r="I2362" s="169"/>
      <c r="J2362" s="168"/>
      <c r="K2362" s="169"/>
    </row>
    <row r="2363" spans="1:46" ht="12" customHeight="1" x14ac:dyDescent="0.2">
      <c r="A2363" s="170">
        <v>26152</v>
      </c>
      <c r="B2363" s="171" t="s">
        <v>467</v>
      </c>
      <c r="C2363" s="172"/>
      <c r="D2363" s="173"/>
      <c r="E2363" s="8"/>
      <c r="F2363" s="16" t="s">
        <v>12</v>
      </c>
      <c r="G2363" s="16"/>
      <c r="H2363" s="16"/>
      <c r="I2363" s="169"/>
      <c r="J2363" s="168"/>
      <c r="K2363" s="169"/>
    </row>
    <row r="2364" spans="1:46" ht="12" customHeight="1" x14ac:dyDescent="0.2">
      <c r="A2364" s="170">
        <v>26153</v>
      </c>
      <c r="B2364" s="171" t="s">
        <v>468</v>
      </c>
      <c r="C2364" s="172"/>
      <c r="D2364" s="173"/>
      <c r="E2364" s="8"/>
      <c r="F2364" s="16" t="s">
        <v>12</v>
      </c>
      <c r="G2364" s="16"/>
      <c r="H2364" s="16"/>
      <c r="I2364" s="169"/>
      <c r="J2364" s="168"/>
      <c r="K2364" s="169"/>
    </row>
    <row r="2365" spans="1:46" ht="12" customHeight="1" x14ac:dyDescent="0.2">
      <c r="A2365" s="170">
        <v>26154</v>
      </c>
      <c r="B2365" s="171" t="s">
        <v>469</v>
      </c>
      <c r="C2365" s="172"/>
      <c r="D2365" s="173"/>
      <c r="E2365" s="8"/>
      <c r="F2365" s="16" t="s">
        <v>12</v>
      </c>
      <c r="G2365" s="16"/>
      <c r="H2365" s="16"/>
      <c r="I2365" s="169"/>
      <c r="J2365" s="168"/>
      <c r="K2365" s="169"/>
    </row>
    <row r="2366" spans="1:46" s="144" customFormat="1" ht="12" customHeight="1" x14ac:dyDescent="0.2">
      <c r="A2366" s="170">
        <v>26155</v>
      </c>
      <c r="B2366" s="171" t="s">
        <v>470</v>
      </c>
      <c r="C2366" s="172"/>
      <c r="D2366" s="173"/>
      <c r="E2366" s="8"/>
      <c r="F2366" s="16" t="s">
        <v>12</v>
      </c>
      <c r="G2366" s="16"/>
      <c r="H2366" s="16"/>
      <c r="I2366" s="169"/>
      <c r="J2366" s="195"/>
      <c r="K2366" s="196"/>
      <c r="L2366" s="142"/>
      <c r="M2366" s="143"/>
      <c r="N2366" s="142"/>
      <c r="O2366" s="143"/>
      <c r="P2366" s="142"/>
      <c r="Q2366" s="143"/>
      <c r="R2366" s="142"/>
      <c r="S2366" s="62"/>
      <c r="T2366" s="62"/>
      <c r="U2366" s="62"/>
      <c r="V2366" s="62"/>
      <c r="W2366" s="62"/>
      <c r="X2366" s="62"/>
      <c r="Y2366" s="62"/>
      <c r="Z2366" s="62"/>
      <c r="AA2366" s="62"/>
      <c r="AB2366" s="62"/>
      <c r="AC2366" s="62"/>
      <c r="AD2366" s="62"/>
      <c r="AE2366" s="62"/>
      <c r="AF2366" s="62"/>
      <c r="AG2366" s="62"/>
      <c r="AH2366" s="62"/>
      <c r="AI2366" s="62"/>
      <c r="AJ2366" s="62"/>
      <c r="AK2366" s="62"/>
      <c r="AL2366" s="62"/>
      <c r="AM2366" s="62"/>
      <c r="AN2366" s="62"/>
      <c r="AO2366" s="62"/>
      <c r="AP2366" s="62"/>
      <c r="AQ2366" s="62"/>
      <c r="AR2366" s="62"/>
      <c r="AS2366" s="62"/>
      <c r="AT2366" s="62"/>
    </row>
    <row r="2367" spans="1:46" ht="12" customHeight="1" x14ac:dyDescent="0.2">
      <c r="A2367" s="170">
        <v>26156</v>
      </c>
      <c r="B2367" s="171" t="s">
        <v>471</v>
      </c>
      <c r="C2367" s="172"/>
      <c r="D2367" s="173"/>
      <c r="E2367" s="8"/>
      <c r="F2367" s="16" t="s">
        <v>12</v>
      </c>
      <c r="G2367" s="16"/>
      <c r="H2367" s="16"/>
      <c r="I2367" s="169"/>
      <c r="J2367" s="168"/>
      <c r="K2367" s="169"/>
    </row>
    <row r="2368" spans="1:46" ht="12" customHeight="1" x14ac:dyDescent="0.2">
      <c r="A2368" s="170">
        <v>26157</v>
      </c>
      <c r="B2368" s="171" t="s">
        <v>472</v>
      </c>
      <c r="C2368" s="172"/>
      <c r="D2368" s="173"/>
      <c r="E2368" s="8"/>
      <c r="F2368" s="16" t="s">
        <v>12</v>
      </c>
      <c r="G2368" s="16"/>
      <c r="H2368" s="16"/>
      <c r="I2368" s="169"/>
      <c r="J2368" s="168"/>
      <c r="K2368" s="169"/>
    </row>
    <row r="2369" spans="1:46" ht="12" customHeight="1" x14ac:dyDescent="0.2">
      <c r="A2369" s="170">
        <v>26158</v>
      </c>
      <c r="B2369" s="171" t="s">
        <v>473</v>
      </c>
      <c r="C2369" s="172"/>
      <c r="D2369" s="173"/>
      <c r="E2369" s="8"/>
      <c r="F2369" s="16" t="s">
        <v>12</v>
      </c>
      <c r="G2369" s="16"/>
      <c r="H2369" s="16"/>
      <c r="I2369" s="169"/>
      <c r="J2369" s="168"/>
      <c r="K2369" s="169"/>
    </row>
    <row r="2370" spans="1:46" ht="12" customHeight="1" x14ac:dyDescent="0.2">
      <c r="A2370" s="170">
        <v>26159</v>
      </c>
      <c r="B2370" s="171" t="s">
        <v>474</v>
      </c>
      <c r="C2370" s="172"/>
      <c r="D2370" s="173"/>
      <c r="E2370" s="8"/>
      <c r="F2370" s="16" t="s">
        <v>12</v>
      </c>
      <c r="G2370" s="16"/>
      <c r="H2370" s="16"/>
      <c r="I2370" s="169"/>
      <c r="J2370" s="168"/>
      <c r="K2370" s="169"/>
    </row>
    <row r="2371" spans="1:46" ht="12" customHeight="1" x14ac:dyDescent="0.2">
      <c r="A2371" s="170">
        <v>26160</v>
      </c>
      <c r="B2371" s="171" t="s">
        <v>475</v>
      </c>
      <c r="C2371" s="172"/>
      <c r="D2371" s="173"/>
      <c r="E2371" s="8"/>
      <c r="F2371" s="16" t="s">
        <v>12</v>
      </c>
      <c r="G2371" s="16"/>
      <c r="H2371" s="16"/>
      <c r="I2371" s="169"/>
      <c r="J2371" s="168"/>
      <c r="K2371" s="169"/>
    </row>
    <row r="2372" spans="1:46" ht="12" customHeight="1" x14ac:dyDescent="0.2">
      <c r="A2372" s="170">
        <v>26161</v>
      </c>
      <c r="B2372" s="171" t="s">
        <v>476</v>
      </c>
      <c r="C2372" s="172"/>
      <c r="D2372" s="173"/>
      <c r="E2372" s="8"/>
      <c r="F2372" s="16" t="s">
        <v>12</v>
      </c>
      <c r="G2372" s="16"/>
      <c r="H2372" s="16"/>
      <c r="I2372" s="169"/>
      <c r="J2372" s="168"/>
      <c r="K2372" s="169"/>
    </row>
    <row r="2373" spans="1:46" s="123" customFormat="1" ht="12" customHeight="1" x14ac:dyDescent="0.2">
      <c r="A2373" s="170">
        <v>26162</v>
      </c>
      <c r="B2373" s="171" t="s">
        <v>477</v>
      </c>
      <c r="C2373" s="172"/>
      <c r="D2373" s="173"/>
      <c r="E2373" s="8"/>
      <c r="F2373" s="16" t="s">
        <v>12</v>
      </c>
      <c r="G2373" s="16"/>
      <c r="H2373" s="16"/>
      <c r="I2373" s="169"/>
      <c r="J2373" s="151"/>
      <c r="K2373" s="152"/>
      <c r="L2373" s="145"/>
      <c r="M2373" s="146"/>
      <c r="N2373" s="145"/>
      <c r="O2373" s="146"/>
      <c r="P2373" s="145"/>
      <c r="Q2373" s="146"/>
      <c r="R2373" s="145"/>
      <c r="S2373" s="122"/>
      <c r="T2373" s="122"/>
      <c r="U2373" s="122"/>
      <c r="V2373" s="122"/>
      <c r="W2373" s="122"/>
      <c r="X2373" s="122"/>
      <c r="Y2373" s="122"/>
      <c r="Z2373" s="122"/>
      <c r="AA2373" s="122"/>
      <c r="AB2373" s="122"/>
      <c r="AC2373" s="122"/>
      <c r="AD2373" s="122"/>
      <c r="AE2373" s="122"/>
      <c r="AF2373" s="122"/>
      <c r="AG2373" s="122"/>
      <c r="AH2373" s="122"/>
      <c r="AI2373" s="122"/>
      <c r="AJ2373" s="122"/>
      <c r="AK2373" s="122"/>
      <c r="AL2373" s="122"/>
      <c r="AM2373" s="122"/>
      <c r="AN2373" s="122"/>
      <c r="AO2373" s="122"/>
      <c r="AP2373" s="122"/>
      <c r="AQ2373" s="122"/>
      <c r="AR2373" s="122"/>
      <c r="AS2373" s="122"/>
      <c r="AT2373" s="122"/>
    </row>
    <row r="2374" spans="1:46" s="123" customFormat="1" ht="12" customHeight="1" x14ac:dyDescent="0.2">
      <c r="A2374" s="170">
        <v>26163</v>
      </c>
      <c r="B2374" s="171" t="s">
        <v>478</v>
      </c>
      <c r="C2374" s="172"/>
      <c r="D2374" s="173"/>
      <c r="E2374" s="8"/>
      <c r="F2374" s="16" t="s">
        <v>12</v>
      </c>
      <c r="G2374" s="16"/>
      <c r="H2374" s="16"/>
      <c r="I2374" s="169"/>
      <c r="J2374" s="151"/>
      <c r="K2374" s="152"/>
      <c r="L2374" s="145"/>
      <c r="M2374" s="146"/>
      <c r="N2374" s="145"/>
      <c r="O2374" s="146"/>
      <c r="P2374" s="145"/>
      <c r="Q2374" s="146"/>
      <c r="R2374" s="145"/>
      <c r="S2374" s="122"/>
      <c r="T2374" s="122"/>
      <c r="U2374" s="122"/>
      <c r="V2374" s="122"/>
      <c r="W2374" s="122"/>
      <c r="X2374" s="122"/>
      <c r="Y2374" s="122"/>
      <c r="Z2374" s="122"/>
      <c r="AA2374" s="122"/>
      <c r="AB2374" s="122"/>
      <c r="AC2374" s="122"/>
      <c r="AD2374" s="122"/>
      <c r="AE2374" s="122"/>
      <c r="AF2374" s="122"/>
      <c r="AG2374" s="122"/>
      <c r="AH2374" s="122"/>
      <c r="AI2374" s="122"/>
      <c r="AJ2374" s="122"/>
      <c r="AK2374" s="122"/>
      <c r="AL2374" s="122"/>
      <c r="AM2374" s="122"/>
      <c r="AN2374" s="122"/>
      <c r="AO2374" s="122"/>
      <c r="AP2374" s="122"/>
      <c r="AQ2374" s="122"/>
      <c r="AR2374" s="122"/>
      <c r="AS2374" s="122"/>
      <c r="AT2374" s="122"/>
    </row>
    <row r="2375" spans="1:46" ht="12" customHeight="1" x14ac:dyDescent="0.2">
      <c r="A2375" s="170">
        <v>26164</v>
      </c>
      <c r="B2375" s="171" t="s">
        <v>479</v>
      </c>
      <c r="C2375" s="172"/>
      <c r="D2375" s="173"/>
      <c r="E2375" s="8"/>
      <c r="F2375" s="16" t="s">
        <v>12</v>
      </c>
      <c r="G2375" s="16"/>
      <c r="H2375" s="16"/>
      <c r="I2375" s="169"/>
      <c r="J2375" s="168"/>
      <c r="K2375" s="169"/>
    </row>
    <row r="2376" spans="1:46" s="123" customFormat="1" ht="12" customHeight="1" x14ac:dyDescent="0.2">
      <c r="A2376" s="170">
        <v>26165</v>
      </c>
      <c r="B2376" s="171" t="s">
        <v>480</v>
      </c>
      <c r="C2376" s="172"/>
      <c r="D2376" s="173"/>
      <c r="E2376" s="8"/>
      <c r="F2376" s="16" t="s">
        <v>12</v>
      </c>
      <c r="G2376" s="16"/>
      <c r="H2376" s="16"/>
      <c r="I2376" s="169"/>
      <c r="J2376" s="151"/>
      <c r="K2376" s="152"/>
      <c r="L2376" s="145"/>
      <c r="M2376" s="146"/>
      <c r="N2376" s="145"/>
      <c r="O2376" s="146"/>
      <c r="P2376" s="145"/>
      <c r="Q2376" s="146"/>
      <c r="R2376" s="145"/>
      <c r="S2376" s="122"/>
      <c r="T2376" s="122"/>
      <c r="U2376" s="122"/>
      <c r="V2376" s="122"/>
      <c r="W2376" s="122"/>
      <c r="X2376" s="122"/>
      <c r="Y2376" s="122"/>
      <c r="Z2376" s="122"/>
      <c r="AA2376" s="122"/>
      <c r="AB2376" s="122"/>
      <c r="AC2376" s="122"/>
      <c r="AD2376" s="122"/>
      <c r="AE2376" s="122"/>
      <c r="AF2376" s="122"/>
      <c r="AG2376" s="122"/>
      <c r="AH2376" s="122"/>
      <c r="AI2376" s="122"/>
      <c r="AJ2376" s="122"/>
      <c r="AK2376" s="122"/>
      <c r="AL2376" s="122"/>
      <c r="AM2376" s="122"/>
      <c r="AN2376" s="122"/>
      <c r="AO2376" s="122"/>
      <c r="AP2376" s="122"/>
      <c r="AQ2376" s="122"/>
      <c r="AR2376" s="122"/>
      <c r="AS2376" s="122"/>
      <c r="AT2376" s="122"/>
    </row>
    <row r="2377" spans="1:46" ht="12" customHeight="1" x14ac:dyDescent="0.2">
      <c r="A2377" s="170">
        <v>26166</v>
      </c>
      <c r="B2377" s="171" t="s">
        <v>481</v>
      </c>
      <c r="C2377" s="172"/>
      <c r="D2377" s="173"/>
      <c r="E2377" s="8"/>
      <c r="F2377" s="16" t="s">
        <v>12</v>
      </c>
      <c r="G2377" s="16"/>
      <c r="H2377" s="16"/>
      <c r="I2377" s="169"/>
      <c r="J2377" s="168"/>
      <c r="K2377" s="169"/>
    </row>
    <row r="2378" spans="1:46" ht="12" customHeight="1" x14ac:dyDescent="0.2">
      <c r="A2378" s="170">
        <v>26167</v>
      </c>
      <c r="B2378" s="171" t="s">
        <v>482</v>
      </c>
      <c r="C2378" s="172"/>
      <c r="D2378" s="173"/>
      <c r="E2378" s="8"/>
      <c r="F2378" s="16" t="s">
        <v>12</v>
      </c>
      <c r="G2378" s="16"/>
      <c r="H2378" s="16"/>
      <c r="I2378" s="169"/>
      <c r="J2378" s="168"/>
      <c r="K2378" s="169"/>
    </row>
    <row r="2379" spans="1:46" s="123" customFormat="1" ht="12" customHeight="1" x14ac:dyDescent="0.2">
      <c r="A2379" s="170">
        <v>26168</v>
      </c>
      <c r="B2379" s="171" t="s">
        <v>483</v>
      </c>
      <c r="C2379" s="172"/>
      <c r="D2379" s="173"/>
      <c r="E2379" s="8"/>
      <c r="F2379" s="16" t="s">
        <v>12</v>
      </c>
      <c r="G2379" s="16"/>
      <c r="H2379" s="16"/>
      <c r="I2379" s="169"/>
      <c r="J2379" s="151"/>
      <c r="K2379" s="152"/>
      <c r="L2379" s="145"/>
      <c r="M2379" s="146"/>
      <c r="N2379" s="145"/>
      <c r="O2379" s="146"/>
      <c r="P2379" s="145"/>
      <c r="Q2379" s="146"/>
      <c r="R2379" s="145"/>
      <c r="S2379" s="122"/>
      <c r="T2379" s="122"/>
      <c r="U2379" s="122"/>
      <c r="V2379" s="122"/>
      <c r="W2379" s="122"/>
      <c r="X2379" s="122"/>
      <c r="Y2379" s="122"/>
      <c r="Z2379" s="122"/>
      <c r="AA2379" s="122"/>
      <c r="AB2379" s="122"/>
      <c r="AC2379" s="122"/>
      <c r="AD2379" s="122"/>
      <c r="AE2379" s="122"/>
      <c r="AF2379" s="122"/>
      <c r="AG2379" s="122"/>
      <c r="AH2379" s="122"/>
      <c r="AI2379" s="122"/>
      <c r="AJ2379" s="122"/>
      <c r="AK2379" s="122"/>
      <c r="AL2379" s="122"/>
      <c r="AM2379" s="122"/>
      <c r="AN2379" s="122"/>
      <c r="AO2379" s="122"/>
      <c r="AP2379" s="122"/>
      <c r="AQ2379" s="122"/>
      <c r="AR2379" s="122"/>
      <c r="AS2379" s="122"/>
      <c r="AT2379" s="122"/>
    </row>
    <row r="2380" spans="1:46" ht="12" customHeight="1" x14ac:dyDescent="0.2">
      <c r="A2380" s="170">
        <v>26169</v>
      </c>
      <c r="B2380" s="171" t="s">
        <v>484</v>
      </c>
      <c r="C2380" s="172"/>
      <c r="D2380" s="173"/>
      <c r="E2380" s="8"/>
      <c r="F2380" s="16" t="s">
        <v>12</v>
      </c>
      <c r="G2380" s="16"/>
      <c r="H2380" s="16"/>
      <c r="I2380" s="169"/>
      <c r="J2380" s="168"/>
      <c r="K2380" s="169"/>
    </row>
    <row r="2381" spans="1:46" s="123" customFormat="1" ht="12" customHeight="1" x14ac:dyDescent="0.2">
      <c r="A2381" s="170">
        <v>26170</v>
      </c>
      <c r="B2381" s="171" t="s">
        <v>485</v>
      </c>
      <c r="C2381" s="172"/>
      <c r="D2381" s="173"/>
      <c r="E2381" s="8"/>
      <c r="F2381" s="16" t="s">
        <v>12</v>
      </c>
      <c r="G2381" s="16"/>
      <c r="H2381" s="16"/>
      <c r="I2381" s="169"/>
      <c r="J2381" s="151"/>
      <c r="K2381" s="152"/>
      <c r="L2381" s="145"/>
      <c r="M2381" s="146"/>
      <c r="N2381" s="145"/>
      <c r="O2381" s="146"/>
      <c r="P2381" s="145"/>
      <c r="Q2381" s="146"/>
      <c r="R2381" s="145"/>
      <c r="S2381" s="122"/>
      <c r="T2381" s="122"/>
      <c r="U2381" s="122"/>
      <c r="V2381" s="122"/>
      <c r="W2381" s="122"/>
      <c r="X2381" s="122"/>
      <c r="Y2381" s="122"/>
      <c r="Z2381" s="122"/>
      <c r="AA2381" s="122"/>
      <c r="AB2381" s="122"/>
      <c r="AC2381" s="122"/>
      <c r="AD2381" s="122"/>
      <c r="AE2381" s="122"/>
      <c r="AF2381" s="122"/>
      <c r="AG2381" s="122"/>
      <c r="AH2381" s="122"/>
      <c r="AI2381" s="122"/>
      <c r="AJ2381" s="122"/>
      <c r="AK2381" s="122"/>
      <c r="AL2381" s="122"/>
      <c r="AM2381" s="122"/>
      <c r="AN2381" s="122"/>
      <c r="AO2381" s="122"/>
      <c r="AP2381" s="122"/>
      <c r="AQ2381" s="122"/>
      <c r="AR2381" s="122"/>
      <c r="AS2381" s="122"/>
      <c r="AT2381" s="122"/>
    </row>
    <row r="2382" spans="1:46" ht="12" customHeight="1" x14ac:dyDescent="0.2">
      <c r="A2382" s="170">
        <v>26171</v>
      </c>
      <c r="B2382" s="171" t="s">
        <v>486</v>
      </c>
      <c r="C2382" s="172"/>
      <c r="D2382" s="173"/>
      <c r="E2382" s="8"/>
      <c r="F2382" s="16" t="s">
        <v>12</v>
      </c>
      <c r="G2382" s="16"/>
      <c r="H2382" s="16"/>
      <c r="I2382" s="169"/>
      <c r="J2382" s="168"/>
      <c r="K2382" s="169"/>
    </row>
    <row r="2383" spans="1:46" s="28" customFormat="1" ht="12" customHeight="1" x14ac:dyDescent="0.2">
      <c r="A2383" s="170">
        <v>26172</v>
      </c>
      <c r="B2383" s="171" t="s">
        <v>487</v>
      </c>
      <c r="C2383" s="172"/>
      <c r="D2383" s="173"/>
      <c r="E2383" s="8"/>
      <c r="F2383" s="16" t="s">
        <v>12</v>
      </c>
      <c r="G2383" s="16"/>
      <c r="H2383" s="16"/>
      <c r="I2383" s="169"/>
      <c r="J2383" s="76"/>
      <c r="K2383" s="86"/>
      <c r="L2383" s="75"/>
      <c r="M2383" s="85"/>
      <c r="N2383" s="75"/>
      <c r="O2383" s="85"/>
      <c r="P2383" s="75"/>
      <c r="Q2383" s="85"/>
      <c r="R2383" s="75"/>
      <c r="S2383" s="62"/>
      <c r="T2383" s="62"/>
      <c r="U2383" s="62"/>
      <c r="V2383" s="62"/>
      <c r="W2383" s="62"/>
      <c r="X2383" s="62"/>
      <c r="Y2383" s="62"/>
      <c r="Z2383" s="62"/>
      <c r="AA2383" s="62"/>
      <c r="AB2383" s="62"/>
      <c r="AC2383" s="62"/>
      <c r="AD2383" s="62"/>
      <c r="AE2383" s="62"/>
      <c r="AF2383" s="62"/>
      <c r="AG2383" s="62"/>
      <c r="AH2383" s="62"/>
      <c r="AI2383" s="62"/>
      <c r="AJ2383" s="62"/>
      <c r="AK2383" s="62"/>
      <c r="AL2383" s="62"/>
      <c r="AM2383" s="62"/>
      <c r="AN2383" s="62"/>
      <c r="AO2383" s="62"/>
      <c r="AP2383" s="62"/>
      <c r="AQ2383" s="62"/>
      <c r="AR2383" s="62"/>
      <c r="AS2383" s="62"/>
      <c r="AT2383" s="62"/>
    </row>
    <row r="2384" spans="1:46" ht="12" customHeight="1" x14ac:dyDescent="0.2">
      <c r="A2384" s="170">
        <v>26173</v>
      </c>
      <c r="B2384" s="171" t="s">
        <v>488</v>
      </c>
      <c r="C2384" s="172"/>
      <c r="D2384" s="173"/>
      <c r="E2384" s="8"/>
      <c r="F2384" s="16" t="s">
        <v>12</v>
      </c>
      <c r="G2384" s="16"/>
      <c r="H2384" s="16"/>
      <c r="I2384" s="169"/>
      <c r="J2384" s="168"/>
      <c r="K2384" s="169"/>
    </row>
    <row r="2385" spans="1:46" ht="12" customHeight="1" x14ac:dyDescent="0.2">
      <c r="A2385" s="170">
        <v>26174</v>
      </c>
      <c r="B2385" s="171" t="s">
        <v>489</v>
      </c>
      <c r="C2385" s="172"/>
      <c r="D2385" s="173"/>
      <c r="E2385" s="8"/>
      <c r="F2385" s="16" t="s">
        <v>12</v>
      </c>
      <c r="G2385" s="16"/>
      <c r="H2385" s="16"/>
      <c r="I2385" s="136"/>
    </row>
    <row r="2386" spans="1:46" ht="12" customHeight="1" x14ac:dyDescent="0.2">
      <c r="A2386" s="170">
        <v>26175</v>
      </c>
      <c r="B2386" s="171" t="s">
        <v>490</v>
      </c>
      <c r="C2386" s="172"/>
      <c r="D2386" s="173"/>
      <c r="E2386" s="8"/>
      <c r="F2386" s="16" t="s">
        <v>12</v>
      </c>
      <c r="G2386" s="16"/>
      <c r="H2386" s="16"/>
      <c r="I2386" s="169"/>
      <c r="J2386" s="168"/>
      <c r="K2386" s="169"/>
    </row>
    <row r="2387" spans="1:46" s="123" customFormat="1" ht="12" customHeight="1" x14ac:dyDescent="0.2">
      <c r="A2387" s="170">
        <v>26176</v>
      </c>
      <c r="B2387" s="171" t="s">
        <v>491</v>
      </c>
      <c r="C2387" s="172"/>
      <c r="D2387" s="173"/>
      <c r="E2387" s="8"/>
      <c r="F2387" s="16" t="s">
        <v>12</v>
      </c>
      <c r="G2387" s="16"/>
      <c r="H2387" s="16"/>
      <c r="I2387" s="169"/>
      <c r="J2387" s="151"/>
      <c r="K2387" s="152"/>
      <c r="L2387" s="145"/>
      <c r="M2387" s="146"/>
      <c r="N2387" s="145"/>
      <c r="O2387" s="146"/>
      <c r="P2387" s="145"/>
      <c r="Q2387" s="146"/>
      <c r="R2387" s="145"/>
      <c r="S2387" s="122"/>
      <c r="T2387" s="122"/>
      <c r="U2387" s="122"/>
      <c r="V2387" s="122"/>
      <c r="W2387" s="122"/>
      <c r="X2387" s="122"/>
      <c r="Y2387" s="122"/>
      <c r="Z2387" s="122"/>
      <c r="AA2387" s="122"/>
      <c r="AB2387" s="122"/>
      <c r="AC2387" s="122"/>
      <c r="AD2387" s="122"/>
      <c r="AE2387" s="122"/>
      <c r="AF2387" s="122"/>
      <c r="AG2387" s="122"/>
      <c r="AH2387" s="122"/>
      <c r="AI2387" s="122"/>
      <c r="AJ2387" s="122"/>
      <c r="AK2387" s="122"/>
      <c r="AL2387" s="122"/>
      <c r="AM2387" s="122"/>
      <c r="AN2387" s="122"/>
      <c r="AO2387" s="122"/>
      <c r="AP2387" s="122"/>
      <c r="AQ2387" s="122"/>
      <c r="AR2387" s="122"/>
      <c r="AS2387" s="122"/>
      <c r="AT2387" s="122"/>
    </row>
    <row r="2388" spans="1:46" s="123" customFormat="1" ht="12" customHeight="1" x14ac:dyDescent="0.2">
      <c r="A2388" s="170">
        <v>26177</v>
      </c>
      <c r="B2388" s="171" t="s">
        <v>492</v>
      </c>
      <c r="C2388" s="172"/>
      <c r="D2388" s="173"/>
      <c r="E2388" s="8"/>
      <c r="F2388" s="16" t="s">
        <v>12</v>
      </c>
      <c r="G2388" s="16"/>
      <c r="H2388" s="16"/>
      <c r="I2388" s="169"/>
      <c r="J2388" s="151"/>
      <c r="K2388" s="152"/>
      <c r="L2388" s="145"/>
      <c r="M2388" s="146"/>
      <c r="N2388" s="145"/>
      <c r="O2388" s="146"/>
      <c r="P2388" s="145"/>
      <c r="Q2388" s="146"/>
      <c r="R2388" s="145"/>
      <c r="S2388" s="122"/>
      <c r="T2388" s="122"/>
      <c r="U2388" s="122"/>
      <c r="V2388" s="122"/>
      <c r="W2388" s="122"/>
      <c r="X2388" s="122"/>
      <c r="Y2388" s="122"/>
      <c r="Z2388" s="122"/>
      <c r="AA2388" s="122"/>
      <c r="AB2388" s="122"/>
      <c r="AC2388" s="122"/>
      <c r="AD2388" s="122"/>
      <c r="AE2388" s="122"/>
      <c r="AF2388" s="122"/>
      <c r="AG2388" s="122"/>
      <c r="AH2388" s="122"/>
      <c r="AI2388" s="122"/>
      <c r="AJ2388" s="122"/>
      <c r="AK2388" s="122"/>
      <c r="AL2388" s="122"/>
      <c r="AM2388" s="122"/>
      <c r="AN2388" s="122"/>
      <c r="AO2388" s="122"/>
      <c r="AP2388" s="122"/>
      <c r="AQ2388" s="122"/>
      <c r="AR2388" s="122"/>
      <c r="AS2388" s="122"/>
      <c r="AT2388" s="122"/>
    </row>
    <row r="2389" spans="1:46" s="123" customFormat="1" ht="12" customHeight="1" x14ac:dyDescent="0.2">
      <c r="A2389" s="170">
        <v>26178</v>
      </c>
      <c r="B2389" s="171" t="s">
        <v>493</v>
      </c>
      <c r="C2389" s="172"/>
      <c r="D2389" s="173"/>
      <c r="E2389" s="8"/>
      <c r="F2389" s="16" t="s">
        <v>12</v>
      </c>
      <c r="G2389" s="16"/>
      <c r="H2389" s="16"/>
      <c r="I2389" s="169"/>
      <c r="J2389" s="151"/>
      <c r="K2389" s="152"/>
      <c r="L2389" s="145"/>
      <c r="M2389" s="146"/>
      <c r="N2389" s="145"/>
      <c r="O2389" s="146"/>
      <c r="P2389" s="145"/>
      <c r="Q2389" s="146"/>
      <c r="R2389" s="145"/>
      <c r="S2389" s="122"/>
      <c r="T2389" s="122"/>
      <c r="U2389" s="122"/>
      <c r="V2389" s="122"/>
      <c r="W2389" s="122"/>
      <c r="X2389" s="122"/>
      <c r="Y2389" s="122"/>
      <c r="Z2389" s="122"/>
      <c r="AA2389" s="122"/>
      <c r="AB2389" s="122"/>
      <c r="AC2389" s="122"/>
      <c r="AD2389" s="122"/>
      <c r="AE2389" s="122"/>
      <c r="AF2389" s="122"/>
      <c r="AG2389" s="122"/>
      <c r="AH2389" s="122"/>
      <c r="AI2389" s="122"/>
      <c r="AJ2389" s="122"/>
      <c r="AK2389" s="122"/>
      <c r="AL2389" s="122"/>
      <c r="AM2389" s="122"/>
      <c r="AN2389" s="122"/>
      <c r="AO2389" s="122"/>
      <c r="AP2389" s="122"/>
      <c r="AQ2389" s="122"/>
      <c r="AR2389" s="122"/>
      <c r="AS2389" s="122"/>
      <c r="AT2389" s="122"/>
    </row>
    <row r="2390" spans="1:46" s="123" customFormat="1" ht="12" customHeight="1" x14ac:dyDescent="0.2">
      <c r="A2390" s="170">
        <v>26179</v>
      </c>
      <c r="B2390" s="171" t="s">
        <v>798</v>
      </c>
      <c r="C2390" s="172"/>
      <c r="D2390" s="173"/>
      <c r="E2390" s="8"/>
      <c r="F2390" s="16" t="s">
        <v>12</v>
      </c>
      <c r="G2390" s="16"/>
      <c r="H2390" s="16"/>
      <c r="I2390" s="169"/>
      <c r="J2390" s="151"/>
      <c r="K2390" s="152"/>
      <c r="L2390" s="145"/>
      <c r="M2390" s="146"/>
      <c r="N2390" s="145"/>
      <c r="O2390" s="146"/>
      <c r="P2390" s="145"/>
      <c r="Q2390" s="146"/>
      <c r="R2390" s="145"/>
      <c r="S2390" s="122"/>
      <c r="T2390" s="122"/>
      <c r="U2390" s="122"/>
      <c r="V2390" s="122"/>
      <c r="W2390" s="122"/>
      <c r="X2390" s="122"/>
      <c r="Y2390" s="122"/>
      <c r="Z2390" s="122"/>
      <c r="AA2390" s="122"/>
      <c r="AB2390" s="122"/>
      <c r="AC2390" s="122"/>
      <c r="AD2390" s="122"/>
      <c r="AE2390" s="122"/>
      <c r="AF2390" s="122"/>
      <c r="AG2390" s="122"/>
      <c r="AH2390" s="122"/>
      <c r="AI2390" s="122"/>
      <c r="AJ2390" s="122"/>
      <c r="AK2390" s="122"/>
      <c r="AL2390" s="122"/>
      <c r="AM2390" s="122"/>
      <c r="AN2390" s="122"/>
      <c r="AO2390" s="122"/>
      <c r="AP2390" s="122"/>
      <c r="AQ2390" s="122"/>
      <c r="AR2390" s="122"/>
      <c r="AS2390" s="122"/>
      <c r="AT2390" s="122"/>
    </row>
    <row r="2391" spans="1:46" s="123" customFormat="1" ht="12" customHeight="1" x14ac:dyDescent="0.2">
      <c r="A2391" s="170">
        <v>26180</v>
      </c>
      <c r="B2391" s="171" t="s">
        <v>723</v>
      </c>
      <c r="C2391" s="172"/>
      <c r="D2391" s="173"/>
      <c r="E2391" s="8"/>
      <c r="F2391" s="16" t="s">
        <v>12</v>
      </c>
      <c r="G2391" s="16"/>
      <c r="H2391" s="16"/>
      <c r="I2391" s="169"/>
      <c r="J2391" s="151"/>
      <c r="K2391" s="152"/>
      <c r="L2391" s="145"/>
      <c r="M2391" s="146"/>
      <c r="N2391" s="145"/>
      <c r="O2391" s="146"/>
      <c r="P2391" s="145"/>
      <c r="Q2391" s="146"/>
      <c r="R2391" s="145"/>
      <c r="S2391" s="122"/>
      <c r="T2391" s="122"/>
      <c r="U2391" s="122"/>
      <c r="V2391" s="122"/>
      <c r="W2391" s="122"/>
      <c r="X2391" s="122"/>
      <c r="Y2391" s="122"/>
      <c r="Z2391" s="122"/>
      <c r="AA2391" s="122"/>
      <c r="AB2391" s="122"/>
      <c r="AC2391" s="122"/>
      <c r="AD2391" s="122"/>
      <c r="AE2391" s="122"/>
      <c r="AF2391" s="122"/>
      <c r="AG2391" s="122"/>
      <c r="AH2391" s="122"/>
      <c r="AI2391" s="122"/>
      <c r="AJ2391" s="122"/>
      <c r="AK2391" s="122"/>
      <c r="AL2391" s="122"/>
      <c r="AM2391" s="122"/>
      <c r="AN2391" s="122"/>
      <c r="AO2391" s="122"/>
      <c r="AP2391" s="122"/>
      <c r="AQ2391" s="122"/>
      <c r="AR2391" s="122"/>
      <c r="AS2391" s="122"/>
      <c r="AT2391" s="122"/>
    </row>
    <row r="2392" spans="1:46" s="51" customFormat="1" ht="12" customHeight="1" x14ac:dyDescent="0.2">
      <c r="A2392" s="197">
        <v>26181</v>
      </c>
      <c r="B2392" s="198" t="s">
        <v>729</v>
      </c>
      <c r="C2392" s="199"/>
      <c r="D2392" s="200"/>
      <c r="E2392" s="44"/>
      <c r="F2392" s="139" t="s">
        <v>12</v>
      </c>
      <c r="G2392" s="139"/>
      <c r="H2392" s="139"/>
      <c r="I2392" s="201"/>
      <c r="J2392" s="202"/>
      <c r="K2392" s="203"/>
      <c r="L2392" s="204"/>
      <c r="M2392" s="205"/>
      <c r="N2392" s="204"/>
      <c r="O2392" s="205"/>
      <c r="P2392" s="204"/>
      <c r="Q2392" s="205"/>
      <c r="R2392" s="204"/>
      <c r="S2392" s="122"/>
      <c r="T2392" s="122"/>
      <c r="U2392" s="122"/>
      <c r="V2392" s="122"/>
      <c r="W2392" s="122"/>
      <c r="X2392" s="122"/>
      <c r="Y2392" s="122"/>
      <c r="Z2392" s="122"/>
      <c r="AA2392" s="122"/>
      <c r="AB2392" s="122"/>
      <c r="AC2392" s="122"/>
      <c r="AD2392" s="122"/>
      <c r="AE2392" s="122"/>
      <c r="AF2392" s="122"/>
      <c r="AG2392" s="122"/>
      <c r="AH2392" s="122"/>
      <c r="AI2392" s="122"/>
      <c r="AJ2392" s="122"/>
      <c r="AK2392" s="122"/>
      <c r="AL2392" s="122"/>
      <c r="AM2392" s="122"/>
      <c r="AN2392" s="122"/>
      <c r="AO2392" s="122"/>
      <c r="AP2392" s="122"/>
      <c r="AQ2392" s="122"/>
      <c r="AR2392" s="122"/>
      <c r="AS2392" s="122"/>
      <c r="AT2392" s="122"/>
    </row>
    <row r="2393" spans="1:46" s="51" customFormat="1" ht="12" customHeight="1" x14ac:dyDescent="0.2">
      <c r="A2393" s="197">
        <v>26182</v>
      </c>
      <c r="B2393" s="198" t="s">
        <v>730</v>
      </c>
      <c r="C2393" s="199"/>
      <c r="D2393" s="200"/>
      <c r="E2393" s="44"/>
      <c r="F2393" s="139" t="s">
        <v>12</v>
      </c>
      <c r="G2393" s="139"/>
      <c r="H2393" s="139"/>
      <c r="I2393" s="201"/>
      <c r="J2393" s="202"/>
      <c r="K2393" s="203"/>
      <c r="L2393" s="204"/>
      <c r="M2393" s="205"/>
      <c r="N2393" s="204"/>
      <c r="O2393" s="205"/>
      <c r="P2393" s="204"/>
      <c r="Q2393" s="205"/>
      <c r="R2393" s="204"/>
      <c r="S2393" s="122"/>
      <c r="T2393" s="122"/>
      <c r="U2393" s="122"/>
      <c r="V2393" s="122"/>
      <c r="W2393" s="122"/>
      <c r="X2393" s="122"/>
      <c r="Y2393" s="122"/>
      <c r="Z2393" s="122"/>
      <c r="AA2393" s="122"/>
      <c r="AB2393" s="122"/>
      <c r="AC2393" s="122"/>
      <c r="AD2393" s="122"/>
      <c r="AE2393" s="122"/>
      <c r="AF2393" s="122"/>
      <c r="AG2393" s="122"/>
      <c r="AH2393" s="122"/>
      <c r="AI2393" s="122"/>
      <c r="AJ2393" s="122"/>
      <c r="AK2393" s="122"/>
      <c r="AL2393" s="122"/>
      <c r="AM2393" s="122"/>
      <c r="AN2393" s="122"/>
      <c r="AO2393" s="122"/>
      <c r="AP2393" s="122"/>
      <c r="AQ2393" s="122"/>
      <c r="AR2393" s="122"/>
      <c r="AS2393" s="122"/>
      <c r="AT2393" s="122"/>
    </row>
    <row r="2394" spans="1:46" s="51" customFormat="1" ht="12" customHeight="1" x14ac:dyDescent="0.2">
      <c r="A2394" s="197">
        <v>26183</v>
      </c>
      <c r="B2394" s="198" t="s">
        <v>731</v>
      </c>
      <c r="C2394" s="199"/>
      <c r="D2394" s="200"/>
      <c r="E2394" s="44"/>
      <c r="F2394" s="139" t="s">
        <v>12</v>
      </c>
      <c r="G2394" s="139"/>
      <c r="H2394" s="139"/>
      <c r="I2394" s="201"/>
      <c r="J2394" s="202"/>
      <c r="K2394" s="203"/>
      <c r="L2394" s="204"/>
      <c r="M2394" s="205"/>
      <c r="N2394" s="204"/>
      <c r="O2394" s="205"/>
      <c r="P2394" s="204"/>
      <c r="Q2394" s="205"/>
      <c r="R2394" s="204"/>
      <c r="S2394" s="122"/>
      <c r="T2394" s="122"/>
      <c r="U2394" s="122"/>
      <c r="V2394" s="122"/>
      <c r="W2394" s="122"/>
      <c r="X2394" s="122"/>
      <c r="Y2394" s="122"/>
      <c r="Z2394" s="122"/>
      <c r="AA2394" s="122"/>
      <c r="AB2394" s="122"/>
      <c r="AC2394" s="122"/>
      <c r="AD2394" s="122"/>
      <c r="AE2394" s="122"/>
      <c r="AF2394" s="122"/>
      <c r="AG2394" s="122"/>
      <c r="AH2394" s="122"/>
      <c r="AI2394" s="122"/>
      <c r="AJ2394" s="122"/>
      <c r="AK2394" s="122"/>
      <c r="AL2394" s="122"/>
      <c r="AM2394" s="122"/>
      <c r="AN2394" s="122"/>
      <c r="AO2394" s="122"/>
      <c r="AP2394" s="122"/>
      <c r="AQ2394" s="122"/>
      <c r="AR2394" s="122"/>
      <c r="AS2394" s="122"/>
      <c r="AT2394" s="122"/>
    </row>
    <row r="2395" spans="1:46" s="51" customFormat="1" ht="12" customHeight="1" x14ac:dyDescent="0.2">
      <c r="A2395" s="197">
        <v>26184</v>
      </c>
      <c r="B2395" s="198" t="s">
        <v>732</v>
      </c>
      <c r="C2395" s="199"/>
      <c r="D2395" s="200"/>
      <c r="E2395" s="44"/>
      <c r="F2395" s="139" t="s">
        <v>12</v>
      </c>
      <c r="G2395" s="139"/>
      <c r="H2395" s="139"/>
      <c r="I2395" s="201"/>
      <c r="J2395" s="202"/>
      <c r="K2395" s="203"/>
      <c r="L2395" s="204"/>
      <c r="M2395" s="205"/>
      <c r="N2395" s="204"/>
      <c r="O2395" s="205"/>
      <c r="P2395" s="204"/>
      <c r="Q2395" s="205"/>
      <c r="R2395" s="204"/>
      <c r="S2395" s="122"/>
      <c r="T2395" s="122"/>
      <c r="U2395" s="122"/>
      <c r="V2395" s="122"/>
      <c r="W2395" s="122"/>
      <c r="X2395" s="122"/>
      <c r="Y2395" s="122"/>
      <c r="Z2395" s="122"/>
      <c r="AA2395" s="122"/>
      <c r="AB2395" s="122"/>
      <c r="AC2395" s="122"/>
      <c r="AD2395" s="122"/>
      <c r="AE2395" s="122"/>
      <c r="AF2395" s="122"/>
      <c r="AG2395" s="122"/>
      <c r="AH2395" s="122"/>
      <c r="AI2395" s="122"/>
      <c r="AJ2395" s="122"/>
      <c r="AK2395" s="122"/>
      <c r="AL2395" s="122"/>
      <c r="AM2395" s="122"/>
      <c r="AN2395" s="122"/>
      <c r="AO2395" s="122"/>
      <c r="AP2395" s="122"/>
      <c r="AQ2395" s="122"/>
      <c r="AR2395" s="122"/>
      <c r="AS2395" s="122"/>
      <c r="AT2395" s="122"/>
    </row>
    <row r="2396" spans="1:46" s="51" customFormat="1" ht="12" customHeight="1" x14ac:dyDescent="0.2">
      <c r="A2396" s="197">
        <v>26185</v>
      </c>
      <c r="B2396" s="198" t="s">
        <v>733</v>
      </c>
      <c r="C2396" s="199"/>
      <c r="D2396" s="200"/>
      <c r="E2396" s="44"/>
      <c r="F2396" s="139" t="s">
        <v>12</v>
      </c>
      <c r="G2396" s="139"/>
      <c r="H2396" s="139"/>
      <c r="I2396" s="201"/>
      <c r="J2396" s="202"/>
      <c r="K2396" s="203"/>
      <c r="L2396" s="204"/>
      <c r="M2396" s="205"/>
      <c r="N2396" s="204"/>
      <c r="O2396" s="205"/>
      <c r="P2396" s="204"/>
      <c r="Q2396" s="205"/>
      <c r="R2396" s="204"/>
      <c r="S2396" s="122"/>
      <c r="T2396" s="122"/>
      <c r="U2396" s="122"/>
      <c r="V2396" s="122"/>
      <c r="W2396" s="122"/>
      <c r="X2396" s="122"/>
      <c r="Y2396" s="122"/>
      <c r="Z2396" s="122"/>
      <c r="AA2396" s="122"/>
      <c r="AB2396" s="122"/>
      <c r="AC2396" s="122"/>
      <c r="AD2396" s="122"/>
      <c r="AE2396" s="122"/>
      <c r="AF2396" s="122"/>
      <c r="AG2396" s="122"/>
      <c r="AH2396" s="122"/>
      <c r="AI2396" s="122"/>
      <c r="AJ2396" s="122"/>
      <c r="AK2396" s="122"/>
      <c r="AL2396" s="122"/>
      <c r="AM2396" s="122"/>
      <c r="AN2396" s="122"/>
      <c r="AO2396" s="122"/>
      <c r="AP2396" s="122"/>
      <c r="AQ2396" s="122"/>
      <c r="AR2396" s="122"/>
      <c r="AS2396" s="122"/>
      <c r="AT2396" s="122"/>
    </row>
    <row r="2397" spans="1:46" s="51" customFormat="1" ht="12" customHeight="1" x14ac:dyDescent="0.2">
      <c r="A2397" s="197">
        <v>26186</v>
      </c>
      <c r="B2397" s="198" t="s">
        <v>744</v>
      </c>
      <c r="C2397" s="199"/>
      <c r="D2397" s="200"/>
      <c r="E2397" s="44"/>
      <c r="F2397" s="139" t="s">
        <v>12</v>
      </c>
      <c r="G2397" s="139"/>
      <c r="H2397" s="139"/>
      <c r="I2397" s="201"/>
      <c r="J2397" s="202"/>
      <c r="K2397" s="203"/>
      <c r="L2397" s="204"/>
      <c r="M2397" s="205"/>
      <c r="N2397" s="204"/>
      <c r="O2397" s="205"/>
      <c r="P2397" s="204"/>
      <c r="Q2397" s="205"/>
      <c r="R2397" s="204"/>
      <c r="S2397" s="122"/>
      <c r="T2397" s="122"/>
      <c r="U2397" s="122"/>
      <c r="V2397" s="122"/>
      <c r="W2397" s="122"/>
      <c r="X2397" s="122"/>
      <c r="Y2397" s="122"/>
      <c r="Z2397" s="122"/>
      <c r="AA2397" s="122"/>
      <c r="AB2397" s="122"/>
      <c r="AC2397" s="122"/>
      <c r="AD2397" s="122"/>
      <c r="AE2397" s="122"/>
      <c r="AF2397" s="122"/>
      <c r="AG2397" s="122"/>
      <c r="AH2397" s="122"/>
      <c r="AI2397" s="122"/>
      <c r="AJ2397" s="122"/>
      <c r="AK2397" s="122"/>
      <c r="AL2397" s="122"/>
      <c r="AM2397" s="122"/>
      <c r="AN2397" s="122"/>
      <c r="AO2397" s="122"/>
      <c r="AP2397" s="122"/>
      <c r="AQ2397" s="122"/>
      <c r="AR2397" s="122"/>
      <c r="AS2397" s="122"/>
      <c r="AT2397" s="122"/>
    </row>
    <row r="2398" spans="1:46" s="51" customFormat="1" ht="12" customHeight="1" x14ac:dyDescent="0.2">
      <c r="A2398" s="197">
        <v>26187</v>
      </c>
      <c r="B2398" s="198" t="s">
        <v>778</v>
      </c>
      <c r="C2398" s="199"/>
      <c r="D2398" s="200"/>
      <c r="E2398" s="44"/>
      <c r="F2398" s="16" t="s">
        <v>12</v>
      </c>
      <c r="G2398" s="139"/>
      <c r="H2398" s="139"/>
      <c r="I2398" s="201"/>
      <c r="J2398" s="202"/>
      <c r="K2398" s="203"/>
      <c r="L2398" s="204"/>
      <c r="M2398" s="205"/>
      <c r="N2398" s="204"/>
      <c r="O2398" s="205"/>
      <c r="P2398" s="204"/>
      <c r="Q2398" s="205"/>
      <c r="R2398" s="204"/>
      <c r="S2398" s="122"/>
      <c r="T2398" s="122"/>
      <c r="U2398" s="122"/>
      <c r="V2398" s="122"/>
      <c r="W2398" s="122"/>
      <c r="X2398" s="122"/>
      <c r="Y2398" s="122"/>
      <c r="Z2398" s="122"/>
      <c r="AA2398" s="122"/>
      <c r="AB2398" s="122"/>
      <c r="AC2398" s="122"/>
      <c r="AD2398" s="122"/>
      <c r="AE2398" s="122"/>
      <c r="AF2398" s="122"/>
      <c r="AG2398" s="122"/>
      <c r="AH2398" s="122"/>
      <c r="AI2398" s="122"/>
      <c r="AJ2398" s="122"/>
      <c r="AK2398" s="122"/>
      <c r="AL2398" s="122"/>
      <c r="AM2398" s="122"/>
      <c r="AN2398" s="122"/>
      <c r="AO2398" s="122"/>
      <c r="AP2398" s="122"/>
      <c r="AQ2398" s="122"/>
      <c r="AR2398" s="122"/>
      <c r="AS2398" s="122"/>
      <c r="AT2398" s="122"/>
    </row>
    <row r="2399" spans="1:46" s="51" customFormat="1" ht="12" customHeight="1" x14ac:dyDescent="0.2">
      <c r="A2399" s="197">
        <v>26188</v>
      </c>
      <c r="B2399" s="198" t="s">
        <v>779</v>
      </c>
      <c r="C2399" s="199"/>
      <c r="D2399" s="200"/>
      <c r="E2399" s="44"/>
      <c r="F2399" s="16" t="s">
        <v>12</v>
      </c>
      <c r="G2399" s="139"/>
      <c r="H2399" s="139"/>
      <c r="I2399" s="201"/>
      <c r="J2399" s="202"/>
      <c r="K2399" s="203"/>
      <c r="L2399" s="204"/>
      <c r="M2399" s="205"/>
      <c r="N2399" s="204"/>
      <c r="O2399" s="205"/>
      <c r="P2399" s="204"/>
      <c r="Q2399" s="205"/>
      <c r="R2399" s="204"/>
      <c r="S2399" s="122"/>
      <c r="T2399" s="122"/>
      <c r="U2399" s="122"/>
      <c r="V2399" s="122"/>
      <c r="W2399" s="122"/>
      <c r="X2399" s="122"/>
      <c r="Y2399" s="122"/>
      <c r="Z2399" s="122"/>
      <c r="AA2399" s="122"/>
      <c r="AB2399" s="122"/>
      <c r="AC2399" s="122"/>
      <c r="AD2399" s="122"/>
      <c r="AE2399" s="122"/>
      <c r="AF2399" s="122"/>
      <c r="AG2399" s="122"/>
      <c r="AH2399" s="122"/>
      <c r="AI2399" s="122"/>
      <c r="AJ2399" s="122"/>
      <c r="AK2399" s="122"/>
      <c r="AL2399" s="122"/>
      <c r="AM2399" s="122"/>
      <c r="AN2399" s="122"/>
      <c r="AO2399" s="122"/>
      <c r="AP2399" s="122"/>
      <c r="AQ2399" s="122"/>
      <c r="AR2399" s="122"/>
      <c r="AS2399" s="122"/>
      <c r="AT2399" s="122"/>
    </row>
    <row r="2400" spans="1:46" s="51" customFormat="1" ht="12" customHeight="1" x14ac:dyDescent="0.2">
      <c r="A2400" s="197">
        <v>26189</v>
      </c>
      <c r="B2400" s="198" t="s">
        <v>780</v>
      </c>
      <c r="C2400" s="199"/>
      <c r="D2400" s="200"/>
      <c r="E2400" s="44"/>
      <c r="F2400" s="16" t="s">
        <v>12</v>
      </c>
      <c r="G2400" s="139"/>
      <c r="H2400" s="139"/>
      <c r="I2400" s="201"/>
      <c r="J2400" s="202"/>
      <c r="K2400" s="203"/>
      <c r="L2400" s="204"/>
      <c r="M2400" s="205"/>
      <c r="N2400" s="204"/>
      <c r="O2400" s="205"/>
      <c r="P2400" s="204"/>
      <c r="Q2400" s="205"/>
      <c r="R2400" s="204"/>
      <c r="S2400" s="122"/>
      <c r="T2400" s="122"/>
      <c r="U2400" s="122"/>
      <c r="V2400" s="122"/>
      <c r="W2400" s="122"/>
      <c r="X2400" s="122"/>
      <c r="Y2400" s="122"/>
      <c r="Z2400" s="122"/>
      <c r="AA2400" s="122"/>
      <c r="AB2400" s="122"/>
      <c r="AC2400" s="122"/>
      <c r="AD2400" s="122"/>
      <c r="AE2400" s="122"/>
      <c r="AF2400" s="122"/>
      <c r="AG2400" s="122"/>
      <c r="AH2400" s="122"/>
      <c r="AI2400" s="122"/>
      <c r="AJ2400" s="122"/>
      <c r="AK2400" s="122"/>
      <c r="AL2400" s="122"/>
      <c r="AM2400" s="122"/>
      <c r="AN2400" s="122"/>
      <c r="AO2400" s="122"/>
      <c r="AP2400" s="122"/>
      <c r="AQ2400" s="122"/>
      <c r="AR2400" s="122"/>
      <c r="AS2400" s="122"/>
      <c r="AT2400" s="122"/>
    </row>
    <row r="2401" spans="1:46" s="51" customFormat="1" ht="12" customHeight="1" x14ac:dyDescent="0.2">
      <c r="A2401" s="197">
        <v>26190</v>
      </c>
      <c r="B2401" s="198" t="s">
        <v>781</v>
      </c>
      <c r="C2401" s="199"/>
      <c r="D2401" s="200"/>
      <c r="E2401" s="44"/>
      <c r="F2401" s="16" t="s">
        <v>12</v>
      </c>
      <c r="G2401" s="139"/>
      <c r="H2401" s="139"/>
      <c r="I2401" s="201"/>
      <c r="J2401" s="202"/>
      <c r="K2401" s="203"/>
      <c r="L2401" s="204"/>
      <c r="M2401" s="205"/>
      <c r="N2401" s="204"/>
      <c r="O2401" s="205"/>
      <c r="P2401" s="204"/>
      <c r="Q2401" s="205"/>
      <c r="R2401" s="204"/>
      <c r="S2401" s="122"/>
      <c r="T2401" s="122"/>
      <c r="U2401" s="122"/>
      <c r="V2401" s="122"/>
      <c r="W2401" s="122"/>
      <c r="X2401" s="122"/>
      <c r="Y2401" s="122"/>
      <c r="Z2401" s="122"/>
      <c r="AA2401" s="122"/>
      <c r="AB2401" s="122"/>
      <c r="AC2401" s="122"/>
      <c r="AD2401" s="122"/>
      <c r="AE2401" s="122"/>
      <c r="AF2401" s="122"/>
      <c r="AG2401" s="122"/>
      <c r="AH2401" s="122"/>
      <c r="AI2401" s="122"/>
      <c r="AJ2401" s="122"/>
      <c r="AK2401" s="122"/>
      <c r="AL2401" s="122"/>
      <c r="AM2401" s="122"/>
      <c r="AN2401" s="122"/>
      <c r="AO2401" s="122"/>
      <c r="AP2401" s="122"/>
      <c r="AQ2401" s="122"/>
      <c r="AR2401" s="122"/>
      <c r="AS2401" s="122"/>
      <c r="AT2401" s="122"/>
    </row>
    <row r="2402" spans="1:46" s="51" customFormat="1" ht="12" customHeight="1" x14ac:dyDescent="0.2">
      <c r="A2402" s="197">
        <v>26191</v>
      </c>
      <c r="B2402" s="198" t="s">
        <v>782</v>
      </c>
      <c r="C2402" s="199"/>
      <c r="D2402" s="200"/>
      <c r="E2402" s="44"/>
      <c r="F2402" s="16" t="s">
        <v>12</v>
      </c>
      <c r="G2402" s="139"/>
      <c r="H2402" s="139"/>
      <c r="I2402" s="201"/>
      <c r="J2402" s="202"/>
      <c r="K2402" s="203"/>
      <c r="L2402" s="204"/>
      <c r="M2402" s="205"/>
      <c r="N2402" s="204"/>
      <c r="O2402" s="205"/>
      <c r="P2402" s="204"/>
      <c r="Q2402" s="205"/>
      <c r="R2402" s="204"/>
      <c r="S2402" s="122"/>
      <c r="T2402" s="122"/>
      <c r="U2402" s="122"/>
      <c r="V2402" s="122"/>
      <c r="W2402" s="122"/>
      <c r="X2402" s="122"/>
      <c r="Y2402" s="122"/>
      <c r="Z2402" s="122"/>
      <c r="AA2402" s="122"/>
      <c r="AB2402" s="122"/>
      <c r="AC2402" s="122"/>
      <c r="AD2402" s="122"/>
      <c r="AE2402" s="122"/>
      <c r="AF2402" s="122"/>
      <c r="AG2402" s="122"/>
      <c r="AH2402" s="122"/>
      <c r="AI2402" s="122"/>
      <c r="AJ2402" s="122"/>
      <c r="AK2402" s="122"/>
      <c r="AL2402" s="122"/>
      <c r="AM2402" s="122"/>
      <c r="AN2402" s="122"/>
      <c r="AO2402" s="122"/>
      <c r="AP2402" s="122"/>
      <c r="AQ2402" s="122"/>
      <c r="AR2402" s="122"/>
      <c r="AS2402" s="122"/>
      <c r="AT2402" s="122"/>
    </row>
    <row r="2403" spans="1:46" s="51" customFormat="1" ht="12" customHeight="1" x14ac:dyDescent="0.2">
      <c r="A2403" s="197">
        <v>26192</v>
      </c>
      <c r="B2403" s="198" t="s">
        <v>783</v>
      </c>
      <c r="C2403" s="199"/>
      <c r="D2403" s="200"/>
      <c r="E2403" s="44"/>
      <c r="F2403" s="16" t="s">
        <v>12</v>
      </c>
      <c r="G2403" s="139"/>
      <c r="H2403" s="139"/>
      <c r="I2403" s="201"/>
      <c r="J2403" s="202"/>
      <c r="K2403" s="203"/>
      <c r="L2403" s="204"/>
      <c r="M2403" s="205"/>
      <c r="N2403" s="204"/>
      <c r="O2403" s="205"/>
      <c r="P2403" s="204"/>
      <c r="Q2403" s="205"/>
      <c r="R2403" s="204"/>
      <c r="S2403" s="122"/>
      <c r="T2403" s="122"/>
      <c r="U2403" s="122"/>
      <c r="V2403" s="122"/>
      <c r="W2403" s="122"/>
      <c r="X2403" s="122"/>
      <c r="Y2403" s="122"/>
      <c r="Z2403" s="122"/>
      <c r="AA2403" s="122"/>
      <c r="AB2403" s="122"/>
      <c r="AC2403" s="122"/>
      <c r="AD2403" s="122"/>
      <c r="AE2403" s="122"/>
      <c r="AF2403" s="122"/>
      <c r="AG2403" s="122"/>
      <c r="AH2403" s="122"/>
      <c r="AI2403" s="122"/>
      <c r="AJ2403" s="122"/>
      <c r="AK2403" s="122"/>
      <c r="AL2403" s="122"/>
      <c r="AM2403" s="122"/>
      <c r="AN2403" s="122"/>
      <c r="AO2403" s="122"/>
      <c r="AP2403" s="122"/>
      <c r="AQ2403" s="122"/>
      <c r="AR2403" s="122"/>
      <c r="AS2403" s="122"/>
      <c r="AT2403" s="122"/>
    </row>
    <row r="2404" spans="1:46" s="51" customFormat="1" ht="12" customHeight="1" x14ac:dyDescent="0.2">
      <c r="A2404" s="197">
        <v>26193</v>
      </c>
      <c r="B2404" s="198" t="s">
        <v>784</v>
      </c>
      <c r="C2404" s="199"/>
      <c r="D2404" s="200"/>
      <c r="E2404" s="44"/>
      <c r="F2404" s="16" t="s">
        <v>12</v>
      </c>
      <c r="G2404" s="139"/>
      <c r="H2404" s="139"/>
      <c r="I2404" s="201"/>
      <c r="J2404" s="202"/>
      <c r="K2404" s="203"/>
      <c r="L2404" s="204"/>
      <c r="M2404" s="205"/>
      <c r="N2404" s="204"/>
      <c r="O2404" s="205"/>
      <c r="P2404" s="204"/>
      <c r="Q2404" s="205"/>
      <c r="R2404" s="204"/>
      <c r="S2404" s="122"/>
      <c r="T2404" s="122"/>
      <c r="U2404" s="122"/>
      <c r="V2404" s="122"/>
      <c r="W2404" s="122"/>
      <c r="X2404" s="122"/>
      <c r="Y2404" s="122"/>
      <c r="Z2404" s="122"/>
      <c r="AA2404" s="122"/>
      <c r="AB2404" s="122"/>
      <c r="AC2404" s="122"/>
      <c r="AD2404" s="122"/>
      <c r="AE2404" s="122"/>
      <c r="AF2404" s="122"/>
      <c r="AG2404" s="122"/>
      <c r="AH2404" s="122"/>
      <c r="AI2404" s="122"/>
      <c r="AJ2404" s="122"/>
      <c r="AK2404" s="122"/>
      <c r="AL2404" s="122"/>
      <c r="AM2404" s="122"/>
      <c r="AN2404" s="122"/>
      <c r="AO2404" s="122"/>
      <c r="AP2404" s="122"/>
      <c r="AQ2404" s="122"/>
      <c r="AR2404" s="122"/>
      <c r="AS2404" s="122"/>
      <c r="AT2404" s="122"/>
    </row>
    <row r="2405" spans="1:46" s="51" customFormat="1" ht="12" customHeight="1" x14ac:dyDescent="0.2">
      <c r="A2405" s="197">
        <v>26194</v>
      </c>
      <c r="B2405" s="198" t="s">
        <v>785</v>
      </c>
      <c r="C2405" s="199"/>
      <c r="D2405" s="200"/>
      <c r="E2405" s="44"/>
      <c r="F2405" s="16" t="s">
        <v>12</v>
      </c>
      <c r="G2405" s="139"/>
      <c r="H2405" s="139"/>
      <c r="I2405" s="201"/>
      <c r="J2405" s="202"/>
      <c r="K2405" s="203"/>
      <c r="L2405" s="204"/>
      <c r="M2405" s="205"/>
      <c r="N2405" s="204"/>
      <c r="O2405" s="205"/>
      <c r="P2405" s="204"/>
      <c r="Q2405" s="205"/>
      <c r="R2405" s="204"/>
      <c r="S2405" s="122"/>
      <c r="T2405" s="122"/>
      <c r="U2405" s="122"/>
      <c r="V2405" s="122"/>
      <c r="W2405" s="122"/>
      <c r="X2405" s="122"/>
      <c r="Y2405" s="122"/>
      <c r="Z2405" s="122"/>
      <c r="AA2405" s="122"/>
      <c r="AB2405" s="122"/>
      <c r="AC2405" s="122"/>
      <c r="AD2405" s="122"/>
      <c r="AE2405" s="122"/>
      <c r="AF2405" s="122"/>
      <c r="AG2405" s="122"/>
      <c r="AH2405" s="122"/>
      <c r="AI2405" s="122"/>
      <c r="AJ2405" s="122"/>
      <c r="AK2405" s="122"/>
      <c r="AL2405" s="122"/>
      <c r="AM2405" s="122"/>
      <c r="AN2405" s="122"/>
      <c r="AO2405" s="122"/>
      <c r="AP2405" s="122"/>
      <c r="AQ2405" s="122"/>
      <c r="AR2405" s="122"/>
      <c r="AS2405" s="122"/>
      <c r="AT2405" s="122"/>
    </row>
    <row r="2406" spans="1:46" s="51" customFormat="1" ht="12" customHeight="1" x14ac:dyDescent="0.2">
      <c r="A2406" s="197">
        <v>26195</v>
      </c>
      <c r="B2406" s="198" t="s">
        <v>786</v>
      </c>
      <c r="C2406" s="199"/>
      <c r="D2406" s="200"/>
      <c r="E2406" s="44"/>
      <c r="F2406" s="16" t="s">
        <v>12</v>
      </c>
      <c r="G2406" s="139"/>
      <c r="H2406" s="139"/>
      <c r="I2406" s="201"/>
      <c r="J2406" s="202"/>
      <c r="K2406" s="203"/>
      <c r="L2406" s="204"/>
      <c r="M2406" s="205"/>
      <c r="N2406" s="204"/>
      <c r="O2406" s="205"/>
      <c r="P2406" s="204"/>
      <c r="Q2406" s="205"/>
      <c r="R2406" s="204"/>
      <c r="S2406" s="122"/>
      <c r="T2406" s="122"/>
      <c r="U2406" s="122"/>
      <c r="V2406" s="122"/>
      <c r="W2406" s="122"/>
      <c r="X2406" s="122"/>
      <c r="Y2406" s="122"/>
      <c r="Z2406" s="122"/>
      <c r="AA2406" s="122"/>
      <c r="AB2406" s="122"/>
      <c r="AC2406" s="122"/>
      <c r="AD2406" s="122"/>
      <c r="AE2406" s="122"/>
      <c r="AF2406" s="122"/>
      <c r="AG2406" s="122"/>
      <c r="AH2406" s="122"/>
      <c r="AI2406" s="122"/>
      <c r="AJ2406" s="122"/>
      <c r="AK2406" s="122"/>
      <c r="AL2406" s="122"/>
      <c r="AM2406" s="122"/>
      <c r="AN2406" s="122"/>
      <c r="AO2406" s="122"/>
      <c r="AP2406" s="122"/>
      <c r="AQ2406" s="122"/>
      <c r="AR2406" s="122"/>
      <c r="AS2406" s="122"/>
      <c r="AT2406" s="122"/>
    </row>
    <row r="2407" spans="1:46" s="51" customFormat="1" ht="12" customHeight="1" x14ac:dyDescent="0.2">
      <c r="A2407" s="197">
        <v>26196</v>
      </c>
      <c r="B2407" s="198" t="s">
        <v>787</v>
      </c>
      <c r="C2407" s="199"/>
      <c r="D2407" s="200"/>
      <c r="E2407" s="44"/>
      <c r="F2407" s="16" t="s">
        <v>12</v>
      </c>
      <c r="G2407" s="139"/>
      <c r="H2407" s="139"/>
      <c r="I2407" s="201"/>
      <c r="J2407" s="202"/>
      <c r="K2407" s="203"/>
      <c r="L2407" s="204"/>
      <c r="M2407" s="205"/>
      <c r="N2407" s="204"/>
      <c r="O2407" s="205"/>
      <c r="P2407" s="204"/>
      <c r="Q2407" s="205"/>
      <c r="R2407" s="204"/>
      <c r="S2407" s="122"/>
      <c r="T2407" s="122"/>
      <c r="U2407" s="122"/>
      <c r="V2407" s="122"/>
      <c r="W2407" s="122"/>
      <c r="X2407" s="122"/>
      <c r="Y2407" s="122"/>
      <c r="Z2407" s="122"/>
      <c r="AA2407" s="122"/>
      <c r="AB2407" s="122"/>
      <c r="AC2407" s="122"/>
      <c r="AD2407" s="122"/>
      <c r="AE2407" s="122"/>
      <c r="AF2407" s="122"/>
      <c r="AG2407" s="122"/>
      <c r="AH2407" s="122"/>
      <c r="AI2407" s="122"/>
      <c r="AJ2407" s="122"/>
      <c r="AK2407" s="122"/>
      <c r="AL2407" s="122"/>
      <c r="AM2407" s="122"/>
      <c r="AN2407" s="122"/>
      <c r="AO2407" s="122"/>
      <c r="AP2407" s="122"/>
      <c r="AQ2407" s="122"/>
      <c r="AR2407" s="122"/>
      <c r="AS2407" s="122"/>
      <c r="AT2407" s="122"/>
    </row>
    <row r="2408" spans="1:46" s="51" customFormat="1" ht="12" customHeight="1" x14ac:dyDescent="0.2">
      <c r="A2408" s="197">
        <v>26197</v>
      </c>
      <c r="B2408" s="198" t="s">
        <v>818</v>
      </c>
      <c r="C2408" s="199"/>
      <c r="D2408" s="200"/>
      <c r="E2408" s="44"/>
      <c r="F2408" s="16" t="s">
        <v>12</v>
      </c>
      <c r="G2408" s="139"/>
      <c r="H2408" s="139"/>
      <c r="I2408" s="201"/>
      <c r="J2408" s="202"/>
      <c r="K2408" s="203"/>
      <c r="L2408" s="204"/>
      <c r="M2408" s="205"/>
      <c r="N2408" s="204"/>
      <c r="O2408" s="205"/>
      <c r="P2408" s="204"/>
      <c r="Q2408" s="205"/>
      <c r="R2408" s="204"/>
      <c r="S2408" s="122"/>
      <c r="T2408" s="122"/>
      <c r="U2408" s="122"/>
      <c r="V2408" s="122"/>
      <c r="W2408" s="122"/>
      <c r="X2408" s="122"/>
      <c r="Y2408" s="122"/>
      <c r="Z2408" s="122"/>
      <c r="AA2408" s="122"/>
      <c r="AB2408" s="122"/>
      <c r="AC2408" s="122"/>
      <c r="AD2408" s="122"/>
      <c r="AE2408" s="122"/>
      <c r="AF2408" s="122"/>
      <c r="AG2408" s="122"/>
      <c r="AH2408" s="122"/>
      <c r="AI2408" s="122"/>
      <c r="AJ2408" s="122"/>
      <c r="AK2408" s="122"/>
      <c r="AL2408" s="122"/>
      <c r="AM2408" s="122"/>
      <c r="AN2408" s="122"/>
      <c r="AO2408" s="122"/>
      <c r="AP2408" s="122"/>
      <c r="AQ2408" s="122"/>
      <c r="AR2408" s="122"/>
      <c r="AS2408" s="122"/>
      <c r="AT2408" s="122"/>
    </row>
    <row r="2409" spans="1:46" s="51" customFormat="1" ht="12" customHeight="1" x14ac:dyDescent="0.2">
      <c r="A2409" s="197">
        <v>26198</v>
      </c>
      <c r="B2409" s="198" t="s">
        <v>816</v>
      </c>
      <c r="C2409" s="199"/>
      <c r="D2409" s="200"/>
      <c r="E2409" s="44"/>
      <c r="F2409" s="16" t="s">
        <v>12</v>
      </c>
      <c r="G2409" s="139"/>
      <c r="H2409" s="139"/>
      <c r="I2409" s="201"/>
      <c r="J2409" s="202"/>
      <c r="K2409" s="203"/>
      <c r="L2409" s="204"/>
      <c r="M2409" s="205"/>
      <c r="N2409" s="204"/>
      <c r="O2409" s="205"/>
      <c r="P2409" s="204"/>
      <c r="Q2409" s="205"/>
      <c r="R2409" s="204"/>
      <c r="S2409" s="122"/>
      <c r="T2409" s="122"/>
      <c r="U2409" s="122"/>
      <c r="V2409" s="122"/>
      <c r="W2409" s="122"/>
      <c r="X2409" s="122"/>
      <c r="Y2409" s="122"/>
      <c r="Z2409" s="122"/>
      <c r="AA2409" s="122"/>
      <c r="AB2409" s="122"/>
      <c r="AC2409" s="122"/>
      <c r="AD2409" s="122"/>
      <c r="AE2409" s="122"/>
      <c r="AF2409" s="122"/>
      <c r="AG2409" s="122"/>
      <c r="AH2409" s="122"/>
      <c r="AI2409" s="122"/>
      <c r="AJ2409" s="122"/>
      <c r="AK2409" s="122"/>
      <c r="AL2409" s="122"/>
      <c r="AM2409" s="122"/>
      <c r="AN2409" s="122"/>
      <c r="AO2409" s="122"/>
      <c r="AP2409" s="122"/>
      <c r="AQ2409" s="122"/>
      <c r="AR2409" s="122"/>
      <c r="AS2409" s="122"/>
      <c r="AT2409" s="122"/>
    </row>
    <row r="2410" spans="1:46" s="51" customFormat="1" ht="12" customHeight="1" x14ac:dyDescent="0.2">
      <c r="A2410" s="197">
        <v>26199</v>
      </c>
      <c r="B2410" s="198" t="s">
        <v>819</v>
      </c>
      <c r="C2410" s="199"/>
      <c r="D2410" s="200"/>
      <c r="E2410" s="44"/>
      <c r="F2410" s="16" t="s">
        <v>12</v>
      </c>
      <c r="G2410" s="139"/>
      <c r="H2410" s="139"/>
      <c r="I2410" s="201"/>
      <c r="J2410" s="202"/>
      <c r="K2410" s="203"/>
      <c r="L2410" s="204"/>
      <c r="M2410" s="205"/>
      <c r="N2410" s="204"/>
      <c r="O2410" s="205"/>
      <c r="P2410" s="204"/>
      <c r="Q2410" s="205"/>
      <c r="R2410" s="204"/>
      <c r="S2410" s="122"/>
      <c r="T2410" s="122"/>
      <c r="U2410" s="122"/>
      <c r="V2410" s="122"/>
      <c r="W2410" s="122"/>
      <c r="X2410" s="122"/>
      <c r="Y2410" s="122"/>
      <c r="Z2410" s="122"/>
      <c r="AA2410" s="122"/>
      <c r="AB2410" s="122"/>
      <c r="AC2410" s="122"/>
      <c r="AD2410" s="122"/>
      <c r="AE2410" s="122"/>
      <c r="AF2410" s="122"/>
      <c r="AG2410" s="122"/>
      <c r="AH2410" s="122"/>
      <c r="AI2410" s="122"/>
      <c r="AJ2410" s="122"/>
      <c r="AK2410" s="122"/>
      <c r="AL2410" s="122"/>
      <c r="AM2410" s="122"/>
      <c r="AN2410" s="122"/>
      <c r="AO2410" s="122"/>
      <c r="AP2410" s="122"/>
      <c r="AQ2410" s="122"/>
      <c r="AR2410" s="122"/>
      <c r="AS2410" s="122"/>
      <c r="AT2410" s="122"/>
    </row>
    <row r="2411" spans="1:46" s="51" customFormat="1" ht="12" customHeight="1" x14ac:dyDescent="0.2">
      <c r="A2411" s="197">
        <v>26200</v>
      </c>
      <c r="B2411" s="198" t="s">
        <v>820</v>
      </c>
      <c r="C2411" s="199"/>
      <c r="D2411" s="200"/>
      <c r="E2411" s="44"/>
      <c r="F2411" s="16" t="s">
        <v>12</v>
      </c>
      <c r="G2411" s="139"/>
      <c r="H2411" s="139"/>
      <c r="I2411" s="201"/>
      <c r="J2411" s="202"/>
      <c r="K2411" s="203"/>
      <c r="L2411" s="204"/>
      <c r="M2411" s="205"/>
      <c r="N2411" s="204"/>
      <c r="O2411" s="205"/>
      <c r="P2411" s="204"/>
      <c r="Q2411" s="205"/>
      <c r="R2411" s="204"/>
      <c r="S2411" s="122"/>
      <c r="T2411" s="122"/>
      <c r="U2411" s="122"/>
      <c r="V2411" s="122"/>
      <c r="W2411" s="122"/>
      <c r="X2411" s="122"/>
      <c r="Y2411" s="122"/>
      <c r="Z2411" s="122"/>
      <c r="AA2411" s="122"/>
      <c r="AB2411" s="122"/>
      <c r="AC2411" s="122"/>
      <c r="AD2411" s="122"/>
      <c r="AE2411" s="122"/>
      <c r="AF2411" s="122"/>
      <c r="AG2411" s="122"/>
      <c r="AH2411" s="122"/>
      <c r="AI2411" s="122"/>
      <c r="AJ2411" s="122"/>
      <c r="AK2411" s="122"/>
      <c r="AL2411" s="122"/>
      <c r="AM2411" s="122"/>
      <c r="AN2411" s="122"/>
      <c r="AO2411" s="122"/>
      <c r="AP2411" s="122"/>
      <c r="AQ2411" s="122"/>
      <c r="AR2411" s="122"/>
      <c r="AS2411" s="122"/>
      <c r="AT2411" s="122"/>
    </row>
    <row r="2412" spans="1:46" s="51" customFormat="1" ht="12" customHeight="1" x14ac:dyDescent="0.2">
      <c r="A2412" s="197">
        <v>26201</v>
      </c>
      <c r="B2412" s="198" t="s">
        <v>821</v>
      </c>
      <c r="C2412" s="199"/>
      <c r="D2412" s="200"/>
      <c r="E2412" s="44"/>
      <c r="F2412" s="16" t="s">
        <v>12</v>
      </c>
      <c r="G2412" s="139"/>
      <c r="H2412" s="139"/>
      <c r="I2412" s="201"/>
      <c r="J2412" s="202"/>
      <c r="K2412" s="203"/>
      <c r="L2412" s="204"/>
      <c r="M2412" s="205"/>
      <c r="N2412" s="204"/>
      <c r="O2412" s="205"/>
      <c r="P2412" s="204"/>
      <c r="Q2412" s="205"/>
      <c r="R2412" s="204"/>
      <c r="S2412" s="122"/>
      <c r="T2412" s="122"/>
      <c r="U2412" s="122"/>
      <c r="V2412" s="122"/>
      <c r="W2412" s="122"/>
      <c r="X2412" s="122"/>
      <c r="Y2412" s="122"/>
      <c r="Z2412" s="122"/>
      <c r="AA2412" s="122"/>
      <c r="AB2412" s="122"/>
      <c r="AC2412" s="122"/>
      <c r="AD2412" s="122"/>
      <c r="AE2412" s="122"/>
      <c r="AF2412" s="122"/>
      <c r="AG2412" s="122"/>
      <c r="AH2412" s="122"/>
      <c r="AI2412" s="122"/>
      <c r="AJ2412" s="122"/>
      <c r="AK2412" s="122"/>
      <c r="AL2412" s="122"/>
      <c r="AM2412" s="122"/>
      <c r="AN2412" s="122"/>
      <c r="AO2412" s="122"/>
      <c r="AP2412" s="122"/>
      <c r="AQ2412" s="122"/>
      <c r="AR2412" s="122"/>
      <c r="AS2412" s="122"/>
      <c r="AT2412" s="122"/>
    </row>
    <row r="2413" spans="1:46" s="51" customFormat="1" ht="12" customHeight="1" x14ac:dyDescent="0.2">
      <c r="A2413" s="197">
        <v>26202</v>
      </c>
      <c r="B2413" s="198" t="s">
        <v>817</v>
      </c>
      <c r="C2413" s="199"/>
      <c r="D2413" s="200"/>
      <c r="E2413" s="44"/>
      <c r="F2413" s="16" t="s">
        <v>12</v>
      </c>
      <c r="G2413" s="139"/>
      <c r="H2413" s="139"/>
      <c r="I2413" s="201"/>
      <c r="J2413" s="202"/>
      <c r="K2413" s="203"/>
      <c r="L2413" s="204"/>
      <c r="M2413" s="205"/>
      <c r="N2413" s="204"/>
      <c r="O2413" s="205"/>
      <c r="P2413" s="204"/>
      <c r="Q2413" s="205"/>
      <c r="R2413" s="204"/>
      <c r="S2413" s="122"/>
      <c r="T2413" s="122"/>
      <c r="U2413" s="122"/>
      <c r="V2413" s="122"/>
      <c r="W2413" s="122"/>
      <c r="X2413" s="122"/>
      <c r="Y2413" s="122"/>
      <c r="Z2413" s="122"/>
      <c r="AA2413" s="122"/>
      <c r="AB2413" s="122"/>
      <c r="AC2413" s="122"/>
      <c r="AD2413" s="122"/>
      <c r="AE2413" s="122"/>
      <c r="AF2413" s="122"/>
      <c r="AG2413" s="122"/>
      <c r="AH2413" s="122"/>
      <c r="AI2413" s="122"/>
      <c r="AJ2413" s="122"/>
      <c r="AK2413" s="122"/>
      <c r="AL2413" s="122"/>
      <c r="AM2413" s="122"/>
      <c r="AN2413" s="122"/>
      <c r="AO2413" s="122"/>
      <c r="AP2413" s="122"/>
      <c r="AQ2413" s="122"/>
      <c r="AR2413" s="122"/>
      <c r="AS2413" s="122"/>
      <c r="AT2413" s="122"/>
    </row>
    <row r="2414" spans="1:46" s="51" customFormat="1" ht="12" customHeight="1" x14ac:dyDescent="0.2">
      <c r="A2414" s="197">
        <v>26203</v>
      </c>
      <c r="B2414" s="198" t="s">
        <v>822</v>
      </c>
      <c r="C2414" s="199"/>
      <c r="D2414" s="200"/>
      <c r="E2414" s="44"/>
      <c r="F2414" s="16" t="s">
        <v>12</v>
      </c>
      <c r="G2414" s="139"/>
      <c r="H2414" s="139"/>
      <c r="I2414" s="201"/>
      <c r="J2414" s="202"/>
      <c r="K2414" s="203"/>
      <c r="L2414" s="204"/>
      <c r="M2414" s="205"/>
      <c r="N2414" s="204"/>
      <c r="O2414" s="205"/>
      <c r="P2414" s="204"/>
      <c r="Q2414" s="205"/>
      <c r="R2414" s="204"/>
      <c r="S2414" s="122"/>
      <c r="T2414" s="122"/>
      <c r="U2414" s="122"/>
      <c r="V2414" s="122"/>
      <c r="W2414" s="122"/>
      <c r="X2414" s="122"/>
      <c r="Y2414" s="122"/>
      <c r="Z2414" s="122"/>
      <c r="AA2414" s="122"/>
      <c r="AB2414" s="122"/>
      <c r="AC2414" s="122"/>
      <c r="AD2414" s="122"/>
      <c r="AE2414" s="122"/>
      <c r="AF2414" s="122"/>
      <c r="AG2414" s="122"/>
      <c r="AH2414" s="122"/>
      <c r="AI2414" s="122"/>
      <c r="AJ2414" s="122"/>
      <c r="AK2414" s="122"/>
      <c r="AL2414" s="122"/>
      <c r="AM2414" s="122"/>
      <c r="AN2414" s="122"/>
      <c r="AO2414" s="122"/>
      <c r="AP2414" s="122"/>
      <c r="AQ2414" s="122"/>
      <c r="AR2414" s="122"/>
      <c r="AS2414" s="122"/>
      <c r="AT2414" s="122"/>
    </row>
    <row r="2415" spans="1:46" s="51" customFormat="1" ht="12" customHeight="1" x14ac:dyDescent="0.2">
      <c r="A2415" s="197">
        <v>26204</v>
      </c>
      <c r="B2415" s="198" t="s">
        <v>823</v>
      </c>
      <c r="C2415" s="199"/>
      <c r="D2415" s="200"/>
      <c r="E2415" s="44"/>
      <c r="F2415" s="16" t="s">
        <v>12</v>
      </c>
      <c r="G2415" s="139"/>
      <c r="H2415" s="139"/>
      <c r="I2415" s="201"/>
      <c r="J2415" s="202"/>
      <c r="K2415" s="203"/>
      <c r="L2415" s="204"/>
      <c r="M2415" s="205"/>
      <c r="N2415" s="204"/>
      <c r="O2415" s="205"/>
      <c r="P2415" s="204"/>
      <c r="Q2415" s="205"/>
      <c r="R2415" s="204"/>
      <c r="S2415" s="122"/>
      <c r="T2415" s="122"/>
      <c r="U2415" s="122"/>
      <c r="V2415" s="122"/>
      <c r="W2415" s="122"/>
      <c r="X2415" s="122"/>
      <c r="Y2415" s="122"/>
      <c r="Z2415" s="122"/>
      <c r="AA2415" s="122"/>
      <c r="AB2415" s="122"/>
      <c r="AC2415" s="122"/>
      <c r="AD2415" s="122"/>
      <c r="AE2415" s="122"/>
      <c r="AF2415" s="122"/>
      <c r="AG2415" s="122"/>
      <c r="AH2415" s="122"/>
      <c r="AI2415" s="122"/>
      <c r="AJ2415" s="122"/>
      <c r="AK2415" s="122"/>
      <c r="AL2415" s="122"/>
      <c r="AM2415" s="122"/>
      <c r="AN2415" s="122"/>
      <c r="AO2415" s="122"/>
      <c r="AP2415" s="122"/>
      <c r="AQ2415" s="122"/>
      <c r="AR2415" s="122"/>
      <c r="AS2415" s="122"/>
      <c r="AT2415" s="122"/>
    </row>
    <row r="2416" spans="1:46" s="51" customFormat="1" ht="12" customHeight="1" x14ac:dyDescent="0.2">
      <c r="A2416" s="197">
        <v>26205</v>
      </c>
      <c r="B2416" s="198" t="s">
        <v>841</v>
      </c>
      <c r="C2416" s="199"/>
      <c r="D2416" s="200"/>
      <c r="E2416" s="44"/>
      <c r="F2416" s="16" t="s">
        <v>12</v>
      </c>
      <c r="G2416" s="139"/>
      <c r="H2416" s="139"/>
      <c r="I2416" s="201"/>
      <c r="J2416" s="202"/>
      <c r="K2416" s="203"/>
      <c r="L2416" s="204"/>
      <c r="M2416" s="205"/>
      <c r="N2416" s="204"/>
      <c r="O2416" s="205"/>
      <c r="P2416" s="204"/>
      <c r="Q2416" s="205"/>
      <c r="R2416" s="204"/>
      <c r="S2416" s="122"/>
      <c r="T2416" s="122"/>
      <c r="U2416" s="122"/>
      <c r="V2416" s="122"/>
      <c r="W2416" s="122"/>
      <c r="X2416" s="122"/>
      <c r="Y2416" s="122"/>
      <c r="Z2416" s="122"/>
      <c r="AA2416" s="122"/>
      <c r="AB2416" s="122"/>
      <c r="AC2416" s="122"/>
      <c r="AD2416" s="122"/>
      <c r="AE2416" s="122"/>
      <c r="AF2416" s="122"/>
      <c r="AG2416" s="122"/>
      <c r="AH2416" s="122"/>
      <c r="AI2416" s="122"/>
      <c r="AJ2416" s="122"/>
      <c r="AK2416" s="122"/>
      <c r="AL2416" s="122"/>
      <c r="AM2416" s="122"/>
      <c r="AN2416" s="122"/>
      <c r="AO2416" s="122"/>
      <c r="AP2416" s="122"/>
      <c r="AQ2416" s="122"/>
      <c r="AR2416" s="122"/>
      <c r="AS2416" s="122"/>
      <c r="AT2416" s="122"/>
    </row>
    <row r="2417" spans="1:46" s="51" customFormat="1" ht="12" customHeight="1" x14ac:dyDescent="0.2">
      <c r="A2417" s="197">
        <v>20206</v>
      </c>
      <c r="B2417" s="198" t="s">
        <v>842</v>
      </c>
      <c r="C2417" s="199"/>
      <c r="D2417" s="200"/>
      <c r="E2417" s="44"/>
      <c r="F2417" s="16" t="s">
        <v>12</v>
      </c>
      <c r="G2417" s="139"/>
      <c r="H2417" s="139"/>
      <c r="I2417" s="201"/>
      <c r="J2417" s="202"/>
      <c r="K2417" s="203"/>
      <c r="L2417" s="204"/>
      <c r="M2417" s="205"/>
      <c r="N2417" s="204"/>
      <c r="O2417" s="205"/>
      <c r="P2417" s="204"/>
      <c r="Q2417" s="205"/>
      <c r="R2417" s="204"/>
      <c r="S2417" s="122"/>
      <c r="T2417" s="122"/>
      <c r="U2417" s="122"/>
      <c r="V2417" s="122"/>
      <c r="W2417" s="122"/>
      <c r="X2417" s="122"/>
      <c r="Y2417" s="122"/>
      <c r="Z2417" s="122"/>
      <c r="AA2417" s="122"/>
      <c r="AB2417" s="122"/>
      <c r="AC2417" s="122"/>
      <c r="AD2417" s="122"/>
      <c r="AE2417" s="122"/>
      <c r="AF2417" s="122"/>
      <c r="AG2417" s="122"/>
      <c r="AH2417" s="122"/>
      <c r="AI2417" s="122"/>
      <c r="AJ2417" s="122"/>
      <c r="AK2417" s="122"/>
      <c r="AL2417" s="122"/>
      <c r="AM2417" s="122"/>
      <c r="AN2417" s="122"/>
      <c r="AO2417" s="122"/>
      <c r="AP2417" s="122"/>
      <c r="AQ2417" s="122"/>
      <c r="AR2417" s="122"/>
      <c r="AS2417" s="122"/>
      <c r="AT2417" s="122"/>
    </row>
    <row r="2418" spans="1:46" s="51" customFormat="1" ht="12" customHeight="1" x14ac:dyDescent="0.2">
      <c r="A2418" s="197">
        <v>26207</v>
      </c>
      <c r="B2418" s="198" t="s">
        <v>851</v>
      </c>
      <c r="C2418" s="199"/>
      <c r="D2418" s="200"/>
      <c r="E2418" s="44"/>
      <c r="F2418" s="16" t="s">
        <v>12</v>
      </c>
      <c r="G2418" s="139"/>
      <c r="H2418" s="139"/>
      <c r="I2418" s="201"/>
      <c r="J2418" s="202"/>
      <c r="K2418" s="203"/>
      <c r="L2418" s="204"/>
      <c r="M2418" s="205"/>
      <c r="N2418" s="204"/>
      <c r="O2418" s="205"/>
      <c r="P2418" s="204"/>
      <c r="Q2418" s="205"/>
      <c r="R2418" s="204"/>
      <c r="S2418" s="122"/>
      <c r="T2418" s="122"/>
      <c r="U2418" s="122"/>
      <c r="V2418" s="122"/>
      <c r="W2418" s="122"/>
      <c r="X2418" s="122"/>
      <c r="Y2418" s="122"/>
      <c r="Z2418" s="122"/>
      <c r="AA2418" s="122"/>
      <c r="AB2418" s="122"/>
      <c r="AC2418" s="122"/>
      <c r="AD2418" s="122"/>
      <c r="AE2418" s="122"/>
      <c r="AF2418" s="122"/>
      <c r="AG2418" s="122"/>
      <c r="AH2418" s="122"/>
      <c r="AI2418" s="122"/>
      <c r="AJ2418" s="122"/>
      <c r="AK2418" s="122"/>
      <c r="AL2418" s="122"/>
      <c r="AM2418" s="122"/>
      <c r="AN2418" s="122"/>
      <c r="AO2418" s="122"/>
      <c r="AP2418" s="122"/>
      <c r="AQ2418" s="122"/>
      <c r="AR2418" s="122"/>
      <c r="AS2418" s="122"/>
      <c r="AT2418" s="122"/>
    </row>
    <row r="2419" spans="1:46" s="51" customFormat="1" ht="12" customHeight="1" x14ac:dyDescent="0.2">
      <c r="A2419" s="197">
        <v>26208</v>
      </c>
      <c r="B2419" s="198" t="s">
        <v>855</v>
      </c>
      <c r="C2419" s="199"/>
      <c r="D2419" s="200"/>
      <c r="E2419" s="44"/>
      <c r="F2419" s="16" t="s">
        <v>12</v>
      </c>
      <c r="G2419" s="139"/>
      <c r="H2419" s="139"/>
      <c r="I2419" s="201"/>
      <c r="J2419" s="202"/>
      <c r="K2419" s="203"/>
      <c r="L2419" s="204"/>
      <c r="M2419" s="205"/>
      <c r="N2419" s="204"/>
      <c r="O2419" s="205"/>
      <c r="P2419" s="204"/>
      <c r="Q2419" s="205"/>
      <c r="R2419" s="204"/>
      <c r="S2419" s="122"/>
      <c r="T2419" s="122"/>
      <c r="U2419" s="122"/>
      <c r="V2419" s="122"/>
      <c r="W2419" s="122"/>
      <c r="X2419" s="122"/>
      <c r="Y2419" s="122"/>
      <c r="Z2419" s="122"/>
      <c r="AA2419" s="122"/>
      <c r="AB2419" s="122"/>
      <c r="AC2419" s="122"/>
      <c r="AD2419" s="122"/>
      <c r="AE2419" s="122"/>
      <c r="AF2419" s="122"/>
      <c r="AG2419" s="122"/>
      <c r="AH2419" s="122"/>
      <c r="AI2419" s="122"/>
      <c r="AJ2419" s="122"/>
      <c r="AK2419" s="122"/>
      <c r="AL2419" s="122"/>
      <c r="AM2419" s="122"/>
      <c r="AN2419" s="122"/>
      <c r="AO2419" s="122"/>
      <c r="AP2419" s="122"/>
      <c r="AQ2419" s="122"/>
      <c r="AR2419" s="122"/>
      <c r="AS2419" s="122"/>
      <c r="AT2419" s="122"/>
    </row>
    <row r="2420" spans="1:46" s="51" customFormat="1" ht="12" customHeight="1" x14ac:dyDescent="0.2">
      <c r="A2420" s="197">
        <v>26209</v>
      </c>
      <c r="B2420" s="198" t="s">
        <v>856</v>
      </c>
      <c r="C2420" s="199"/>
      <c r="D2420" s="200"/>
      <c r="E2420" s="44"/>
      <c r="F2420" s="16" t="s">
        <v>12</v>
      </c>
      <c r="G2420" s="139"/>
      <c r="H2420" s="139"/>
      <c r="I2420" s="201"/>
      <c r="J2420" s="202"/>
      <c r="K2420" s="203"/>
      <c r="L2420" s="204"/>
      <c r="M2420" s="205"/>
      <c r="N2420" s="204"/>
      <c r="O2420" s="205"/>
      <c r="P2420" s="204"/>
      <c r="Q2420" s="205"/>
      <c r="R2420" s="204"/>
      <c r="S2420" s="122"/>
      <c r="T2420" s="122"/>
      <c r="U2420" s="122"/>
      <c r="V2420" s="122"/>
      <c r="W2420" s="122"/>
      <c r="X2420" s="122"/>
      <c r="Y2420" s="122"/>
      <c r="Z2420" s="122"/>
      <c r="AA2420" s="122"/>
      <c r="AB2420" s="122"/>
      <c r="AC2420" s="122"/>
      <c r="AD2420" s="122"/>
      <c r="AE2420" s="122"/>
      <c r="AF2420" s="122"/>
      <c r="AG2420" s="122"/>
      <c r="AH2420" s="122"/>
      <c r="AI2420" s="122"/>
      <c r="AJ2420" s="122"/>
      <c r="AK2420" s="122"/>
      <c r="AL2420" s="122"/>
      <c r="AM2420" s="122"/>
      <c r="AN2420" s="122"/>
      <c r="AO2420" s="122"/>
      <c r="AP2420" s="122"/>
      <c r="AQ2420" s="122"/>
      <c r="AR2420" s="122"/>
      <c r="AS2420" s="122"/>
      <c r="AT2420" s="122"/>
    </row>
    <row r="2421" spans="1:46" s="51" customFormat="1" ht="12" customHeight="1" x14ac:dyDescent="0.2">
      <c r="A2421" s="197">
        <v>26210</v>
      </c>
      <c r="B2421" s="198" t="s">
        <v>857</v>
      </c>
      <c r="C2421" s="199"/>
      <c r="D2421" s="200"/>
      <c r="E2421" s="44"/>
      <c r="F2421" s="16" t="s">
        <v>12</v>
      </c>
      <c r="G2421" s="139"/>
      <c r="H2421" s="139"/>
      <c r="I2421" s="201"/>
      <c r="J2421" s="202"/>
      <c r="K2421" s="203"/>
      <c r="L2421" s="204"/>
      <c r="M2421" s="205"/>
      <c r="N2421" s="204"/>
      <c r="O2421" s="205"/>
      <c r="P2421" s="204"/>
      <c r="Q2421" s="205"/>
      <c r="R2421" s="204"/>
      <c r="S2421" s="122"/>
      <c r="T2421" s="122"/>
      <c r="U2421" s="122"/>
      <c r="V2421" s="122"/>
      <c r="W2421" s="122"/>
      <c r="X2421" s="122"/>
      <c r="Y2421" s="122"/>
      <c r="Z2421" s="122"/>
      <c r="AA2421" s="122"/>
      <c r="AB2421" s="122"/>
      <c r="AC2421" s="122"/>
      <c r="AD2421" s="122"/>
      <c r="AE2421" s="122"/>
      <c r="AF2421" s="122"/>
      <c r="AG2421" s="122"/>
      <c r="AH2421" s="122"/>
      <c r="AI2421" s="122"/>
      <c r="AJ2421" s="122"/>
      <c r="AK2421" s="122"/>
      <c r="AL2421" s="122"/>
      <c r="AM2421" s="122"/>
      <c r="AN2421" s="122"/>
      <c r="AO2421" s="122"/>
      <c r="AP2421" s="122"/>
      <c r="AQ2421" s="122"/>
      <c r="AR2421" s="122"/>
      <c r="AS2421" s="122"/>
      <c r="AT2421" s="122"/>
    </row>
    <row r="2422" spans="1:46" s="51" customFormat="1" ht="12" customHeight="1" x14ac:dyDescent="0.2">
      <c r="A2422" s="197">
        <v>26211</v>
      </c>
      <c r="B2422" s="206" t="s">
        <v>858</v>
      </c>
      <c r="C2422" s="199"/>
      <c r="D2422" s="200"/>
      <c r="E2422" s="44"/>
      <c r="F2422" s="16" t="s">
        <v>12</v>
      </c>
      <c r="G2422" s="139"/>
      <c r="H2422" s="139"/>
      <c r="I2422" s="201"/>
      <c r="J2422" s="202"/>
      <c r="K2422" s="203"/>
      <c r="L2422" s="204"/>
      <c r="M2422" s="205"/>
      <c r="N2422" s="204"/>
      <c r="O2422" s="205"/>
      <c r="P2422" s="204"/>
      <c r="Q2422" s="205"/>
      <c r="R2422" s="204"/>
      <c r="S2422" s="122"/>
      <c r="T2422" s="122"/>
      <c r="U2422" s="122"/>
      <c r="V2422" s="122"/>
      <c r="W2422" s="122"/>
      <c r="X2422" s="122"/>
      <c r="Y2422" s="122"/>
      <c r="Z2422" s="122"/>
      <c r="AA2422" s="122"/>
      <c r="AB2422" s="122"/>
      <c r="AC2422" s="122"/>
      <c r="AD2422" s="122"/>
      <c r="AE2422" s="122"/>
      <c r="AF2422" s="122"/>
      <c r="AG2422" s="122"/>
      <c r="AH2422" s="122"/>
      <c r="AI2422" s="122"/>
      <c r="AJ2422" s="122"/>
      <c r="AK2422" s="122"/>
      <c r="AL2422" s="122"/>
      <c r="AM2422" s="122"/>
      <c r="AN2422" s="122"/>
      <c r="AO2422" s="122"/>
      <c r="AP2422" s="122"/>
      <c r="AQ2422" s="122"/>
      <c r="AR2422" s="122"/>
      <c r="AS2422" s="122"/>
      <c r="AT2422" s="122"/>
    </row>
    <row r="2423" spans="1:46" s="51" customFormat="1" ht="12" customHeight="1" x14ac:dyDescent="0.2">
      <c r="A2423" s="197">
        <v>26212</v>
      </c>
      <c r="B2423" s="206" t="s">
        <v>879</v>
      </c>
      <c r="C2423" s="199"/>
      <c r="D2423" s="200"/>
      <c r="E2423" s="44"/>
      <c r="F2423" s="16" t="s">
        <v>12</v>
      </c>
      <c r="G2423" s="139"/>
      <c r="H2423" s="139"/>
      <c r="I2423" s="201"/>
      <c r="J2423" s="202"/>
      <c r="K2423" s="203"/>
      <c r="L2423" s="204"/>
      <c r="M2423" s="205"/>
      <c r="N2423" s="204"/>
      <c r="O2423" s="205"/>
      <c r="P2423" s="204"/>
      <c r="Q2423" s="205"/>
      <c r="R2423" s="204"/>
      <c r="S2423" s="122"/>
      <c r="T2423" s="122"/>
      <c r="U2423" s="122"/>
      <c r="V2423" s="122"/>
      <c r="W2423" s="122"/>
      <c r="X2423" s="122"/>
      <c r="Y2423" s="122"/>
      <c r="Z2423" s="122"/>
      <c r="AA2423" s="122"/>
      <c r="AB2423" s="122"/>
      <c r="AC2423" s="122"/>
      <c r="AD2423" s="122"/>
      <c r="AE2423" s="122"/>
      <c r="AF2423" s="122"/>
      <c r="AG2423" s="122"/>
      <c r="AH2423" s="122"/>
      <c r="AI2423" s="122"/>
      <c r="AJ2423" s="122"/>
      <c r="AK2423" s="122"/>
      <c r="AL2423" s="122"/>
      <c r="AM2423" s="122"/>
      <c r="AN2423" s="122"/>
      <c r="AO2423" s="122"/>
      <c r="AP2423" s="122"/>
      <c r="AQ2423" s="122"/>
      <c r="AR2423" s="122"/>
      <c r="AS2423" s="122"/>
      <c r="AT2423" s="122"/>
    </row>
    <row r="2424" spans="1:46" s="51" customFormat="1" ht="12" customHeight="1" x14ac:dyDescent="0.2">
      <c r="A2424" s="197" t="s">
        <v>892</v>
      </c>
      <c r="B2424" s="198" t="s">
        <v>897</v>
      </c>
      <c r="C2424" s="199"/>
      <c r="D2424" s="200"/>
      <c r="E2424" s="44"/>
      <c r="F2424" s="16" t="s">
        <v>12</v>
      </c>
      <c r="G2424" s="139"/>
      <c r="H2424" s="139"/>
      <c r="I2424" s="201"/>
      <c r="J2424" s="202"/>
      <c r="K2424" s="203"/>
      <c r="L2424" s="204"/>
      <c r="M2424" s="205"/>
      <c r="N2424" s="204"/>
      <c r="O2424" s="205"/>
      <c r="P2424" s="204"/>
      <c r="Q2424" s="205"/>
      <c r="R2424" s="204"/>
      <c r="S2424" s="122"/>
      <c r="T2424" s="122"/>
      <c r="U2424" s="122"/>
      <c r="V2424" s="122"/>
      <c r="W2424" s="122"/>
      <c r="X2424" s="122"/>
      <c r="Y2424" s="122"/>
      <c r="Z2424" s="122"/>
      <c r="AA2424" s="122"/>
      <c r="AB2424" s="122"/>
      <c r="AC2424" s="122"/>
      <c r="AD2424" s="122"/>
      <c r="AE2424" s="122"/>
      <c r="AF2424" s="122"/>
      <c r="AG2424" s="122"/>
      <c r="AH2424" s="122"/>
      <c r="AI2424" s="122"/>
      <c r="AJ2424" s="122"/>
      <c r="AK2424" s="122"/>
      <c r="AL2424" s="122"/>
      <c r="AM2424" s="122"/>
      <c r="AN2424" s="122"/>
      <c r="AO2424" s="122"/>
      <c r="AP2424" s="122"/>
      <c r="AQ2424" s="122"/>
      <c r="AR2424" s="122"/>
      <c r="AS2424" s="122"/>
      <c r="AT2424" s="122"/>
    </row>
    <row r="2425" spans="1:46" s="51" customFormat="1" ht="12" customHeight="1" x14ac:dyDescent="0.2">
      <c r="A2425" s="197" t="s">
        <v>893</v>
      </c>
      <c r="B2425" s="198" t="s">
        <v>898</v>
      </c>
      <c r="C2425" s="199"/>
      <c r="D2425" s="200"/>
      <c r="E2425" s="44"/>
      <c r="F2425" s="16" t="s">
        <v>12</v>
      </c>
      <c r="G2425" s="139"/>
      <c r="H2425" s="139"/>
      <c r="I2425" s="201"/>
      <c r="J2425" s="202"/>
      <c r="K2425" s="203"/>
      <c r="L2425" s="204"/>
      <c r="M2425" s="205"/>
      <c r="N2425" s="204"/>
      <c r="O2425" s="205"/>
      <c r="P2425" s="204"/>
      <c r="Q2425" s="205"/>
      <c r="R2425" s="204"/>
      <c r="S2425" s="122"/>
      <c r="T2425" s="122"/>
      <c r="U2425" s="122"/>
      <c r="V2425" s="122"/>
      <c r="W2425" s="122"/>
      <c r="X2425" s="122"/>
      <c r="Y2425" s="122"/>
      <c r="Z2425" s="122"/>
      <c r="AA2425" s="122"/>
      <c r="AB2425" s="122"/>
      <c r="AC2425" s="122"/>
      <c r="AD2425" s="122"/>
      <c r="AE2425" s="122"/>
      <c r="AF2425" s="122"/>
      <c r="AG2425" s="122"/>
      <c r="AH2425" s="122"/>
      <c r="AI2425" s="122"/>
      <c r="AJ2425" s="122"/>
      <c r="AK2425" s="122"/>
      <c r="AL2425" s="122"/>
      <c r="AM2425" s="122"/>
      <c r="AN2425" s="122"/>
      <c r="AO2425" s="122"/>
      <c r="AP2425" s="122"/>
      <c r="AQ2425" s="122"/>
      <c r="AR2425" s="122"/>
      <c r="AS2425" s="122"/>
      <c r="AT2425" s="122"/>
    </row>
    <row r="2426" spans="1:46" s="51" customFormat="1" ht="12" customHeight="1" x14ac:dyDescent="0.2">
      <c r="A2426" s="197" t="s">
        <v>894</v>
      </c>
      <c r="B2426" s="198" t="s">
        <v>899</v>
      </c>
      <c r="C2426" s="199"/>
      <c r="D2426" s="200"/>
      <c r="E2426" s="44"/>
      <c r="F2426" s="16" t="s">
        <v>12</v>
      </c>
      <c r="G2426" s="139"/>
      <c r="H2426" s="139"/>
      <c r="I2426" s="201"/>
      <c r="J2426" s="202"/>
      <c r="K2426" s="203"/>
      <c r="L2426" s="204"/>
      <c r="M2426" s="205"/>
      <c r="N2426" s="204"/>
      <c r="O2426" s="205"/>
      <c r="P2426" s="204"/>
      <c r="Q2426" s="205"/>
      <c r="R2426" s="204"/>
      <c r="S2426" s="122"/>
      <c r="T2426" s="122"/>
      <c r="U2426" s="122"/>
      <c r="V2426" s="122"/>
      <c r="W2426" s="122"/>
      <c r="X2426" s="122"/>
      <c r="Y2426" s="122"/>
      <c r="Z2426" s="122"/>
      <c r="AA2426" s="122"/>
      <c r="AB2426" s="122"/>
      <c r="AC2426" s="122"/>
      <c r="AD2426" s="122"/>
      <c r="AE2426" s="122"/>
      <c r="AF2426" s="122"/>
      <c r="AG2426" s="122"/>
      <c r="AH2426" s="122"/>
      <c r="AI2426" s="122"/>
      <c r="AJ2426" s="122"/>
      <c r="AK2426" s="122"/>
      <c r="AL2426" s="122"/>
      <c r="AM2426" s="122"/>
      <c r="AN2426" s="122"/>
      <c r="AO2426" s="122"/>
      <c r="AP2426" s="122"/>
      <c r="AQ2426" s="122"/>
      <c r="AR2426" s="122"/>
      <c r="AS2426" s="122"/>
      <c r="AT2426" s="122"/>
    </row>
    <row r="2427" spans="1:46" s="51" customFormat="1" ht="12" customHeight="1" x14ac:dyDescent="0.2">
      <c r="A2427" s="197" t="s">
        <v>895</v>
      </c>
      <c r="B2427" s="198" t="s">
        <v>900</v>
      </c>
      <c r="C2427" s="199"/>
      <c r="D2427" s="200"/>
      <c r="E2427" s="44"/>
      <c r="F2427" s="16" t="s">
        <v>12</v>
      </c>
      <c r="G2427" s="139"/>
      <c r="H2427" s="139"/>
      <c r="I2427" s="201"/>
      <c r="J2427" s="202"/>
      <c r="K2427" s="203"/>
      <c r="L2427" s="204"/>
      <c r="M2427" s="205"/>
      <c r="N2427" s="204"/>
      <c r="O2427" s="205"/>
      <c r="P2427" s="204"/>
      <c r="Q2427" s="205"/>
      <c r="R2427" s="204"/>
      <c r="S2427" s="122"/>
      <c r="T2427" s="122"/>
      <c r="U2427" s="122"/>
      <c r="V2427" s="122"/>
      <c r="W2427" s="122"/>
      <c r="X2427" s="122"/>
      <c r="Y2427" s="122"/>
      <c r="Z2427" s="122"/>
      <c r="AA2427" s="122"/>
      <c r="AB2427" s="122"/>
      <c r="AC2427" s="122"/>
      <c r="AD2427" s="122"/>
      <c r="AE2427" s="122"/>
      <c r="AF2427" s="122"/>
      <c r="AG2427" s="122"/>
      <c r="AH2427" s="122"/>
      <c r="AI2427" s="122"/>
      <c r="AJ2427" s="122"/>
      <c r="AK2427" s="122"/>
      <c r="AL2427" s="122"/>
      <c r="AM2427" s="122"/>
      <c r="AN2427" s="122"/>
      <c r="AO2427" s="122"/>
      <c r="AP2427" s="122"/>
      <c r="AQ2427" s="122"/>
      <c r="AR2427" s="122"/>
      <c r="AS2427" s="122"/>
      <c r="AT2427" s="122"/>
    </row>
    <row r="2428" spans="1:46" s="51" customFormat="1" ht="12" customHeight="1" x14ac:dyDescent="0.2">
      <c r="A2428" s="197" t="s">
        <v>896</v>
      </c>
      <c r="B2428" s="198" t="s">
        <v>901</v>
      </c>
      <c r="C2428" s="199"/>
      <c r="D2428" s="200"/>
      <c r="E2428" s="44"/>
      <c r="F2428" s="16" t="s">
        <v>12</v>
      </c>
      <c r="G2428" s="139"/>
      <c r="H2428" s="139"/>
      <c r="I2428" s="201"/>
      <c r="J2428" s="202"/>
      <c r="K2428" s="203"/>
      <c r="L2428" s="204"/>
      <c r="M2428" s="205"/>
      <c r="N2428" s="204"/>
      <c r="O2428" s="205"/>
      <c r="P2428" s="204"/>
      <c r="Q2428" s="205"/>
      <c r="R2428" s="204"/>
      <c r="S2428" s="122"/>
      <c r="T2428" s="122"/>
      <c r="U2428" s="122"/>
      <c r="V2428" s="122"/>
      <c r="W2428" s="122"/>
      <c r="X2428" s="122"/>
      <c r="Y2428" s="122"/>
      <c r="Z2428" s="122"/>
      <c r="AA2428" s="122"/>
      <c r="AB2428" s="122"/>
      <c r="AC2428" s="122"/>
      <c r="AD2428" s="122"/>
      <c r="AE2428" s="122"/>
      <c r="AF2428" s="122"/>
      <c r="AG2428" s="122"/>
      <c r="AH2428" s="122"/>
      <c r="AI2428" s="122"/>
      <c r="AJ2428" s="122"/>
      <c r="AK2428" s="122"/>
      <c r="AL2428" s="122"/>
      <c r="AM2428" s="122"/>
      <c r="AN2428" s="122"/>
      <c r="AO2428" s="122"/>
      <c r="AP2428" s="122"/>
      <c r="AQ2428" s="122"/>
      <c r="AR2428" s="122"/>
      <c r="AS2428" s="122"/>
      <c r="AT2428" s="122"/>
    </row>
    <row r="2429" spans="1:46" ht="14.25" x14ac:dyDescent="0.3">
      <c r="A2429" s="174" t="s">
        <v>646</v>
      </c>
      <c r="B2429" s="175"/>
      <c r="C2429" s="176"/>
      <c r="D2429" s="43"/>
      <c r="E2429" s="28"/>
      <c r="F2429" s="28"/>
      <c r="G2429" s="28"/>
      <c r="H2429" s="28"/>
      <c r="I2429" s="86"/>
      <c r="J2429" s="168"/>
      <c r="K2429" s="169"/>
    </row>
    <row r="2430" spans="1:46" ht="14.25" x14ac:dyDescent="0.3">
      <c r="A2430" s="177" t="s">
        <v>667</v>
      </c>
      <c r="B2430" s="178"/>
      <c r="C2430" s="179"/>
      <c r="D2430" s="180"/>
      <c r="E2430" s="181"/>
      <c r="F2430" s="181"/>
      <c r="G2430" s="181"/>
      <c r="H2430" s="181"/>
      <c r="I2430" s="182"/>
      <c r="J2430" s="168"/>
      <c r="K2430" s="169"/>
    </row>
    <row r="2431" spans="1:46" s="123" customFormat="1" ht="14.25" x14ac:dyDescent="0.3">
      <c r="A2431" s="65" t="s">
        <v>636</v>
      </c>
      <c r="B2431" s="183"/>
      <c r="C2431" s="184"/>
      <c r="D2431" s="185"/>
      <c r="E2431" s="186"/>
      <c r="F2431" s="186"/>
      <c r="G2431" s="186"/>
      <c r="H2431" s="186"/>
      <c r="I2431" s="187"/>
      <c r="J2431" s="151"/>
      <c r="K2431" s="152"/>
      <c r="L2431" s="145"/>
      <c r="M2431" s="146"/>
      <c r="N2431" s="145"/>
      <c r="O2431" s="146"/>
      <c r="P2431" s="145"/>
      <c r="Q2431" s="146"/>
      <c r="R2431" s="145"/>
      <c r="S2431" s="122"/>
      <c r="T2431" s="122"/>
      <c r="U2431" s="122"/>
      <c r="V2431" s="122"/>
      <c r="W2431" s="122"/>
      <c r="X2431" s="122"/>
      <c r="Y2431" s="122"/>
      <c r="Z2431" s="122"/>
      <c r="AA2431" s="122"/>
      <c r="AB2431" s="122"/>
      <c r="AC2431" s="122"/>
      <c r="AD2431" s="122"/>
      <c r="AE2431" s="122"/>
      <c r="AF2431" s="122"/>
      <c r="AG2431" s="122"/>
      <c r="AH2431" s="122"/>
      <c r="AI2431" s="122"/>
      <c r="AJ2431" s="122"/>
      <c r="AK2431" s="122"/>
      <c r="AL2431" s="122"/>
      <c r="AM2431" s="122"/>
      <c r="AN2431" s="122"/>
      <c r="AO2431" s="122"/>
      <c r="AP2431" s="122"/>
      <c r="AQ2431" s="122"/>
      <c r="AR2431" s="122"/>
      <c r="AS2431" s="122"/>
      <c r="AT2431" s="122"/>
    </row>
    <row r="2432" spans="1:46" ht="12" customHeight="1" x14ac:dyDescent="0.2">
      <c r="A2432" s="171" t="s">
        <v>647</v>
      </c>
      <c r="B2432" s="162" t="s">
        <v>10</v>
      </c>
      <c r="C2432" s="16">
        <v>11112</v>
      </c>
      <c r="D2432" s="16" t="s">
        <v>13</v>
      </c>
      <c r="E2432" s="162" t="s">
        <v>10</v>
      </c>
      <c r="F2432" s="16" t="s">
        <v>12</v>
      </c>
      <c r="G2432" s="16"/>
      <c r="H2432" s="16"/>
      <c r="I2432" s="169"/>
      <c r="J2432" s="168"/>
      <c r="K2432" s="169"/>
    </row>
    <row r="2433" spans="1:46" ht="12" customHeight="1" x14ac:dyDescent="0.2">
      <c r="A2433" s="171"/>
      <c r="B2433" s="162" t="s">
        <v>10</v>
      </c>
      <c r="C2433" s="16">
        <v>41924</v>
      </c>
      <c r="D2433" s="16" t="s">
        <v>829</v>
      </c>
      <c r="E2433" s="162" t="s">
        <v>10</v>
      </c>
      <c r="F2433" s="16" t="s">
        <v>12</v>
      </c>
      <c r="G2433" s="16"/>
      <c r="H2433" s="16"/>
      <c r="I2433" s="169"/>
      <c r="J2433" s="168"/>
      <c r="K2433" s="169"/>
    </row>
    <row r="2434" spans="1:46" ht="12" customHeight="1" x14ac:dyDescent="0.2">
      <c r="A2434" s="171"/>
      <c r="B2434" s="162" t="s">
        <v>10</v>
      </c>
      <c r="C2434" s="16">
        <v>41500</v>
      </c>
      <c r="D2434" s="16" t="s">
        <v>20</v>
      </c>
      <c r="E2434" s="162" t="s">
        <v>10</v>
      </c>
      <c r="F2434" s="16" t="s">
        <v>12</v>
      </c>
      <c r="G2434" s="16"/>
      <c r="H2434" s="16"/>
      <c r="I2434" s="169"/>
      <c r="J2434" s="168"/>
      <c r="K2434" s="169"/>
    </row>
    <row r="2435" spans="1:46" ht="12" customHeight="1" x14ac:dyDescent="0.2">
      <c r="A2435" s="171"/>
      <c r="B2435" s="162" t="s">
        <v>10</v>
      </c>
      <c r="C2435" s="16">
        <v>41980</v>
      </c>
      <c r="D2435" s="16" t="s">
        <v>634</v>
      </c>
      <c r="E2435" s="162" t="s">
        <v>10</v>
      </c>
      <c r="F2435" s="16" t="s">
        <v>12</v>
      </c>
      <c r="G2435" s="16"/>
      <c r="H2435" s="16"/>
      <c r="I2435" s="169"/>
      <c r="J2435" s="168"/>
      <c r="K2435" s="169"/>
    </row>
    <row r="2436" spans="1:46" ht="12" customHeight="1" x14ac:dyDescent="0.2">
      <c r="A2436" s="171"/>
      <c r="B2436" s="162" t="s">
        <v>10</v>
      </c>
      <c r="C2436" s="16">
        <v>43202</v>
      </c>
      <c r="D2436" s="16" t="s">
        <v>712</v>
      </c>
      <c r="E2436" s="162" t="s">
        <v>10</v>
      </c>
      <c r="F2436" s="16" t="s">
        <v>12</v>
      </c>
      <c r="G2436" s="16"/>
      <c r="H2436" s="16"/>
      <c r="I2436" s="169"/>
      <c r="J2436" s="168"/>
      <c r="K2436" s="169"/>
    </row>
    <row r="2437" spans="1:46" ht="12" customHeight="1" x14ac:dyDescent="0.2">
      <c r="A2437" s="163" t="s">
        <v>648</v>
      </c>
      <c r="B2437" s="188"/>
      <c r="C2437" s="165"/>
      <c r="D2437" s="165"/>
      <c r="E2437" s="164"/>
      <c r="F2437" s="165"/>
      <c r="G2437" s="166"/>
      <c r="H2437" s="166"/>
      <c r="I2437" s="167"/>
    </row>
    <row r="2438" spans="1:46" ht="14.25" x14ac:dyDescent="0.3">
      <c r="A2438" s="156" t="s">
        <v>668</v>
      </c>
      <c r="B2438" s="157"/>
      <c r="C2438" s="157"/>
      <c r="D2438" s="157"/>
      <c r="E2438" s="157"/>
      <c r="F2438" s="157"/>
      <c r="G2438" s="157"/>
      <c r="H2438" s="157"/>
      <c r="I2438" s="158"/>
      <c r="J2438" s="168"/>
      <c r="K2438" s="169"/>
    </row>
    <row r="2439" spans="1:46" s="28" customFormat="1" ht="12" customHeight="1" x14ac:dyDescent="0.2">
      <c r="A2439" s="170">
        <v>27001</v>
      </c>
      <c r="B2439" s="171" t="s">
        <v>788</v>
      </c>
      <c r="C2439" s="172"/>
      <c r="D2439" s="173"/>
      <c r="E2439" s="8"/>
      <c r="F2439" s="16" t="s">
        <v>12</v>
      </c>
      <c r="G2439" s="16"/>
      <c r="H2439" s="16"/>
      <c r="I2439" s="169"/>
      <c r="J2439" s="76"/>
      <c r="K2439" s="86"/>
      <c r="L2439" s="75"/>
      <c r="M2439" s="85"/>
      <c r="N2439" s="75"/>
      <c r="O2439" s="85"/>
      <c r="P2439" s="75"/>
      <c r="Q2439" s="85"/>
      <c r="R2439" s="75"/>
      <c r="S2439" s="62"/>
      <c r="T2439" s="62"/>
      <c r="U2439" s="62"/>
      <c r="V2439" s="62"/>
      <c r="W2439" s="62"/>
      <c r="X2439" s="62"/>
      <c r="Y2439" s="62"/>
      <c r="Z2439" s="62"/>
      <c r="AA2439" s="62"/>
      <c r="AB2439" s="62"/>
      <c r="AC2439" s="62"/>
      <c r="AD2439" s="62"/>
      <c r="AE2439" s="62"/>
      <c r="AF2439" s="62"/>
      <c r="AG2439" s="62"/>
      <c r="AH2439" s="62"/>
      <c r="AI2439" s="62"/>
      <c r="AJ2439" s="62"/>
      <c r="AK2439" s="62"/>
      <c r="AL2439" s="62"/>
      <c r="AM2439" s="62"/>
      <c r="AN2439" s="62"/>
      <c r="AO2439" s="62"/>
      <c r="AP2439" s="62"/>
      <c r="AQ2439" s="62"/>
      <c r="AR2439" s="62"/>
      <c r="AS2439" s="62"/>
      <c r="AT2439" s="62"/>
    </row>
    <row r="2440" spans="1:46" s="28" customFormat="1" ht="12" customHeight="1" x14ac:dyDescent="0.2">
      <c r="A2440" s="170">
        <v>27101</v>
      </c>
      <c r="B2440" s="171" t="s">
        <v>789</v>
      </c>
      <c r="C2440" s="172"/>
      <c r="D2440" s="173"/>
      <c r="E2440" s="8"/>
      <c r="F2440" s="16" t="s">
        <v>12</v>
      </c>
      <c r="G2440" s="16"/>
      <c r="H2440" s="16"/>
      <c r="I2440" s="169"/>
      <c r="J2440" s="76"/>
      <c r="K2440" s="86"/>
      <c r="L2440" s="75"/>
      <c r="M2440" s="85"/>
      <c r="N2440" s="75"/>
      <c r="O2440" s="85"/>
      <c r="P2440" s="75"/>
      <c r="Q2440" s="85"/>
      <c r="R2440" s="75"/>
      <c r="S2440" s="62"/>
      <c r="T2440" s="62"/>
      <c r="U2440" s="62"/>
      <c r="V2440" s="62"/>
      <c r="W2440" s="62"/>
      <c r="X2440" s="62"/>
      <c r="Y2440" s="62"/>
      <c r="Z2440" s="62"/>
      <c r="AA2440" s="62"/>
      <c r="AB2440" s="62"/>
      <c r="AC2440" s="62"/>
      <c r="AD2440" s="62"/>
      <c r="AE2440" s="62"/>
      <c r="AF2440" s="62"/>
      <c r="AG2440" s="62"/>
      <c r="AH2440" s="62"/>
      <c r="AI2440" s="62"/>
      <c r="AJ2440" s="62"/>
      <c r="AK2440" s="62"/>
      <c r="AL2440" s="62"/>
      <c r="AM2440" s="62"/>
      <c r="AN2440" s="62"/>
      <c r="AO2440" s="62"/>
      <c r="AP2440" s="62"/>
      <c r="AQ2440" s="62"/>
      <c r="AR2440" s="62"/>
      <c r="AS2440" s="62"/>
      <c r="AT2440" s="62"/>
    </row>
    <row r="2441" spans="1:46" s="28" customFormat="1" ht="12" customHeight="1" x14ac:dyDescent="0.2">
      <c r="A2441" s="170">
        <v>27106</v>
      </c>
      <c r="B2441" s="171" t="s">
        <v>843</v>
      </c>
      <c r="C2441" s="172"/>
      <c r="D2441" s="173"/>
      <c r="E2441" s="8"/>
      <c r="F2441" s="16" t="s">
        <v>12</v>
      </c>
      <c r="G2441" s="16"/>
      <c r="H2441" s="16"/>
      <c r="I2441" s="169"/>
      <c r="J2441" s="76"/>
      <c r="K2441" s="86"/>
      <c r="L2441" s="75"/>
      <c r="M2441" s="85"/>
      <c r="N2441" s="75"/>
      <c r="O2441" s="85"/>
      <c r="P2441" s="75"/>
      <c r="Q2441" s="85"/>
      <c r="R2441" s="75"/>
      <c r="S2441" s="62"/>
      <c r="T2441" s="62"/>
      <c r="U2441" s="62"/>
      <c r="V2441" s="62"/>
      <c r="W2441" s="62"/>
      <c r="X2441" s="62"/>
      <c r="Y2441" s="62"/>
      <c r="Z2441" s="62"/>
      <c r="AA2441" s="62"/>
      <c r="AB2441" s="62"/>
      <c r="AC2441" s="62"/>
      <c r="AD2441" s="62"/>
      <c r="AE2441" s="62"/>
      <c r="AF2441" s="62"/>
      <c r="AG2441" s="62"/>
      <c r="AH2441" s="62"/>
      <c r="AI2441" s="62"/>
      <c r="AJ2441" s="62"/>
      <c r="AK2441" s="62"/>
      <c r="AL2441" s="62"/>
      <c r="AM2441" s="62"/>
      <c r="AN2441" s="62"/>
      <c r="AO2441" s="62"/>
      <c r="AP2441" s="62"/>
      <c r="AQ2441" s="62"/>
      <c r="AR2441" s="62"/>
      <c r="AS2441" s="62"/>
      <c r="AT2441" s="62"/>
    </row>
    <row r="2442" spans="1:46" ht="12" customHeight="1" x14ac:dyDescent="0.2">
      <c r="A2442" s="170">
        <v>27112</v>
      </c>
      <c r="B2442" s="171" t="s">
        <v>494</v>
      </c>
      <c r="C2442" s="172"/>
      <c r="D2442" s="173"/>
      <c r="E2442" s="8"/>
      <c r="F2442" s="16" t="s">
        <v>12</v>
      </c>
      <c r="G2442" s="16"/>
      <c r="H2442" s="16"/>
      <c r="I2442" s="169"/>
      <c r="J2442" s="168"/>
      <c r="K2442" s="169"/>
    </row>
    <row r="2443" spans="1:46" ht="12" customHeight="1" x14ac:dyDescent="0.2">
      <c r="A2443" s="170">
        <v>27114</v>
      </c>
      <c r="B2443" s="192" t="s">
        <v>880</v>
      </c>
      <c r="C2443" s="172"/>
      <c r="D2443" s="173"/>
      <c r="E2443" s="8"/>
      <c r="F2443" s="16" t="s">
        <v>12</v>
      </c>
      <c r="G2443" s="16"/>
      <c r="H2443" s="16"/>
      <c r="I2443" s="169"/>
      <c r="J2443" s="168"/>
      <c r="K2443" s="169"/>
    </row>
    <row r="2444" spans="1:46" ht="12" customHeight="1" x14ac:dyDescent="0.2">
      <c r="A2444" s="170">
        <v>27115</v>
      </c>
      <c r="B2444" s="192" t="s">
        <v>881</v>
      </c>
      <c r="C2444" s="172"/>
      <c r="D2444" s="173"/>
      <c r="E2444" s="8"/>
      <c r="F2444" s="16" t="s">
        <v>12</v>
      </c>
      <c r="G2444" s="16"/>
      <c r="H2444" s="16"/>
      <c r="I2444" s="169"/>
      <c r="J2444" s="168"/>
      <c r="K2444" s="169"/>
    </row>
    <row r="2445" spans="1:46" ht="12" customHeight="1" x14ac:dyDescent="0.2">
      <c r="A2445" s="170">
        <v>27117</v>
      </c>
      <c r="B2445" s="171" t="s">
        <v>495</v>
      </c>
      <c r="C2445" s="172"/>
      <c r="D2445" s="173"/>
      <c r="E2445" s="8"/>
      <c r="F2445" s="16" t="s">
        <v>12</v>
      </c>
      <c r="G2445" s="16"/>
      <c r="H2445" s="16"/>
      <c r="I2445" s="169"/>
      <c r="J2445" s="168"/>
      <c r="K2445" s="169"/>
    </row>
    <row r="2446" spans="1:46" ht="12" customHeight="1" x14ac:dyDescent="0.2">
      <c r="A2446" s="170">
        <v>27118</v>
      </c>
      <c r="B2446" s="171" t="s">
        <v>496</v>
      </c>
      <c r="C2446" s="172"/>
      <c r="D2446" s="173"/>
      <c r="E2446" s="8"/>
      <c r="F2446" s="16" t="s">
        <v>12</v>
      </c>
      <c r="G2446" s="16"/>
      <c r="H2446" s="16"/>
      <c r="I2446" s="169"/>
      <c r="J2446" s="168"/>
      <c r="K2446" s="169"/>
    </row>
    <row r="2447" spans="1:46" ht="12" customHeight="1" x14ac:dyDescent="0.2">
      <c r="A2447" s="170">
        <v>27120</v>
      </c>
      <c r="B2447" s="171" t="s">
        <v>497</v>
      </c>
      <c r="C2447" s="172"/>
      <c r="D2447" s="173"/>
      <c r="E2447" s="8"/>
      <c r="F2447" s="16" t="s">
        <v>12</v>
      </c>
      <c r="G2447" s="16"/>
      <c r="H2447" s="16"/>
      <c r="I2447" s="169"/>
      <c r="J2447" s="168"/>
      <c r="K2447" s="169"/>
    </row>
    <row r="2448" spans="1:46" ht="12" customHeight="1" x14ac:dyDescent="0.2">
      <c r="A2448" s="170">
        <v>27121</v>
      </c>
      <c r="B2448" s="171" t="s">
        <v>498</v>
      </c>
      <c r="C2448" s="172"/>
      <c r="D2448" s="173"/>
      <c r="E2448" s="8"/>
      <c r="F2448" s="16" t="s">
        <v>12</v>
      </c>
      <c r="G2448" s="16"/>
      <c r="H2448" s="16"/>
      <c r="I2448" s="169"/>
      <c r="J2448" s="168"/>
      <c r="K2448" s="169"/>
    </row>
    <row r="2449" spans="1:11" ht="12" customHeight="1" x14ac:dyDescent="0.2">
      <c r="A2449" s="170">
        <v>27123</v>
      </c>
      <c r="B2449" s="171" t="s">
        <v>499</v>
      </c>
      <c r="C2449" s="172"/>
      <c r="D2449" s="173"/>
      <c r="E2449" s="8"/>
      <c r="F2449" s="16" t="s">
        <v>12</v>
      </c>
      <c r="G2449" s="16"/>
      <c r="H2449" s="16"/>
      <c r="I2449" s="169"/>
      <c r="J2449" s="168"/>
      <c r="K2449" s="169"/>
    </row>
    <row r="2450" spans="1:11" ht="12" customHeight="1" x14ac:dyDescent="0.2">
      <c r="A2450" s="170">
        <v>27129</v>
      </c>
      <c r="B2450" s="171" t="s">
        <v>500</v>
      </c>
      <c r="C2450" s="172"/>
      <c r="D2450" s="173"/>
      <c r="E2450" s="8"/>
      <c r="F2450" s="16" t="s">
        <v>12</v>
      </c>
      <c r="G2450" s="16"/>
      <c r="H2450" s="16"/>
      <c r="I2450" s="169"/>
      <c r="J2450" s="168"/>
      <c r="K2450" s="169"/>
    </row>
    <row r="2451" spans="1:11" ht="12" customHeight="1" x14ac:dyDescent="0.2">
      <c r="A2451" s="170">
        <v>27138</v>
      </c>
      <c r="B2451" s="171" t="s">
        <v>501</v>
      </c>
      <c r="C2451" s="172"/>
      <c r="D2451" s="173"/>
      <c r="E2451" s="8"/>
      <c r="F2451" s="16" t="s">
        <v>12</v>
      </c>
      <c r="G2451" s="16"/>
      <c r="H2451" s="16"/>
      <c r="I2451" s="169"/>
      <c r="J2451" s="168"/>
      <c r="K2451" s="169"/>
    </row>
    <row r="2452" spans="1:11" ht="12" customHeight="1" x14ac:dyDescent="0.2">
      <c r="A2452" s="170">
        <v>27140</v>
      </c>
      <c r="B2452" s="171" t="s">
        <v>502</v>
      </c>
      <c r="C2452" s="172"/>
      <c r="D2452" s="173"/>
      <c r="E2452" s="8"/>
      <c r="F2452" s="16" t="s">
        <v>12</v>
      </c>
      <c r="G2452" s="16"/>
      <c r="H2452" s="16"/>
      <c r="I2452" s="169"/>
      <c r="J2452" s="168"/>
      <c r="K2452" s="169"/>
    </row>
    <row r="2453" spans="1:11" ht="12" customHeight="1" x14ac:dyDescent="0.2">
      <c r="A2453" s="170">
        <v>27141</v>
      </c>
      <c r="B2453" s="171" t="s">
        <v>503</v>
      </c>
      <c r="C2453" s="172"/>
      <c r="D2453" s="173"/>
      <c r="E2453" s="8"/>
      <c r="F2453" s="16" t="s">
        <v>12</v>
      </c>
      <c r="G2453" s="16"/>
      <c r="H2453" s="16"/>
      <c r="I2453" s="169"/>
      <c r="J2453" s="168"/>
      <c r="K2453" s="169"/>
    </row>
    <row r="2454" spans="1:11" ht="12" customHeight="1" x14ac:dyDescent="0.2">
      <c r="A2454" s="170">
        <v>27142</v>
      </c>
      <c r="B2454" s="171" t="s">
        <v>504</v>
      </c>
      <c r="C2454" s="172"/>
      <c r="D2454" s="173"/>
      <c r="E2454" s="8"/>
      <c r="F2454" s="16" t="s">
        <v>12</v>
      </c>
      <c r="G2454" s="16"/>
      <c r="H2454" s="16"/>
      <c r="I2454" s="169"/>
      <c r="J2454" s="168"/>
      <c r="K2454" s="169"/>
    </row>
    <row r="2455" spans="1:11" ht="12" customHeight="1" x14ac:dyDescent="0.2">
      <c r="A2455" s="170">
        <v>27144</v>
      </c>
      <c r="B2455" s="171" t="s">
        <v>505</v>
      </c>
      <c r="C2455" s="172"/>
      <c r="D2455" s="173"/>
      <c r="E2455" s="8"/>
      <c r="F2455" s="16" t="s">
        <v>12</v>
      </c>
      <c r="G2455" s="16"/>
      <c r="H2455" s="16"/>
      <c r="I2455" s="169"/>
      <c r="J2455" s="168"/>
      <c r="K2455" s="169"/>
    </row>
    <row r="2456" spans="1:11" ht="12" customHeight="1" x14ac:dyDescent="0.2">
      <c r="A2456" s="170">
        <v>27145</v>
      </c>
      <c r="B2456" s="171" t="s">
        <v>506</v>
      </c>
      <c r="C2456" s="172"/>
      <c r="D2456" s="173"/>
      <c r="E2456" s="8"/>
      <c r="F2456" s="16" t="s">
        <v>12</v>
      </c>
      <c r="G2456" s="16"/>
      <c r="H2456" s="16"/>
      <c r="I2456" s="169"/>
      <c r="J2456" s="168"/>
      <c r="K2456" s="169"/>
    </row>
    <row r="2457" spans="1:11" ht="12" customHeight="1" x14ac:dyDescent="0.2">
      <c r="A2457" s="170">
        <v>27147</v>
      </c>
      <c r="B2457" s="171" t="s">
        <v>507</v>
      </c>
      <c r="C2457" s="172"/>
      <c r="D2457" s="173"/>
      <c r="E2457" s="8"/>
      <c r="F2457" s="16" t="s">
        <v>12</v>
      </c>
      <c r="G2457" s="16"/>
      <c r="H2457" s="16"/>
      <c r="I2457" s="169"/>
      <c r="J2457" s="168"/>
      <c r="K2457" s="169"/>
    </row>
    <row r="2458" spans="1:11" ht="12" customHeight="1" x14ac:dyDescent="0.2">
      <c r="A2458" s="170">
        <v>27148</v>
      </c>
      <c r="B2458" s="171" t="s">
        <v>508</v>
      </c>
      <c r="C2458" s="172"/>
      <c r="D2458" s="173"/>
      <c r="E2458" s="8"/>
      <c r="F2458" s="16" t="s">
        <v>12</v>
      </c>
      <c r="G2458" s="16"/>
      <c r="H2458" s="16"/>
      <c r="I2458" s="169"/>
      <c r="J2458" s="168"/>
      <c r="K2458" s="169"/>
    </row>
    <row r="2459" spans="1:11" ht="12" customHeight="1" x14ac:dyDescent="0.2">
      <c r="A2459" s="170">
        <v>27149</v>
      </c>
      <c r="B2459" s="171" t="s">
        <v>509</v>
      </c>
      <c r="C2459" s="172"/>
      <c r="D2459" s="173"/>
      <c r="E2459" s="8"/>
      <c r="F2459" s="16" t="s">
        <v>12</v>
      </c>
      <c r="G2459" s="16"/>
      <c r="H2459" s="16"/>
      <c r="I2459" s="169"/>
      <c r="J2459" s="168"/>
      <c r="K2459" s="169"/>
    </row>
    <row r="2460" spans="1:11" ht="12" customHeight="1" x14ac:dyDescent="0.2">
      <c r="A2460" s="170">
        <v>27150</v>
      </c>
      <c r="B2460" s="171" t="s">
        <v>510</v>
      </c>
      <c r="C2460" s="172"/>
      <c r="D2460" s="173"/>
      <c r="E2460" s="8"/>
      <c r="F2460" s="16" t="s">
        <v>12</v>
      </c>
      <c r="G2460" s="16"/>
      <c r="H2460" s="16"/>
      <c r="I2460" s="169"/>
      <c r="J2460" s="168"/>
      <c r="K2460" s="169"/>
    </row>
    <row r="2461" spans="1:11" ht="12" customHeight="1" x14ac:dyDescent="0.2">
      <c r="A2461" s="170">
        <v>27151</v>
      </c>
      <c r="B2461" s="171" t="s">
        <v>511</v>
      </c>
      <c r="C2461" s="172"/>
      <c r="D2461" s="173"/>
      <c r="E2461" s="8"/>
      <c r="F2461" s="16" t="s">
        <v>12</v>
      </c>
      <c r="G2461" s="16"/>
      <c r="H2461" s="16"/>
      <c r="I2461" s="169"/>
      <c r="J2461" s="168"/>
      <c r="K2461" s="169"/>
    </row>
    <row r="2462" spans="1:11" ht="12" customHeight="1" x14ac:dyDescent="0.2">
      <c r="A2462" s="170">
        <v>27154</v>
      </c>
      <c r="B2462" s="171" t="s">
        <v>512</v>
      </c>
      <c r="C2462" s="172"/>
      <c r="D2462" s="173"/>
      <c r="E2462" s="8"/>
      <c r="F2462" s="16" t="s">
        <v>12</v>
      </c>
      <c r="G2462" s="16"/>
      <c r="H2462" s="16"/>
      <c r="I2462" s="169"/>
      <c r="J2462" s="168"/>
      <c r="K2462" s="169"/>
    </row>
    <row r="2463" spans="1:11" ht="12" customHeight="1" x14ac:dyDescent="0.2">
      <c r="A2463" s="170">
        <v>27155</v>
      </c>
      <c r="B2463" s="171" t="s">
        <v>513</v>
      </c>
      <c r="C2463" s="172"/>
      <c r="D2463" s="173"/>
      <c r="E2463" s="8"/>
      <c r="F2463" s="16" t="s">
        <v>12</v>
      </c>
      <c r="G2463" s="16"/>
      <c r="H2463" s="16"/>
      <c r="I2463" s="169"/>
      <c r="J2463" s="168"/>
      <c r="K2463" s="169"/>
    </row>
    <row r="2464" spans="1:11" ht="12" customHeight="1" x14ac:dyDescent="0.2">
      <c r="A2464" s="170">
        <v>27156</v>
      </c>
      <c r="B2464" s="171" t="s">
        <v>514</v>
      </c>
      <c r="C2464" s="172"/>
      <c r="D2464" s="173"/>
      <c r="E2464" s="8"/>
      <c r="F2464" s="16" t="s">
        <v>12</v>
      </c>
      <c r="G2464" s="16"/>
      <c r="H2464" s="16"/>
      <c r="I2464" s="169"/>
      <c r="J2464" s="168"/>
      <c r="K2464" s="169"/>
    </row>
    <row r="2465" spans="1:11" ht="12" customHeight="1" x14ac:dyDescent="0.2">
      <c r="A2465" s="170">
        <v>27157</v>
      </c>
      <c r="B2465" s="171" t="s">
        <v>515</v>
      </c>
      <c r="C2465" s="172"/>
      <c r="D2465" s="173"/>
      <c r="E2465" s="8"/>
      <c r="F2465" s="16" t="s">
        <v>12</v>
      </c>
      <c r="G2465" s="16"/>
      <c r="H2465" s="16"/>
      <c r="I2465" s="169"/>
      <c r="J2465" s="168"/>
      <c r="K2465" s="169"/>
    </row>
    <row r="2466" spans="1:11" ht="12" customHeight="1" x14ac:dyDescent="0.2">
      <c r="A2466" s="170">
        <v>27158</v>
      </c>
      <c r="B2466" s="171" t="s">
        <v>516</v>
      </c>
      <c r="C2466" s="172"/>
      <c r="D2466" s="173"/>
      <c r="E2466" s="8"/>
      <c r="F2466" s="16" t="s">
        <v>12</v>
      </c>
      <c r="G2466" s="16"/>
      <c r="H2466" s="16"/>
      <c r="I2466" s="169"/>
      <c r="J2466" s="168"/>
      <c r="K2466" s="169"/>
    </row>
    <row r="2467" spans="1:11" ht="12" customHeight="1" x14ac:dyDescent="0.2">
      <c r="A2467" s="170">
        <v>27159</v>
      </c>
      <c r="B2467" s="171" t="s">
        <v>517</v>
      </c>
      <c r="C2467" s="172"/>
      <c r="D2467" s="173"/>
      <c r="E2467" s="8"/>
      <c r="F2467" s="16" t="s">
        <v>12</v>
      </c>
      <c r="G2467" s="16"/>
      <c r="H2467" s="16"/>
      <c r="I2467" s="169"/>
      <c r="J2467" s="168"/>
      <c r="K2467" s="169"/>
    </row>
    <row r="2468" spans="1:11" ht="12" customHeight="1" x14ac:dyDescent="0.2">
      <c r="A2468" s="170">
        <v>27160</v>
      </c>
      <c r="B2468" s="171" t="s">
        <v>518</v>
      </c>
      <c r="C2468" s="172"/>
      <c r="D2468" s="173"/>
      <c r="E2468" s="8"/>
      <c r="F2468" s="16" t="s">
        <v>12</v>
      </c>
      <c r="G2468" s="16"/>
      <c r="H2468" s="16"/>
      <c r="I2468" s="169"/>
      <c r="J2468" s="168"/>
      <c r="K2468" s="169"/>
    </row>
    <row r="2469" spans="1:11" ht="12" customHeight="1" x14ac:dyDescent="0.2">
      <c r="A2469" s="170">
        <v>27161</v>
      </c>
      <c r="B2469" s="171" t="s">
        <v>519</v>
      </c>
      <c r="C2469" s="172"/>
      <c r="D2469" s="173"/>
      <c r="E2469" s="8"/>
      <c r="F2469" s="16" t="s">
        <v>12</v>
      </c>
      <c r="G2469" s="16"/>
      <c r="H2469" s="16"/>
      <c r="I2469" s="169"/>
      <c r="J2469" s="168"/>
      <c r="K2469" s="169"/>
    </row>
    <row r="2470" spans="1:11" ht="12" customHeight="1" x14ac:dyDescent="0.2">
      <c r="A2470" s="170">
        <v>27162</v>
      </c>
      <c r="B2470" s="171" t="s">
        <v>520</v>
      </c>
      <c r="C2470" s="172"/>
      <c r="D2470" s="173"/>
      <c r="E2470" s="8"/>
      <c r="F2470" s="16" t="s">
        <v>12</v>
      </c>
      <c r="G2470" s="16"/>
      <c r="H2470" s="16"/>
      <c r="I2470" s="169"/>
      <c r="J2470" s="168"/>
      <c r="K2470" s="169"/>
    </row>
    <row r="2471" spans="1:11" ht="12" customHeight="1" x14ac:dyDescent="0.2">
      <c r="A2471" s="170">
        <v>27163</v>
      </c>
      <c r="B2471" s="171" t="s">
        <v>521</v>
      </c>
      <c r="C2471" s="172"/>
      <c r="D2471" s="173"/>
      <c r="E2471" s="8"/>
      <c r="F2471" s="16" t="s">
        <v>12</v>
      </c>
      <c r="G2471" s="16"/>
      <c r="H2471" s="16"/>
      <c r="I2471" s="169"/>
      <c r="J2471" s="168"/>
      <c r="K2471" s="169"/>
    </row>
    <row r="2472" spans="1:11" ht="12" customHeight="1" x14ac:dyDescent="0.2">
      <c r="A2472" s="170">
        <v>27164</v>
      </c>
      <c r="B2472" s="171" t="s">
        <v>522</v>
      </c>
      <c r="C2472" s="172"/>
      <c r="D2472" s="173"/>
      <c r="E2472" s="8"/>
      <c r="F2472" s="16" t="s">
        <v>12</v>
      </c>
      <c r="G2472" s="16"/>
      <c r="H2472" s="16"/>
      <c r="I2472" s="169"/>
      <c r="J2472" s="168"/>
      <c r="K2472" s="169"/>
    </row>
    <row r="2473" spans="1:11" ht="12" customHeight="1" x14ac:dyDescent="0.2">
      <c r="A2473" s="170">
        <v>27166</v>
      </c>
      <c r="B2473" s="171" t="s">
        <v>718</v>
      </c>
      <c r="C2473" s="172"/>
      <c r="D2473" s="173"/>
      <c r="E2473" s="8"/>
      <c r="F2473" s="16" t="s">
        <v>12</v>
      </c>
      <c r="G2473" s="16"/>
      <c r="H2473" s="16"/>
      <c r="I2473" s="169"/>
      <c r="J2473" s="168"/>
      <c r="K2473" s="169"/>
    </row>
    <row r="2474" spans="1:11" ht="12" customHeight="1" x14ac:dyDescent="0.2">
      <c r="A2474" s="170">
        <v>27167</v>
      </c>
      <c r="B2474" s="171" t="s">
        <v>719</v>
      </c>
      <c r="C2474" s="172"/>
      <c r="D2474" s="173"/>
      <c r="E2474" s="8"/>
      <c r="F2474" s="16" t="s">
        <v>12</v>
      </c>
      <c r="G2474" s="16"/>
      <c r="H2474" s="16"/>
      <c r="I2474" s="169"/>
      <c r="J2474" s="168"/>
      <c r="K2474" s="169"/>
    </row>
    <row r="2475" spans="1:11" ht="12" customHeight="1" x14ac:dyDescent="0.2">
      <c r="A2475" s="170">
        <v>27168</v>
      </c>
      <c r="B2475" s="171" t="s">
        <v>720</v>
      </c>
      <c r="C2475" s="172"/>
      <c r="D2475" s="173"/>
      <c r="E2475" s="8"/>
      <c r="F2475" s="16" t="s">
        <v>12</v>
      </c>
      <c r="G2475" s="16"/>
      <c r="H2475" s="16"/>
      <c r="I2475" s="169"/>
      <c r="J2475" s="168"/>
      <c r="K2475" s="169"/>
    </row>
    <row r="2476" spans="1:11" ht="12" customHeight="1" x14ac:dyDescent="0.2">
      <c r="A2476" s="170">
        <v>27169</v>
      </c>
      <c r="B2476" s="171" t="s">
        <v>721</v>
      </c>
      <c r="C2476" s="172"/>
      <c r="D2476" s="173"/>
      <c r="E2476" s="8"/>
      <c r="F2476" s="16" t="s">
        <v>12</v>
      </c>
      <c r="G2476" s="16"/>
      <c r="H2476" s="16"/>
      <c r="I2476" s="169"/>
      <c r="J2476" s="168"/>
      <c r="K2476" s="169"/>
    </row>
    <row r="2477" spans="1:11" ht="12" customHeight="1" x14ac:dyDescent="0.2">
      <c r="A2477" s="197">
        <v>27170</v>
      </c>
      <c r="B2477" s="198" t="s">
        <v>734</v>
      </c>
      <c r="C2477" s="199"/>
      <c r="D2477" s="200"/>
      <c r="E2477" s="44"/>
      <c r="F2477" s="139" t="s">
        <v>12</v>
      </c>
      <c r="G2477" s="139"/>
      <c r="H2477" s="139"/>
      <c r="I2477" s="201"/>
      <c r="J2477" s="168"/>
      <c r="K2477" s="169"/>
    </row>
    <row r="2478" spans="1:11" ht="12" customHeight="1" x14ac:dyDescent="0.2">
      <c r="A2478" s="197">
        <v>27171</v>
      </c>
      <c r="B2478" s="171" t="s">
        <v>859</v>
      </c>
      <c r="C2478" s="199"/>
      <c r="D2478" s="200"/>
      <c r="E2478" s="44"/>
      <c r="F2478" s="139" t="s">
        <v>12</v>
      </c>
      <c r="G2478" s="139"/>
      <c r="H2478" s="139"/>
      <c r="I2478" s="201"/>
      <c r="J2478" s="168"/>
      <c r="K2478" s="169"/>
    </row>
    <row r="2479" spans="1:11" ht="12" customHeight="1" x14ac:dyDescent="0.2">
      <c r="A2479" s="197">
        <v>27172</v>
      </c>
      <c r="B2479" s="171" t="s">
        <v>860</v>
      </c>
      <c r="C2479" s="199"/>
      <c r="D2479" s="200"/>
      <c r="E2479" s="44"/>
      <c r="F2479" s="139" t="s">
        <v>12</v>
      </c>
      <c r="G2479" s="139"/>
      <c r="H2479" s="139"/>
      <c r="I2479" s="201"/>
      <c r="J2479" s="168"/>
      <c r="K2479" s="169"/>
    </row>
    <row r="2480" spans="1:11" ht="12" customHeight="1" x14ac:dyDescent="0.2">
      <c r="A2480" s="197">
        <v>27173</v>
      </c>
      <c r="B2480" s="171" t="s">
        <v>861</v>
      </c>
      <c r="C2480" s="199"/>
      <c r="D2480" s="200"/>
      <c r="E2480" s="44"/>
      <c r="F2480" s="139" t="s">
        <v>12</v>
      </c>
      <c r="G2480" s="139"/>
      <c r="H2480" s="139"/>
      <c r="I2480" s="201"/>
      <c r="J2480" s="168"/>
      <c r="K2480" s="169"/>
    </row>
    <row r="2481" spans="1:11" ht="12" customHeight="1" x14ac:dyDescent="0.2">
      <c r="A2481" s="197">
        <v>27174</v>
      </c>
      <c r="B2481" s="171" t="s">
        <v>862</v>
      </c>
      <c r="C2481" s="199"/>
      <c r="D2481" s="200"/>
      <c r="E2481" s="44"/>
      <c r="F2481" s="139" t="s">
        <v>12</v>
      </c>
      <c r="G2481" s="139"/>
      <c r="H2481" s="139"/>
      <c r="I2481" s="201"/>
      <c r="J2481" s="168"/>
      <c r="K2481" s="169"/>
    </row>
    <row r="2482" spans="1:11" ht="12" customHeight="1" x14ac:dyDescent="0.2">
      <c r="A2482" s="197">
        <v>27175</v>
      </c>
      <c r="B2482" s="192" t="s">
        <v>882</v>
      </c>
      <c r="C2482" s="199"/>
      <c r="D2482" s="200"/>
      <c r="E2482" s="44"/>
      <c r="F2482" s="139" t="s">
        <v>12</v>
      </c>
      <c r="G2482" s="139"/>
      <c r="H2482" s="139"/>
      <c r="I2482" s="201"/>
      <c r="J2482" s="168"/>
      <c r="K2482" s="169"/>
    </row>
    <row r="2483" spans="1:11" ht="12" customHeight="1" x14ac:dyDescent="0.2">
      <c r="A2483" s="197">
        <v>27176</v>
      </c>
      <c r="B2483" s="192" t="s">
        <v>883</v>
      </c>
      <c r="C2483" s="199"/>
      <c r="D2483" s="200"/>
      <c r="E2483" s="44"/>
      <c r="F2483" s="139" t="s">
        <v>12</v>
      </c>
      <c r="G2483" s="139"/>
      <c r="H2483" s="139"/>
      <c r="I2483" s="201"/>
      <c r="J2483" s="168"/>
      <c r="K2483" s="169"/>
    </row>
    <row r="2484" spans="1:11" ht="12" customHeight="1" x14ac:dyDescent="0.2">
      <c r="A2484" s="197">
        <v>27200</v>
      </c>
      <c r="B2484" s="198" t="s">
        <v>790</v>
      </c>
      <c r="C2484" s="199"/>
      <c r="D2484" s="200"/>
      <c r="E2484" s="44"/>
      <c r="F2484" s="139" t="s">
        <v>12</v>
      </c>
      <c r="G2484" s="139"/>
      <c r="H2484" s="139"/>
      <c r="I2484" s="201"/>
      <c r="J2484" s="168"/>
      <c r="K2484" s="169"/>
    </row>
    <row r="2485" spans="1:11" ht="12" customHeight="1" x14ac:dyDescent="0.2">
      <c r="A2485" s="197" t="s">
        <v>791</v>
      </c>
      <c r="B2485" s="198" t="s">
        <v>794</v>
      </c>
      <c r="C2485" s="199"/>
      <c r="D2485" s="200"/>
      <c r="E2485" s="44"/>
      <c r="F2485" s="16" t="s">
        <v>12</v>
      </c>
      <c r="G2485" s="139"/>
      <c r="H2485" s="139"/>
      <c r="I2485" s="201"/>
      <c r="J2485" s="168"/>
      <c r="K2485" s="169"/>
    </row>
    <row r="2486" spans="1:11" ht="12" customHeight="1" x14ac:dyDescent="0.2">
      <c r="A2486" s="197" t="s">
        <v>792</v>
      </c>
      <c r="B2486" s="198" t="s">
        <v>795</v>
      </c>
      <c r="C2486" s="199"/>
      <c r="D2486" s="200"/>
      <c r="E2486" s="44"/>
      <c r="F2486" s="16" t="s">
        <v>12</v>
      </c>
      <c r="G2486" s="139"/>
      <c r="H2486" s="139"/>
      <c r="I2486" s="201"/>
      <c r="J2486" s="168"/>
      <c r="K2486" s="169"/>
    </row>
    <row r="2487" spans="1:11" ht="12" customHeight="1" x14ac:dyDescent="0.2">
      <c r="A2487" s="197" t="s">
        <v>793</v>
      </c>
      <c r="B2487" s="198" t="s">
        <v>796</v>
      </c>
      <c r="C2487" s="199"/>
      <c r="D2487" s="200"/>
      <c r="E2487" s="44"/>
      <c r="F2487" s="16" t="s">
        <v>12</v>
      </c>
      <c r="G2487" s="139"/>
      <c r="H2487" s="139"/>
      <c r="I2487" s="201"/>
      <c r="J2487" s="168"/>
      <c r="K2487" s="169"/>
    </row>
    <row r="2488" spans="1:11" ht="12" customHeight="1" x14ac:dyDescent="0.2">
      <c r="A2488" s="197">
        <v>27549</v>
      </c>
      <c r="B2488" s="198" t="s">
        <v>824</v>
      </c>
      <c r="C2488" s="199"/>
      <c r="D2488" s="200"/>
      <c r="E2488" s="44"/>
      <c r="F2488" s="16" t="s">
        <v>12</v>
      </c>
      <c r="G2488" s="139"/>
      <c r="H2488" s="139"/>
      <c r="I2488" s="201"/>
      <c r="J2488" s="168"/>
      <c r="K2488" s="169"/>
    </row>
    <row r="2489" spans="1:11" ht="14.25" x14ac:dyDescent="0.3">
      <c r="A2489" s="174" t="s">
        <v>651</v>
      </c>
      <c r="B2489" s="175"/>
      <c r="C2489" s="176"/>
      <c r="D2489" s="43"/>
      <c r="E2489" s="28"/>
      <c r="F2489" s="28"/>
      <c r="G2489" s="28"/>
      <c r="H2489" s="28"/>
      <c r="I2489" s="86"/>
      <c r="J2489" s="168"/>
      <c r="K2489" s="169"/>
    </row>
    <row r="2490" spans="1:11" ht="14.25" x14ac:dyDescent="0.3">
      <c r="A2490" s="177" t="s">
        <v>669</v>
      </c>
      <c r="B2490" s="178"/>
      <c r="C2490" s="179"/>
      <c r="D2490" s="180"/>
      <c r="E2490" s="181"/>
      <c r="F2490" s="181"/>
      <c r="G2490" s="181"/>
      <c r="H2490" s="181"/>
      <c r="I2490" s="182"/>
      <c r="J2490" s="168"/>
      <c r="K2490" s="169"/>
    </row>
    <row r="2491" spans="1:11" ht="14.25" x14ac:dyDescent="0.3">
      <c r="A2491" s="65" t="s">
        <v>636</v>
      </c>
      <c r="B2491" s="183"/>
      <c r="C2491" s="184"/>
      <c r="D2491" s="185"/>
      <c r="E2491" s="186"/>
      <c r="F2491" s="186"/>
      <c r="G2491" s="186"/>
      <c r="H2491" s="186"/>
      <c r="I2491" s="187"/>
      <c r="J2491" s="168"/>
      <c r="K2491" s="169"/>
    </row>
    <row r="2492" spans="1:11" ht="12" customHeight="1" x14ac:dyDescent="0.2">
      <c r="A2492" s="171" t="s">
        <v>649</v>
      </c>
      <c r="B2492" s="162" t="s">
        <v>10</v>
      </c>
      <c r="C2492" s="16">
        <v>11112</v>
      </c>
      <c r="D2492" s="16" t="s">
        <v>13</v>
      </c>
      <c r="E2492" s="162" t="s">
        <v>10</v>
      </c>
      <c r="F2492" s="16" t="s">
        <v>12</v>
      </c>
      <c r="G2492" s="16"/>
      <c r="H2492" s="16"/>
      <c r="I2492" s="169"/>
      <c r="J2492" s="168"/>
      <c r="K2492" s="169"/>
    </row>
    <row r="2493" spans="1:11" ht="12" customHeight="1" x14ac:dyDescent="0.2">
      <c r="A2493" s="171"/>
      <c r="B2493" s="162" t="s">
        <v>10</v>
      </c>
      <c r="C2493" s="16">
        <v>41924</v>
      </c>
      <c r="D2493" s="16" t="s">
        <v>829</v>
      </c>
      <c r="E2493" s="162" t="s">
        <v>10</v>
      </c>
      <c r="F2493" s="16" t="s">
        <v>12</v>
      </c>
      <c r="G2493" s="16"/>
      <c r="H2493" s="16"/>
      <c r="I2493" s="169"/>
      <c r="J2493" s="168"/>
      <c r="K2493" s="169"/>
    </row>
    <row r="2494" spans="1:11" ht="12" customHeight="1" x14ac:dyDescent="0.2">
      <c r="A2494" s="171"/>
      <c r="B2494" s="162" t="s">
        <v>10</v>
      </c>
      <c r="C2494" s="16">
        <v>41500</v>
      </c>
      <c r="D2494" s="16" t="s">
        <v>20</v>
      </c>
      <c r="E2494" s="162" t="s">
        <v>10</v>
      </c>
      <c r="F2494" s="16" t="s">
        <v>12</v>
      </c>
      <c r="G2494" s="16"/>
      <c r="H2494" s="16"/>
      <c r="I2494" s="169"/>
      <c r="J2494" s="168"/>
      <c r="K2494" s="169"/>
    </row>
    <row r="2495" spans="1:11" ht="12" customHeight="1" x14ac:dyDescent="0.2">
      <c r="A2495" s="171"/>
      <c r="B2495" s="162" t="s">
        <v>10</v>
      </c>
      <c r="C2495" s="16">
        <v>41980</v>
      </c>
      <c r="D2495" s="16" t="s">
        <v>634</v>
      </c>
      <c r="E2495" s="162" t="s">
        <v>10</v>
      </c>
      <c r="F2495" s="16" t="s">
        <v>12</v>
      </c>
      <c r="G2495" s="16"/>
      <c r="H2495" s="16"/>
      <c r="I2495" s="169"/>
      <c r="J2495" s="168"/>
      <c r="K2495" s="169"/>
    </row>
    <row r="2496" spans="1:11" ht="12" customHeight="1" x14ac:dyDescent="0.2">
      <c r="A2496" s="171"/>
      <c r="B2496" s="162" t="s">
        <v>10</v>
      </c>
      <c r="C2496" s="139">
        <v>43203</v>
      </c>
      <c r="D2496" s="16" t="s">
        <v>174</v>
      </c>
      <c r="E2496" s="162" t="s">
        <v>10</v>
      </c>
      <c r="F2496" s="16" t="s">
        <v>12</v>
      </c>
      <c r="G2496" s="16"/>
      <c r="H2496" s="16"/>
      <c r="I2496" s="169"/>
      <c r="J2496" s="168"/>
      <c r="K2496" s="169"/>
    </row>
    <row r="2497" spans="1:11" ht="12" customHeight="1" x14ac:dyDescent="0.2">
      <c r="A2497" s="163" t="s">
        <v>650</v>
      </c>
      <c r="B2497" s="188"/>
      <c r="C2497" s="165"/>
      <c r="D2497" s="166"/>
      <c r="E2497" s="189"/>
      <c r="F2497" s="190"/>
      <c r="G2497" s="190"/>
      <c r="H2497" s="190"/>
      <c r="I2497" s="191"/>
    </row>
    <row r="2498" spans="1:11" ht="14.25" x14ac:dyDescent="0.3">
      <c r="A2498" s="156" t="s">
        <v>670</v>
      </c>
      <c r="B2498" s="157"/>
      <c r="C2498" s="157"/>
      <c r="D2498" s="157"/>
      <c r="E2498" s="157"/>
      <c r="F2498" s="157"/>
      <c r="G2498" s="157"/>
      <c r="H2498" s="157"/>
      <c r="I2498" s="158"/>
      <c r="J2498" s="168"/>
      <c r="K2498" s="169"/>
    </row>
    <row r="2499" spans="1:11" ht="12" customHeight="1" x14ac:dyDescent="0.2">
      <c r="A2499" s="170">
        <v>28101</v>
      </c>
      <c r="B2499" s="171" t="s">
        <v>523</v>
      </c>
      <c r="C2499" s="172"/>
      <c r="D2499" s="173"/>
      <c r="E2499" s="8"/>
      <c r="F2499" s="16" t="s">
        <v>12</v>
      </c>
      <c r="G2499" s="16"/>
      <c r="H2499" s="16"/>
      <c r="I2499" s="169"/>
      <c r="J2499" s="168"/>
      <c r="K2499" s="169"/>
    </row>
    <row r="2500" spans="1:11" ht="12" customHeight="1" x14ac:dyDescent="0.2">
      <c r="A2500" s="170">
        <v>28102</v>
      </c>
      <c r="B2500" s="192" t="s">
        <v>884</v>
      </c>
      <c r="C2500" s="172"/>
      <c r="D2500" s="173"/>
      <c r="E2500" s="8"/>
      <c r="F2500" s="16" t="s">
        <v>12</v>
      </c>
      <c r="G2500" s="16"/>
      <c r="H2500" s="16"/>
      <c r="I2500" s="169"/>
      <c r="J2500" s="168"/>
      <c r="K2500" s="169"/>
    </row>
    <row r="2501" spans="1:11" ht="12" customHeight="1" x14ac:dyDescent="0.2">
      <c r="A2501" s="170">
        <v>28103</v>
      </c>
      <c r="B2501" s="171" t="s">
        <v>524</v>
      </c>
      <c r="C2501" s="172"/>
      <c r="D2501" s="173"/>
      <c r="E2501" s="8"/>
      <c r="F2501" s="16" t="s">
        <v>12</v>
      </c>
      <c r="G2501" s="16"/>
      <c r="H2501" s="16"/>
      <c r="I2501" s="169"/>
      <c r="J2501" s="168"/>
      <c r="K2501" s="169"/>
    </row>
    <row r="2502" spans="1:11" ht="12" customHeight="1" x14ac:dyDescent="0.2">
      <c r="A2502" s="170">
        <v>28104</v>
      </c>
      <c r="B2502" s="171" t="s">
        <v>525</v>
      </c>
      <c r="C2502" s="172"/>
      <c r="D2502" s="173"/>
      <c r="E2502" s="8"/>
      <c r="F2502" s="16" t="s">
        <v>12</v>
      </c>
      <c r="G2502" s="16"/>
      <c r="H2502" s="16"/>
      <c r="I2502" s="169"/>
      <c r="J2502" s="168"/>
      <c r="K2502" s="169"/>
    </row>
    <row r="2503" spans="1:11" ht="12" customHeight="1" x14ac:dyDescent="0.2">
      <c r="A2503" s="170">
        <v>28105</v>
      </c>
      <c r="B2503" s="171" t="s">
        <v>526</v>
      </c>
      <c r="C2503" s="172"/>
      <c r="D2503" s="173"/>
      <c r="E2503" s="8"/>
      <c r="F2503" s="16" t="s">
        <v>12</v>
      </c>
      <c r="G2503" s="16"/>
      <c r="H2503" s="16"/>
      <c r="I2503" s="169"/>
      <c r="J2503" s="168"/>
      <c r="K2503" s="169"/>
    </row>
    <row r="2504" spans="1:11" ht="12" customHeight="1" x14ac:dyDescent="0.2">
      <c r="A2504" s="170">
        <v>28106</v>
      </c>
      <c r="B2504" s="171" t="s">
        <v>527</v>
      </c>
      <c r="C2504" s="172"/>
      <c r="D2504" s="173"/>
      <c r="E2504" s="8"/>
      <c r="F2504" s="16" t="s">
        <v>12</v>
      </c>
      <c r="G2504" s="16"/>
      <c r="H2504" s="16"/>
      <c r="I2504" s="169"/>
      <c r="J2504" s="168"/>
      <c r="K2504" s="169"/>
    </row>
    <row r="2505" spans="1:11" ht="12" customHeight="1" x14ac:dyDescent="0.2">
      <c r="A2505" s="170">
        <v>28107</v>
      </c>
      <c r="B2505" s="171" t="s">
        <v>528</v>
      </c>
      <c r="C2505" s="172"/>
      <c r="D2505" s="173"/>
      <c r="E2505" s="8"/>
      <c r="F2505" s="16" t="s">
        <v>12</v>
      </c>
      <c r="G2505" s="16"/>
      <c r="H2505" s="16"/>
      <c r="I2505" s="169"/>
      <c r="J2505" s="168"/>
      <c r="K2505" s="169"/>
    </row>
    <row r="2506" spans="1:11" ht="12" customHeight="1" x14ac:dyDescent="0.2">
      <c r="A2506" s="170">
        <v>28108</v>
      </c>
      <c r="B2506" s="171" t="s">
        <v>529</v>
      </c>
      <c r="C2506" s="172"/>
      <c r="D2506" s="173"/>
      <c r="E2506" s="8"/>
      <c r="F2506" s="16" t="s">
        <v>12</v>
      </c>
      <c r="G2506" s="16"/>
      <c r="H2506" s="16"/>
      <c r="I2506" s="169"/>
      <c r="J2506" s="168"/>
      <c r="K2506" s="169"/>
    </row>
    <row r="2507" spans="1:11" ht="12" customHeight="1" x14ac:dyDescent="0.2">
      <c r="A2507" s="170">
        <v>28109</v>
      </c>
      <c r="B2507" s="171" t="s">
        <v>530</v>
      </c>
      <c r="C2507" s="172"/>
      <c r="D2507" s="173"/>
      <c r="E2507" s="8"/>
      <c r="F2507" s="16" t="s">
        <v>12</v>
      </c>
      <c r="G2507" s="16"/>
      <c r="H2507" s="16"/>
      <c r="I2507" s="169"/>
      <c r="J2507" s="168"/>
      <c r="K2507" s="169"/>
    </row>
    <row r="2508" spans="1:11" ht="12" customHeight="1" x14ac:dyDescent="0.2">
      <c r="A2508" s="170">
        <v>28110</v>
      </c>
      <c r="B2508" s="171" t="s">
        <v>531</v>
      </c>
      <c r="C2508" s="172"/>
      <c r="D2508" s="173"/>
      <c r="E2508" s="8"/>
      <c r="F2508" s="16" t="s">
        <v>12</v>
      </c>
      <c r="G2508" s="16"/>
      <c r="H2508" s="16"/>
      <c r="I2508" s="169"/>
      <c r="J2508" s="168"/>
      <c r="K2508" s="169"/>
    </row>
    <row r="2509" spans="1:11" ht="12" customHeight="1" x14ac:dyDescent="0.2">
      <c r="A2509" s="170">
        <v>28111</v>
      </c>
      <c r="B2509" s="171" t="s">
        <v>532</v>
      </c>
      <c r="C2509" s="172"/>
      <c r="D2509" s="173"/>
      <c r="E2509" s="8"/>
      <c r="F2509" s="16" t="s">
        <v>12</v>
      </c>
      <c r="G2509" s="16"/>
      <c r="H2509" s="16"/>
      <c r="I2509" s="169"/>
      <c r="J2509" s="168"/>
      <c r="K2509" s="169"/>
    </row>
    <row r="2510" spans="1:11" ht="12" customHeight="1" x14ac:dyDescent="0.2">
      <c r="A2510" s="170">
        <v>28112</v>
      </c>
      <c r="B2510" s="171" t="s">
        <v>533</v>
      </c>
      <c r="C2510" s="172"/>
      <c r="D2510" s="173"/>
      <c r="E2510" s="8"/>
      <c r="F2510" s="16" t="s">
        <v>12</v>
      </c>
      <c r="G2510" s="16"/>
      <c r="H2510" s="16"/>
      <c r="I2510" s="169"/>
      <c r="J2510" s="168"/>
      <c r="K2510" s="169"/>
    </row>
    <row r="2511" spans="1:11" ht="12" customHeight="1" x14ac:dyDescent="0.2">
      <c r="A2511" s="170">
        <v>28113</v>
      </c>
      <c r="B2511" s="171" t="s">
        <v>534</v>
      </c>
      <c r="C2511" s="172"/>
      <c r="D2511" s="173"/>
      <c r="E2511" s="8"/>
      <c r="F2511" s="16" t="s">
        <v>12</v>
      </c>
      <c r="G2511" s="16"/>
      <c r="H2511" s="16"/>
      <c r="I2511" s="169"/>
      <c r="J2511" s="168"/>
      <c r="K2511" s="169"/>
    </row>
    <row r="2512" spans="1:11" ht="12" customHeight="1" x14ac:dyDescent="0.2">
      <c r="A2512" s="170">
        <v>28114</v>
      </c>
      <c r="B2512" s="171" t="s">
        <v>535</v>
      </c>
      <c r="C2512" s="172"/>
      <c r="D2512" s="173"/>
      <c r="E2512" s="8"/>
      <c r="F2512" s="16" t="s">
        <v>12</v>
      </c>
      <c r="G2512" s="16"/>
      <c r="H2512" s="16"/>
      <c r="I2512" s="169"/>
      <c r="J2512" s="168"/>
      <c r="K2512" s="169"/>
    </row>
    <row r="2513" spans="1:11" ht="12" customHeight="1" x14ac:dyDescent="0.2">
      <c r="A2513" s="170">
        <v>28115</v>
      </c>
      <c r="B2513" s="171" t="s">
        <v>536</v>
      </c>
      <c r="C2513" s="172"/>
      <c r="D2513" s="173"/>
      <c r="E2513" s="8"/>
      <c r="F2513" s="16" t="s">
        <v>12</v>
      </c>
      <c r="G2513" s="16"/>
      <c r="H2513" s="16"/>
      <c r="I2513" s="169"/>
      <c r="J2513" s="168"/>
      <c r="K2513" s="169"/>
    </row>
    <row r="2514" spans="1:11" ht="12" customHeight="1" x14ac:dyDescent="0.2">
      <c r="A2514" s="170">
        <v>28116</v>
      </c>
      <c r="B2514" s="171" t="s">
        <v>537</v>
      </c>
      <c r="C2514" s="172"/>
      <c r="D2514" s="173"/>
      <c r="E2514" s="8"/>
      <c r="F2514" s="16" t="s">
        <v>12</v>
      </c>
      <c r="G2514" s="16"/>
      <c r="H2514" s="16"/>
      <c r="I2514" s="169"/>
      <c r="J2514" s="168"/>
      <c r="K2514" s="169"/>
    </row>
    <row r="2515" spans="1:11" ht="12" customHeight="1" x14ac:dyDescent="0.2">
      <c r="A2515" s="170">
        <v>28117</v>
      </c>
      <c r="B2515" s="171" t="s">
        <v>538</v>
      </c>
      <c r="C2515" s="172"/>
      <c r="D2515" s="173"/>
      <c r="E2515" s="8"/>
      <c r="F2515" s="16" t="s">
        <v>12</v>
      </c>
      <c r="G2515" s="16"/>
      <c r="H2515" s="16"/>
      <c r="I2515" s="169"/>
      <c r="J2515" s="168"/>
      <c r="K2515" s="169"/>
    </row>
    <row r="2516" spans="1:11" ht="12" customHeight="1" x14ac:dyDescent="0.2">
      <c r="A2516" s="170">
        <v>28118</v>
      </c>
      <c r="B2516" s="171" t="s">
        <v>539</v>
      </c>
      <c r="C2516" s="172"/>
      <c r="D2516" s="173"/>
      <c r="E2516" s="8"/>
      <c r="F2516" s="16" t="s">
        <v>12</v>
      </c>
      <c r="G2516" s="16"/>
      <c r="H2516" s="16"/>
      <c r="I2516" s="169"/>
      <c r="J2516" s="168"/>
      <c r="K2516" s="169"/>
    </row>
    <row r="2517" spans="1:11" ht="12" customHeight="1" x14ac:dyDescent="0.2">
      <c r="A2517" s="170">
        <v>28119</v>
      </c>
      <c r="B2517" s="171" t="s">
        <v>540</v>
      </c>
      <c r="C2517" s="172"/>
      <c r="D2517" s="173"/>
      <c r="E2517" s="8"/>
      <c r="F2517" s="16" t="s">
        <v>12</v>
      </c>
      <c r="G2517" s="16"/>
      <c r="H2517" s="16"/>
      <c r="I2517" s="169"/>
      <c r="J2517" s="168"/>
      <c r="K2517" s="169"/>
    </row>
    <row r="2518" spans="1:11" ht="12" customHeight="1" x14ac:dyDescent="0.2">
      <c r="A2518" s="170">
        <v>28120</v>
      </c>
      <c r="B2518" s="171" t="s">
        <v>541</v>
      </c>
      <c r="C2518" s="172"/>
      <c r="D2518" s="173"/>
      <c r="E2518" s="8"/>
      <c r="F2518" s="16" t="s">
        <v>12</v>
      </c>
      <c r="G2518" s="16"/>
      <c r="H2518" s="16"/>
      <c r="I2518" s="169"/>
      <c r="J2518" s="168"/>
      <c r="K2518" s="169"/>
    </row>
    <row r="2519" spans="1:11" ht="12" customHeight="1" x14ac:dyDescent="0.2">
      <c r="A2519" s="170">
        <v>28121</v>
      </c>
      <c r="B2519" s="171" t="s">
        <v>542</v>
      </c>
      <c r="C2519" s="172"/>
      <c r="D2519" s="173"/>
      <c r="E2519" s="8"/>
      <c r="F2519" s="16" t="s">
        <v>12</v>
      </c>
      <c r="G2519" s="16"/>
      <c r="H2519" s="16"/>
      <c r="I2519" s="169"/>
      <c r="J2519" s="168"/>
      <c r="K2519" s="169"/>
    </row>
    <row r="2520" spans="1:11" ht="12" customHeight="1" x14ac:dyDescent="0.2">
      <c r="A2520" s="170">
        <v>28122</v>
      </c>
      <c r="B2520" s="171" t="s">
        <v>543</v>
      </c>
      <c r="C2520" s="172"/>
      <c r="D2520" s="173"/>
      <c r="E2520" s="8"/>
      <c r="F2520" s="16" t="s">
        <v>12</v>
      </c>
      <c r="G2520" s="16"/>
      <c r="H2520" s="16"/>
      <c r="I2520" s="169"/>
      <c r="J2520" s="168"/>
      <c r="K2520" s="169"/>
    </row>
    <row r="2521" spans="1:11" ht="12" customHeight="1" x14ac:dyDescent="0.2">
      <c r="A2521" s="170">
        <v>28123</v>
      </c>
      <c r="B2521" s="171" t="s">
        <v>544</v>
      </c>
      <c r="C2521" s="172"/>
      <c r="D2521" s="173"/>
      <c r="E2521" s="8"/>
      <c r="F2521" s="16" t="s">
        <v>12</v>
      </c>
      <c r="G2521" s="16"/>
      <c r="H2521" s="16"/>
      <c r="I2521" s="169"/>
      <c r="J2521" s="168"/>
      <c r="K2521" s="169"/>
    </row>
    <row r="2522" spans="1:11" ht="12" customHeight="1" x14ac:dyDescent="0.2">
      <c r="A2522" s="170">
        <v>28124</v>
      </c>
      <c r="B2522" s="171" t="s">
        <v>545</v>
      </c>
      <c r="C2522" s="172"/>
      <c r="D2522" s="173"/>
      <c r="E2522" s="8"/>
      <c r="F2522" s="16" t="s">
        <v>12</v>
      </c>
      <c r="G2522" s="16"/>
      <c r="H2522" s="16"/>
      <c r="I2522" s="169"/>
      <c r="J2522" s="168"/>
      <c r="K2522" s="169"/>
    </row>
    <row r="2523" spans="1:11" ht="12" customHeight="1" x14ac:dyDescent="0.2">
      <c r="A2523" s="170">
        <v>28125</v>
      </c>
      <c r="B2523" s="171" t="s">
        <v>546</v>
      </c>
      <c r="C2523" s="172"/>
      <c r="D2523" s="173"/>
      <c r="E2523" s="8"/>
      <c r="F2523" s="16" t="s">
        <v>12</v>
      </c>
      <c r="G2523" s="16"/>
      <c r="H2523" s="16"/>
      <c r="I2523" s="169"/>
      <c r="J2523" s="168"/>
      <c r="K2523" s="169"/>
    </row>
    <row r="2524" spans="1:11" ht="12" customHeight="1" x14ac:dyDescent="0.2">
      <c r="A2524" s="170">
        <v>28126</v>
      </c>
      <c r="B2524" s="171" t="s">
        <v>547</v>
      </c>
      <c r="C2524" s="172"/>
      <c r="D2524" s="173"/>
      <c r="E2524" s="8"/>
      <c r="F2524" s="16" t="s">
        <v>12</v>
      </c>
      <c r="G2524" s="16"/>
      <c r="H2524" s="16"/>
      <c r="I2524" s="169"/>
      <c r="J2524" s="168"/>
      <c r="K2524" s="169"/>
    </row>
    <row r="2525" spans="1:11" ht="12" customHeight="1" x14ac:dyDescent="0.2">
      <c r="A2525" s="170">
        <v>28127</v>
      </c>
      <c r="B2525" s="171" t="s">
        <v>548</v>
      </c>
      <c r="C2525" s="172"/>
      <c r="D2525" s="173"/>
      <c r="E2525" s="8"/>
      <c r="F2525" s="16" t="s">
        <v>12</v>
      </c>
      <c r="G2525" s="16"/>
      <c r="H2525" s="16"/>
      <c r="I2525" s="169"/>
      <c r="J2525" s="168"/>
      <c r="K2525" s="169"/>
    </row>
    <row r="2526" spans="1:11" ht="12" customHeight="1" x14ac:dyDescent="0.2">
      <c r="A2526" s="170">
        <v>28128</v>
      </c>
      <c r="B2526" s="171" t="s">
        <v>549</v>
      </c>
      <c r="C2526" s="172"/>
      <c r="D2526" s="173"/>
      <c r="E2526" s="8"/>
      <c r="F2526" s="16" t="s">
        <v>12</v>
      </c>
      <c r="G2526" s="16"/>
      <c r="H2526" s="16"/>
      <c r="I2526" s="169"/>
      <c r="J2526" s="168"/>
      <c r="K2526" s="169"/>
    </row>
    <row r="2527" spans="1:11" ht="12" customHeight="1" x14ac:dyDescent="0.2">
      <c r="A2527" s="170">
        <v>28129</v>
      </c>
      <c r="B2527" s="171" t="s">
        <v>550</v>
      </c>
      <c r="C2527" s="172"/>
      <c r="D2527" s="173"/>
      <c r="E2527" s="8"/>
      <c r="F2527" s="16" t="s">
        <v>12</v>
      </c>
      <c r="G2527" s="16"/>
      <c r="H2527" s="16"/>
      <c r="I2527" s="169"/>
      <c r="J2527" s="168"/>
      <c r="K2527" s="169"/>
    </row>
    <row r="2528" spans="1:11" ht="12" customHeight="1" x14ac:dyDescent="0.2">
      <c r="A2528" s="170">
        <v>28130</v>
      </c>
      <c r="B2528" s="171" t="s">
        <v>551</v>
      </c>
      <c r="C2528" s="172"/>
      <c r="D2528" s="173"/>
      <c r="E2528" s="8"/>
      <c r="F2528" s="16" t="s">
        <v>12</v>
      </c>
      <c r="G2528" s="16"/>
      <c r="H2528" s="16"/>
      <c r="I2528" s="169"/>
      <c r="J2528" s="168"/>
      <c r="K2528" s="169"/>
    </row>
    <row r="2529" spans="1:11" ht="12" customHeight="1" x14ac:dyDescent="0.2">
      <c r="A2529" s="170">
        <v>28131</v>
      </c>
      <c r="B2529" s="171" t="s">
        <v>552</v>
      </c>
      <c r="C2529" s="172"/>
      <c r="D2529" s="173"/>
      <c r="E2529" s="8"/>
      <c r="F2529" s="16" t="s">
        <v>12</v>
      </c>
      <c r="G2529" s="16"/>
      <c r="H2529" s="16"/>
      <c r="I2529" s="169"/>
      <c r="J2529" s="168"/>
      <c r="K2529" s="169"/>
    </row>
    <row r="2530" spans="1:11" ht="12" customHeight="1" x14ac:dyDescent="0.2">
      <c r="A2530" s="170">
        <v>28132</v>
      </c>
      <c r="B2530" s="171" t="s">
        <v>553</v>
      </c>
      <c r="C2530" s="172"/>
      <c r="D2530" s="173"/>
      <c r="E2530" s="8"/>
      <c r="F2530" s="16" t="s">
        <v>12</v>
      </c>
      <c r="G2530" s="16"/>
      <c r="H2530" s="16"/>
      <c r="I2530" s="169"/>
      <c r="J2530" s="168"/>
      <c r="K2530" s="169"/>
    </row>
    <row r="2531" spans="1:11" ht="12" customHeight="1" x14ac:dyDescent="0.2">
      <c r="A2531" s="170">
        <v>28133</v>
      </c>
      <c r="B2531" s="171" t="s">
        <v>554</v>
      </c>
      <c r="C2531" s="172"/>
      <c r="D2531" s="173"/>
      <c r="E2531" s="8"/>
      <c r="F2531" s="16" t="s">
        <v>12</v>
      </c>
      <c r="G2531" s="16"/>
      <c r="H2531" s="16"/>
      <c r="I2531" s="169"/>
      <c r="J2531" s="168"/>
      <c r="K2531" s="169"/>
    </row>
    <row r="2532" spans="1:11" ht="12" customHeight="1" x14ac:dyDescent="0.2">
      <c r="A2532" s="170">
        <v>28134</v>
      </c>
      <c r="B2532" s="171" t="s">
        <v>555</v>
      </c>
      <c r="C2532" s="172"/>
      <c r="D2532" s="173"/>
      <c r="E2532" s="8"/>
      <c r="F2532" s="16" t="s">
        <v>12</v>
      </c>
      <c r="G2532" s="16"/>
      <c r="H2532" s="16"/>
      <c r="I2532" s="169"/>
      <c r="J2532" s="168"/>
      <c r="K2532" s="169"/>
    </row>
    <row r="2533" spans="1:11" ht="12" customHeight="1" x14ac:dyDescent="0.2">
      <c r="A2533" s="170">
        <v>28135</v>
      </c>
      <c r="B2533" s="171" t="s">
        <v>556</v>
      </c>
      <c r="C2533" s="172"/>
      <c r="D2533" s="173"/>
      <c r="E2533" s="8"/>
      <c r="F2533" s="16" t="s">
        <v>12</v>
      </c>
      <c r="G2533" s="16"/>
      <c r="H2533" s="16"/>
      <c r="I2533" s="169"/>
      <c r="J2533" s="168"/>
      <c r="K2533" s="169"/>
    </row>
    <row r="2534" spans="1:11" ht="12" customHeight="1" x14ac:dyDescent="0.2">
      <c r="A2534" s="170">
        <v>28136</v>
      </c>
      <c r="B2534" s="171" t="s">
        <v>557</v>
      </c>
      <c r="C2534" s="172"/>
      <c r="D2534" s="173"/>
      <c r="E2534" s="8"/>
      <c r="F2534" s="16" t="s">
        <v>12</v>
      </c>
      <c r="G2534" s="16"/>
      <c r="H2534" s="16"/>
      <c r="I2534" s="169"/>
      <c r="J2534" s="168"/>
      <c r="K2534" s="169"/>
    </row>
    <row r="2535" spans="1:11" ht="12" customHeight="1" x14ac:dyDescent="0.2">
      <c r="A2535" s="170">
        <v>28137</v>
      </c>
      <c r="B2535" s="171" t="s">
        <v>558</v>
      </c>
      <c r="C2535" s="172"/>
      <c r="D2535" s="173"/>
      <c r="E2535" s="8"/>
      <c r="F2535" s="16" t="s">
        <v>12</v>
      </c>
      <c r="G2535" s="16"/>
      <c r="H2535" s="16"/>
      <c r="I2535" s="169"/>
      <c r="J2535" s="168"/>
      <c r="K2535" s="169"/>
    </row>
    <row r="2536" spans="1:11" ht="12" customHeight="1" x14ac:dyDescent="0.2">
      <c r="A2536" s="170">
        <v>28139</v>
      </c>
      <c r="B2536" s="171" t="s">
        <v>559</v>
      </c>
      <c r="C2536" s="172"/>
      <c r="D2536" s="173"/>
      <c r="E2536" s="8"/>
      <c r="F2536" s="16" t="s">
        <v>12</v>
      </c>
      <c r="G2536" s="16"/>
      <c r="H2536" s="16"/>
      <c r="I2536" s="169"/>
      <c r="J2536" s="168"/>
      <c r="K2536" s="169"/>
    </row>
    <row r="2537" spans="1:11" ht="12" customHeight="1" x14ac:dyDescent="0.2">
      <c r="A2537" s="170">
        <v>28140</v>
      </c>
      <c r="B2537" s="171" t="s">
        <v>560</v>
      </c>
      <c r="C2537" s="172"/>
      <c r="D2537" s="173"/>
      <c r="E2537" s="8"/>
      <c r="F2537" s="16" t="s">
        <v>12</v>
      </c>
      <c r="G2537" s="16"/>
      <c r="H2537" s="16"/>
      <c r="I2537" s="169"/>
      <c r="J2537" s="168"/>
      <c r="K2537" s="169"/>
    </row>
    <row r="2538" spans="1:11" ht="12" customHeight="1" x14ac:dyDescent="0.2">
      <c r="A2538" s="170">
        <v>28141</v>
      </c>
      <c r="B2538" s="171" t="s">
        <v>561</v>
      </c>
      <c r="C2538" s="172"/>
      <c r="D2538" s="173"/>
      <c r="E2538" s="8"/>
      <c r="F2538" s="16" t="s">
        <v>12</v>
      </c>
      <c r="G2538" s="16"/>
      <c r="H2538" s="16"/>
      <c r="I2538" s="169"/>
      <c r="J2538" s="168"/>
      <c r="K2538" s="169"/>
    </row>
    <row r="2539" spans="1:11" ht="12" customHeight="1" x14ac:dyDescent="0.2">
      <c r="A2539" s="170">
        <v>28142</v>
      </c>
      <c r="B2539" s="171" t="s">
        <v>562</v>
      </c>
      <c r="C2539" s="172"/>
      <c r="D2539" s="173"/>
      <c r="E2539" s="8"/>
      <c r="F2539" s="16" t="s">
        <v>12</v>
      </c>
      <c r="G2539" s="16"/>
      <c r="H2539" s="16"/>
      <c r="I2539" s="169"/>
      <c r="J2539" s="168"/>
      <c r="K2539" s="169"/>
    </row>
    <row r="2540" spans="1:11" ht="12" customHeight="1" x14ac:dyDescent="0.2">
      <c r="A2540" s="170">
        <v>28143</v>
      </c>
      <c r="B2540" s="171" t="s">
        <v>563</v>
      </c>
      <c r="C2540" s="172"/>
      <c r="D2540" s="173"/>
      <c r="E2540" s="8"/>
      <c r="F2540" s="16" t="s">
        <v>12</v>
      </c>
      <c r="G2540" s="16"/>
      <c r="H2540" s="16"/>
      <c r="I2540" s="169"/>
      <c r="J2540" s="168"/>
      <c r="K2540" s="169"/>
    </row>
    <row r="2541" spans="1:11" ht="12" customHeight="1" x14ac:dyDescent="0.2">
      <c r="A2541" s="170">
        <v>28144</v>
      </c>
      <c r="B2541" s="171" t="s">
        <v>564</v>
      </c>
      <c r="C2541" s="172"/>
      <c r="D2541" s="173"/>
      <c r="E2541" s="8"/>
      <c r="F2541" s="16" t="s">
        <v>12</v>
      </c>
      <c r="G2541" s="16"/>
      <c r="H2541" s="16"/>
      <c r="I2541" s="169"/>
      <c r="J2541" s="168"/>
      <c r="K2541" s="169"/>
    </row>
    <row r="2542" spans="1:11" ht="12" customHeight="1" x14ac:dyDescent="0.2">
      <c r="A2542" s="170">
        <v>28145</v>
      </c>
      <c r="B2542" s="171" t="s">
        <v>565</v>
      </c>
      <c r="C2542" s="172"/>
      <c r="D2542" s="173"/>
      <c r="E2542" s="8"/>
      <c r="F2542" s="16" t="s">
        <v>12</v>
      </c>
      <c r="G2542" s="16"/>
      <c r="H2542" s="16"/>
      <c r="I2542" s="169"/>
      <c r="J2542" s="168"/>
      <c r="K2542" s="169"/>
    </row>
    <row r="2543" spans="1:11" ht="12" customHeight="1" x14ac:dyDescent="0.2">
      <c r="A2543" s="170">
        <v>28146</v>
      </c>
      <c r="B2543" s="171" t="s">
        <v>566</v>
      </c>
      <c r="C2543" s="172"/>
      <c r="D2543" s="173"/>
      <c r="E2543" s="8"/>
      <c r="F2543" s="16" t="s">
        <v>12</v>
      </c>
      <c r="G2543" s="16"/>
      <c r="H2543" s="16"/>
      <c r="I2543" s="169"/>
      <c r="J2543" s="168"/>
      <c r="K2543" s="169"/>
    </row>
    <row r="2544" spans="1:11" ht="12" customHeight="1" x14ac:dyDescent="0.2">
      <c r="A2544" s="170">
        <v>28147</v>
      </c>
      <c r="B2544" s="171" t="s">
        <v>567</v>
      </c>
      <c r="C2544" s="172"/>
      <c r="D2544" s="173"/>
      <c r="E2544" s="8"/>
      <c r="F2544" s="16" t="s">
        <v>12</v>
      </c>
      <c r="G2544" s="16"/>
      <c r="H2544" s="16"/>
      <c r="I2544" s="169"/>
      <c r="J2544" s="168"/>
      <c r="K2544" s="169"/>
    </row>
    <row r="2545" spans="1:11" ht="12" customHeight="1" x14ac:dyDescent="0.2">
      <c r="A2545" s="170">
        <v>28149</v>
      </c>
      <c r="B2545" s="171" t="s">
        <v>568</v>
      </c>
      <c r="C2545" s="172"/>
      <c r="D2545" s="173"/>
      <c r="E2545" s="8"/>
      <c r="F2545" s="16" t="s">
        <v>12</v>
      </c>
      <c r="G2545" s="16"/>
      <c r="H2545" s="16"/>
      <c r="I2545" s="169"/>
      <c r="J2545" s="168"/>
      <c r="K2545" s="169"/>
    </row>
    <row r="2546" spans="1:11" ht="12" customHeight="1" x14ac:dyDescent="0.2">
      <c r="A2546" s="170">
        <v>28150</v>
      </c>
      <c r="B2546" s="171" t="s">
        <v>569</v>
      </c>
      <c r="C2546" s="172"/>
      <c r="D2546" s="173"/>
      <c r="E2546" s="8"/>
      <c r="F2546" s="16" t="s">
        <v>12</v>
      </c>
      <c r="G2546" s="16"/>
      <c r="H2546" s="16"/>
      <c r="I2546" s="169"/>
      <c r="J2546" s="168"/>
      <c r="K2546" s="169"/>
    </row>
    <row r="2547" spans="1:11" ht="12" customHeight="1" x14ac:dyDescent="0.2">
      <c r="A2547" s="170">
        <v>28151</v>
      </c>
      <c r="B2547" s="171" t="s">
        <v>570</v>
      </c>
      <c r="C2547" s="172"/>
      <c r="D2547" s="173"/>
      <c r="E2547" s="8"/>
      <c r="F2547" s="16" t="s">
        <v>12</v>
      </c>
      <c r="G2547" s="16"/>
      <c r="H2547" s="16"/>
      <c r="I2547" s="169"/>
      <c r="J2547" s="168"/>
      <c r="K2547" s="169"/>
    </row>
    <row r="2548" spans="1:11" ht="12" customHeight="1" x14ac:dyDescent="0.2">
      <c r="A2548" s="170">
        <v>28152</v>
      </c>
      <c r="B2548" s="171" t="s">
        <v>571</v>
      </c>
      <c r="C2548" s="172"/>
      <c r="D2548" s="173"/>
      <c r="E2548" s="8"/>
      <c r="F2548" s="16" t="s">
        <v>12</v>
      </c>
      <c r="G2548" s="16"/>
      <c r="H2548" s="16"/>
      <c r="I2548" s="169"/>
      <c r="J2548" s="168"/>
      <c r="K2548" s="169"/>
    </row>
    <row r="2549" spans="1:11" ht="12" customHeight="1" x14ac:dyDescent="0.2">
      <c r="A2549" s="170">
        <v>28153</v>
      </c>
      <c r="B2549" s="171" t="s">
        <v>572</v>
      </c>
      <c r="C2549" s="172"/>
      <c r="D2549" s="173"/>
      <c r="E2549" s="8"/>
      <c r="F2549" s="16" t="s">
        <v>12</v>
      </c>
      <c r="G2549" s="16"/>
      <c r="H2549" s="16"/>
      <c r="I2549" s="169"/>
      <c r="J2549" s="168"/>
      <c r="K2549" s="169"/>
    </row>
    <row r="2550" spans="1:11" ht="12" customHeight="1" x14ac:dyDescent="0.2">
      <c r="A2550" s="170">
        <v>28154</v>
      </c>
      <c r="B2550" s="171" t="s">
        <v>573</v>
      </c>
      <c r="C2550" s="172"/>
      <c r="D2550" s="173"/>
      <c r="E2550" s="8"/>
      <c r="F2550" s="16" t="s">
        <v>12</v>
      </c>
      <c r="G2550" s="16"/>
      <c r="H2550" s="16"/>
      <c r="I2550" s="169"/>
      <c r="J2550" s="168"/>
      <c r="K2550" s="169"/>
    </row>
    <row r="2551" spans="1:11" ht="12" customHeight="1" x14ac:dyDescent="0.2">
      <c r="A2551" s="170">
        <v>28155</v>
      </c>
      <c r="B2551" s="171" t="s">
        <v>574</v>
      </c>
      <c r="C2551" s="172"/>
      <c r="D2551" s="173"/>
      <c r="E2551" s="8"/>
      <c r="F2551" s="16" t="s">
        <v>12</v>
      </c>
      <c r="G2551" s="16"/>
      <c r="H2551" s="16"/>
      <c r="I2551" s="169"/>
      <c r="J2551" s="168"/>
      <c r="K2551" s="169"/>
    </row>
    <row r="2552" spans="1:11" ht="12" customHeight="1" x14ac:dyDescent="0.2">
      <c r="A2552" s="170">
        <v>28156</v>
      </c>
      <c r="B2552" s="171" t="s">
        <v>575</v>
      </c>
      <c r="C2552" s="172"/>
      <c r="D2552" s="173"/>
      <c r="E2552" s="8"/>
      <c r="F2552" s="16" t="s">
        <v>12</v>
      </c>
      <c r="G2552" s="16"/>
      <c r="H2552" s="16"/>
      <c r="I2552" s="169"/>
      <c r="J2552" s="168"/>
      <c r="K2552" s="169"/>
    </row>
    <row r="2553" spans="1:11" ht="12" customHeight="1" x14ac:dyDescent="0.2">
      <c r="A2553" s="170">
        <v>28157</v>
      </c>
      <c r="B2553" s="171" t="s">
        <v>576</v>
      </c>
      <c r="C2553" s="172"/>
      <c r="D2553" s="173"/>
      <c r="E2553" s="8"/>
      <c r="F2553" s="16" t="s">
        <v>12</v>
      </c>
      <c r="G2553" s="16"/>
      <c r="H2553" s="16"/>
      <c r="I2553" s="169"/>
      <c r="J2553" s="168"/>
      <c r="K2553" s="169"/>
    </row>
    <row r="2554" spans="1:11" ht="12" customHeight="1" x14ac:dyDescent="0.2">
      <c r="A2554" s="170">
        <v>28158</v>
      </c>
      <c r="B2554" s="171" t="s">
        <v>577</v>
      </c>
      <c r="C2554" s="172"/>
      <c r="D2554" s="173"/>
      <c r="E2554" s="8"/>
      <c r="F2554" s="16" t="s">
        <v>12</v>
      </c>
      <c r="G2554" s="16"/>
      <c r="H2554" s="16"/>
      <c r="I2554" s="169"/>
      <c r="J2554" s="168"/>
      <c r="K2554" s="169"/>
    </row>
    <row r="2555" spans="1:11" ht="12" customHeight="1" x14ac:dyDescent="0.2">
      <c r="A2555" s="170">
        <v>28159</v>
      </c>
      <c r="B2555" s="171" t="s">
        <v>578</v>
      </c>
      <c r="C2555" s="172"/>
      <c r="D2555" s="173"/>
      <c r="E2555" s="8"/>
      <c r="F2555" s="16" t="s">
        <v>12</v>
      </c>
      <c r="G2555" s="16"/>
      <c r="H2555" s="16"/>
      <c r="I2555" s="169"/>
      <c r="J2555" s="168"/>
      <c r="K2555" s="169"/>
    </row>
    <row r="2556" spans="1:11" ht="12" customHeight="1" x14ac:dyDescent="0.2">
      <c r="A2556" s="170">
        <v>28160</v>
      </c>
      <c r="B2556" s="171" t="s">
        <v>579</v>
      </c>
      <c r="C2556" s="172"/>
      <c r="D2556" s="173"/>
      <c r="E2556" s="8"/>
      <c r="F2556" s="16" t="s">
        <v>12</v>
      </c>
      <c r="G2556" s="16"/>
      <c r="H2556" s="16"/>
      <c r="I2556" s="169"/>
      <c r="J2556" s="168"/>
      <c r="K2556" s="169"/>
    </row>
    <row r="2557" spans="1:11" ht="12" customHeight="1" x14ac:dyDescent="0.2">
      <c r="A2557" s="170">
        <v>28161</v>
      </c>
      <c r="B2557" s="171" t="s">
        <v>580</v>
      </c>
      <c r="C2557" s="172"/>
      <c r="D2557" s="173"/>
      <c r="E2557" s="8"/>
      <c r="F2557" s="16" t="s">
        <v>12</v>
      </c>
      <c r="G2557" s="16"/>
      <c r="H2557" s="16"/>
      <c r="I2557" s="169"/>
      <c r="J2557" s="168"/>
      <c r="K2557" s="169"/>
    </row>
    <row r="2558" spans="1:11" ht="12" customHeight="1" x14ac:dyDescent="0.2">
      <c r="A2558" s="170">
        <v>28162</v>
      </c>
      <c r="B2558" s="171" t="s">
        <v>581</v>
      </c>
      <c r="C2558" s="172"/>
      <c r="D2558" s="173"/>
      <c r="E2558" s="8"/>
      <c r="F2558" s="16" t="s">
        <v>12</v>
      </c>
      <c r="G2558" s="16"/>
      <c r="H2558" s="16"/>
      <c r="I2558" s="169"/>
      <c r="J2558" s="168"/>
      <c r="K2558" s="169"/>
    </row>
    <row r="2559" spans="1:11" ht="12" customHeight="1" x14ac:dyDescent="0.2">
      <c r="A2559" s="170">
        <v>28163</v>
      </c>
      <c r="B2559" s="171" t="s">
        <v>582</v>
      </c>
      <c r="C2559" s="172"/>
      <c r="D2559" s="173"/>
      <c r="E2559" s="8"/>
      <c r="F2559" s="16" t="s">
        <v>12</v>
      </c>
      <c r="G2559" s="16"/>
      <c r="H2559" s="16"/>
      <c r="I2559" s="169"/>
      <c r="J2559" s="168"/>
      <c r="K2559" s="169"/>
    </row>
    <row r="2560" spans="1:11" ht="12" customHeight="1" x14ac:dyDescent="0.2">
      <c r="A2560" s="170">
        <v>28164</v>
      </c>
      <c r="B2560" s="171" t="s">
        <v>583</v>
      </c>
      <c r="C2560" s="172"/>
      <c r="D2560" s="173"/>
      <c r="E2560" s="8"/>
      <c r="F2560" s="16" t="s">
        <v>12</v>
      </c>
      <c r="G2560" s="16"/>
      <c r="H2560" s="16"/>
      <c r="I2560" s="169"/>
      <c r="J2560" s="168"/>
      <c r="K2560" s="169"/>
    </row>
    <row r="2561" spans="1:11" ht="12" customHeight="1" x14ac:dyDescent="0.2">
      <c r="A2561" s="170">
        <v>28165</v>
      </c>
      <c r="B2561" s="171" t="s">
        <v>584</v>
      </c>
      <c r="C2561" s="172"/>
      <c r="D2561" s="173"/>
      <c r="E2561" s="8"/>
      <c r="F2561" s="16" t="s">
        <v>12</v>
      </c>
      <c r="G2561" s="16"/>
      <c r="H2561" s="16"/>
      <c r="I2561" s="169"/>
      <c r="J2561" s="168"/>
      <c r="K2561" s="169"/>
    </row>
    <row r="2562" spans="1:11" ht="12" customHeight="1" x14ac:dyDescent="0.2">
      <c r="A2562" s="170">
        <v>28166</v>
      </c>
      <c r="B2562" s="171" t="s">
        <v>585</v>
      </c>
      <c r="C2562" s="172"/>
      <c r="D2562" s="173"/>
      <c r="E2562" s="8"/>
      <c r="F2562" s="16" t="s">
        <v>12</v>
      </c>
      <c r="G2562" s="16"/>
      <c r="H2562" s="16"/>
      <c r="I2562" s="169"/>
      <c r="J2562" s="168"/>
      <c r="K2562" s="169"/>
    </row>
    <row r="2563" spans="1:11" ht="12" customHeight="1" x14ac:dyDescent="0.2">
      <c r="A2563" s="170">
        <v>28167</v>
      </c>
      <c r="B2563" s="171" t="s">
        <v>586</v>
      </c>
      <c r="C2563" s="172"/>
      <c r="D2563" s="173"/>
      <c r="E2563" s="8"/>
      <c r="F2563" s="16" t="s">
        <v>12</v>
      </c>
      <c r="G2563" s="16"/>
      <c r="H2563" s="16"/>
      <c r="I2563" s="169"/>
      <c r="J2563" s="168"/>
      <c r="K2563" s="169"/>
    </row>
    <row r="2564" spans="1:11" ht="12" customHeight="1" x14ac:dyDescent="0.2">
      <c r="A2564" s="170">
        <v>28168</v>
      </c>
      <c r="B2564" s="171" t="s">
        <v>587</v>
      </c>
      <c r="C2564" s="172"/>
      <c r="D2564" s="173"/>
      <c r="E2564" s="8"/>
      <c r="F2564" s="16" t="s">
        <v>12</v>
      </c>
      <c r="G2564" s="16"/>
      <c r="H2564" s="16"/>
      <c r="I2564" s="169"/>
      <c r="J2564" s="168"/>
      <c r="K2564" s="169"/>
    </row>
    <row r="2565" spans="1:11" ht="12" customHeight="1" x14ac:dyDescent="0.2">
      <c r="A2565" s="170">
        <v>28169</v>
      </c>
      <c r="B2565" s="171" t="s">
        <v>588</v>
      </c>
      <c r="C2565" s="172"/>
      <c r="D2565" s="173"/>
      <c r="E2565" s="8"/>
      <c r="F2565" s="16" t="s">
        <v>12</v>
      </c>
      <c r="G2565" s="16"/>
      <c r="H2565" s="16"/>
      <c r="I2565" s="169"/>
      <c r="J2565" s="168"/>
      <c r="K2565" s="169"/>
    </row>
    <row r="2566" spans="1:11" ht="12" customHeight="1" x14ac:dyDescent="0.2">
      <c r="A2566" s="170">
        <v>28170</v>
      </c>
      <c r="B2566" s="171" t="s">
        <v>589</v>
      </c>
      <c r="C2566" s="172"/>
      <c r="D2566" s="173"/>
      <c r="E2566" s="8"/>
      <c r="F2566" s="16" t="s">
        <v>12</v>
      </c>
      <c r="G2566" s="16"/>
      <c r="H2566" s="16"/>
      <c r="I2566" s="169"/>
      <c r="J2566" s="168"/>
      <c r="K2566" s="169"/>
    </row>
    <row r="2567" spans="1:11" ht="12" customHeight="1" x14ac:dyDescent="0.2">
      <c r="A2567" s="170">
        <v>28171</v>
      </c>
      <c r="B2567" s="171" t="s">
        <v>590</v>
      </c>
      <c r="C2567" s="172"/>
      <c r="D2567" s="173"/>
      <c r="E2567" s="8"/>
      <c r="F2567" s="16" t="s">
        <v>12</v>
      </c>
      <c r="G2567" s="16"/>
      <c r="H2567" s="16"/>
      <c r="I2567" s="169"/>
      <c r="J2567" s="168"/>
      <c r="K2567" s="169"/>
    </row>
    <row r="2568" spans="1:11" ht="12" customHeight="1" x14ac:dyDescent="0.2">
      <c r="A2568" s="170">
        <v>28172</v>
      </c>
      <c r="B2568" s="171" t="s">
        <v>591</v>
      </c>
      <c r="C2568" s="172"/>
      <c r="D2568" s="173"/>
      <c r="E2568" s="8"/>
      <c r="F2568" s="16" t="s">
        <v>12</v>
      </c>
      <c r="G2568" s="16"/>
      <c r="H2568" s="16"/>
      <c r="I2568" s="169"/>
      <c r="J2568" s="168"/>
      <c r="K2568" s="169"/>
    </row>
    <row r="2569" spans="1:11" ht="12" customHeight="1" x14ac:dyDescent="0.2">
      <c r="A2569" s="170">
        <v>28173</v>
      </c>
      <c r="B2569" s="171" t="s">
        <v>592</v>
      </c>
      <c r="C2569" s="172"/>
      <c r="D2569" s="173"/>
      <c r="E2569" s="8"/>
      <c r="F2569" s="16" t="s">
        <v>12</v>
      </c>
      <c r="G2569" s="16"/>
      <c r="H2569" s="16"/>
      <c r="I2569" s="169"/>
      <c r="J2569" s="168"/>
      <c r="K2569" s="169"/>
    </row>
    <row r="2570" spans="1:11" ht="12" customHeight="1" x14ac:dyDescent="0.2">
      <c r="A2570" s="170">
        <v>28174</v>
      </c>
      <c r="B2570" s="171" t="s">
        <v>593</v>
      </c>
      <c r="C2570" s="172"/>
      <c r="D2570" s="173"/>
      <c r="E2570" s="8"/>
      <c r="F2570" s="16" t="s">
        <v>12</v>
      </c>
      <c r="G2570" s="16"/>
      <c r="H2570" s="16"/>
      <c r="I2570" s="169"/>
      <c r="J2570" s="168"/>
      <c r="K2570" s="169"/>
    </row>
    <row r="2571" spans="1:11" ht="12" customHeight="1" x14ac:dyDescent="0.2">
      <c r="A2571" s="170">
        <v>28175</v>
      </c>
      <c r="B2571" s="171" t="s">
        <v>594</v>
      </c>
      <c r="C2571" s="172"/>
      <c r="D2571" s="173"/>
      <c r="E2571" s="8"/>
      <c r="F2571" s="16" t="s">
        <v>12</v>
      </c>
      <c r="G2571" s="16"/>
      <c r="H2571" s="16"/>
      <c r="I2571" s="169"/>
      <c r="J2571" s="168"/>
      <c r="K2571" s="169"/>
    </row>
    <row r="2572" spans="1:11" ht="12" customHeight="1" x14ac:dyDescent="0.2">
      <c r="A2572" s="170">
        <v>28176</v>
      </c>
      <c r="B2572" s="171" t="s">
        <v>595</v>
      </c>
      <c r="C2572" s="172"/>
      <c r="D2572" s="173"/>
      <c r="E2572" s="8"/>
      <c r="F2572" s="16" t="s">
        <v>12</v>
      </c>
      <c r="G2572" s="16"/>
      <c r="H2572" s="16"/>
      <c r="I2572" s="136"/>
    </row>
    <row r="2573" spans="1:11" ht="12" customHeight="1" x14ac:dyDescent="0.2">
      <c r="A2573" s="170">
        <v>28177</v>
      </c>
      <c r="B2573" s="171" t="s">
        <v>596</v>
      </c>
      <c r="C2573" s="172"/>
      <c r="D2573" s="173"/>
      <c r="E2573" s="8"/>
      <c r="F2573" s="16" t="s">
        <v>12</v>
      </c>
      <c r="G2573" s="16"/>
      <c r="H2573" s="16"/>
      <c r="I2573" s="169"/>
      <c r="J2573" s="168"/>
      <c r="K2573" s="169"/>
    </row>
    <row r="2574" spans="1:11" ht="12" customHeight="1" x14ac:dyDescent="0.2">
      <c r="A2574" s="170">
        <v>28178</v>
      </c>
      <c r="B2574" s="171" t="s">
        <v>597</v>
      </c>
      <c r="C2574" s="172"/>
      <c r="D2574" s="173"/>
      <c r="E2574" s="8"/>
      <c r="F2574" s="16" t="s">
        <v>12</v>
      </c>
      <c r="G2574" s="16"/>
      <c r="H2574" s="16"/>
      <c r="I2574" s="169"/>
      <c r="J2574" s="168"/>
      <c r="K2574" s="169"/>
    </row>
    <row r="2575" spans="1:11" ht="12" customHeight="1" x14ac:dyDescent="0.2">
      <c r="A2575" s="170">
        <v>28179</v>
      </c>
      <c r="B2575" s="171" t="s">
        <v>598</v>
      </c>
      <c r="C2575" s="172"/>
      <c r="D2575" s="173"/>
      <c r="E2575" s="8"/>
      <c r="F2575" s="16" t="s">
        <v>12</v>
      </c>
      <c r="G2575" s="16"/>
      <c r="H2575" s="16"/>
      <c r="I2575" s="169"/>
      <c r="J2575" s="168"/>
      <c r="K2575" s="169"/>
    </row>
    <row r="2576" spans="1:11" ht="12" customHeight="1" x14ac:dyDescent="0.2">
      <c r="A2576" s="170">
        <v>28180</v>
      </c>
      <c r="B2576" s="171" t="s">
        <v>599</v>
      </c>
      <c r="C2576" s="172"/>
      <c r="D2576" s="173"/>
      <c r="E2576" s="8"/>
      <c r="F2576" s="16" t="s">
        <v>12</v>
      </c>
      <c r="G2576" s="16"/>
      <c r="H2576" s="16"/>
      <c r="I2576" s="169"/>
      <c r="J2576" s="168"/>
      <c r="K2576" s="169"/>
    </row>
    <row r="2577" spans="1:46" ht="12" customHeight="1" x14ac:dyDescent="0.2">
      <c r="A2577" s="170">
        <v>28181</v>
      </c>
      <c r="B2577" s="171" t="s">
        <v>600</v>
      </c>
      <c r="C2577" s="172"/>
      <c r="D2577" s="173"/>
      <c r="E2577" s="8"/>
      <c r="F2577" s="16" t="s">
        <v>12</v>
      </c>
      <c r="G2577" s="16"/>
      <c r="H2577" s="16"/>
      <c r="I2577" s="169"/>
      <c r="J2577" s="168"/>
      <c r="K2577" s="169"/>
    </row>
    <row r="2578" spans="1:46" ht="12" customHeight="1" x14ac:dyDescent="0.2">
      <c r="A2578" s="170">
        <v>28182</v>
      </c>
      <c r="B2578" s="171" t="s">
        <v>601</v>
      </c>
      <c r="C2578" s="172"/>
      <c r="D2578" s="173"/>
      <c r="E2578" s="8"/>
      <c r="F2578" s="16" t="s">
        <v>12</v>
      </c>
      <c r="G2578" s="16"/>
      <c r="H2578" s="16"/>
      <c r="I2578" s="169"/>
      <c r="J2578" s="168"/>
      <c r="K2578" s="169"/>
    </row>
    <row r="2579" spans="1:46" s="139" customFormat="1" ht="12" customHeight="1" x14ac:dyDescent="0.2">
      <c r="A2579" s="197">
        <v>28183</v>
      </c>
      <c r="B2579" s="198" t="s">
        <v>735</v>
      </c>
      <c r="C2579" s="199"/>
      <c r="D2579" s="200"/>
      <c r="E2579" s="44"/>
      <c r="F2579" s="139" t="s">
        <v>12</v>
      </c>
      <c r="I2579" s="201"/>
      <c r="J2579" s="207"/>
      <c r="K2579" s="201"/>
      <c r="L2579" s="137"/>
      <c r="M2579" s="138"/>
      <c r="N2579" s="137"/>
      <c r="O2579" s="138"/>
      <c r="P2579" s="137"/>
      <c r="Q2579" s="138"/>
      <c r="R2579" s="137"/>
      <c r="S2579" s="62"/>
      <c r="T2579" s="62"/>
      <c r="U2579" s="62"/>
      <c r="V2579" s="62"/>
      <c r="W2579" s="62"/>
      <c r="X2579" s="62"/>
      <c r="Y2579" s="62"/>
      <c r="Z2579" s="62"/>
      <c r="AA2579" s="62"/>
      <c r="AB2579" s="62"/>
      <c r="AC2579" s="62"/>
      <c r="AD2579" s="62"/>
      <c r="AE2579" s="62"/>
      <c r="AF2579" s="62"/>
      <c r="AG2579" s="62"/>
      <c r="AH2579" s="62"/>
      <c r="AI2579" s="62"/>
      <c r="AJ2579" s="62"/>
      <c r="AK2579" s="62"/>
      <c r="AL2579" s="62"/>
      <c r="AM2579" s="62"/>
      <c r="AN2579" s="62"/>
      <c r="AO2579" s="62"/>
      <c r="AP2579" s="62"/>
      <c r="AQ2579" s="62"/>
      <c r="AR2579" s="62"/>
      <c r="AS2579" s="62"/>
      <c r="AT2579" s="62"/>
    </row>
    <row r="2580" spans="1:46" s="139" customFormat="1" ht="12" customHeight="1" x14ac:dyDescent="0.2">
      <c r="A2580" s="197">
        <v>28184</v>
      </c>
      <c r="B2580" s="198" t="s">
        <v>736</v>
      </c>
      <c r="C2580" s="199"/>
      <c r="D2580" s="200"/>
      <c r="E2580" s="44"/>
      <c r="F2580" s="139" t="s">
        <v>12</v>
      </c>
      <c r="I2580" s="201"/>
      <c r="J2580" s="207"/>
      <c r="K2580" s="201"/>
      <c r="L2580" s="137"/>
      <c r="M2580" s="138"/>
      <c r="N2580" s="137"/>
      <c r="O2580" s="138"/>
      <c r="P2580" s="137"/>
      <c r="Q2580" s="138"/>
      <c r="R2580" s="137"/>
      <c r="S2580" s="62"/>
      <c r="T2580" s="62"/>
      <c r="U2580" s="62"/>
      <c r="V2580" s="62"/>
      <c r="W2580" s="62"/>
      <c r="X2580" s="62"/>
      <c r="Y2580" s="62"/>
      <c r="Z2580" s="62"/>
      <c r="AA2580" s="62"/>
      <c r="AB2580" s="62"/>
      <c r="AC2580" s="62"/>
      <c r="AD2580" s="62"/>
      <c r="AE2580" s="62"/>
      <c r="AF2580" s="62"/>
      <c r="AG2580" s="62"/>
      <c r="AH2580" s="62"/>
      <c r="AI2580" s="62"/>
      <c r="AJ2580" s="62"/>
      <c r="AK2580" s="62"/>
      <c r="AL2580" s="62"/>
      <c r="AM2580" s="62"/>
      <c r="AN2580" s="62"/>
      <c r="AO2580" s="62"/>
      <c r="AP2580" s="62"/>
      <c r="AQ2580" s="62"/>
      <c r="AR2580" s="62"/>
      <c r="AS2580" s="62"/>
      <c r="AT2580" s="62"/>
    </row>
    <row r="2581" spans="1:46" s="139" customFormat="1" ht="12" customHeight="1" x14ac:dyDescent="0.2">
      <c r="A2581" s="197">
        <v>28185</v>
      </c>
      <c r="B2581" s="198" t="s">
        <v>737</v>
      </c>
      <c r="C2581" s="199"/>
      <c r="D2581" s="200"/>
      <c r="E2581" s="44"/>
      <c r="F2581" s="139" t="s">
        <v>12</v>
      </c>
      <c r="I2581" s="201"/>
      <c r="J2581" s="207"/>
      <c r="K2581" s="201"/>
      <c r="L2581" s="137"/>
      <c r="M2581" s="138"/>
      <c r="N2581" s="137"/>
      <c r="O2581" s="138"/>
      <c r="P2581" s="137"/>
      <c r="Q2581" s="138"/>
      <c r="R2581" s="137"/>
      <c r="S2581" s="62"/>
      <c r="T2581" s="62"/>
      <c r="U2581" s="62"/>
      <c r="V2581" s="62"/>
      <c r="W2581" s="62"/>
      <c r="X2581" s="62"/>
      <c r="Y2581" s="62"/>
      <c r="Z2581" s="62"/>
      <c r="AA2581" s="62"/>
      <c r="AB2581" s="62"/>
      <c r="AC2581" s="62"/>
      <c r="AD2581" s="62"/>
      <c r="AE2581" s="62"/>
      <c r="AF2581" s="62"/>
      <c r="AG2581" s="62"/>
      <c r="AH2581" s="62"/>
      <c r="AI2581" s="62"/>
      <c r="AJ2581" s="62"/>
      <c r="AK2581" s="62"/>
      <c r="AL2581" s="62"/>
      <c r="AM2581" s="62"/>
      <c r="AN2581" s="62"/>
      <c r="AO2581" s="62"/>
      <c r="AP2581" s="62"/>
      <c r="AQ2581" s="62"/>
      <c r="AR2581" s="62"/>
      <c r="AS2581" s="62"/>
      <c r="AT2581" s="62"/>
    </row>
    <row r="2582" spans="1:46" s="139" customFormat="1" ht="12" customHeight="1" x14ac:dyDescent="0.2">
      <c r="A2582" s="197">
        <v>28186</v>
      </c>
      <c r="B2582" s="198" t="s">
        <v>797</v>
      </c>
      <c r="C2582" s="199"/>
      <c r="D2582" s="200"/>
      <c r="E2582" s="44"/>
      <c r="F2582" s="139" t="s">
        <v>12</v>
      </c>
      <c r="I2582" s="201"/>
      <c r="J2582" s="207"/>
      <c r="K2582" s="201"/>
      <c r="L2582" s="137"/>
      <c r="M2582" s="138"/>
      <c r="N2582" s="137"/>
      <c r="O2582" s="138"/>
      <c r="P2582" s="137"/>
      <c r="Q2582" s="138"/>
      <c r="R2582" s="137"/>
      <c r="S2582" s="62"/>
      <c r="T2582" s="62"/>
      <c r="U2582" s="62"/>
      <c r="V2582" s="62"/>
      <c r="W2582" s="62"/>
      <c r="X2582" s="62"/>
      <c r="Y2582" s="62"/>
      <c r="Z2582" s="62"/>
      <c r="AA2582" s="62"/>
      <c r="AB2582" s="62"/>
      <c r="AC2582" s="62"/>
      <c r="AD2582" s="62"/>
      <c r="AE2582" s="62"/>
      <c r="AF2582" s="62"/>
      <c r="AG2582" s="62"/>
      <c r="AH2582" s="62"/>
      <c r="AI2582" s="62"/>
      <c r="AJ2582" s="62"/>
      <c r="AK2582" s="62"/>
      <c r="AL2582" s="62"/>
      <c r="AM2582" s="62"/>
      <c r="AN2582" s="62"/>
      <c r="AO2582" s="62"/>
      <c r="AP2582" s="62"/>
      <c r="AQ2582" s="62"/>
      <c r="AR2582" s="62"/>
      <c r="AS2582" s="62"/>
      <c r="AT2582" s="62"/>
    </row>
    <row r="2583" spans="1:46" s="139" customFormat="1" ht="12" customHeight="1" x14ac:dyDescent="0.2">
      <c r="A2583" s="197">
        <v>28187</v>
      </c>
      <c r="B2583" s="198" t="s">
        <v>825</v>
      </c>
      <c r="C2583" s="199"/>
      <c r="D2583" s="200"/>
      <c r="E2583" s="44"/>
      <c r="F2583" s="139" t="s">
        <v>12</v>
      </c>
      <c r="I2583" s="201"/>
      <c r="J2583" s="207"/>
      <c r="K2583" s="201"/>
      <c r="L2583" s="137"/>
      <c r="M2583" s="138"/>
      <c r="N2583" s="137"/>
      <c r="O2583" s="138"/>
      <c r="P2583" s="137"/>
      <c r="Q2583" s="138"/>
      <c r="R2583" s="137"/>
      <c r="S2583" s="62"/>
      <c r="T2583" s="62"/>
      <c r="U2583" s="62"/>
      <c r="V2583" s="62"/>
      <c r="W2583" s="62"/>
      <c r="X2583" s="62"/>
      <c r="Y2583" s="62"/>
      <c r="Z2583" s="62"/>
      <c r="AA2583" s="62"/>
      <c r="AB2583" s="62"/>
      <c r="AC2583" s="62"/>
      <c r="AD2583" s="62"/>
      <c r="AE2583" s="62"/>
      <c r="AF2583" s="62"/>
      <c r="AG2583" s="62"/>
      <c r="AH2583" s="62"/>
      <c r="AI2583" s="62"/>
      <c r="AJ2583" s="62"/>
      <c r="AK2583" s="62"/>
      <c r="AL2583" s="62"/>
      <c r="AM2583" s="62"/>
      <c r="AN2583" s="62"/>
      <c r="AO2583" s="62"/>
      <c r="AP2583" s="62"/>
      <c r="AQ2583" s="62"/>
      <c r="AR2583" s="62"/>
      <c r="AS2583" s="62"/>
      <c r="AT2583" s="62"/>
    </row>
    <row r="2584" spans="1:46" s="139" customFormat="1" ht="12" customHeight="1" x14ac:dyDescent="0.2">
      <c r="A2584" s="197">
        <v>28188</v>
      </c>
      <c r="B2584" s="198" t="s">
        <v>826</v>
      </c>
      <c r="C2584" s="199"/>
      <c r="D2584" s="200"/>
      <c r="E2584" s="44"/>
      <c r="F2584" s="139" t="s">
        <v>12</v>
      </c>
      <c r="I2584" s="201"/>
      <c r="J2584" s="207"/>
      <c r="K2584" s="201"/>
      <c r="L2584" s="137"/>
      <c r="M2584" s="138"/>
      <c r="N2584" s="137"/>
      <c r="O2584" s="138"/>
      <c r="P2584" s="137"/>
      <c r="Q2584" s="138"/>
      <c r="R2584" s="137"/>
      <c r="S2584" s="62"/>
      <c r="T2584" s="62"/>
      <c r="U2584" s="62"/>
      <c r="V2584" s="62"/>
      <c r="W2584" s="62"/>
      <c r="X2584" s="62"/>
      <c r="Y2584" s="62"/>
      <c r="Z2584" s="62"/>
      <c r="AA2584" s="62"/>
      <c r="AB2584" s="62"/>
      <c r="AC2584" s="62"/>
      <c r="AD2584" s="62"/>
      <c r="AE2584" s="62"/>
      <c r="AF2584" s="62"/>
      <c r="AG2584" s="62"/>
      <c r="AH2584" s="62"/>
      <c r="AI2584" s="62"/>
      <c r="AJ2584" s="62"/>
      <c r="AK2584" s="62"/>
      <c r="AL2584" s="62"/>
      <c r="AM2584" s="62"/>
      <c r="AN2584" s="62"/>
      <c r="AO2584" s="62"/>
      <c r="AP2584" s="62"/>
      <c r="AQ2584" s="62"/>
      <c r="AR2584" s="62"/>
      <c r="AS2584" s="62"/>
      <c r="AT2584" s="62"/>
    </row>
    <row r="2585" spans="1:46" s="139" customFormat="1" ht="12" customHeight="1" x14ac:dyDescent="0.2">
      <c r="A2585" s="197">
        <v>28189</v>
      </c>
      <c r="B2585" s="198" t="s">
        <v>844</v>
      </c>
      <c r="C2585" s="199"/>
      <c r="D2585" s="200"/>
      <c r="E2585" s="44"/>
      <c r="F2585" s="139" t="s">
        <v>12</v>
      </c>
      <c r="I2585" s="201"/>
      <c r="J2585" s="207"/>
      <c r="K2585" s="201"/>
      <c r="L2585" s="137"/>
      <c r="M2585" s="138"/>
      <c r="N2585" s="137"/>
      <c r="O2585" s="138"/>
      <c r="P2585" s="137"/>
      <c r="Q2585" s="138"/>
      <c r="R2585" s="137"/>
      <c r="S2585" s="62"/>
      <c r="T2585" s="62"/>
      <c r="U2585" s="62"/>
      <c r="V2585" s="62"/>
      <c r="W2585" s="62"/>
      <c r="X2585" s="62"/>
      <c r="Y2585" s="62"/>
      <c r="Z2585" s="62"/>
      <c r="AA2585" s="62"/>
      <c r="AB2585" s="62"/>
      <c r="AC2585" s="62"/>
      <c r="AD2585" s="62"/>
      <c r="AE2585" s="62"/>
      <c r="AF2585" s="62"/>
      <c r="AG2585" s="62"/>
      <c r="AH2585" s="62"/>
      <c r="AI2585" s="62"/>
      <c r="AJ2585" s="62"/>
      <c r="AK2585" s="62"/>
      <c r="AL2585" s="62"/>
      <c r="AM2585" s="62"/>
      <c r="AN2585" s="62"/>
      <c r="AO2585" s="62"/>
      <c r="AP2585" s="62"/>
      <c r="AQ2585" s="62"/>
      <c r="AR2585" s="62"/>
      <c r="AS2585" s="62"/>
      <c r="AT2585" s="62"/>
    </row>
    <row r="2586" spans="1:46" s="139" customFormat="1" ht="12" customHeight="1" x14ac:dyDescent="0.2">
      <c r="A2586" s="197">
        <v>28190</v>
      </c>
      <c r="B2586" s="198" t="s">
        <v>845</v>
      </c>
      <c r="C2586" s="199"/>
      <c r="D2586" s="200"/>
      <c r="E2586" s="44"/>
      <c r="F2586" s="139" t="s">
        <v>12</v>
      </c>
      <c r="I2586" s="201"/>
      <c r="J2586" s="207"/>
      <c r="K2586" s="201"/>
      <c r="L2586" s="137"/>
      <c r="M2586" s="138"/>
      <c r="N2586" s="137"/>
      <c r="O2586" s="138"/>
      <c r="P2586" s="137"/>
      <c r="Q2586" s="138"/>
      <c r="R2586" s="137"/>
      <c r="S2586" s="62"/>
      <c r="T2586" s="62"/>
      <c r="U2586" s="62"/>
      <c r="V2586" s="62"/>
      <c r="W2586" s="62"/>
      <c r="X2586" s="62"/>
      <c r="Y2586" s="62"/>
      <c r="Z2586" s="62"/>
      <c r="AA2586" s="62"/>
      <c r="AB2586" s="62"/>
      <c r="AC2586" s="62"/>
      <c r="AD2586" s="62"/>
      <c r="AE2586" s="62"/>
      <c r="AF2586" s="62"/>
      <c r="AG2586" s="62"/>
      <c r="AH2586" s="62"/>
      <c r="AI2586" s="62"/>
      <c r="AJ2586" s="62"/>
      <c r="AK2586" s="62"/>
      <c r="AL2586" s="62"/>
      <c r="AM2586" s="62"/>
      <c r="AN2586" s="62"/>
      <c r="AO2586" s="62"/>
      <c r="AP2586" s="62"/>
      <c r="AQ2586" s="62"/>
      <c r="AR2586" s="62"/>
      <c r="AS2586" s="62"/>
      <c r="AT2586" s="62"/>
    </row>
    <row r="2587" spans="1:46" s="139" customFormat="1" ht="12" customHeight="1" x14ac:dyDescent="0.2">
      <c r="A2587" s="197">
        <v>28191</v>
      </c>
      <c r="B2587" s="198" t="s">
        <v>846</v>
      </c>
      <c r="C2587" s="199"/>
      <c r="D2587" s="200"/>
      <c r="E2587" s="44"/>
      <c r="F2587" s="139" t="s">
        <v>12</v>
      </c>
      <c r="I2587" s="201"/>
      <c r="J2587" s="207"/>
      <c r="K2587" s="201"/>
      <c r="L2587" s="137"/>
      <c r="M2587" s="138"/>
      <c r="N2587" s="137"/>
      <c r="O2587" s="138"/>
      <c r="P2587" s="137"/>
      <c r="Q2587" s="138"/>
      <c r="R2587" s="137"/>
      <c r="S2587" s="62"/>
      <c r="T2587" s="62"/>
      <c r="U2587" s="62"/>
      <c r="V2587" s="62"/>
      <c r="W2587" s="62"/>
      <c r="X2587" s="62"/>
      <c r="Y2587" s="62"/>
      <c r="Z2587" s="62"/>
      <c r="AA2587" s="62"/>
      <c r="AB2587" s="62"/>
      <c r="AC2587" s="62"/>
      <c r="AD2587" s="62"/>
      <c r="AE2587" s="62"/>
      <c r="AF2587" s="62"/>
      <c r="AG2587" s="62"/>
      <c r="AH2587" s="62"/>
      <c r="AI2587" s="62"/>
      <c r="AJ2587" s="62"/>
      <c r="AK2587" s="62"/>
      <c r="AL2587" s="62"/>
      <c r="AM2587" s="62"/>
      <c r="AN2587" s="62"/>
      <c r="AO2587" s="62"/>
      <c r="AP2587" s="62"/>
      <c r="AQ2587" s="62"/>
      <c r="AR2587" s="62"/>
      <c r="AS2587" s="62"/>
      <c r="AT2587" s="62"/>
    </row>
    <row r="2588" spans="1:46" s="139" customFormat="1" ht="12" customHeight="1" x14ac:dyDescent="0.2">
      <c r="A2588" s="197">
        <v>28192</v>
      </c>
      <c r="B2588" s="198" t="s">
        <v>847</v>
      </c>
      <c r="C2588" s="199"/>
      <c r="D2588" s="200"/>
      <c r="E2588" s="44"/>
      <c r="F2588" s="139" t="s">
        <v>12</v>
      </c>
      <c r="I2588" s="201"/>
      <c r="J2588" s="207"/>
      <c r="K2588" s="201"/>
      <c r="L2588" s="137"/>
      <c r="M2588" s="138"/>
      <c r="N2588" s="137"/>
      <c r="O2588" s="138"/>
      <c r="P2588" s="137"/>
      <c r="Q2588" s="138"/>
      <c r="R2588" s="137"/>
      <c r="S2588" s="62"/>
      <c r="T2588" s="62"/>
      <c r="U2588" s="62"/>
      <c r="V2588" s="62"/>
      <c r="W2588" s="62"/>
      <c r="X2588" s="62"/>
      <c r="Y2588" s="62"/>
      <c r="Z2588" s="62"/>
      <c r="AA2588" s="62"/>
      <c r="AB2588" s="62"/>
      <c r="AC2588" s="62"/>
      <c r="AD2588" s="62"/>
      <c r="AE2588" s="62"/>
      <c r="AF2588" s="62"/>
      <c r="AG2588" s="62"/>
      <c r="AH2588" s="62"/>
      <c r="AI2588" s="62"/>
      <c r="AJ2588" s="62"/>
      <c r="AK2588" s="62"/>
      <c r="AL2588" s="62"/>
      <c r="AM2588" s="62"/>
      <c r="AN2588" s="62"/>
      <c r="AO2588" s="62"/>
      <c r="AP2588" s="62"/>
      <c r="AQ2588" s="62"/>
      <c r="AR2588" s="62"/>
      <c r="AS2588" s="62"/>
      <c r="AT2588" s="62"/>
    </row>
    <row r="2589" spans="1:46" s="139" customFormat="1" ht="12" customHeight="1" x14ac:dyDescent="0.2">
      <c r="A2589" s="197">
        <v>28193</v>
      </c>
      <c r="B2589" s="198" t="s">
        <v>863</v>
      </c>
      <c r="C2589" s="199"/>
      <c r="D2589" s="200"/>
      <c r="E2589" s="44"/>
      <c r="F2589" s="139" t="s">
        <v>12</v>
      </c>
      <c r="I2589" s="201"/>
      <c r="J2589" s="207"/>
      <c r="K2589" s="201"/>
      <c r="L2589" s="137"/>
      <c r="M2589" s="138"/>
      <c r="N2589" s="137"/>
      <c r="O2589" s="138"/>
      <c r="P2589" s="137"/>
      <c r="Q2589" s="138"/>
      <c r="R2589" s="137"/>
      <c r="S2589" s="62"/>
      <c r="T2589" s="62"/>
      <c r="U2589" s="62"/>
      <c r="V2589" s="62"/>
      <c r="W2589" s="62"/>
      <c r="X2589" s="62"/>
      <c r="Y2589" s="62"/>
      <c r="Z2589" s="62"/>
      <c r="AA2589" s="62"/>
      <c r="AB2589" s="62"/>
      <c r="AC2589" s="62"/>
      <c r="AD2589" s="62"/>
      <c r="AE2589" s="62"/>
      <c r="AF2589" s="62"/>
      <c r="AG2589" s="62"/>
      <c r="AH2589" s="62"/>
      <c r="AI2589" s="62"/>
      <c r="AJ2589" s="62"/>
      <c r="AK2589" s="62"/>
      <c r="AL2589" s="62"/>
      <c r="AM2589" s="62"/>
      <c r="AN2589" s="62"/>
      <c r="AO2589" s="62"/>
      <c r="AP2589" s="62"/>
      <c r="AQ2589" s="62"/>
      <c r="AR2589" s="62"/>
      <c r="AS2589" s="62"/>
      <c r="AT2589" s="62"/>
    </row>
    <row r="2590" spans="1:46" s="139" customFormat="1" ht="12" customHeight="1" x14ac:dyDescent="0.2">
      <c r="A2590" s="197">
        <v>28194</v>
      </c>
      <c r="B2590" s="198" t="s">
        <v>864</v>
      </c>
      <c r="C2590" s="199"/>
      <c r="D2590" s="200"/>
      <c r="E2590" s="44"/>
      <c r="F2590" s="139" t="s">
        <v>12</v>
      </c>
      <c r="I2590" s="201"/>
      <c r="J2590" s="207"/>
      <c r="K2590" s="201"/>
      <c r="L2590" s="137"/>
      <c r="M2590" s="138"/>
      <c r="N2590" s="137"/>
      <c r="O2590" s="138"/>
      <c r="P2590" s="137"/>
      <c r="Q2590" s="138"/>
      <c r="R2590" s="137"/>
      <c r="S2590" s="62"/>
      <c r="T2590" s="62"/>
      <c r="U2590" s="62"/>
      <c r="V2590" s="62"/>
      <c r="W2590" s="62"/>
      <c r="X2590" s="62"/>
      <c r="Y2590" s="62"/>
      <c r="Z2590" s="62"/>
      <c r="AA2590" s="62"/>
      <c r="AB2590" s="62"/>
      <c r="AC2590" s="62"/>
      <c r="AD2590" s="62"/>
      <c r="AE2590" s="62"/>
      <c r="AF2590" s="62"/>
      <c r="AG2590" s="62"/>
      <c r="AH2590" s="62"/>
      <c r="AI2590" s="62"/>
      <c r="AJ2590" s="62"/>
      <c r="AK2590" s="62"/>
      <c r="AL2590" s="62"/>
      <c r="AM2590" s="62"/>
      <c r="AN2590" s="62"/>
      <c r="AO2590" s="62"/>
      <c r="AP2590" s="62"/>
      <c r="AQ2590" s="62"/>
      <c r="AR2590" s="62"/>
      <c r="AS2590" s="62"/>
      <c r="AT2590" s="62"/>
    </row>
    <row r="2591" spans="1:46" s="139" customFormat="1" ht="12" customHeight="1" x14ac:dyDescent="0.2">
      <c r="A2591" s="197">
        <v>28195</v>
      </c>
      <c r="B2591" s="198" t="s">
        <v>865</v>
      </c>
      <c r="C2591" s="199"/>
      <c r="D2591" s="200"/>
      <c r="E2591" s="44"/>
      <c r="F2591" s="139" t="s">
        <v>12</v>
      </c>
      <c r="I2591" s="201"/>
      <c r="J2591" s="207"/>
      <c r="K2591" s="201"/>
      <c r="L2591" s="137"/>
      <c r="M2591" s="138"/>
      <c r="N2591" s="137"/>
      <c r="O2591" s="138"/>
      <c r="P2591" s="137"/>
      <c r="Q2591" s="138"/>
      <c r="R2591" s="137"/>
      <c r="S2591" s="62"/>
      <c r="T2591" s="62"/>
      <c r="U2591" s="62"/>
      <c r="V2591" s="62"/>
      <c r="W2591" s="62"/>
      <c r="X2591" s="62"/>
      <c r="Y2591" s="62"/>
      <c r="Z2591" s="62"/>
      <c r="AA2591" s="62"/>
      <c r="AB2591" s="62"/>
      <c r="AC2591" s="62"/>
      <c r="AD2591" s="62"/>
      <c r="AE2591" s="62"/>
      <c r="AF2591" s="62"/>
      <c r="AG2591" s="62"/>
      <c r="AH2591" s="62"/>
      <c r="AI2591" s="62"/>
      <c r="AJ2591" s="62"/>
      <c r="AK2591" s="62"/>
      <c r="AL2591" s="62"/>
      <c r="AM2591" s="62"/>
      <c r="AN2591" s="62"/>
      <c r="AO2591" s="62"/>
      <c r="AP2591" s="62"/>
      <c r="AQ2591" s="62"/>
      <c r="AR2591" s="62"/>
      <c r="AS2591" s="62"/>
      <c r="AT2591" s="62"/>
    </row>
    <row r="2592" spans="1:46" s="139" customFormat="1" ht="12" customHeight="1" x14ac:dyDescent="0.2">
      <c r="A2592" s="197">
        <v>28196</v>
      </c>
      <c r="B2592" s="198" t="s">
        <v>866</v>
      </c>
      <c r="C2592" s="199"/>
      <c r="D2592" s="200"/>
      <c r="E2592" s="44"/>
      <c r="F2592" s="139" t="s">
        <v>12</v>
      </c>
      <c r="I2592" s="201"/>
      <c r="J2592" s="207"/>
      <c r="K2592" s="201"/>
      <c r="L2592" s="137"/>
      <c r="M2592" s="138"/>
      <c r="N2592" s="137"/>
      <c r="O2592" s="138"/>
      <c r="P2592" s="137"/>
      <c r="Q2592" s="138"/>
      <c r="R2592" s="137"/>
      <c r="S2592" s="62"/>
      <c r="T2592" s="62"/>
      <c r="U2592" s="62"/>
      <c r="V2592" s="62"/>
      <c r="W2592" s="62"/>
      <c r="X2592" s="62"/>
      <c r="Y2592" s="62"/>
      <c r="Z2592" s="62"/>
      <c r="AA2592" s="62"/>
      <c r="AB2592" s="62"/>
      <c r="AC2592" s="62"/>
      <c r="AD2592" s="62"/>
      <c r="AE2592" s="62"/>
      <c r="AF2592" s="62"/>
      <c r="AG2592" s="62"/>
      <c r="AH2592" s="62"/>
      <c r="AI2592" s="62"/>
      <c r="AJ2592" s="62"/>
      <c r="AK2592" s="62"/>
      <c r="AL2592" s="62"/>
      <c r="AM2592" s="62"/>
      <c r="AN2592" s="62"/>
      <c r="AO2592" s="62"/>
      <c r="AP2592" s="62"/>
      <c r="AQ2592" s="62"/>
      <c r="AR2592" s="62"/>
      <c r="AS2592" s="62"/>
      <c r="AT2592" s="62"/>
    </row>
    <row r="2593" spans="1:46" s="139" customFormat="1" ht="12" customHeight="1" x14ac:dyDescent="0.2">
      <c r="A2593" s="197">
        <v>28197</v>
      </c>
      <c r="B2593" s="198" t="s">
        <v>867</v>
      </c>
      <c r="C2593" s="199"/>
      <c r="D2593" s="200"/>
      <c r="E2593" s="44"/>
      <c r="F2593" s="139" t="s">
        <v>12</v>
      </c>
      <c r="I2593" s="201"/>
      <c r="J2593" s="207"/>
      <c r="K2593" s="201"/>
      <c r="L2593" s="137"/>
      <c r="M2593" s="138"/>
      <c r="N2593" s="137"/>
      <c r="O2593" s="138"/>
      <c r="P2593" s="137"/>
      <c r="Q2593" s="138"/>
      <c r="R2593" s="137"/>
      <c r="S2593" s="62"/>
      <c r="T2593" s="62"/>
      <c r="U2593" s="62"/>
      <c r="V2593" s="62"/>
      <c r="W2593" s="62"/>
      <c r="X2593" s="62"/>
      <c r="Y2593" s="62"/>
      <c r="Z2593" s="62"/>
      <c r="AA2593" s="62"/>
      <c r="AB2593" s="62"/>
      <c r="AC2593" s="62"/>
      <c r="AD2593" s="62"/>
      <c r="AE2593" s="62"/>
      <c r="AF2593" s="62"/>
      <c r="AG2593" s="62"/>
      <c r="AH2593" s="62"/>
      <c r="AI2593" s="62"/>
      <c r="AJ2593" s="62"/>
      <c r="AK2593" s="62"/>
      <c r="AL2593" s="62"/>
      <c r="AM2593" s="62"/>
      <c r="AN2593" s="62"/>
      <c r="AO2593" s="62"/>
      <c r="AP2593" s="62"/>
      <c r="AQ2593" s="62"/>
      <c r="AR2593" s="62"/>
      <c r="AS2593" s="62"/>
      <c r="AT2593" s="62"/>
    </row>
    <row r="2594" spans="1:46" s="139" customFormat="1" ht="12" customHeight="1" x14ac:dyDescent="0.2">
      <c r="A2594" s="197">
        <v>28198</v>
      </c>
      <c r="B2594" s="198" t="s">
        <v>868</v>
      </c>
      <c r="C2594" s="199"/>
      <c r="D2594" s="200"/>
      <c r="E2594" s="44"/>
      <c r="F2594" s="139" t="s">
        <v>12</v>
      </c>
      <c r="I2594" s="201"/>
      <c r="J2594" s="207"/>
      <c r="K2594" s="201"/>
      <c r="L2594" s="137"/>
      <c r="M2594" s="138"/>
      <c r="N2594" s="137"/>
      <c r="O2594" s="138"/>
      <c r="P2594" s="137"/>
      <c r="Q2594" s="138"/>
      <c r="R2594" s="137"/>
      <c r="S2594" s="62"/>
      <c r="T2594" s="62"/>
      <c r="U2594" s="62"/>
      <c r="V2594" s="62"/>
      <c r="W2594" s="62"/>
      <c r="X2594" s="62"/>
      <c r="Y2594" s="62"/>
      <c r="Z2594" s="62"/>
      <c r="AA2594" s="62"/>
      <c r="AB2594" s="62"/>
      <c r="AC2594" s="62"/>
      <c r="AD2594" s="62"/>
      <c r="AE2594" s="62"/>
      <c r="AF2594" s="62"/>
      <c r="AG2594" s="62"/>
      <c r="AH2594" s="62"/>
      <c r="AI2594" s="62"/>
      <c r="AJ2594" s="62"/>
      <c r="AK2594" s="62"/>
      <c r="AL2594" s="62"/>
      <c r="AM2594" s="62"/>
      <c r="AN2594" s="62"/>
      <c r="AO2594" s="62"/>
      <c r="AP2594" s="62"/>
      <c r="AQ2594" s="62"/>
      <c r="AR2594" s="62"/>
      <c r="AS2594" s="62"/>
      <c r="AT2594" s="62"/>
    </row>
    <row r="2595" spans="1:46" s="139" customFormat="1" ht="12" customHeight="1" x14ac:dyDescent="0.2">
      <c r="A2595" s="197">
        <v>28199</v>
      </c>
      <c r="B2595" s="198" t="s">
        <v>885</v>
      </c>
      <c r="C2595" s="199"/>
      <c r="D2595" s="200"/>
      <c r="E2595" s="44"/>
      <c r="F2595" s="139" t="s">
        <v>12</v>
      </c>
      <c r="I2595" s="201"/>
      <c r="J2595" s="207"/>
      <c r="K2595" s="201"/>
      <c r="L2595" s="137"/>
      <c r="M2595" s="138"/>
      <c r="N2595" s="137"/>
      <c r="O2595" s="138"/>
      <c r="P2595" s="137"/>
      <c r="Q2595" s="138"/>
      <c r="R2595" s="137"/>
      <c r="S2595" s="62"/>
      <c r="T2595" s="62"/>
      <c r="U2595" s="62"/>
      <c r="V2595" s="62"/>
      <c r="W2595" s="62"/>
      <c r="X2595" s="62"/>
      <c r="Y2595" s="62"/>
      <c r="Z2595" s="62"/>
      <c r="AA2595" s="62"/>
      <c r="AB2595" s="62"/>
      <c r="AC2595" s="62"/>
      <c r="AD2595" s="62"/>
      <c r="AE2595" s="62"/>
      <c r="AF2595" s="62"/>
      <c r="AG2595" s="62"/>
      <c r="AH2595" s="62"/>
      <c r="AI2595" s="62"/>
      <c r="AJ2595" s="62"/>
      <c r="AK2595" s="62"/>
      <c r="AL2595" s="62"/>
      <c r="AM2595" s="62"/>
      <c r="AN2595" s="62"/>
      <c r="AO2595" s="62"/>
      <c r="AP2595" s="62"/>
      <c r="AQ2595" s="62"/>
      <c r="AR2595" s="62"/>
      <c r="AS2595" s="62"/>
      <c r="AT2595" s="62"/>
    </row>
    <row r="2596" spans="1:46" s="139" customFormat="1" ht="12" customHeight="1" x14ac:dyDescent="0.2">
      <c r="A2596" s="197">
        <v>28200</v>
      </c>
      <c r="B2596" s="198" t="s">
        <v>886</v>
      </c>
      <c r="C2596" s="199"/>
      <c r="D2596" s="200"/>
      <c r="E2596" s="44"/>
      <c r="F2596" s="139" t="s">
        <v>12</v>
      </c>
      <c r="I2596" s="201"/>
      <c r="J2596" s="207"/>
      <c r="K2596" s="201"/>
      <c r="L2596" s="137"/>
      <c r="M2596" s="138"/>
      <c r="N2596" s="137"/>
      <c r="O2596" s="138"/>
      <c r="P2596" s="137"/>
      <c r="Q2596" s="138"/>
      <c r="R2596" s="137"/>
      <c r="S2596" s="62"/>
      <c r="T2596" s="62"/>
      <c r="U2596" s="62"/>
      <c r="V2596" s="62"/>
      <c r="W2596" s="62"/>
      <c r="X2596" s="62"/>
      <c r="Y2596" s="62"/>
      <c r="Z2596" s="62"/>
      <c r="AA2596" s="62"/>
      <c r="AB2596" s="62"/>
      <c r="AC2596" s="62"/>
      <c r="AD2596" s="62"/>
      <c r="AE2596" s="62"/>
      <c r="AF2596" s="62"/>
      <c r="AG2596" s="62"/>
      <c r="AH2596" s="62"/>
      <c r="AI2596" s="62"/>
      <c r="AJ2596" s="62"/>
      <c r="AK2596" s="62"/>
      <c r="AL2596" s="62"/>
      <c r="AM2596" s="62"/>
      <c r="AN2596" s="62"/>
      <c r="AO2596" s="62"/>
      <c r="AP2596" s="62"/>
      <c r="AQ2596" s="62"/>
      <c r="AR2596" s="62"/>
      <c r="AS2596" s="62"/>
      <c r="AT2596" s="62"/>
    </row>
    <row r="2597" spans="1:46" s="139" customFormat="1" ht="12" customHeight="1" x14ac:dyDescent="0.2">
      <c r="A2597" s="197">
        <v>28201</v>
      </c>
      <c r="B2597" s="198" t="s">
        <v>887</v>
      </c>
      <c r="C2597" s="199"/>
      <c r="D2597" s="200"/>
      <c r="E2597" s="44"/>
      <c r="F2597" s="139" t="s">
        <v>12</v>
      </c>
      <c r="I2597" s="201"/>
      <c r="J2597" s="207"/>
      <c r="K2597" s="201"/>
      <c r="L2597" s="137"/>
      <c r="M2597" s="138"/>
      <c r="N2597" s="137"/>
      <c r="O2597" s="138"/>
      <c r="P2597" s="137"/>
      <c r="Q2597" s="138"/>
      <c r="R2597" s="137"/>
      <c r="S2597" s="62"/>
      <c r="T2597" s="62"/>
      <c r="U2597" s="62"/>
      <c r="V2597" s="62"/>
      <c r="W2597" s="62"/>
      <c r="X2597" s="62"/>
      <c r="Y2597" s="62"/>
      <c r="Z2597" s="62"/>
      <c r="AA2597" s="62"/>
      <c r="AB2597" s="62"/>
      <c r="AC2597" s="62"/>
      <c r="AD2597" s="62"/>
      <c r="AE2597" s="62"/>
      <c r="AF2597" s="62"/>
      <c r="AG2597" s="62"/>
      <c r="AH2597" s="62"/>
      <c r="AI2597" s="62"/>
      <c r="AJ2597" s="62"/>
      <c r="AK2597" s="62"/>
      <c r="AL2597" s="62"/>
      <c r="AM2597" s="62"/>
      <c r="AN2597" s="62"/>
      <c r="AO2597" s="62"/>
      <c r="AP2597" s="62"/>
      <c r="AQ2597" s="62"/>
      <c r="AR2597" s="62"/>
      <c r="AS2597" s="62"/>
      <c r="AT2597" s="62"/>
    </row>
    <row r="2598" spans="1:46" s="139" customFormat="1" ht="12" customHeight="1" x14ac:dyDescent="0.2">
      <c r="A2598" s="197">
        <v>28202</v>
      </c>
      <c r="B2598" s="198" t="s">
        <v>902</v>
      </c>
      <c r="C2598" s="199"/>
      <c r="D2598" s="200"/>
      <c r="E2598" s="44"/>
      <c r="F2598" s="139" t="s">
        <v>12</v>
      </c>
      <c r="I2598" s="201"/>
      <c r="J2598" s="207"/>
      <c r="K2598" s="201"/>
      <c r="L2598" s="137"/>
      <c r="M2598" s="138"/>
      <c r="N2598" s="137"/>
      <c r="O2598" s="138"/>
      <c r="P2598" s="137"/>
      <c r="Q2598" s="138"/>
      <c r="R2598" s="137"/>
      <c r="S2598" s="62"/>
      <c r="T2598" s="62"/>
      <c r="U2598" s="62"/>
      <c r="V2598" s="62"/>
      <c r="W2598" s="62"/>
      <c r="X2598" s="62"/>
      <c r="Y2598" s="62"/>
      <c r="Z2598" s="62"/>
      <c r="AA2598" s="62"/>
      <c r="AB2598" s="62"/>
      <c r="AC2598" s="62"/>
      <c r="AD2598" s="62"/>
      <c r="AE2598" s="62"/>
      <c r="AF2598" s="62"/>
      <c r="AG2598" s="62"/>
      <c r="AH2598" s="62"/>
      <c r="AI2598" s="62"/>
      <c r="AJ2598" s="62"/>
      <c r="AK2598" s="62"/>
      <c r="AL2598" s="62"/>
      <c r="AM2598" s="62"/>
      <c r="AN2598" s="62"/>
      <c r="AO2598" s="62"/>
      <c r="AP2598" s="62"/>
      <c r="AQ2598" s="62"/>
      <c r="AR2598" s="62"/>
      <c r="AS2598" s="62"/>
      <c r="AT2598" s="62"/>
    </row>
    <row r="2599" spans="1:46" s="139" customFormat="1" ht="12" customHeight="1" x14ac:dyDescent="0.2">
      <c r="A2599" s="197">
        <v>28203</v>
      </c>
      <c r="B2599" s="198" t="s">
        <v>903</v>
      </c>
      <c r="C2599" s="199"/>
      <c r="D2599" s="200"/>
      <c r="E2599" s="44"/>
      <c r="F2599" s="139" t="s">
        <v>12</v>
      </c>
      <c r="I2599" s="201"/>
      <c r="J2599" s="207"/>
      <c r="K2599" s="201"/>
      <c r="L2599" s="137"/>
      <c r="M2599" s="138"/>
      <c r="N2599" s="137"/>
      <c r="O2599" s="138"/>
      <c r="P2599" s="137"/>
      <c r="Q2599" s="138"/>
      <c r="R2599" s="137"/>
      <c r="S2599" s="62"/>
      <c r="T2599" s="62"/>
      <c r="U2599" s="62"/>
      <c r="V2599" s="62"/>
      <c r="W2599" s="62"/>
      <c r="X2599" s="62"/>
      <c r="Y2599" s="62"/>
      <c r="Z2599" s="62"/>
      <c r="AA2599" s="62"/>
      <c r="AB2599" s="62"/>
      <c r="AC2599" s="62"/>
      <c r="AD2599" s="62"/>
      <c r="AE2599" s="62"/>
      <c r="AF2599" s="62"/>
      <c r="AG2599" s="62"/>
      <c r="AH2599" s="62"/>
      <c r="AI2599" s="62"/>
      <c r="AJ2599" s="62"/>
      <c r="AK2599" s="62"/>
      <c r="AL2599" s="62"/>
      <c r="AM2599" s="62"/>
      <c r="AN2599" s="62"/>
      <c r="AO2599" s="62"/>
      <c r="AP2599" s="62"/>
      <c r="AQ2599" s="62"/>
      <c r="AR2599" s="62"/>
      <c r="AS2599" s="62"/>
      <c r="AT2599" s="62"/>
    </row>
    <row r="2600" spans="1:46" ht="14.25" x14ac:dyDescent="0.3">
      <c r="A2600" s="174" t="s">
        <v>652</v>
      </c>
      <c r="B2600" s="175"/>
      <c r="C2600" s="176"/>
      <c r="D2600" s="43"/>
      <c r="E2600" s="28"/>
      <c r="F2600" s="28"/>
      <c r="G2600" s="28"/>
      <c r="H2600" s="28"/>
      <c r="I2600" s="86"/>
      <c r="J2600" s="168"/>
      <c r="K2600" s="169"/>
    </row>
    <row r="2601" spans="1:46" ht="14.25" x14ac:dyDescent="0.3">
      <c r="A2601" s="177" t="s">
        <v>222</v>
      </c>
      <c r="B2601" s="178"/>
      <c r="C2601" s="179"/>
      <c r="D2601" s="180"/>
      <c r="E2601" s="181"/>
      <c r="F2601" s="181"/>
      <c r="G2601" s="181"/>
      <c r="H2601" s="181"/>
      <c r="I2601" s="182"/>
      <c r="J2601" s="168"/>
      <c r="K2601" s="169"/>
    </row>
    <row r="2602" spans="1:46" ht="14.25" x14ac:dyDescent="0.3">
      <c r="A2602" s="65" t="s">
        <v>671</v>
      </c>
      <c r="B2602" s="183"/>
      <c r="C2602" s="184"/>
      <c r="D2602" s="185"/>
      <c r="E2602" s="186"/>
      <c r="F2602" s="186"/>
      <c r="G2602" s="186"/>
      <c r="H2602" s="186"/>
      <c r="I2602" s="187"/>
      <c r="J2602" s="168"/>
      <c r="K2602" s="169"/>
    </row>
    <row r="2603" spans="1:46" ht="12" customHeight="1" x14ac:dyDescent="0.2">
      <c r="A2603" s="171" t="s">
        <v>653</v>
      </c>
      <c r="B2603" s="162" t="s">
        <v>10</v>
      </c>
      <c r="C2603" s="16">
        <v>11112</v>
      </c>
      <c r="D2603" s="16" t="s">
        <v>13</v>
      </c>
      <c r="E2603" s="162" t="s">
        <v>10</v>
      </c>
      <c r="F2603" s="16" t="s">
        <v>12</v>
      </c>
      <c r="G2603" s="16"/>
      <c r="H2603" s="16"/>
      <c r="I2603" s="169"/>
      <c r="J2603" s="168"/>
      <c r="K2603" s="169"/>
    </row>
    <row r="2604" spans="1:46" ht="12" customHeight="1" x14ac:dyDescent="0.2">
      <c r="A2604" s="171"/>
      <c r="B2604" s="162" t="s">
        <v>10</v>
      </c>
      <c r="C2604" s="16">
        <v>41500</v>
      </c>
      <c r="D2604" s="16" t="s">
        <v>20</v>
      </c>
      <c r="E2604" s="162" t="s">
        <v>10</v>
      </c>
      <c r="F2604" s="16" t="s">
        <v>12</v>
      </c>
      <c r="G2604" s="16"/>
      <c r="H2604" s="16"/>
      <c r="I2604" s="169"/>
      <c r="J2604" s="168"/>
      <c r="K2604" s="169"/>
    </row>
    <row r="2605" spans="1:46" ht="12" customHeight="1" x14ac:dyDescent="0.2">
      <c r="B2605" s="162" t="s">
        <v>10</v>
      </c>
      <c r="C2605" s="16">
        <v>41921</v>
      </c>
      <c r="D2605" s="16" t="s">
        <v>710</v>
      </c>
      <c r="E2605" s="162" t="s">
        <v>10</v>
      </c>
      <c r="F2605" s="16" t="s">
        <v>12</v>
      </c>
      <c r="G2605" s="16"/>
      <c r="H2605" s="16"/>
      <c r="I2605" s="169"/>
      <c r="J2605" s="168"/>
      <c r="K2605" s="169"/>
    </row>
    <row r="2606" spans="1:46" ht="12" customHeight="1" x14ac:dyDescent="0.2">
      <c r="B2606" s="162" t="s">
        <v>10</v>
      </c>
      <c r="C2606" s="16">
        <v>41922</v>
      </c>
      <c r="D2606" s="16" t="s">
        <v>29</v>
      </c>
      <c r="E2606" s="162" t="s">
        <v>10</v>
      </c>
      <c r="F2606" s="16" t="s">
        <v>12</v>
      </c>
      <c r="G2606" s="16"/>
      <c r="H2606" s="16"/>
      <c r="I2606" s="169"/>
      <c r="J2606" s="168"/>
      <c r="K2606" s="169"/>
    </row>
    <row r="2607" spans="1:46" ht="12" customHeight="1" x14ac:dyDescent="0.2">
      <c r="B2607" s="162" t="s">
        <v>10</v>
      </c>
      <c r="C2607" s="16">
        <v>41923</v>
      </c>
      <c r="D2607" s="16" t="s">
        <v>30</v>
      </c>
      <c r="E2607" s="162" t="s">
        <v>10</v>
      </c>
      <c r="F2607" s="16" t="s">
        <v>12</v>
      </c>
      <c r="G2607" s="16"/>
      <c r="H2607" s="16"/>
      <c r="I2607" s="169"/>
      <c r="J2607" s="168"/>
      <c r="K2607" s="169"/>
    </row>
    <row r="2608" spans="1:46" ht="12" customHeight="1" x14ac:dyDescent="0.2">
      <c r="A2608" s="171"/>
      <c r="B2608" s="162" t="s">
        <v>10</v>
      </c>
      <c r="C2608" s="16">
        <v>41924</v>
      </c>
      <c r="D2608" s="16" t="s">
        <v>829</v>
      </c>
      <c r="E2608" s="162" t="s">
        <v>10</v>
      </c>
      <c r="F2608" s="16" t="s">
        <v>12</v>
      </c>
      <c r="G2608" s="16"/>
      <c r="H2608" s="16"/>
      <c r="I2608" s="169"/>
      <c r="J2608" s="168"/>
      <c r="K2608" s="169"/>
    </row>
    <row r="2609" spans="1:46" s="139" customFormat="1" ht="12" customHeight="1" x14ac:dyDescent="0.2">
      <c r="A2609" s="171"/>
      <c r="B2609" s="162" t="s">
        <v>10</v>
      </c>
      <c r="C2609" s="16">
        <v>41980</v>
      </c>
      <c r="D2609" s="16" t="s">
        <v>634</v>
      </c>
      <c r="E2609" s="162" t="s">
        <v>10</v>
      </c>
      <c r="F2609" s="16" t="s">
        <v>12</v>
      </c>
      <c r="G2609" s="16"/>
      <c r="H2609" s="16"/>
      <c r="I2609" s="169"/>
      <c r="J2609" s="207"/>
      <c r="K2609" s="201"/>
      <c r="L2609" s="137"/>
      <c r="M2609" s="138"/>
      <c r="N2609" s="137"/>
      <c r="O2609" s="138"/>
      <c r="P2609" s="137"/>
      <c r="Q2609" s="138"/>
      <c r="R2609" s="137"/>
      <c r="S2609" s="62"/>
      <c r="T2609" s="62"/>
      <c r="U2609" s="62"/>
      <c r="V2609" s="62"/>
      <c r="W2609" s="62"/>
      <c r="X2609" s="62"/>
      <c r="Y2609" s="62"/>
      <c r="Z2609" s="62"/>
      <c r="AA2609" s="62"/>
      <c r="AB2609" s="62"/>
      <c r="AC2609" s="62"/>
      <c r="AD2609" s="62"/>
      <c r="AE2609" s="62"/>
      <c r="AF2609" s="62"/>
      <c r="AG2609" s="62"/>
      <c r="AH2609" s="62"/>
      <c r="AI2609" s="62"/>
      <c r="AJ2609" s="62"/>
      <c r="AK2609" s="62"/>
      <c r="AL2609" s="62"/>
      <c r="AM2609" s="62"/>
      <c r="AN2609" s="62"/>
      <c r="AO2609" s="62"/>
      <c r="AP2609" s="62"/>
      <c r="AQ2609" s="62"/>
      <c r="AR2609" s="62"/>
      <c r="AS2609" s="62"/>
      <c r="AT2609" s="62"/>
    </row>
    <row r="2610" spans="1:46" s="139" customFormat="1" ht="12" customHeight="1" x14ac:dyDescent="0.25">
      <c r="A2610" s="208" t="s">
        <v>714</v>
      </c>
      <c r="B2610" s="209"/>
      <c r="D2610" s="210"/>
      <c r="E2610" s="211"/>
      <c r="I2610" s="201"/>
      <c r="J2610" s="207"/>
      <c r="K2610" s="201"/>
      <c r="L2610" s="137"/>
      <c r="M2610" s="138"/>
      <c r="N2610" s="137"/>
      <c r="O2610" s="138"/>
      <c r="P2610" s="137"/>
      <c r="Q2610" s="138"/>
      <c r="R2610" s="137"/>
      <c r="S2610" s="62"/>
      <c r="T2610" s="62"/>
      <c r="U2610" s="62"/>
      <c r="V2610" s="62"/>
      <c r="W2610" s="62"/>
      <c r="X2610" s="62"/>
      <c r="Y2610" s="62"/>
      <c r="Z2610" s="62"/>
      <c r="AA2610" s="62"/>
      <c r="AB2610" s="62"/>
      <c r="AC2610" s="62"/>
      <c r="AD2610" s="62"/>
      <c r="AE2610" s="62"/>
      <c r="AF2610" s="62"/>
      <c r="AG2610" s="62"/>
      <c r="AH2610" s="62"/>
      <c r="AI2610" s="62"/>
      <c r="AJ2610" s="62"/>
      <c r="AK2610" s="62"/>
      <c r="AL2610" s="62"/>
      <c r="AM2610" s="62"/>
      <c r="AN2610" s="62"/>
      <c r="AO2610" s="62"/>
      <c r="AP2610" s="62"/>
      <c r="AQ2610" s="62"/>
      <c r="AR2610" s="62"/>
      <c r="AS2610" s="62"/>
      <c r="AT2610" s="62"/>
    </row>
    <row r="2611" spans="1:46" s="139" customFormat="1" ht="12" customHeight="1" x14ac:dyDescent="0.2">
      <c r="A2611" s="198">
        <v>29106</v>
      </c>
      <c r="B2611" s="209" t="s">
        <v>10</v>
      </c>
      <c r="C2611" s="139">
        <v>43203</v>
      </c>
      <c r="D2611" s="210" t="s">
        <v>174</v>
      </c>
      <c r="E2611" s="211" t="s">
        <v>10</v>
      </c>
      <c r="F2611" s="139" t="s">
        <v>12</v>
      </c>
      <c r="I2611" s="201"/>
      <c r="J2611" s="207"/>
      <c r="K2611" s="201"/>
      <c r="L2611" s="137"/>
      <c r="M2611" s="138"/>
      <c r="N2611" s="137"/>
      <c r="O2611" s="138"/>
      <c r="P2611" s="137"/>
      <c r="Q2611" s="138"/>
      <c r="R2611" s="137"/>
      <c r="S2611" s="62"/>
      <c r="T2611" s="62"/>
      <c r="U2611" s="62"/>
      <c r="V2611" s="62"/>
      <c r="W2611" s="62"/>
      <c r="X2611" s="62"/>
      <c r="Y2611" s="62"/>
      <c r="Z2611" s="62"/>
      <c r="AA2611" s="62"/>
      <c r="AB2611" s="62"/>
      <c r="AC2611" s="62"/>
      <c r="AD2611" s="62"/>
      <c r="AE2611" s="62"/>
      <c r="AF2611" s="62"/>
      <c r="AG2611" s="62"/>
      <c r="AH2611" s="62"/>
      <c r="AI2611" s="62"/>
      <c r="AJ2611" s="62"/>
      <c r="AK2611" s="62"/>
      <c r="AL2611" s="62"/>
      <c r="AM2611" s="62"/>
      <c r="AN2611" s="62"/>
      <c r="AO2611" s="62"/>
      <c r="AP2611" s="62"/>
      <c r="AQ2611" s="62"/>
      <c r="AR2611" s="62"/>
      <c r="AS2611" s="62"/>
      <c r="AT2611" s="62"/>
    </row>
    <row r="2612" spans="1:46" s="139" customFormat="1" ht="14.25" x14ac:dyDescent="0.3">
      <c r="A2612" s="65" t="s">
        <v>671</v>
      </c>
      <c r="B2612" s="183"/>
      <c r="C2612" s="184"/>
      <c r="D2612" s="185"/>
      <c r="E2612" s="186"/>
      <c r="F2612" s="186"/>
      <c r="G2612" s="186"/>
      <c r="H2612" s="186"/>
      <c r="I2612" s="187"/>
      <c r="J2612" s="207"/>
      <c r="K2612" s="201"/>
      <c r="L2612" s="137"/>
      <c r="M2612" s="138"/>
      <c r="N2612" s="137"/>
      <c r="O2612" s="138"/>
      <c r="P2612" s="137"/>
      <c r="Q2612" s="138"/>
      <c r="R2612" s="137"/>
      <c r="S2612" s="62"/>
      <c r="T2612" s="62"/>
      <c r="U2612" s="62"/>
      <c r="V2612" s="62"/>
      <c r="W2612" s="62"/>
      <c r="X2612" s="62"/>
      <c r="Y2612" s="62"/>
      <c r="Z2612" s="62"/>
      <c r="AA2612" s="62"/>
      <c r="AB2612" s="62"/>
      <c r="AC2612" s="62"/>
      <c r="AD2612" s="62"/>
      <c r="AE2612" s="62"/>
      <c r="AF2612" s="62"/>
      <c r="AG2612" s="62"/>
      <c r="AH2612" s="62"/>
      <c r="AI2612" s="62"/>
      <c r="AJ2612" s="62"/>
      <c r="AK2612" s="62"/>
      <c r="AL2612" s="62"/>
      <c r="AM2612" s="62"/>
      <c r="AN2612" s="62"/>
      <c r="AO2612" s="62"/>
      <c r="AP2612" s="62"/>
      <c r="AQ2612" s="62"/>
      <c r="AR2612" s="62"/>
      <c r="AS2612" s="62"/>
      <c r="AT2612" s="62"/>
    </row>
    <row r="2613" spans="1:46" s="139" customFormat="1" ht="12" customHeight="1" x14ac:dyDescent="0.25">
      <c r="A2613" s="208" t="s">
        <v>713</v>
      </c>
      <c r="B2613" s="209"/>
      <c r="D2613" s="210"/>
      <c r="E2613" s="211"/>
      <c r="I2613" s="201"/>
      <c r="J2613" s="207"/>
      <c r="K2613" s="201"/>
      <c r="L2613" s="137"/>
      <c r="M2613" s="138"/>
      <c r="N2613" s="137"/>
      <c r="O2613" s="138"/>
      <c r="P2613" s="137"/>
      <c r="Q2613" s="138"/>
      <c r="R2613" s="137"/>
      <c r="S2613" s="62"/>
      <c r="T2613" s="62"/>
      <c r="U2613" s="62"/>
      <c r="V2613" s="62"/>
      <c r="W2613" s="62"/>
      <c r="X2613" s="62"/>
      <c r="Y2613" s="62"/>
      <c r="Z2613" s="62"/>
      <c r="AA2613" s="62"/>
      <c r="AB2613" s="62"/>
      <c r="AC2613" s="62"/>
      <c r="AD2613" s="62"/>
      <c r="AE2613" s="62"/>
      <c r="AF2613" s="62"/>
      <c r="AG2613" s="62"/>
      <c r="AH2613" s="62"/>
      <c r="AI2613" s="62"/>
      <c r="AJ2613" s="62"/>
      <c r="AK2613" s="62"/>
      <c r="AL2613" s="62"/>
      <c r="AM2613" s="62"/>
      <c r="AN2613" s="62"/>
      <c r="AO2613" s="62"/>
      <c r="AP2613" s="62"/>
      <c r="AQ2613" s="62"/>
      <c r="AR2613" s="62"/>
      <c r="AS2613" s="62"/>
      <c r="AT2613" s="62"/>
    </row>
    <row r="2614" spans="1:46" s="139" customFormat="1" ht="12" customHeight="1" x14ac:dyDescent="0.2">
      <c r="A2614" s="198">
        <v>29119</v>
      </c>
      <c r="B2614" s="209" t="s">
        <v>10</v>
      </c>
      <c r="C2614" s="139">
        <v>43203</v>
      </c>
      <c r="D2614" s="210" t="s">
        <v>174</v>
      </c>
      <c r="E2614" s="211" t="s">
        <v>10</v>
      </c>
      <c r="F2614" s="139" t="s">
        <v>12</v>
      </c>
      <c r="I2614" s="201"/>
      <c r="J2614" s="207"/>
      <c r="K2614" s="201"/>
      <c r="L2614" s="137"/>
      <c r="M2614" s="138"/>
      <c r="N2614" s="137"/>
      <c r="O2614" s="138"/>
      <c r="P2614" s="137"/>
      <c r="Q2614" s="138"/>
      <c r="R2614" s="137"/>
      <c r="S2614" s="62"/>
      <c r="T2614" s="62"/>
      <c r="U2614" s="62"/>
      <c r="V2614" s="62"/>
      <c r="W2614" s="62"/>
      <c r="X2614" s="62"/>
      <c r="Y2614" s="62"/>
      <c r="Z2614" s="62"/>
      <c r="AA2614" s="62"/>
      <c r="AB2614" s="62"/>
      <c r="AC2614" s="62"/>
      <c r="AD2614" s="62"/>
      <c r="AE2614" s="62"/>
      <c r="AF2614" s="62"/>
      <c r="AG2614" s="62"/>
      <c r="AH2614" s="62"/>
      <c r="AI2614" s="62"/>
      <c r="AJ2614" s="62"/>
      <c r="AK2614" s="62"/>
      <c r="AL2614" s="62"/>
      <c r="AM2614" s="62"/>
      <c r="AN2614" s="62"/>
      <c r="AO2614" s="62"/>
      <c r="AP2614" s="62"/>
      <c r="AQ2614" s="62"/>
      <c r="AR2614" s="62"/>
      <c r="AS2614" s="62"/>
      <c r="AT2614" s="62"/>
    </row>
    <row r="2615" spans="1:46" s="139" customFormat="1" ht="12" customHeight="1" x14ac:dyDescent="0.2">
      <c r="B2615" s="211" t="s">
        <v>10</v>
      </c>
      <c r="C2615" s="139">
        <v>41921</v>
      </c>
      <c r="D2615" s="139" t="s">
        <v>710</v>
      </c>
      <c r="E2615" s="211" t="s">
        <v>10</v>
      </c>
      <c r="F2615" s="139" t="s">
        <v>12</v>
      </c>
      <c r="I2615" s="201"/>
      <c r="J2615" s="207"/>
      <c r="K2615" s="201"/>
      <c r="L2615" s="137"/>
      <c r="M2615" s="138"/>
      <c r="N2615" s="137"/>
      <c r="O2615" s="138"/>
      <c r="P2615" s="137"/>
      <c r="Q2615" s="138"/>
      <c r="R2615" s="137"/>
      <c r="S2615" s="62"/>
      <c r="T2615" s="62"/>
      <c r="U2615" s="62"/>
      <c r="V2615" s="62"/>
      <c r="W2615" s="62"/>
      <c r="X2615" s="62"/>
      <c r="Y2615" s="62"/>
      <c r="Z2615" s="62"/>
      <c r="AA2615" s="62"/>
      <c r="AB2615" s="62"/>
      <c r="AC2615" s="62"/>
      <c r="AD2615" s="62"/>
      <c r="AE2615" s="62"/>
      <c r="AF2615" s="62"/>
      <c r="AG2615" s="62"/>
      <c r="AH2615" s="62"/>
      <c r="AI2615" s="62"/>
      <c r="AJ2615" s="62"/>
      <c r="AK2615" s="62"/>
      <c r="AL2615" s="62"/>
      <c r="AM2615" s="62"/>
      <c r="AN2615" s="62"/>
      <c r="AO2615" s="62"/>
      <c r="AP2615" s="62"/>
      <c r="AQ2615" s="62"/>
      <c r="AR2615" s="62"/>
      <c r="AS2615" s="62"/>
      <c r="AT2615" s="62"/>
    </row>
    <row r="2616" spans="1:46" s="139" customFormat="1" ht="12" customHeight="1" x14ac:dyDescent="0.2">
      <c r="B2616" s="211" t="s">
        <v>10</v>
      </c>
      <c r="C2616" s="139">
        <v>41922</v>
      </c>
      <c r="D2616" s="139" t="s">
        <v>29</v>
      </c>
      <c r="E2616" s="211" t="s">
        <v>10</v>
      </c>
      <c r="F2616" s="139" t="s">
        <v>12</v>
      </c>
      <c r="I2616" s="201"/>
      <c r="J2616" s="207"/>
      <c r="K2616" s="201"/>
      <c r="L2616" s="137"/>
      <c r="M2616" s="138"/>
      <c r="N2616" s="137"/>
      <c r="O2616" s="138"/>
      <c r="P2616" s="137"/>
      <c r="Q2616" s="138"/>
      <c r="R2616" s="137"/>
      <c r="S2616" s="62"/>
      <c r="T2616" s="62"/>
      <c r="U2616" s="62"/>
      <c r="V2616" s="62"/>
      <c r="W2616" s="62"/>
      <c r="X2616" s="62"/>
      <c r="Y2616" s="62"/>
      <c r="Z2616" s="62"/>
      <c r="AA2616" s="62"/>
      <c r="AB2616" s="62"/>
      <c r="AC2616" s="62"/>
      <c r="AD2616" s="62"/>
      <c r="AE2616" s="62"/>
      <c r="AF2616" s="62"/>
      <c r="AG2616" s="62"/>
      <c r="AH2616" s="62"/>
      <c r="AI2616" s="62"/>
      <c r="AJ2616" s="62"/>
      <c r="AK2616" s="62"/>
      <c r="AL2616" s="62"/>
      <c r="AM2616" s="62"/>
      <c r="AN2616" s="62"/>
      <c r="AO2616" s="62"/>
      <c r="AP2616" s="62"/>
      <c r="AQ2616" s="62"/>
      <c r="AR2616" s="62"/>
      <c r="AS2616" s="62"/>
      <c r="AT2616" s="62"/>
    </row>
    <row r="2617" spans="1:46" s="139" customFormat="1" ht="12" customHeight="1" x14ac:dyDescent="0.2">
      <c r="B2617" s="211" t="s">
        <v>10</v>
      </c>
      <c r="C2617" s="139">
        <v>41923</v>
      </c>
      <c r="D2617" s="139" t="s">
        <v>30</v>
      </c>
      <c r="E2617" s="211" t="s">
        <v>10</v>
      </c>
      <c r="F2617" s="139" t="s">
        <v>12</v>
      </c>
      <c r="I2617" s="201"/>
      <c r="J2617" s="207"/>
      <c r="K2617" s="201"/>
      <c r="L2617" s="137"/>
      <c r="M2617" s="138"/>
      <c r="N2617" s="137"/>
      <c r="O2617" s="138"/>
      <c r="P2617" s="137"/>
      <c r="Q2617" s="138"/>
      <c r="R2617" s="137"/>
      <c r="S2617" s="62"/>
      <c r="T2617" s="62"/>
      <c r="U2617" s="62"/>
      <c r="V2617" s="62"/>
      <c r="W2617" s="62"/>
      <c r="X2617" s="62"/>
      <c r="Y2617" s="62"/>
      <c r="Z2617" s="62"/>
      <c r="AA2617" s="62"/>
      <c r="AB2617" s="62"/>
      <c r="AC2617" s="62"/>
      <c r="AD2617" s="62"/>
      <c r="AE2617" s="62"/>
      <c r="AF2617" s="62"/>
      <c r="AG2617" s="62"/>
      <c r="AH2617" s="62"/>
      <c r="AI2617" s="62"/>
      <c r="AJ2617" s="62"/>
      <c r="AK2617" s="62"/>
      <c r="AL2617" s="62"/>
      <c r="AM2617" s="62"/>
      <c r="AN2617" s="62"/>
      <c r="AO2617" s="62"/>
      <c r="AP2617" s="62"/>
      <c r="AQ2617" s="62"/>
      <c r="AR2617" s="62"/>
      <c r="AS2617" s="62"/>
      <c r="AT2617" s="62"/>
    </row>
    <row r="2618" spans="1:46" s="139" customFormat="1" ht="12" customHeight="1" x14ac:dyDescent="0.25">
      <c r="A2618" s="208" t="s">
        <v>715</v>
      </c>
      <c r="B2618" s="209"/>
      <c r="D2618" s="210"/>
      <c r="E2618" s="211"/>
      <c r="I2618" s="201"/>
      <c r="J2618" s="207"/>
      <c r="K2618" s="201"/>
      <c r="L2618" s="137"/>
      <c r="M2618" s="138"/>
      <c r="N2618" s="137"/>
      <c r="O2618" s="138"/>
      <c r="P2618" s="137"/>
      <c r="Q2618" s="138"/>
      <c r="R2618" s="137"/>
      <c r="S2618" s="62"/>
      <c r="T2618" s="62"/>
      <c r="U2618" s="62"/>
      <c r="V2618" s="62"/>
      <c r="W2618" s="62"/>
      <c r="X2618" s="62"/>
      <c r="Y2618" s="62"/>
      <c r="Z2618" s="62"/>
      <c r="AA2618" s="62"/>
      <c r="AB2618" s="62"/>
      <c r="AC2618" s="62"/>
      <c r="AD2618" s="62"/>
      <c r="AE2618" s="62"/>
      <c r="AF2618" s="62"/>
      <c r="AG2618" s="62"/>
      <c r="AH2618" s="62"/>
      <c r="AI2618" s="62"/>
      <c r="AJ2618" s="62"/>
      <c r="AK2618" s="62"/>
      <c r="AL2618" s="62"/>
      <c r="AM2618" s="62"/>
      <c r="AN2618" s="62"/>
      <c r="AO2618" s="62"/>
      <c r="AP2618" s="62"/>
      <c r="AQ2618" s="62"/>
      <c r="AR2618" s="62"/>
      <c r="AS2618" s="62"/>
      <c r="AT2618" s="62"/>
    </row>
    <row r="2619" spans="1:46" s="139" customFormat="1" ht="12" customHeight="1" x14ac:dyDescent="0.2">
      <c r="A2619" s="198">
        <v>29130</v>
      </c>
      <c r="B2619" s="209" t="s">
        <v>10</v>
      </c>
      <c r="C2619" s="139">
        <v>43203</v>
      </c>
      <c r="D2619" s="210" t="s">
        <v>174</v>
      </c>
      <c r="E2619" s="211" t="s">
        <v>10</v>
      </c>
      <c r="F2619" s="139" t="s">
        <v>12</v>
      </c>
      <c r="I2619" s="201"/>
      <c r="J2619" s="207"/>
      <c r="K2619" s="201"/>
      <c r="L2619" s="137"/>
      <c r="M2619" s="138"/>
      <c r="N2619" s="137"/>
      <c r="O2619" s="138"/>
      <c r="P2619" s="137"/>
      <c r="Q2619" s="138"/>
      <c r="R2619" s="137"/>
      <c r="S2619" s="62"/>
      <c r="T2619" s="62"/>
      <c r="U2619" s="62"/>
      <c r="V2619" s="62"/>
      <c r="W2619" s="62"/>
      <c r="X2619" s="62"/>
      <c r="Y2619" s="62"/>
      <c r="Z2619" s="62"/>
      <c r="AA2619" s="62"/>
      <c r="AB2619" s="62"/>
      <c r="AC2619" s="62"/>
      <c r="AD2619" s="62"/>
      <c r="AE2619" s="62"/>
      <c r="AF2619" s="62"/>
      <c r="AG2619" s="62"/>
      <c r="AH2619" s="62"/>
      <c r="AI2619" s="62"/>
      <c r="AJ2619" s="62"/>
      <c r="AK2619" s="62"/>
      <c r="AL2619" s="62"/>
      <c r="AM2619" s="62"/>
      <c r="AN2619" s="62"/>
      <c r="AO2619" s="62"/>
      <c r="AP2619" s="62"/>
      <c r="AQ2619" s="62"/>
      <c r="AR2619" s="62"/>
      <c r="AS2619" s="62"/>
      <c r="AT2619" s="62"/>
    </row>
    <row r="2620" spans="1:46" s="139" customFormat="1" ht="12" customHeight="1" x14ac:dyDescent="0.25">
      <c r="A2620" s="208" t="s">
        <v>716</v>
      </c>
      <c r="B2620" s="209"/>
      <c r="D2620" s="210"/>
      <c r="E2620" s="211"/>
      <c r="I2620" s="201"/>
      <c r="J2620" s="207"/>
      <c r="K2620" s="201"/>
      <c r="L2620" s="137"/>
      <c r="M2620" s="138"/>
      <c r="N2620" s="137"/>
      <c r="O2620" s="138"/>
      <c r="P2620" s="137"/>
      <c r="Q2620" s="138"/>
      <c r="R2620" s="137"/>
      <c r="S2620" s="62"/>
      <c r="T2620" s="62"/>
      <c r="U2620" s="62"/>
      <c r="V2620" s="62"/>
      <c r="W2620" s="62"/>
      <c r="X2620" s="62"/>
      <c r="Y2620" s="62"/>
      <c r="Z2620" s="62"/>
      <c r="AA2620" s="62"/>
      <c r="AB2620" s="62"/>
      <c r="AC2620" s="62"/>
      <c r="AD2620" s="62"/>
      <c r="AE2620" s="62"/>
      <c r="AF2620" s="62"/>
      <c r="AG2620" s="62"/>
      <c r="AH2620" s="62"/>
      <c r="AI2620" s="62"/>
      <c r="AJ2620" s="62"/>
      <c r="AK2620" s="62"/>
      <c r="AL2620" s="62"/>
      <c r="AM2620" s="62"/>
      <c r="AN2620" s="62"/>
      <c r="AO2620" s="62"/>
      <c r="AP2620" s="62"/>
      <c r="AQ2620" s="62"/>
      <c r="AR2620" s="62"/>
      <c r="AS2620" s="62"/>
      <c r="AT2620" s="62"/>
    </row>
    <row r="2621" spans="1:46" s="139" customFormat="1" ht="12" customHeight="1" x14ac:dyDescent="0.2">
      <c r="A2621" s="198">
        <v>29131</v>
      </c>
      <c r="B2621" s="209" t="s">
        <v>10</v>
      </c>
      <c r="C2621" s="139">
        <v>43203</v>
      </c>
      <c r="D2621" s="210" t="s">
        <v>174</v>
      </c>
      <c r="E2621" s="211" t="s">
        <v>10</v>
      </c>
      <c r="F2621" s="139" t="s">
        <v>12</v>
      </c>
      <c r="I2621" s="201"/>
      <c r="J2621" s="207"/>
      <c r="K2621" s="201"/>
      <c r="L2621" s="137"/>
      <c r="M2621" s="138"/>
      <c r="N2621" s="137"/>
      <c r="O2621" s="138"/>
      <c r="P2621" s="137"/>
      <c r="Q2621" s="138"/>
      <c r="R2621" s="137"/>
      <c r="S2621" s="62"/>
      <c r="T2621" s="62"/>
      <c r="U2621" s="62"/>
      <c r="V2621" s="62"/>
      <c r="W2621" s="62"/>
      <c r="X2621" s="62"/>
      <c r="Y2621" s="62"/>
      <c r="Z2621" s="62"/>
      <c r="AA2621" s="62"/>
      <c r="AB2621" s="62"/>
      <c r="AC2621" s="62"/>
      <c r="AD2621" s="62"/>
      <c r="AE2621" s="62"/>
      <c r="AF2621" s="62"/>
      <c r="AG2621" s="62"/>
      <c r="AH2621" s="62"/>
      <c r="AI2621" s="62"/>
      <c r="AJ2621" s="62"/>
      <c r="AK2621" s="62"/>
      <c r="AL2621" s="62"/>
      <c r="AM2621" s="62"/>
      <c r="AN2621" s="62"/>
      <c r="AO2621" s="62"/>
      <c r="AP2621" s="62"/>
      <c r="AQ2621" s="62"/>
      <c r="AR2621" s="62"/>
      <c r="AS2621" s="62"/>
      <c r="AT2621" s="62"/>
    </row>
    <row r="2622" spans="1:46" s="139" customFormat="1" ht="12" customHeight="1" x14ac:dyDescent="0.25">
      <c r="A2622" s="208" t="s">
        <v>804</v>
      </c>
      <c r="B2622" s="209"/>
      <c r="D2622" s="210"/>
      <c r="E2622" s="211"/>
      <c r="I2622" s="201"/>
      <c r="J2622" s="207"/>
      <c r="K2622" s="201"/>
      <c r="L2622" s="137"/>
      <c r="M2622" s="138"/>
      <c r="N2622" s="137"/>
      <c r="O2622" s="138"/>
      <c r="P2622" s="137"/>
      <c r="Q2622" s="138"/>
      <c r="R2622" s="137"/>
      <c r="S2622" s="62"/>
      <c r="T2622" s="62"/>
      <c r="U2622" s="62"/>
      <c r="V2622" s="62"/>
      <c r="W2622" s="62"/>
      <c r="X2622" s="62"/>
      <c r="Y2622" s="62"/>
      <c r="Z2622" s="62"/>
      <c r="AA2622" s="62"/>
      <c r="AB2622" s="62"/>
      <c r="AC2622" s="62"/>
      <c r="AD2622" s="62"/>
      <c r="AE2622" s="62"/>
      <c r="AF2622" s="62"/>
      <c r="AG2622" s="62"/>
      <c r="AH2622" s="62"/>
      <c r="AI2622" s="62"/>
      <c r="AJ2622" s="62"/>
      <c r="AK2622" s="62"/>
      <c r="AL2622" s="62"/>
      <c r="AM2622" s="62"/>
      <c r="AN2622" s="62"/>
      <c r="AO2622" s="62"/>
      <c r="AP2622" s="62"/>
      <c r="AQ2622" s="62"/>
      <c r="AR2622" s="62"/>
      <c r="AS2622" s="62"/>
      <c r="AT2622" s="62"/>
    </row>
    <row r="2623" spans="1:46" s="139" customFormat="1" ht="12" customHeight="1" x14ac:dyDescent="0.2">
      <c r="A2623" s="198">
        <v>29134</v>
      </c>
      <c r="B2623" s="209" t="s">
        <v>10</v>
      </c>
      <c r="C2623" s="139">
        <v>41280</v>
      </c>
      <c r="D2623" s="210" t="s">
        <v>800</v>
      </c>
      <c r="E2623" s="211" t="s">
        <v>10</v>
      </c>
      <c r="F2623" s="139" t="s">
        <v>12</v>
      </c>
      <c r="I2623" s="201"/>
      <c r="J2623" s="207"/>
      <c r="K2623" s="201"/>
      <c r="L2623" s="137"/>
      <c r="M2623" s="138"/>
      <c r="N2623" s="137"/>
      <c r="O2623" s="138"/>
      <c r="P2623" s="137"/>
      <c r="Q2623" s="138"/>
      <c r="R2623" s="137"/>
      <c r="S2623" s="62"/>
      <c r="T2623" s="62"/>
      <c r="U2623" s="62"/>
      <c r="V2623" s="62"/>
      <c r="W2623" s="62"/>
      <c r="X2623" s="62"/>
      <c r="Y2623" s="62"/>
      <c r="Z2623" s="62"/>
      <c r="AA2623" s="62"/>
      <c r="AB2623" s="62"/>
      <c r="AC2623" s="62"/>
      <c r="AD2623" s="62"/>
      <c r="AE2623" s="62"/>
      <c r="AF2623" s="62"/>
      <c r="AG2623" s="62"/>
      <c r="AH2623" s="62"/>
      <c r="AI2623" s="62"/>
      <c r="AJ2623" s="62"/>
      <c r="AK2623" s="62"/>
      <c r="AL2623" s="62"/>
      <c r="AM2623" s="62"/>
      <c r="AN2623" s="62"/>
      <c r="AO2623" s="62"/>
      <c r="AP2623" s="62"/>
      <c r="AQ2623" s="62"/>
      <c r="AR2623" s="62"/>
      <c r="AS2623" s="62"/>
      <c r="AT2623" s="62"/>
    </row>
    <row r="2624" spans="1:46" ht="12" customHeight="1" x14ac:dyDescent="0.2">
      <c r="A2624" s="163" t="s">
        <v>654</v>
      </c>
      <c r="B2624" s="188"/>
      <c r="C2624" s="165"/>
      <c r="D2624" s="166"/>
      <c r="E2624" s="189"/>
      <c r="F2624" s="190"/>
      <c r="G2624" s="190"/>
      <c r="H2624" s="190"/>
      <c r="I2624" s="191"/>
    </row>
    <row r="2625" spans="1:11" ht="14.25" x14ac:dyDescent="0.3">
      <c r="A2625" s="156" t="s">
        <v>672</v>
      </c>
      <c r="B2625" s="157"/>
      <c r="C2625" s="157"/>
      <c r="D2625" s="157"/>
      <c r="E2625" s="157"/>
      <c r="F2625" s="157"/>
      <c r="G2625" s="157"/>
      <c r="H2625" s="157"/>
      <c r="I2625" s="158"/>
      <c r="J2625" s="168"/>
      <c r="K2625" s="169"/>
    </row>
    <row r="2626" spans="1:11" ht="12" customHeight="1" x14ac:dyDescent="0.2">
      <c r="A2626" s="170">
        <v>29101</v>
      </c>
      <c r="B2626" s="171" t="s">
        <v>602</v>
      </c>
      <c r="C2626" s="172"/>
      <c r="D2626" s="173"/>
      <c r="E2626" s="8"/>
      <c r="F2626" s="16" t="s">
        <v>12</v>
      </c>
      <c r="G2626" s="16"/>
      <c r="H2626" s="16"/>
      <c r="I2626" s="169"/>
      <c r="J2626" s="168"/>
      <c r="K2626" s="169"/>
    </row>
    <row r="2627" spans="1:11" ht="12" customHeight="1" x14ac:dyDescent="0.2">
      <c r="A2627" s="170">
        <v>29102</v>
      </c>
      <c r="B2627" s="171" t="s">
        <v>603</v>
      </c>
      <c r="C2627" s="172"/>
      <c r="D2627" s="173"/>
      <c r="E2627" s="8"/>
      <c r="F2627" s="16" t="s">
        <v>12</v>
      </c>
      <c r="G2627" s="16"/>
      <c r="H2627" s="16"/>
      <c r="I2627" s="169"/>
      <c r="J2627" s="168"/>
      <c r="K2627" s="169"/>
    </row>
    <row r="2628" spans="1:11" ht="12" customHeight="1" x14ac:dyDescent="0.2">
      <c r="A2628" s="170">
        <v>29103</v>
      </c>
      <c r="B2628" s="171" t="s">
        <v>604</v>
      </c>
      <c r="C2628" s="172"/>
      <c r="D2628" s="173"/>
      <c r="E2628" s="8"/>
      <c r="F2628" s="16" t="s">
        <v>12</v>
      </c>
      <c r="G2628" s="16"/>
      <c r="H2628" s="16"/>
      <c r="I2628" s="169"/>
      <c r="J2628" s="168"/>
      <c r="K2628" s="169"/>
    </row>
    <row r="2629" spans="1:11" ht="12" customHeight="1" x14ac:dyDescent="0.2">
      <c r="A2629" s="170">
        <v>29104</v>
      </c>
      <c r="B2629" s="171" t="s">
        <v>605</v>
      </c>
      <c r="C2629" s="172"/>
      <c r="D2629" s="173"/>
      <c r="E2629" s="8"/>
      <c r="F2629" s="16" t="s">
        <v>12</v>
      </c>
      <c r="G2629" s="16"/>
      <c r="H2629" s="16"/>
      <c r="I2629" s="169"/>
      <c r="J2629" s="168"/>
      <c r="K2629" s="169"/>
    </row>
    <row r="2630" spans="1:11" ht="12" customHeight="1" x14ac:dyDescent="0.2">
      <c r="A2630" s="170">
        <v>29105</v>
      </c>
      <c r="B2630" s="171" t="s">
        <v>606</v>
      </c>
      <c r="C2630" s="172"/>
      <c r="D2630" s="173"/>
      <c r="E2630" s="8"/>
      <c r="F2630" s="16" t="s">
        <v>12</v>
      </c>
      <c r="G2630" s="16"/>
      <c r="H2630" s="16"/>
      <c r="I2630" s="169"/>
      <c r="J2630" s="168"/>
      <c r="K2630" s="169"/>
    </row>
    <row r="2631" spans="1:11" ht="12" customHeight="1" x14ac:dyDescent="0.2">
      <c r="A2631" s="170">
        <v>29106</v>
      </c>
      <c r="B2631" s="171" t="s">
        <v>607</v>
      </c>
      <c r="C2631" s="172"/>
      <c r="D2631" s="173"/>
      <c r="E2631" s="8"/>
      <c r="F2631" s="16" t="s">
        <v>12</v>
      </c>
      <c r="G2631" s="16"/>
      <c r="H2631" s="16"/>
      <c r="I2631" s="169"/>
      <c r="J2631" s="168"/>
      <c r="K2631" s="169"/>
    </row>
    <row r="2632" spans="1:11" ht="12" customHeight="1" x14ac:dyDescent="0.2">
      <c r="A2632" s="170">
        <v>29107</v>
      </c>
      <c r="B2632" s="171" t="s">
        <v>608</v>
      </c>
      <c r="C2632" s="172"/>
      <c r="D2632" s="173"/>
      <c r="E2632" s="8"/>
      <c r="F2632" s="16" t="s">
        <v>12</v>
      </c>
      <c r="G2632" s="16"/>
      <c r="H2632" s="16"/>
      <c r="I2632" s="169"/>
      <c r="J2632" s="168"/>
      <c r="K2632" s="169"/>
    </row>
    <row r="2633" spans="1:11" ht="12" customHeight="1" x14ac:dyDescent="0.2">
      <c r="A2633" s="170">
        <v>29108</v>
      </c>
      <c r="B2633" s="171" t="s">
        <v>609</v>
      </c>
      <c r="C2633" s="172"/>
      <c r="D2633" s="173"/>
      <c r="E2633" s="8"/>
      <c r="F2633" s="16" t="s">
        <v>12</v>
      </c>
      <c r="G2633" s="16"/>
      <c r="H2633" s="16"/>
      <c r="I2633" s="169"/>
      <c r="J2633" s="168"/>
      <c r="K2633" s="169"/>
    </row>
    <row r="2634" spans="1:11" ht="12" customHeight="1" x14ac:dyDescent="0.2">
      <c r="A2634" s="170">
        <v>29109</v>
      </c>
      <c r="B2634" s="171" t="s">
        <v>610</v>
      </c>
      <c r="C2634" s="172"/>
      <c r="D2634" s="173"/>
      <c r="E2634" s="8"/>
      <c r="F2634" s="16" t="s">
        <v>12</v>
      </c>
      <c r="G2634" s="16"/>
      <c r="H2634" s="16"/>
      <c r="I2634" s="169"/>
      <c r="J2634" s="168"/>
      <c r="K2634" s="169"/>
    </row>
    <row r="2635" spans="1:11" ht="12" customHeight="1" x14ac:dyDescent="0.2">
      <c r="A2635" s="170">
        <v>29110</v>
      </c>
      <c r="B2635" s="171" t="s">
        <v>611</v>
      </c>
      <c r="C2635" s="172"/>
      <c r="D2635" s="173"/>
      <c r="E2635" s="8"/>
      <c r="F2635" s="16" t="s">
        <v>12</v>
      </c>
      <c r="G2635" s="16"/>
      <c r="H2635" s="16"/>
      <c r="I2635" s="169"/>
      <c r="J2635" s="168"/>
      <c r="K2635" s="169"/>
    </row>
    <row r="2636" spans="1:11" ht="12" customHeight="1" x14ac:dyDescent="0.2">
      <c r="A2636" s="170">
        <v>29111</v>
      </c>
      <c r="B2636" s="171" t="s">
        <v>612</v>
      </c>
      <c r="C2636" s="172"/>
      <c r="D2636" s="173"/>
      <c r="E2636" s="8"/>
      <c r="F2636" s="16" t="s">
        <v>12</v>
      </c>
      <c r="G2636" s="16"/>
      <c r="H2636" s="16"/>
      <c r="I2636" s="169"/>
      <c r="J2636" s="168"/>
      <c r="K2636" s="169"/>
    </row>
    <row r="2637" spans="1:11" ht="12" customHeight="1" x14ac:dyDescent="0.2">
      <c r="A2637" s="170">
        <v>29112</v>
      </c>
      <c r="B2637" s="171" t="s">
        <v>613</v>
      </c>
      <c r="C2637" s="172"/>
      <c r="D2637" s="173"/>
      <c r="E2637" s="8"/>
      <c r="F2637" s="16" t="s">
        <v>12</v>
      </c>
      <c r="G2637" s="16"/>
      <c r="H2637" s="16"/>
      <c r="I2637" s="169"/>
      <c r="J2637" s="168"/>
      <c r="K2637" s="169"/>
    </row>
    <row r="2638" spans="1:11" ht="12" customHeight="1" x14ac:dyDescent="0.2">
      <c r="A2638" s="170">
        <v>29113</v>
      </c>
      <c r="B2638" s="171" t="s">
        <v>614</v>
      </c>
      <c r="C2638" s="172"/>
      <c r="D2638" s="173"/>
      <c r="E2638" s="8"/>
      <c r="F2638" s="16" t="s">
        <v>12</v>
      </c>
      <c r="G2638" s="16"/>
      <c r="H2638" s="16"/>
      <c r="I2638" s="169"/>
      <c r="J2638" s="168"/>
      <c r="K2638" s="169"/>
    </row>
    <row r="2639" spans="1:11" ht="12" customHeight="1" x14ac:dyDescent="0.2">
      <c r="A2639" s="170">
        <v>29114</v>
      </c>
      <c r="B2639" s="171" t="s">
        <v>615</v>
      </c>
      <c r="C2639" s="172"/>
      <c r="D2639" s="173"/>
      <c r="E2639" s="8"/>
      <c r="F2639" s="16" t="s">
        <v>12</v>
      </c>
      <c r="G2639" s="16"/>
      <c r="H2639" s="16"/>
      <c r="I2639" s="169"/>
      <c r="J2639" s="168"/>
      <c r="K2639" s="169"/>
    </row>
    <row r="2640" spans="1:11" ht="12" customHeight="1" x14ac:dyDescent="0.2">
      <c r="A2640" s="170">
        <v>29115</v>
      </c>
      <c r="B2640" s="171" t="s">
        <v>616</v>
      </c>
      <c r="C2640" s="172"/>
      <c r="D2640" s="173"/>
      <c r="E2640" s="8"/>
      <c r="F2640" s="16" t="s">
        <v>12</v>
      </c>
      <c r="G2640" s="16"/>
      <c r="H2640" s="16"/>
      <c r="I2640" s="169"/>
      <c r="J2640" s="168"/>
      <c r="K2640" s="169"/>
    </row>
    <row r="2641" spans="1:11" ht="12" customHeight="1" x14ac:dyDescent="0.2">
      <c r="A2641" s="170">
        <v>29116</v>
      </c>
      <c r="B2641" s="171" t="s">
        <v>617</v>
      </c>
      <c r="C2641" s="172"/>
      <c r="D2641" s="173"/>
      <c r="E2641" s="8"/>
      <c r="F2641" s="16" t="s">
        <v>12</v>
      </c>
      <c r="G2641" s="16"/>
      <c r="H2641" s="16"/>
      <c r="I2641" s="169"/>
      <c r="J2641" s="168"/>
      <c r="K2641" s="169"/>
    </row>
    <row r="2642" spans="1:11" ht="12" customHeight="1" x14ac:dyDescent="0.2">
      <c r="A2642" s="170">
        <v>29117</v>
      </c>
      <c r="B2642" s="171" t="s">
        <v>618</v>
      </c>
      <c r="C2642" s="172"/>
      <c r="D2642" s="173"/>
      <c r="E2642" s="8"/>
      <c r="F2642" s="16" t="s">
        <v>12</v>
      </c>
      <c r="G2642" s="16"/>
      <c r="H2642" s="16"/>
      <c r="I2642" s="169"/>
      <c r="J2642" s="168"/>
      <c r="K2642" s="169"/>
    </row>
    <row r="2643" spans="1:11" ht="12" customHeight="1" x14ac:dyDescent="0.2">
      <c r="A2643" s="170">
        <v>29118</v>
      </c>
      <c r="B2643" s="171" t="s">
        <v>619</v>
      </c>
      <c r="C2643" s="172"/>
      <c r="D2643" s="173"/>
      <c r="E2643" s="8"/>
      <c r="F2643" s="16" t="s">
        <v>12</v>
      </c>
      <c r="G2643" s="16"/>
      <c r="H2643" s="16"/>
      <c r="I2643" s="169"/>
      <c r="J2643" s="168"/>
      <c r="K2643" s="169"/>
    </row>
    <row r="2644" spans="1:11" ht="12" customHeight="1" x14ac:dyDescent="0.2">
      <c r="A2644" s="170">
        <v>29119</v>
      </c>
      <c r="B2644" s="171" t="s">
        <v>620</v>
      </c>
      <c r="C2644" s="172"/>
      <c r="D2644" s="173"/>
      <c r="E2644" s="8"/>
      <c r="F2644" s="16" t="s">
        <v>12</v>
      </c>
      <c r="G2644" s="16"/>
      <c r="H2644" s="16"/>
      <c r="I2644" s="169"/>
      <c r="J2644" s="168"/>
      <c r="K2644" s="169"/>
    </row>
    <row r="2645" spans="1:11" ht="12" customHeight="1" x14ac:dyDescent="0.2">
      <c r="A2645" s="170">
        <v>29120</v>
      </c>
      <c r="B2645" s="171" t="s">
        <v>621</v>
      </c>
      <c r="C2645" s="172"/>
      <c r="D2645" s="173"/>
      <c r="E2645" s="8"/>
      <c r="F2645" s="16" t="s">
        <v>12</v>
      </c>
      <c r="G2645" s="16"/>
      <c r="H2645" s="16"/>
      <c r="I2645" s="169"/>
      <c r="J2645" s="168"/>
      <c r="K2645" s="169"/>
    </row>
    <row r="2646" spans="1:11" ht="12" customHeight="1" x14ac:dyDescent="0.2">
      <c r="A2646" s="170">
        <v>29121</v>
      </c>
      <c r="B2646" s="171" t="s">
        <v>622</v>
      </c>
      <c r="C2646" s="172"/>
      <c r="D2646" s="173"/>
      <c r="E2646" s="8"/>
      <c r="F2646" s="16" t="s">
        <v>12</v>
      </c>
      <c r="G2646" s="16"/>
      <c r="H2646" s="16"/>
      <c r="I2646" s="169"/>
      <c r="J2646" s="168"/>
      <c r="K2646" s="169"/>
    </row>
    <row r="2647" spans="1:11" ht="12" customHeight="1" x14ac:dyDescent="0.2">
      <c r="A2647" s="170">
        <v>29122</v>
      </c>
      <c r="B2647" s="171" t="s">
        <v>623</v>
      </c>
      <c r="C2647" s="172"/>
      <c r="D2647" s="173"/>
      <c r="E2647" s="8"/>
      <c r="F2647" s="16" t="s">
        <v>12</v>
      </c>
      <c r="G2647" s="16"/>
      <c r="H2647" s="16"/>
      <c r="I2647" s="169"/>
      <c r="J2647" s="168"/>
      <c r="K2647" s="169"/>
    </row>
    <row r="2648" spans="1:11" ht="12" customHeight="1" x14ac:dyDescent="0.2">
      <c r="A2648" s="170">
        <v>29123</v>
      </c>
      <c r="B2648" s="171" t="s">
        <v>624</v>
      </c>
      <c r="C2648" s="172"/>
      <c r="D2648" s="173"/>
      <c r="E2648" s="8"/>
      <c r="F2648" s="16" t="s">
        <v>12</v>
      </c>
      <c r="G2648" s="16"/>
      <c r="H2648" s="16"/>
      <c r="I2648" s="169"/>
      <c r="J2648" s="168"/>
      <c r="K2648" s="169"/>
    </row>
    <row r="2649" spans="1:11" ht="12" customHeight="1" x14ac:dyDescent="0.2">
      <c r="A2649" s="170">
        <v>29124</v>
      </c>
      <c r="B2649" s="171" t="s">
        <v>625</v>
      </c>
      <c r="C2649" s="172"/>
      <c r="D2649" s="173"/>
      <c r="E2649" s="8"/>
      <c r="F2649" s="16" t="s">
        <v>12</v>
      </c>
      <c r="G2649" s="16"/>
      <c r="H2649" s="16"/>
      <c r="I2649" s="169"/>
      <c r="J2649" s="168"/>
      <c r="K2649" s="169"/>
    </row>
    <row r="2650" spans="1:11" ht="12" customHeight="1" x14ac:dyDescent="0.2">
      <c r="A2650" s="170">
        <v>29125</v>
      </c>
      <c r="B2650" s="171" t="s">
        <v>626</v>
      </c>
      <c r="C2650" s="172"/>
      <c r="D2650" s="173"/>
      <c r="E2650" s="8"/>
      <c r="F2650" s="16" t="s">
        <v>12</v>
      </c>
      <c r="G2650" s="16"/>
      <c r="H2650" s="16"/>
      <c r="I2650" s="169"/>
      <c r="J2650" s="168"/>
      <c r="K2650" s="169"/>
    </row>
    <row r="2651" spans="1:11" ht="12" customHeight="1" x14ac:dyDescent="0.2">
      <c r="A2651" s="170">
        <v>29126</v>
      </c>
      <c r="B2651" s="171" t="s">
        <v>627</v>
      </c>
      <c r="C2651" s="172"/>
      <c r="D2651" s="173"/>
      <c r="E2651" s="8"/>
      <c r="F2651" s="16" t="s">
        <v>12</v>
      </c>
      <c r="G2651" s="16"/>
      <c r="H2651" s="16"/>
      <c r="I2651" s="169"/>
      <c r="J2651" s="168"/>
      <c r="K2651" s="169"/>
    </row>
    <row r="2652" spans="1:11" ht="12" customHeight="1" x14ac:dyDescent="0.2">
      <c r="A2652" s="170">
        <v>29127</v>
      </c>
      <c r="B2652" s="171" t="s">
        <v>628</v>
      </c>
      <c r="C2652" s="172"/>
      <c r="D2652" s="173"/>
      <c r="E2652" s="8"/>
      <c r="F2652" s="16" t="s">
        <v>12</v>
      </c>
      <c r="G2652" s="16"/>
      <c r="H2652" s="16"/>
      <c r="I2652" s="169"/>
      <c r="J2652" s="168"/>
      <c r="K2652" s="169"/>
    </row>
    <row r="2653" spans="1:11" ht="12" customHeight="1" x14ac:dyDescent="0.2">
      <c r="A2653" s="170">
        <v>29128</v>
      </c>
      <c r="B2653" s="171" t="s">
        <v>629</v>
      </c>
      <c r="C2653" s="172"/>
      <c r="D2653" s="173"/>
      <c r="E2653" s="8"/>
      <c r="F2653" s="16" t="s">
        <v>12</v>
      </c>
      <c r="G2653" s="16"/>
      <c r="H2653" s="16"/>
      <c r="I2653" s="169"/>
      <c r="J2653" s="168"/>
      <c r="K2653" s="169"/>
    </row>
    <row r="2654" spans="1:11" ht="12" customHeight="1" x14ac:dyDescent="0.2">
      <c r="A2654" s="170">
        <v>29129</v>
      </c>
      <c r="B2654" s="171" t="s">
        <v>630</v>
      </c>
      <c r="C2654" s="172"/>
      <c r="D2654" s="173"/>
      <c r="E2654" s="8"/>
      <c r="F2654" s="16" t="s">
        <v>12</v>
      </c>
      <c r="G2654" s="16"/>
      <c r="H2654" s="16"/>
      <c r="I2654" s="169"/>
      <c r="J2654" s="168"/>
      <c r="K2654" s="169"/>
    </row>
    <row r="2655" spans="1:11" ht="12" customHeight="1" x14ac:dyDescent="0.2">
      <c r="A2655" s="170">
        <v>29130</v>
      </c>
      <c r="B2655" s="171" t="s">
        <v>631</v>
      </c>
      <c r="C2655" s="172"/>
      <c r="D2655" s="173"/>
      <c r="E2655" s="8"/>
      <c r="F2655" s="16" t="s">
        <v>12</v>
      </c>
      <c r="G2655" s="16"/>
      <c r="H2655" s="16"/>
      <c r="I2655" s="169"/>
      <c r="J2655" s="168"/>
      <c r="K2655" s="169"/>
    </row>
    <row r="2656" spans="1:11" ht="12" customHeight="1" x14ac:dyDescent="0.2">
      <c r="A2656" s="170">
        <v>29131</v>
      </c>
      <c r="B2656" s="171" t="s">
        <v>632</v>
      </c>
      <c r="C2656" s="172"/>
      <c r="D2656" s="173"/>
      <c r="E2656" s="8"/>
      <c r="F2656" s="16" t="s">
        <v>12</v>
      </c>
      <c r="G2656" s="16"/>
      <c r="H2656" s="16"/>
      <c r="I2656" s="169"/>
      <c r="J2656" s="168"/>
      <c r="K2656" s="169"/>
    </row>
    <row r="2657" spans="1:46" ht="12" customHeight="1" x14ac:dyDescent="0.2">
      <c r="A2657" s="197">
        <v>29132</v>
      </c>
      <c r="B2657" s="198" t="s">
        <v>633</v>
      </c>
      <c r="C2657" s="199"/>
      <c r="D2657" s="200"/>
      <c r="E2657" s="8"/>
      <c r="F2657" s="16" t="s">
        <v>12</v>
      </c>
      <c r="G2657" s="16"/>
      <c r="H2657" s="16"/>
      <c r="I2657" s="169"/>
      <c r="J2657" s="168"/>
      <c r="K2657" s="169"/>
    </row>
    <row r="2658" spans="1:46" ht="12" customHeight="1" x14ac:dyDescent="0.2">
      <c r="A2658" s="197">
        <v>29133</v>
      </c>
      <c r="B2658" s="198" t="s">
        <v>827</v>
      </c>
      <c r="C2658" s="199"/>
      <c r="D2658" s="200"/>
      <c r="E2658" s="8"/>
      <c r="F2658" s="16" t="s">
        <v>12</v>
      </c>
      <c r="G2658" s="16"/>
      <c r="H2658" s="16"/>
      <c r="I2658" s="169"/>
      <c r="J2658" s="168"/>
      <c r="K2658" s="169"/>
    </row>
    <row r="2659" spans="1:46" ht="12" customHeight="1" x14ac:dyDescent="0.2">
      <c r="A2659" s="197">
        <v>29134</v>
      </c>
      <c r="B2659" s="198" t="s">
        <v>848</v>
      </c>
      <c r="C2659" s="199"/>
      <c r="D2659" s="200"/>
      <c r="E2659" s="8"/>
      <c r="F2659" s="16" t="s">
        <v>12</v>
      </c>
      <c r="G2659" s="16"/>
      <c r="H2659" s="16"/>
      <c r="I2659" s="169"/>
      <c r="J2659" s="168"/>
      <c r="K2659" s="169"/>
    </row>
    <row r="2660" spans="1:46" ht="12" customHeight="1" x14ac:dyDescent="0.2">
      <c r="A2660" s="197">
        <v>29135</v>
      </c>
      <c r="B2660" s="198" t="s">
        <v>849</v>
      </c>
      <c r="C2660" s="199"/>
      <c r="D2660" s="200"/>
      <c r="E2660" s="8"/>
      <c r="F2660" s="16" t="s">
        <v>12</v>
      </c>
      <c r="G2660" s="16"/>
      <c r="H2660" s="16"/>
      <c r="I2660" s="169"/>
      <c r="J2660" s="168"/>
      <c r="K2660" s="169"/>
    </row>
    <row r="2661" spans="1:46" s="139" customFormat="1" ht="12" customHeight="1" x14ac:dyDescent="0.2">
      <c r="A2661" s="197">
        <v>29136</v>
      </c>
      <c r="B2661" s="198" t="s">
        <v>904</v>
      </c>
      <c r="C2661" s="199"/>
      <c r="D2661" s="200"/>
      <c r="E2661" s="44"/>
      <c r="F2661" s="139" t="s">
        <v>12</v>
      </c>
      <c r="I2661" s="138"/>
      <c r="J2661" s="137"/>
      <c r="K2661" s="138"/>
      <c r="L2661" s="137"/>
      <c r="M2661" s="138"/>
      <c r="N2661" s="137"/>
      <c r="O2661" s="138"/>
      <c r="P2661" s="137"/>
      <c r="Q2661" s="138"/>
      <c r="R2661" s="137"/>
      <c r="S2661" s="62"/>
      <c r="T2661" s="62"/>
      <c r="U2661" s="62"/>
      <c r="V2661" s="62"/>
      <c r="W2661" s="62"/>
      <c r="X2661" s="62"/>
      <c r="Y2661" s="62"/>
      <c r="Z2661" s="62"/>
      <c r="AA2661" s="62"/>
      <c r="AB2661" s="62"/>
      <c r="AC2661" s="62"/>
      <c r="AD2661" s="62"/>
      <c r="AE2661" s="62"/>
      <c r="AF2661" s="62"/>
      <c r="AG2661" s="62"/>
      <c r="AH2661" s="62"/>
      <c r="AI2661" s="62"/>
      <c r="AJ2661" s="62"/>
      <c r="AK2661" s="62"/>
      <c r="AL2661" s="62"/>
      <c r="AM2661" s="62"/>
      <c r="AN2661" s="62"/>
      <c r="AO2661" s="62"/>
      <c r="AP2661" s="62"/>
      <c r="AQ2661" s="62"/>
      <c r="AR2661" s="62"/>
      <c r="AS2661" s="62"/>
      <c r="AT2661" s="62"/>
    </row>
    <row r="2662" spans="1:46" ht="14.25" x14ac:dyDescent="0.3">
      <c r="A2662" s="283" t="s">
        <v>179</v>
      </c>
      <c r="B2662" s="284"/>
      <c r="C2662" s="284"/>
      <c r="D2662" s="284"/>
      <c r="E2662" s="284"/>
      <c r="F2662" s="284"/>
      <c r="G2662" s="285"/>
      <c r="H2662" s="147"/>
      <c r="I2662" s="148"/>
    </row>
    <row r="2663" spans="1:46" ht="14.25" x14ac:dyDescent="0.3">
      <c r="A2663" s="286" t="s">
        <v>673</v>
      </c>
      <c r="B2663" s="287"/>
      <c r="C2663" s="287"/>
      <c r="D2663" s="287"/>
      <c r="E2663" s="287"/>
      <c r="F2663" s="287"/>
      <c r="G2663" s="288"/>
      <c r="H2663" s="149"/>
      <c r="I2663" s="150"/>
    </row>
    <row r="2664" spans="1:46" ht="14.25" x14ac:dyDescent="0.3">
      <c r="A2664" s="3"/>
      <c r="B2664" s="280" t="s">
        <v>8</v>
      </c>
      <c r="C2664" s="281"/>
      <c r="D2664" s="281"/>
      <c r="E2664" s="281"/>
      <c r="F2664" s="281"/>
      <c r="G2664" s="282"/>
      <c r="H2664" s="64"/>
      <c r="I2664" s="95"/>
    </row>
    <row r="2665" spans="1:46" ht="14.25" x14ac:dyDescent="0.3">
      <c r="A2665" s="4"/>
      <c r="B2665" s="5"/>
      <c r="C2665" s="6" t="s">
        <v>9</v>
      </c>
      <c r="D2665" s="7"/>
      <c r="E2665" s="18"/>
      <c r="F2665" s="18"/>
      <c r="G2665" s="19"/>
      <c r="H2665" s="19"/>
      <c r="I2665" s="89"/>
      <c r="J2665" s="73" t="s">
        <v>905</v>
      </c>
      <c r="K2665" s="83"/>
      <c r="L2665" s="73" t="s">
        <v>906</v>
      </c>
      <c r="M2665" s="83"/>
      <c r="N2665" s="73" t="s">
        <v>907</v>
      </c>
      <c r="O2665" s="83"/>
      <c r="P2665" s="73" t="s">
        <v>908</v>
      </c>
      <c r="Q2665" s="83"/>
      <c r="R2665" s="73" t="s">
        <v>909</v>
      </c>
    </row>
    <row r="2666" spans="1:46" ht="12" customHeight="1" x14ac:dyDescent="0.2">
      <c r="A2666" s="8">
        <v>31100</v>
      </c>
      <c r="B2666" s="9" t="s">
        <v>10</v>
      </c>
      <c r="C2666" s="8">
        <v>11111</v>
      </c>
      <c r="D2666" s="8" t="s">
        <v>11</v>
      </c>
      <c r="E2666" s="25" t="s">
        <v>10</v>
      </c>
      <c r="F2666" s="17" t="s">
        <v>12</v>
      </c>
      <c r="G2666" s="25" t="s">
        <v>10</v>
      </c>
      <c r="H2666" s="25" t="s">
        <v>10</v>
      </c>
      <c r="I2666" s="105"/>
    </row>
    <row r="2667" spans="1:46" ht="12" customHeight="1" x14ac:dyDescent="0.2">
      <c r="A2667" s="8">
        <v>31100</v>
      </c>
      <c r="B2667" s="9" t="s">
        <v>10</v>
      </c>
      <c r="C2667" s="8">
        <v>11112</v>
      </c>
      <c r="D2667" s="8" t="s">
        <v>13</v>
      </c>
      <c r="E2667" s="25" t="s">
        <v>10</v>
      </c>
      <c r="F2667" s="17" t="s">
        <v>12</v>
      </c>
      <c r="G2667" s="25" t="s">
        <v>10</v>
      </c>
      <c r="H2667" s="25" t="s">
        <v>10</v>
      </c>
      <c r="I2667" s="105"/>
    </row>
    <row r="2668" spans="1:46" ht="14.25" x14ac:dyDescent="0.3">
      <c r="A2668" s="4"/>
      <c r="B2668" s="5"/>
      <c r="C2668" s="6" t="s">
        <v>14</v>
      </c>
      <c r="D2668" s="7"/>
      <c r="E2668" s="18"/>
      <c r="F2668" s="18"/>
      <c r="G2668" s="19"/>
      <c r="H2668" s="19"/>
      <c r="I2668" s="89"/>
      <c r="J2668" s="73" t="s">
        <v>905</v>
      </c>
      <c r="K2668" s="83"/>
      <c r="L2668" s="73" t="s">
        <v>906</v>
      </c>
      <c r="M2668" s="83"/>
      <c r="N2668" s="73" t="s">
        <v>907</v>
      </c>
      <c r="O2668" s="83"/>
      <c r="P2668" s="73" t="s">
        <v>908</v>
      </c>
      <c r="Q2668" s="83"/>
      <c r="R2668" s="73" t="s">
        <v>909</v>
      </c>
    </row>
    <row r="2669" spans="1:46" ht="12" customHeight="1" x14ac:dyDescent="0.2">
      <c r="A2669" s="8">
        <v>31100</v>
      </c>
      <c r="B2669" s="9" t="s">
        <v>10</v>
      </c>
      <c r="C2669" s="8">
        <v>41500</v>
      </c>
      <c r="D2669" s="8" t="s">
        <v>20</v>
      </c>
      <c r="E2669" s="25" t="s">
        <v>10</v>
      </c>
      <c r="F2669" s="17" t="s">
        <v>12</v>
      </c>
      <c r="G2669" s="25" t="s">
        <v>10</v>
      </c>
      <c r="H2669" s="25" t="s">
        <v>10</v>
      </c>
      <c r="I2669" s="105"/>
    </row>
    <row r="2670" spans="1:46" ht="12" customHeight="1" x14ac:dyDescent="0.2">
      <c r="A2670" s="8">
        <v>31100</v>
      </c>
      <c r="B2670" s="9" t="s">
        <v>10</v>
      </c>
      <c r="C2670" s="8">
        <v>41953</v>
      </c>
      <c r="D2670" s="8" t="s">
        <v>31</v>
      </c>
      <c r="E2670" s="25" t="s">
        <v>10</v>
      </c>
      <c r="F2670" s="17" t="s">
        <v>12</v>
      </c>
      <c r="G2670" s="25" t="s">
        <v>10</v>
      </c>
      <c r="H2670" s="25" t="s">
        <v>10</v>
      </c>
      <c r="I2670" s="105"/>
    </row>
    <row r="2671" spans="1:46" ht="12" customHeight="1" x14ac:dyDescent="0.2">
      <c r="A2671" s="8">
        <v>31100</v>
      </c>
      <c r="B2671" s="9" t="s">
        <v>10</v>
      </c>
      <c r="C2671" s="8">
        <v>41980</v>
      </c>
      <c r="D2671" s="8" t="s">
        <v>33</v>
      </c>
      <c r="E2671" s="25" t="s">
        <v>10</v>
      </c>
      <c r="F2671" s="17" t="s">
        <v>12</v>
      </c>
      <c r="G2671" s="25" t="s">
        <v>10</v>
      </c>
      <c r="H2671" s="25" t="s">
        <v>10</v>
      </c>
      <c r="I2671" s="105"/>
    </row>
    <row r="2672" spans="1:46" ht="14.25" x14ac:dyDescent="0.3">
      <c r="A2672" s="4"/>
      <c r="B2672" s="5"/>
      <c r="C2672" s="6" t="s">
        <v>34</v>
      </c>
      <c r="D2672" s="7"/>
      <c r="E2672" s="18"/>
      <c r="F2672" s="18"/>
      <c r="G2672" s="19"/>
      <c r="H2672" s="19"/>
      <c r="I2672" s="89"/>
      <c r="J2672" s="73" t="s">
        <v>905</v>
      </c>
      <c r="K2672" s="83"/>
      <c r="L2672" s="73" t="s">
        <v>906</v>
      </c>
      <c r="M2672" s="83"/>
      <c r="N2672" s="73" t="s">
        <v>907</v>
      </c>
      <c r="O2672" s="83"/>
      <c r="P2672" s="73" t="s">
        <v>908</v>
      </c>
      <c r="Q2672" s="83"/>
      <c r="R2672" s="73" t="s">
        <v>909</v>
      </c>
    </row>
    <row r="2673" spans="1:46" ht="12" customHeight="1" x14ac:dyDescent="0.2">
      <c r="A2673" s="8">
        <v>31100</v>
      </c>
      <c r="B2673" s="9" t="s">
        <v>10</v>
      </c>
      <c r="C2673" s="8">
        <v>43215</v>
      </c>
      <c r="D2673" s="8" t="s">
        <v>41</v>
      </c>
      <c r="E2673" s="25" t="s">
        <v>10</v>
      </c>
      <c r="F2673" s="17" t="s">
        <v>12</v>
      </c>
      <c r="G2673" s="25" t="s">
        <v>10</v>
      </c>
      <c r="H2673" s="25" t="s">
        <v>10</v>
      </c>
      <c r="I2673" s="105"/>
    </row>
    <row r="2674" spans="1:46" ht="14.25" x14ac:dyDescent="0.3">
      <c r="A2674" s="4"/>
      <c r="B2674" s="5"/>
      <c r="C2674" s="6" t="s">
        <v>52</v>
      </c>
      <c r="D2674" s="7"/>
      <c r="E2674" s="18"/>
      <c r="F2674" s="18"/>
      <c r="G2674" s="19"/>
      <c r="H2674" s="19"/>
      <c r="I2674" s="89"/>
      <c r="J2674" s="73" t="s">
        <v>905</v>
      </c>
      <c r="K2674" s="83"/>
      <c r="L2674" s="73" t="s">
        <v>906</v>
      </c>
      <c r="M2674" s="83"/>
      <c r="N2674" s="73" t="s">
        <v>907</v>
      </c>
      <c r="O2674" s="83"/>
      <c r="P2674" s="73" t="s">
        <v>908</v>
      </c>
      <c r="Q2674" s="83"/>
      <c r="R2674" s="73" t="s">
        <v>909</v>
      </c>
    </row>
    <row r="2675" spans="1:46" ht="12" customHeight="1" x14ac:dyDescent="0.2">
      <c r="A2675" s="8">
        <v>31100</v>
      </c>
      <c r="B2675" s="9" t="s">
        <v>10</v>
      </c>
      <c r="C2675" s="8">
        <v>45110</v>
      </c>
      <c r="D2675" s="8" t="s">
        <v>180</v>
      </c>
      <c r="E2675" s="25" t="s">
        <v>10</v>
      </c>
      <c r="F2675" s="17" t="s">
        <v>12</v>
      </c>
      <c r="G2675" s="25" t="s">
        <v>10</v>
      </c>
      <c r="H2675" s="25" t="s">
        <v>10</v>
      </c>
      <c r="I2675" s="105"/>
    </row>
    <row r="2676" spans="1:46" ht="12" customHeight="1" x14ac:dyDescent="0.2">
      <c r="A2676" s="8">
        <v>31100</v>
      </c>
      <c r="B2676" s="9" t="s">
        <v>10</v>
      </c>
      <c r="C2676" s="8">
        <v>45114</v>
      </c>
      <c r="D2676" s="8" t="s">
        <v>181</v>
      </c>
      <c r="E2676" s="25" t="s">
        <v>10</v>
      </c>
      <c r="F2676" s="17" t="s">
        <v>12</v>
      </c>
      <c r="G2676" s="25" t="s">
        <v>10</v>
      </c>
      <c r="H2676" s="25" t="s">
        <v>10</v>
      </c>
      <c r="I2676" s="105"/>
    </row>
    <row r="2677" spans="1:46" ht="14.25" x14ac:dyDescent="0.3">
      <c r="A2677" s="42" t="s">
        <v>674</v>
      </c>
      <c r="B2677" s="32"/>
      <c r="C2677" s="33"/>
      <c r="D2677" s="33"/>
      <c r="E2677" s="34"/>
      <c r="F2677" s="35"/>
      <c r="G2677" s="36"/>
      <c r="H2677" s="36"/>
      <c r="I2677" s="106"/>
    </row>
    <row r="2678" spans="1:46" s="144" customFormat="1" ht="14.25" x14ac:dyDescent="0.3">
      <c r="A2678" s="3"/>
      <c r="B2678" s="280" t="s">
        <v>146</v>
      </c>
      <c r="C2678" s="281"/>
      <c r="D2678" s="281"/>
      <c r="E2678" s="281"/>
      <c r="F2678" s="281"/>
      <c r="G2678" s="282"/>
      <c r="H2678" s="64"/>
      <c r="I2678" s="95"/>
      <c r="J2678" s="142"/>
      <c r="K2678" s="143"/>
      <c r="L2678" s="142"/>
      <c r="M2678" s="143"/>
      <c r="N2678" s="142"/>
      <c r="O2678" s="143"/>
      <c r="P2678" s="142"/>
      <c r="Q2678" s="143"/>
      <c r="R2678" s="142"/>
      <c r="S2678" s="62"/>
      <c r="T2678" s="62"/>
      <c r="U2678" s="62"/>
      <c r="V2678" s="62"/>
      <c r="W2678" s="62"/>
      <c r="X2678" s="62"/>
      <c r="Y2678" s="62"/>
      <c r="Z2678" s="62"/>
      <c r="AA2678" s="62"/>
      <c r="AB2678" s="62"/>
      <c r="AC2678" s="62"/>
      <c r="AD2678" s="62"/>
      <c r="AE2678" s="62"/>
      <c r="AF2678" s="62"/>
      <c r="AG2678" s="62"/>
      <c r="AH2678" s="62"/>
      <c r="AI2678" s="62"/>
      <c r="AJ2678" s="62"/>
      <c r="AK2678" s="62"/>
      <c r="AL2678" s="62"/>
      <c r="AM2678" s="62"/>
      <c r="AN2678" s="62"/>
      <c r="AO2678" s="62"/>
      <c r="AP2678" s="62"/>
      <c r="AQ2678" s="62"/>
      <c r="AR2678" s="62"/>
      <c r="AS2678" s="62"/>
      <c r="AT2678" s="62"/>
    </row>
    <row r="2679" spans="1:46" ht="14.25" x14ac:dyDescent="0.3">
      <c r="A2679" s="12"/>
      <c r="B2679" s="13"/>
      <c r="C2679" s="14" t="s">
        <v>147</v>
      </c>
      <c r="D2679" s="15"/>
      <c r="E2679" s="23"/>
      <c r="F2679" s="23"/>
      <c r="G2679" s="24"/>
      <c r="H2679" s="24"/>
      <c r="I2679" s="103"/>
      <c r="J2679" s="73" t="s">
        <v>905</v>
      </c>
      <c r="K2679" s="83"/>
      <c r="L2679" s="73" t="s">
        <v>906</v>
      </c>
      <c r="M2679" s="83"/>
      <c r="N2679" s="73" t="s">
        <v>907</v>
      </c>
      <c r="O2679" s="83"/>
      <c r="P2679" s="73" t="s">
        <v>908</v>
      </c>
      <c r="Q2679" s="83"/>
      <c r="R2679" s="73" t="s">
        <v>909</v>
      </c>
    </row>
    <row r="2680" spans="1:46" ht="12" customHeight="1" x14ac:dyDescent="0.2">
      <c r="A2680" s="8">
        <v>31100</v>
      </c>
      <c r="B2680" s="8">
        <v>2900</v>
      </c>
      <c r="C2680" s="8">
        <v>58220</v>
      </c>
      <c r="D2680" s="8" t="s">
        <v>869</v>
      </c>
      <c r="E2680" s="20" t="s">
        <v>10</v>
      </c>
      <c r="F2680" s="17" t="s">
        <v>12</v>
      </c>
      <c r="G2680" s="20" t="s">
        <v>10</v>
      </c>
      <c r="H2680" s="20" t="s">
        <v>10</v>
      </c>
      <c r="I2680" s="90"/>
    </row>
    <row r="2681" spans="1:46" ht="14.25" x14ac:dyDescent="0.3">
      <c r="A2681" s="3"/>
      <c r="B2681" s="280" t="s">
        <v>156</v>
      </c>
      <c r="C2681" s="281"/>
      <c r="D2681" s="281"/>
      <c r="E2681" s="281"/>
      <c r="F2681" s="281"/>
      <c r="G2681" s="282"/>
      <c r="H2681" s="64"/>
      <c r="I2681" s="95"/>
    </row>
    <row r="2682" spans="1:46" ht="14.25" x14ac:dyDescent="0.3">
      <c r="A2682" s="4"/>
      <c r="B2682" s="5"/>
      <c r="C2682" s="6" t="s">
        <v>655</v>
      </c>
      <c r="D2682" s="7"/>
      <c r="E2682" s="18"/>
      <c r="F2682" s="18"/>
      <c r="G2682" s="19"/>
      <c r="H2682" s="19"/>
      <c r="I2682" s="89"/>
    </row>
    <row r="2683" spans="1:46" x14ac:dyDescent="0.2">
      <c r="A2683" s="8">
        <v>31100</v>
      </c>
      <c r="B2683" s="8">
        <v>4000</v>
      </c>
      <c r="C2683" s="8">
        <v>53414</v>
      </c>
      <c r="D2683" s="8" t="s">
        <v>747</v>
      </c>
      <c r="E2683" s="25" t="s">
        <v>10</v>
      </c>
      <c r="F2683" s="17" t="s">
        <v>12</v>
      </c>
      <c r="G2683" s="25" t="s">
        <v>10</v>
      </c>
      <c r="H2683" s="25" t="s">
        <v>10</v>
      </c>
      <c r="I2683" s="105"/>
    </row>
    <row r="2684" spans="1:46" ht="14.25" x14ac:dyDescent="0.3">
      <c r="A2684" s="4"/>
      <c r="B2684" s="5"/>
      <c r="C2684" s="6" t="s">
        <v>79</v>
      </c>
      <c r="D2684" s="7"/>
      <c r="E2684" s="18"/>
      <c r="F2684" s="18"/>
      <c r="G2684" s="19"/>
      <c r="H2684" s="19"/>
      <c r="I2684" s="89"/>
    </row>
    <row r="2685" spans="1:46" ht="12" customHeight="1" x14ac:dyDescent="0.2">
      <c r="A2685" s="8">
        <v>31100</v>
      </c>
      <c r="B2685" s="8">
        <v>4000</v>
      </c>
      <c r="C2685" s="8">
        <v>54500</v>
      </c>
      <c r="D2685" s="8" t="s">
        <v>157</v>
      </c>
      <c r="E2685" s="25" t="s">
        <v>10</v>
      </c>
      <c r="F2685" s="17" t="s">
        <v>12</v>
      </c>
      <c r="G2685" s="25" t="s">
        <v>10</v>
      </c>
      <c r="H2685" s="25" t="s">
        <v>10</v>
      </c>
      <c r="I2685" s="105"/>
    </row>
    <row r="2686" spans="1:46" ht="14.25" x14ac:dyDescent="0.3">
      <c r="A2686" s="4"/>
      <c r="B2686" s="5"/>
      <c r="C2686" s="6" t="s">
        <v>91</v>
      </c>
      <c r="D2686" s="7"/>
      <c r="E2686" s="18"/>
      <c r="F2686" s="18"/>
      <c r="G2686" s="19"/>
      <c r="H2686" s="19"/>
      <c r="I2686" s="89"/>
    </row>
    <row r="2687" spans="1:46" ht="12" customHeight="1" x14ac:dyDescent="0.2">
      <c r="A2687" s="8">
        <v>31100</v>
      </c>
      <c r="B2687" s="8">
        <v>4000</v>
      </c>
      <c r="C2687" s="8">
        <v>56113</v>
      </c>
      <c r="D2687" s="8" t="s">
        <v>746</v>
      </c>
      <c r="E2687" s="25" t="s">
        <v>10</v>
      </c>
      <c r="F2687" s="17" t="s">
        <v>12</v>
      </c>
      <c r="G2687" s="25" t="s">
        <v>10</v>
      </c>
      <c r="H2687" s="25" t="s">
        <v>10</v>
      </c>
      <c r="I2687" s="105"/>
    </row>
    <row r="2688" spans="1:46" ht="14.25" x14ac:dyDescent="0.3">
      <c r="A2688" s="11"/>
      <c r="B2688" s="11"/>
      <c r="C2688" s="11" t="s">
        <v>94</v>
      </c>
      <c r="D2688" s="11"/>
      <c r="E2688" s="22"/>
      <c r="F2688" s="22"/>
      <c r="G2688" s="22"/>
      <c r="H2688" s="22"/>
      <c r="I2688" s="108"/>
    </row>
    <row r="2689" spans="1:18" ht="12" customHeight="1" x14ac:dyDescent="0.2">
      <c r="A2689" s="8">
        <v>31100</v>
      </c>
      <c r="B2689" s="8">
        <v>4000</v>
      </c>
      <c r="C2689" s="8">
        <v>57111</v>
      </c>
      <c r="D2689" s="8" t="s">
        <v>158</v>
      </c>
      <c r="E2689" s="25" t="s">
        <v>10</v>
      </c>
      <c r="F2689" s="17" t="s">
        <v>12</v>
      </c>
      <c r="G2689" s="25" t="s">
        <v>10</v>
      </c>
      <c r="H2689" s="25" t="s">
        <v>10</v>
      </c>
      <c r="I2689" s="105"/>
    </row>
    <row r="2690" spans="1:18" ht="12" customHeight="1" x14ac:dyDescent="0.2">
      <c r="A2690" s="8">
        <v>31100</v>
      </c>
      <c r="B2690" s="8">
        <v>4000</v>
      </c>
      <c r="C2690" s="8">
        <v>57112</v>
      </c>
      <c r="D2690" s="8" t="s">
        <v>159</v>
      </c>
      <c r="E2690" s="25" t="s">
        <v>10</v>
      </c>
      <c r="F2690" s="17" t="s">
        <v>12</v>
      </c>
      <c r="G2690" s="25" t="s">
        <v>10</v>
      </c>
      <c r="H2690" s="25" t="s">
        <v>10</v>
      </c>
      <c r="I2690" s="105"/>
    </row>
    <row r="2691" spans="1:18" ht="12" customHeight="1" x14ac:dyDescent="0.2">
      <c r="A2691" s="8">
        <v>31100</v>
      </c>
      <c r="B2691" s="8">
        <v>4000</v>
      </c>
      <c r="C2691" s="8">
        <v>57200</v>
      </c>
      <c r="D2691" s="8" t="s">
        <v>160</v>
      </c>
      <c r="E2691" s="25" t="s">
        <v>10</v>
      </c>
      <c r="F2691" s="17" t="s">
        <v>12</v>
      </c>
      <c r="G2691" s="25" t="s">
        <v>10</v>
      </c>
      <c r="H2691" s="25" t="s">
        <v>10</v>
      </c>
      <c r="I2691" s="105"/>
    </row>
    <row r="2692" spans="1:18" ht="12" customHeight="1" x14ac:dyDescent="0.2">
      <c r="A2692" s="8">
        <v>31100</v>
      </c>
      <c r="B2692" s="8">
        <v>4000</v>
      </c>
      <c r="C2692" s="8">
        <v>57331</v>
      </c>
      <c r="D2692" s="8" t="s">
        <v>95</v>
      </c>
      <c r="E2692" s="25" t="s">
        <v>10</v>
      </c>
      <c r="F2692" s="17" t="s">
        <v>12</v>
      </c>
      <c r="G2692" s="25" t="s">
        <v>10</v>
      </c>
      <c r="H2692" s="25" t="s">
        <v>10</v>
      </c>
      <c r="I2692" s="105"/>
    </row>
    <row r="2693" spans="1:18" ht="12" customHeight="1" x14ac:dyDescent="0.2">
      <c r="A2693" s="29">
        <v>31100</v>
      </c>
      <c r="B2693" s="29">
        <v>4000</v>
      </c>
      <c r="C2693" s="29">
        <v>57332</v>
      </c>
      <c r="D2693" s="29" t="s">
        <v>96</v>
      </c>
      <c r="E2693" s="30" t="s">
        <v>10</v>
      </c>
      <c r="F2693" s="31" t="s">
        <v>12</v>
      </c>
      <c r="G2693" s="30" t="s">
        <v>10</v>
      </c>
      <c r="H2693" s="30" t="s">
        <v>10</v>
      </c>
      <c r="I2693" s="109"/>
    </row>
    <row r="2694" spans="1:18" ht="14.25" x14ac:dyDescent="0.3">
      <c r="A2694" s="301" t="s">
        <v>182</v>
      </c>
      <c r="B2694" s="302"/>
      <c r="C2694" s="302"/>
      <c r="D2694" s="302"/>
      <c r="E2694" s="302"/>
      <c r="F2694" s="302"/>
      <c r="G2694" s="303"/>
      <c r="H2694" s="212"/>
      <c r="I2694" s="213"/>
    </row>
    <row r="2695" spans="1:18" ht="14.25" x14ac:dyDescent="0.3">
      <c r="A2695" s="286" t="s">
        <v>675</v>
      </c>
      <c r="B2695" s="287"/>
      <c r="C2695" s="287"/>
      <c r="D2695" s="287"/>
      <c r="E2695" s="287"/>
      <c r="F2695" s="287"/>
      <c r="G2695" s="288"/>
      <c r="H2695" s="149"/>
      <c r="I2695" s="150"/>
    </row>
    <row r="2696" spans="1:18" ht="14.25" x14ac:dyDescent="0.3">
      <c r="A2696" s="3"/>
      <c r="B2696" s="280" t="s">
        <v>8</v>
      </c>
      <c r="C2696" s="281"/>
      <c r="D2696" s="281"/>
      <c r="E2696" s="281"/>
      <c r="F2696" s="281"/>
      <c r="G2696" s="282"/>
      <c r="H2696" s="64"/>
      <c r="I2696" s="95"/>
    </row>
    <row r="2697" spans="1:18" ht="14.25" x14ac:dyDescent="0.3">
      <c r="A2697" s="4"/>
      <c r="B2697" s="5"/>
      <c r="C2697" s="6" t="s">
        <v>9</v>
      </c>
      <c r="D2697" s="7"/>
      <c r="E2697" s="18"/>
      <c r="F2697" s="18"/>
      <c r="G2697" s="19"/>
      <c r="H2697" s="19"/>
      <c r="I2697" s="89"/>
      <c r="J2697" s="73" t="s">
        <v>905</v>
      </c>
      <c r="K2697" s="83"/>
      <c r="L2697" s="73" t="s">
        <v>906</v>
      </c>
      <c r="M2697" s="83"/>
      <c r="N2697" s="73" t="s">
        <v>907</v>
      </c>
      <c r="O2697" s="83"/>
      <c r="P2697" s="73" t="s">
        <v>908</v>
      </c>
      <c r="Q2697" s="83"/>
      <c r="R2697" s="73" t="s">
        <v>909</v>
      </c>
    </row>
    <row r="2698" spans="1:18" ht="12" customHeight="1" x14ac:dyDescent="0.2">
      <c r="A2698" s="8">
        <v>31200</v>
      </c>
      <c r="B2698" s="9" t="s">
        <v>10</v>
      </c>
      <c r="C2698" s="8">
        <v>11111</v>
      </c>
      <c r="D2698" s="8" t="s">
        <v>11</v>
      </c>
      <c r="E2698" s="25" t="s">
        <v>10</v>
      </c>
      <c r="F2698" s="17" t="s">
        <v>12</v>
      </c>
      <c r="G2698" s="25" t="s">
        <v>10</v>
      </c>
      <c r="H2698" s="25" t="s">
        <v>10</v>
      </c>
      <c r="I2698" s="105"/>
    </row>
    <row r="2699" spans="1:18" ht="12" customHeight="1" x14ac:dyDescent="0.2">
      <c r="A2699" s="8">
        <v>31200</v>
      </c>
      <c r="B2699" s="9" t="s">
        <v>10</v>
      </c>
      <c r="C2699" s="8">
        <v>11112</v>
      </c>
      <c r="D2699" s="8" t="s">
        <v>13</v>
      </c>
      <c r="E2699" s="25" t="s">
        <v>10</v>
      </c>
      <c r="F2699" s="17" t="s">
        <v>12</v>
      </c>
      <c r="G2699" s="25" t="s">
        <v>10</v>
      </c>
      <c r="H2699" s="25" t="s">
        <v>10</v>
      </c>
      <c r="I2699" s="105"/>
    </row>
    <row r="2700" spans="1:18" ht="14.25" x14ac:dyDescent="0.3">
      <c r="A2700" s="4"/>
      <c r="B2700" s="5"/>
      <c r="C2700" s="6" t="s">
        <v>14</v>
      </c>
      <c r="D2700" s="7"/>
      <c r="E2700" s="18"/>
      <c r="F2700" s="18"/>
      <c r="G2700" s="19"/>
      <c r="H2700" s="19"/>
      <c r="I2700" s="89"/>
    </row>
    <row r="2701" spans="1:18" ht="12" customHeight="1" x14ac:dyDescent="0.2">
      <c r="A2701" s="8">
        <v>31200</v>
      </c>
      <c r="B2701" s="9" t="s">
        <v>10</v>
      </c>
      <c r="C2701" s="8">
        <v>41500</v>
      </c>
      <c r="D2701" s="8" t="s">
        <v>20</v>
      </c>
      <c r="E2701" s="25" t="s">
        <v>10</v>
      </c>
      <c r="F2701" s="17" t="s">
        <v>12</v>
      </c>
      <c r="G2701" s="25" t="s">
        <v>10</v>
      </c>
      <c r="H2701" s="25" t="s">
        <v>10</v>
      </c>
      <c r="I2701" s="105"/>
    </row>
    <row r="2702" spans="1:18" ht="12" customHeight="1" x14ac:dyDescent="0.2">
      <c r="A2702" s="8">
        <v>31200</v>
      </c>
      <c r="B2702" s="9" t="s">
        <v>10</v>
      </c>
      <c r="C2702" s="8">
        <v>41953</v>
      </c>
      <c r="D2702" s="8" t="s">
        <v>31</v>
      </c>
      <c r="E2702" s="25" t="s">
        <v>10</v>
      </c>
      <c r="F2702" s="17" t="s">
        <v>12</v>
      </c>
      <c r="G2702" s="25" t="s">
        <v>10</v>
      </c>
      <c r="H2702" s="25" t="s">
        <v>10</v>
      </c>
      <c r="I2702" s="105"/>
    </row>
    <row r="2703" spans="1:18" ht="12" customHeight="1" x14ac:dyDescent="0.2">
      <c r="A2703" s="8">
        <v>31200</v>
      </c>
      <c r="B2703" s="9" t="s">
        <v>10</v>
      </c>
      <c r="C2703" s="8">
        <v>41980</v>
      </c>
      <c r="D2703" s="8" t="s">
        <v>33</v>
      </c>
      <c r="E2703" s="25" t="s">
        <v>10</v>
      </c>
      <c r="F2703" s="17" t="s">
        <v>12</v>
      </c>
      <c r="G2703" s="25" t="s">
        <v>10</v>
      </c>
      <c r="H2703" s="25" t="s">
        <v>10</v>
      </c>
      <c r="I2703" s="105"/>
    </row>
    <row r="2704" spans="1:18" ht="14.25" x14ac:dyDescent="0.3">
      <c r="A2704" s="4"/>
      <c r="B2704" s="5"/>
      <c r="C2704" s="6" t="s">
        <v>34</v>
      </c>
      <c r="D2704" s="7"/>
      <c r="E2704" s="18"/>
      <c r="F2704" s="18"/>
      <c r="G2704" s="19"/>
      <c r="H2704" s="19"/>
      <c r="I2704" s="89"/>
    </row>
    <row r="2705" spans="1:18" ht="12" customHeight="1" x14ac:dyDescent="0.2">
      <c r="A2705" s="8">
        <v>31200</v>
      </c>
      <c r="B2705" s="9" t="s">
        <v>10</v>
      </c>
      <c r="C2705" s="8">
        <v>43209</v>
      </c>
      <c r="D2705" s="8" t="s">
        <v>183</v>
      </c>
      <c r="E2705" s="25" t="s">
        <v>10</v>
      </c>
      <c r="F2705" s="17" t="s">
        <v>12</v>
      </c>
      <c r="G2705" s="25" t="s">
        <v>10</v>
      </c>
      <c r="H2705" s="25" t="s">
        <v>10</v>
      </c>
      <c r="I2705" s="105"/>
    </row>
    <row r="2706" spans="1:18" ht="12" customHeight="1" x14ac:dyDescent="0.2">
      <c r="A2706" s="8">
        <v>31200</v>
      </c>
      <c r="B2706" s="9" t="s">
        <v>10</v>
      </c>
      <c r="C2706" s="8">
        <v>43215</v>
      </c>
      <c r="D2706" s="8" t="s">
        <v>41</v>
      </c>
      <c r="E2706" s="25" t="s">
        <v>10</v>
      </c>
      <c r="F2706" s="17" t="s">
        <v>12</v>
      </c>
      <c r="G2706" s="25" t="s">
        <v>10</v>
      </c>
      <c r="H2706" s="25" t="s">
        <v>10</v>
      </c>
      <c r="I2706" s="105"/>
    </row>
    <row r="2707" spans="1:18" ht="14.25" x14ac:dyDescent="0.3">
      <c r="A2707" s="42" t="s">
        <v>676</v>
      </c>
      <c r="B2707" s="32"/>
      <c r="C2707" s="33"/>
      <c r="D2707" s="33"/>
      <c r="E2707" s="34"/>
      <c r="F2707" s="35"/>
      <c r="G2707" s="36"/>
      <c r="H2707" s="36"/>
      <c r="I2707" s="106"/>
    </row>
    <row r="2708" spans="1:18" ht="14.25" x14ac:dyDescent="0.3">
      <c r="A2708" s="3"/>
      <c r="B2708" s="280" t="s">
        <v>156</v>
      </c>
      <c r="C2708" s="281"/>
      <c r="D2708" s="281"/>
      <c r="E2708" s="281"/>
      <c r="F2708" s="281"/>
      <c r="G2708" s="282"/>
      <c r="H2708" s="64"/>
      <c r="I2708" s="95"/>
    </row>
    <row r="2709" spans="1:18" ht="14.25" x14ac:dyDescent="0.3">
      <c r="A2709" s="4"/>
      <c r="B2709" s="5"/>
      <c r="C2709" s="6" t="s">
        <v>655</v>
      </c>
      <c r="D2709" s="7"/>
      <c r="E2709" s="18"/>
      <c r="F2709" s="18"/>
      <c r="G2709" s="19"/>
      <c r="H2709" s="19"/>
      <c r="I2709" s="89"/>
      <c r="J2709" s="73" t="s">
        <v>905</v>
      </c>
      <c r="K2709" s="83"/>
      <c r="L2709" s="73" t="s">
        <v>906</v>
      </c>
      <c r="M2709" s="83"/>
      <c r="N2709" s="73" t="s">
        <v>907</v>
      </c>
      <c r="O2709" s="83"/>
      <c r="P2709" s="73" t="s">
        <v>908</v>
      </c>
      <c r="Q2709" s="83"/>
      <c r="R2709" s="73" t="s">
        <v>909</v>
      </c>
    </row>
    <row r="2710" spans="1:18" ht="12" customHeight="1" x14ac:dyDescent="0.2">
      <c r="A2710" s="8">
        <v>31200</v>
      </c>
      <c r="B2710" s="8">
        <v>4000</v>
      </c>
      <c r="C2710" s="8">
        <v>53414</v>
      </c>
      <c r="D2710" s="8" t="s">
        <v>747</v>
      </c>
      <c r="E2710" s="25" t="s">
        <v>10</v>
      </c>
      <c r="F2710" s="17" t="s">
        <v>12</v>
      </c>
      <c r="G2710" s="25" t="s">
        <v>10</v>
      </c>
      <c r="H2710" s="25" t="s">
        <v>10</v>
      </c>
      <c r="I2710" s="105"/>
    </row>
    <row r="2711" spans="1:18" ht="14.25" x14ac:dyDescent="0.3">
      <c r="A2711" s="4"/>
      <c r="B2711" s="5"/>
      <c r="C2711" s="6" t="s">
        <v>79</v>
      </c>
      <c r="D2711" s="7"/>
      <c r="E2711" s="18"/>
      <c r="F2711" s="18"/>
      <c r="G2711" s="19"/>
      <c r="H2711" s="19"/>
      <c r="I2711" s="89"/>
    </row>
    <row r="2712" spans="1:18" ht="12" customHeight="1" x14ac:dyDescent="0.2">
      <c r="A2712" s="8">
        <v>31200</v>
      </c>
      <c r="B2712" s="8">
        <v>4000</v>
      </c>
      <c r="C2712" s="8">
        <v>54500</v>
      </c>
      <c r="D2712" s="8" t="s">
        <v>157</v>
      </c>
      <c r="E2712" s="25" t="s">
        <v>10</v>
      </c>
      <c r="F2712" s="17" t="s">
        <v>12</v>
      </c>
      <c r="G2712" s="25" t="s">
        <v>10</v>
      </c>
      <c r="H2712" s="25" t="s">
        <v>10</v>
      </c>
      <c r="I2712" s="105"/>
    </row>
    <row r="2713" spans="1:18" ht="12" customHeight="1" x14ac:dyDescent="0.2">
      <c r="A2713" s="8">
        <v>31200</v>
      </c>
      <c r="B2713" s="8">
        <v>4000</v>
      </c>
      <c r="C2713" s="8">
        <v>54610</v>
      </c>
      <c r="D2713" s="8" t="s">
        <v>81</v>
      </c>
      <c r="E2713" s="25" t="s">
        <v>10</v>
      </c>
      <c r="F2713" s="17" t="s">
        <v>12</v>
      </c>
      <c r="G2713" s="25" t="s">
        <v>10</v>
      </c>
      <c r="H2713" s="25" t="s">
        <v>10</v>
      </c>
      <c r="I2713" s="105"/>
    </row>
    <row r="2714" spans="1:18" ht="12" customHeight="1" x14ac:dyDescent="0.2">
      <c r="A2714" s="8">
        <v>31200</v>
      </c>
      <c r="B2714" s="8">
        <v>4000</v>
      </c>
      <c r="C2714" s="8">
        <v>54620</v>
      </c>
      <c r="D2714" s="8" t="s">
        <v>82</v>
      </c>
      <c r="E2714" s="25" t="s">
        <v>10</v>
      </c>
      <c r="F2714" s="17" t="s">
        <v>12</v>
      </c>
      <c r="G2714" s="25" t="s">
        <v>10</v>
      </c>
      <c r="H2714" s="25" t="s">
        <v>10</v>
      </c>
      <c r="I2714" s="105"/>
    </row>
    <row r="2715" spans="1:18" ht="12" customHeight="1" x14ac:dyDescent="0.2">
      <c r="A2715" s="8">
        <v>31200</v>
      </c>
      <c r="B2715" s="8">
        <v>4000</v>
      </c>
      <c r="C2715" s="8">
        <v>54630</v>
      </c>
      <c r="D2715" s="8" t="s">
        <v>83</v>
      </c>
      <c r="E2715" s="25" t="s">
        <v>10</v>
      </c>
      <c r="F2715" s="17" t="s">
        <v>12</v>
      </c>
      <c r="G2715" s="25" t="s">
        <v>10</v>
      </c>
      <c r="H2715" s="25" t="s">
        <v>10</v>
      </c>
      <c r="I2715" s="105"/>
    </row>
    <row r="2716" spans="1:18" ht="14.25" x14ac:dyDescent="0.3">
      <c r="A2716" s="11"/>
      <c r="B2716" s="11"/>
      <c r="C2716" s="11" t="s">
        <v>94</v>
      </c>
      <c r="D2716" s="11"/>
      <c r="E2716" s="22"/>
      <c r="F2716" s="22"/>
      <c r="G2716" s="22"/>
      <c r="H2716" s="22"/>
      <c r="I2716" s="108"/>
    </row>
    <row r="2717" spans="1:18" ht="12" customHeight="1" x14ac:dyDescent="0.2">
      <c r="A2717" s="8">
        <v>31200</v>
      </c>
      <c r="B2717" s="8">
        <v>4000</v>
      </c>
      <c r="C2717" s="8">
        <v>57111</v>
      </c>
      <c r="D2717" s="8" t="s">
        <v>158</v>
      </c>
      <c r="E2717" s="25" t="s">
        <v>10</v>
      </c>
      <c r="F2717" s="17" t="s">
        <v>12</v>
      </c>
      <c r="G2717" s="25" t="s">
        <v>10</v>
      </c>
      <c r="H2717" s="25" t="s">
        <v>10</v>
      </c>
      <c r="I2717" s="105"/>
    </row>
    <row r="2718" spans="1:18" ht="12" customHeight="1" x14ac:dyDescent="0.2">
      <c r="A2718" s="8">
        <v>31200</v>
      </c>
      <c r="B2718" s="8">
        <v>4000</v>
      </c>
      <c r="C2718" s="8">
        <v>57112</v>
      </c>
      <c r="D2718" s="8" t="s">
        <v>159</v>
      </c>
      <c r="E2718" s="25" t="s">
        <v>10</v>
      </c>
      <c r="F2718" s="17" t="s">
        <v>12</v>
      </c>
      <c r="G2718" s="25" t="s">
        <v>10</v>
      </c>
      <c r="H2718" s="25" t="s">
        <v>10</v>
      </c>
      <c r="I2718" s="105"/>
    </row>
    <row r="2719" spans="1:18" ht="12" customHeight="1" x14ac:dyDescent="0.2">
      <c r="A2719" s="8">
        <v>31200</v>
      </c>
      <c r="B2719" s="8">
        <v>4000</v>
      </c>
      <c r="C2719" s="8">
        <v>57200</v>
      </c>
      <c r="D2719" s="8" t="s">
        <v>160</v>
      </c>
      <c r="E2719" s="25" t="s">
        <v>10</v>
      </c>
      <c r="F2719" s="17" t="s">
        <v>12</v>
      </c>
      <c r="G2719" s="25" t="s">
        <v>10</v>
      </c>
      <c r="H2719" s="25" t="s">
        <v>10</v>
      </c>
      <c r="I2719" s="105"/>
    </row>
    <row r="2720" spans="1:18" ht="12" customHeight="1" x14ac:dyDescent="0.2">
      <c r="A2720" s="8">
        <v>31200</v>
      </c>
      <c r="B2720" s="8">
        <v>4000</v>
      </c>
      <c r="C2720" s="8">
        <v>57331</v>
      </c>
      <c r="D2720" s="8" t="s">
        <v>95</v>
      </c>
      <c r="E2720" s="25" t="s">
        <v>10</v>
      </c>
      <c r="F2720" s="17" t="s">
        <v>12</v>
      </c>
      <c r="G2720" s="25" t="s">
        <v>10</v>
      </c>
      <c r="H2720" s="25" t="s">
        <v>10</v>
      </c>
      <c r="I2720" s="105"/>
    </row>
    <row r="2721" spans="1:18" ht="12" customHeight="1" x14ac:dyDescent="0.2">
      <c r="A2721" s="8">
        <v>31200</v>
      </c>
      <c r="B2721" s="8">
        <v>4000</v>
      </c>
      <c r="C2721" s="8">
        <v>57332</v>
      </c>
      <c r="D2721" s="8" t="s">
        <v>96</v>
      </c>
      <c r="E2721" s="25" t="s">
        <v>10</v>
      </c>
      <c r="F2721" s="17" t="s">
        <v>12</v>
      </c>
      <c r="G2721" s="25" t="s">
        <v>10</v>
      </c>
      <c r="H2721" s="25" t="s">
        <v>10</v>
      </c>
      <c r="I2721" s="105"/>
    </row>
    <row r="2722" spans="1:18" ht="14.25" x14ac:dyDescent="0.3">
      <c r="A2722" s="283" t="s">
        <v>184</v>
      </c>
      <c r="B2722" s="284"/>
      <c r="C2722" s="284"/>
      <c r="D2722" s="284"/>
      <c r="E2722" s="284"/>
      <c r="F2722" s="284"/>
      <c r="G2722" s="285"/>
      <c r="H2722" s="147"/>
      <c r="I2722" s="148"/>
    </row>
    <row r="2723" spans="1:18" ht="14.25" x14ac:dyDescent="0.3">
      <c r="A2723" s="286" t="s">
        <v>677</v>
      </c>
      <c r="B2723" s="287"/>
      <c r="C2723" s="287"/>
      <c r="D2723" s="287"/>
      <c r="E2723" s="287"/>
      <c r="F2723" s="287"/>
      <c r="G2723" s="288"/>
      <c r="H2723" s="149"/>
      <c r="I2723" s="150"/>
    </row>
    <row r="2724" spans="1:18" ht="14.25" x14ac:dyDescent="0.3">
      <c r="A2724" s="3"/>
      <c r="B2724" s="280" t="s">
        <v>8</v>
      </c>
      <c r="C2724" s="281"/>
      <c r="D2724" s="281"/>
      <c r="E2724" s="281"/>
      <c r="F2724" s="281"/>
      <c r="G2724" s="282"/>
      <c r="H2724" s="64"/>
      <c r="I2724" s="95"/>
    </row>
    <row r="2725" spans="1:18" ht="14.25" x14ac:dyDescent="0.3">
      <c r="A2725" s="4"/>
      <c r="B2725" s="5"/>
      <c r="C2725" s="6" t="s">
        <v>9</v>
      </c>
      <c r="D2725" s="7"/>
      <c r="E2725" s="18"/>
      <c r="F2725" s="18"/>
      <c r="G2725" s="19"/>
      <c r="H2725" s="19"/>
      <c r="I2725" s="89"/>
      <c r="J2725" s="73" t="s">
        <v>905</v>
      </c>
      <c r="K2725" s="83"/>
      <c r="L2725" s="73" t="s">
        <v>906</v>
      </c>
      <c r="M2725" s="83"/>
      <c r="N2725" s="73" t="s">
        <v>907</v>
      </c>
      <c r="O2725" s="83"/>
      <c r="P2725" s="73" t="s">
        <v>908</v>
      </c>
      <c r="Q2725" s="83"/>
      <c r="R2725" s="73" t="s">
        <v>909</v>
      </c>
    </row>
    <row r="2726" spans="1:18" ht="12" customHeight="1" x14ac:dyDescent="0.2">
      <c r="A2726" s="8">
        <v>31300</v>
      </c>
      <c r="B2726" s="9" t="s">
        <v>10</v>
      </c>
      <c r="C2726" s="8">
        <v>11111</v>
      </c>
      <c r="D2726" s="8" t="s">
        <v>11</v>
      </c>
      <c r="E2726" s="25" t="s">
        <v>10</v>
      </c>
      <c r="F2726" s="17" t="s">
        <v>12</v>
      </c>
      <c r="G2726" s="25" t="s">
        <v>10</v>
      </c>
      <c r="H2726" s="25" t="s">
        <v>10</v>
      </c>
      <c r="I2726" s="105"/>
    </row>
    <row r="2727" spans="1:18" ht="12" customHeight="1" x14ac:dyDescent="0.2">
      <c r="A2727" s="8">
        <v>31300</v>
      </c>
      <c r="B2727" s="9" t="s">
        <v>10</v>
      </c>
      <c r="C2727" s="8">
        <v>11112</v>
      </c>
      <c r="D2727" s="8" t="s">
        <v>13</v>
      </c>
      <c r="E2727" s="25" t="s">
        <v>10</v>
      </c>
      <c r="F2727" s="17" t="s">
        <v>12</v>
      </c>
      <c r="G2727" s="25" t="s">
        <v>10</v>
      </c>
      <c r="H2727" s="25" t="s">
        <v>10</v>
      </c>
      <c r="I2727" s="105"/>
    </row>
    <row r="2728" spans="1:18" ht="14.25" x14ac:dyDescent="0.3">
      <c r="A2728" s="4"/>
      <c r="B2728" s="5"/>
      <c r="C2728" s="6" t="s">
        <v>14</v>
      </c>
      <c r="D2728" s="7"/>
      <c r="E2728" s="18"/>
      <c r="F2728" s="18"/>
      <c r="G2728" s="19"/>
      <c r="H2728" s="19"/>
      <c r="I2728" s="89"/>
      <c r="J2728" s="73" t="s">
        <v>905</v>
      </c>
      <c r="K2728" s="83"/>
      <c r="L2728" s="73" t="s">
        <v>906</v>
      </c>
      <c r="M2728" s="83"/>
      <c r="N2728" s="73" t="s">
        <v>907</v>
      </c>
      <c r="O2728" s="83"/>
      <c r="P2728" s="73" t="s">
        <v>908</v>
      </c>
      <c r="Q2728" s="83"/>
      <c r="R2728" s="73" t="s">
        <v>909</v>
      </c>
    </row>
    <row r="2729" spans="1:18" ht="12" customHeight="1" x14ac:dyDescent="0.2">
      <c r="A2729" s="8">
        <v>31300</v>
      </c>
      <c r="B2729" s="9" t="s">
        <v>10</v>
      </c>
      <c r="C2729" s="8">
        <v>41500</v>
      </c>
      <c r="D2729" s="8" t="s">
        <v>20</v>
      </c>
      <c r="E2729" s="25" t="s">
        <v>10</v>
      </c>
      <c r="F2729" s="17" t="s">
        <v>12</v>
      </c>
      <c r="G2729" s="25" t="s">
        <v>10</v>
      </c>
      <c r="H2729" s="25" t="s">
        <v>10</v>
      </c>
      <c r="I2729" s="105"/>
    </row>
    <row r="2730" spans="1:18" ht="12" customHeight="1" x14ac:dyDescent="0.2">
      <c r="A2730" s="8">
        <v>31300</v>
      </c>
      <c r="B2730" s="9" t="s">
        <v>10</v>
      </c>
      <c r="C2730" s="8">
        <v>41911</v>
      </c>
      <c r="D2730" s="8" t="s">
        <v>26</v>
      </c>
      <c r="E2730" s="25" t="s">
        <v>10</v>
      </c>
      <c r="F2730" s="17" t="s">
        <v>12</v>
      </c>
      <c r="G2730" s="25" t="s">
        <v>10</v>
      </c>
      <c r="H2730" s="25" t="s">
        <v>10</v>
      </c>
      <c r="I2730" s="105"/>
    </row>
    <row r="2731" spans="1:18" ht="12" customHeight="1" x14ac:dyDescent="0.2">
      <c r="A2731" s="8">
        <v>31300</v>
      </c>
      <c r="B2731" s="9" t="s">
        <v>10</v>
      </c>
      <c r="C2731" s="8">
        <v>41920</v>
      </c>
      <c r="D2731" s="8" t="s">
        <v>27</v>
      </c>
      <c r="E2731" s="25" t="s">
        <v>10</v>
      </c>
      <c r="F2731" s="17" t="s">
        <v>12</v>
      </c>
      <c r="G2731" s="25" t="s">
        <v>10</v>
      </c>
      <c r="H2731" s="25" t="s">
        <v>10</v>
      </c>
      <c r="I2731" s="105"/>
    </row>
    <row r="2732" spans="1:18" ht="12" customHeight="1" x14ac:dyDescent="0.2">
      <c r="A2732" s="8">
        <v>31300</v>
      </c>
      <c r="B2732" s="9" t="s">
        <v>10</v>
      </c>
      <c r="C2732" s="8">
        <v>41931</v>
      </c>
      <c r="D2732" s="8" t="s">
        <v>185</v>
      </c>
      <c r="E2732" s="25" t="s">
        <v>10</v>
      </c>
      <c r="F2732" s="17" t="s">
        <v>12</v>
      </c>
      <c r="G2732" s="25" t="s">
        <v>10</v>
      </c>
      <c r="H2732" s="25" t="s">
        <v>10</v>
      </c>
      <c r="I2732" s="105"/>
    </row>
    <row r="2733" spans="1:18" ht="12" customHeight="1" x14ac:dyDescent="0.2">
      <c r="A2733" s="8">
        <v>31300</v>
      </c>
      <c r="B2733" s="9" t="s">
        <v>10</v>
      </c>
      <c r="C2733" s="8">
        <v>41953</v>
      </c>
      <c r="D2733" s="8" t="s">
        <v>31</v>
      </c>
      <c r="E2733" s="25" t="s">
        <v>10</v>
      </c>
      <c r="F2733" s="17" t="s">
        <v>12</v>
      </c>
      <c r="G2733" s="25" t="s">
        <v>10</v>
      </c>
      <c r="H2733" s="25" t="s">
        <v>10</v>
      </c>
      <c r="I2733" s="105"/>
    </row>
    <row r="2734" spans="1:18" ht="12" customHeight="1" x14ac:dyDescent="0.2">
      <c r="A2734" s="8">
        <v>31300</v>
      </c>
      <c r="B2734" s="9" t="s">
        <v>10</v>
      </c>
      <c r="C2734" s="8">
        <v>41980</v>
      </c>
      <c r="D2734" s="8" t="s">
        <v>33</v>
      </c>
      <c r="E2734" s="25" t="s">
        <v>10</v>
      </c>
      <c r="F2734" s="17" t="s">
        <v>12</v>
      </c>
      <c r="G2734" s="25" t="s">
        <v>10</v>
      </c>
      <c r="H2734" s="25" t="s">
        <v>10</v>
      </c>
      <c r="I2734" s="105"/>
    </row>
    <row r="2735" spans="1:18" ht="14.25" x14ac:dyDescent="0.3">
      <c r="A2735" s="4"/>
      <c r="B2735" s="5"/>
      <c r="C2735" s="6" t="s">
        <v>34</v>
      </c>
      <c r="D2735" s="7"/>
      <c r="E2735" s="18"/>
      <c r="F2735" s="18"/>
      <c r="G2735" s="19"/>
      <c r="H2735" s="19"/>
      <c r="I2735" s="89"/>
      <c r="J2735" s="73" t="s">
        <v>905</v>
      </c>
      <c r="K2735" s="83"/>
      <c r="L2735" s="73" t="s">
        <v>906</v>
      </c>
      <c r="M2735" s="83"/>
      <c r="N2735" s="73" t="s">
        <v>907</v>
      </c>
      <c r="O2735" s="83"/>
      <c r="P2735" s="73" t="s">
        <v>908</v>
      </c>
      <c r="Q2735" s="83"/>
      <c r="R2735" s="73" t="s">
        <v>909</v>
      </c>
    </row>
    <row r="2736" spans="1:18" ht="12" customHeight="1" x14ac:dyDescent="0.2">
      <c r="A2736" s="8">
        <v>31300</v>
      </c>
      <c r="B2736" s="9" t="s">
        <v>10</v>
      </c>
      <c r="C2736" s="8">
        <v>43215</v>
      </c>
      <c r="D2736" s="8" t="s">
        <v>41</v>
      </c>
      <c r="E2736" s="25" t="s">
        <v>10</v>
      </c>
      <c r="F2736" s="17" t="s">
        <v>12</v>
      </c>
      <c r="G2736" s="25" t="s">
        <v>10</v>
      </c>
      <c r="H2736" s="25" t="s">
        <v>10</v>
      </c>
      <c r="I2736" s="105"/>
    </row>
    <row r="2737" spans="1:46" s="123" customFormat="1" ht="14.25" x14ac:dyDescent="0.3">
      <c r="A2737" s="4"/>
      <c r="B2737" s="5"/>
      <c r="C2737" s="6" t="s">
        <v>52</v>
      </c>
      <c r="D2737" s="7"/>
      <c r="E2737" s="18"/>
      <c r="F2737" s="18"/>
      <c r="G2737" s="19"/>
      <c r="H2737" s="19"/>
      <c r="I2737" s="89"/>
      <c r="J2737" s="73" t="s">
        <v>905</v>
      </c>
      <c r="K2737" s="83"/>
      <c r="L2737" s="73" t="s">
        <v>906</v>
      </c>
      <c r="M2737" s="83"/>
      <c r="N2737" s="73" t="s">
        <v>907</v>
      </c>
      <c r="O2737" s="83"/>
      <c r="P2737" s="73" t="s">
        <v>908</v>
      </c>
      <c r="Q2737" s="83"/>
      <c r="R2737" s="73" t="s">
        <v>909</v>
      </c>
      <c r="S2737" s="122"/>
      <c r="T2737" s="122"/>
      <c r="U2737" s="122"/>
      <c r="V2737" s="122"/>
      <c r="W2737" s="122"/>
      <c r="X2737" s="122"/>
      <c r="Y2737" s="122"/>
      <c r="Z2737" s="122"/>
      <c r="AA2737" s="122"/>
      <c r="AB2737" s="122"/>
      <c r="AC2737" s="122"/>
      <c r="AD2737" s="122"/>
      <c r="AE2737" s="122"/>
      <c r="AF2737" s="122"/>
      <c r="AG2737" s="122"/>
      <c r="AH2737" s="122"/>
      <c r="AI2737" s="122"/>
      <c r="AJ2737" s="122"/>
      <c r="AK2737" s="122"/>
      <c r="AL2737" s="122"/>
      <c r="AM2737" s="122"/>
      <c r="AN2737" s="122"/>
      <c r="AO2737" s="122"/>
      <c r="AP2737" s="122"/>
      <c r="AQ2737" s="122"/>
      <c r="AR2737" s="122"/>
      <c r="AS2737" s="122"/>
      <c r="AT2737" s="122"/>
    </row>
    <row r="2738" spans="1:46" ht="12" customHeight="1" x14ac:dyDescent="0.2">
      <c r="A2738" s="8">
        <v>31300</v>
      </c>
      <c r="B2738" s="9" t="s">
        <v>10</v>
      </c>
      <c r="C2738" s="8">
        <v>45303</v>
      </c>
      <c r="D2738" s="8" t="s">
        <v>50</v>
      </c>
      <c r="E2738" s="20" t="s">
        <v>10</v>
      </c>
      <c r="F2738" s="17" t="s">
        <v>12</v>
      </c>
      <c r="G2738" s="20" t="s">
        <v>10</v>
      </c>
      <c r="H2738" s="20" t="s">
        <v>10</v>
      </c>
      <c r="I2738" s="90"/>
    </row>
    <row r="2739" spans="1:46" ht="14.25" x14ac:dyDescent="0.3">
      <c r="A2739" s="42" t="s">
        <v>678</v>
      </c>
      <c r="B2739" s="32"/>
      <c r="C2739" s="33"/>
      <c r="D2739" s="33"/>
      <c r="E2739" s="34"/>
      <c r="F2739" s="35"/>
      <c r="G2739" s="36"/>
      <c r="H2739" s="36"/>
      <c r="I2739" s="106"/>
    </row>
    <row r="2740" spans="1:46" ht="14.25" x14ac:dyDescent="0.3">
      <c r="A2740" s="3"/>
      <c r="B2740" s="280" t="s">
        <v>156</v>
      </c>
      <c r="C2740" s="281"/>
      <c r="D2740" s="281"/>
      <c r="E2740" s="281"/>
      <c r="F2740" s="281"/>
      <c r="G2740" s="282"/>
      <c r="H2740" s="64"/>
      <c r="I2740" s="95"/>
      <c r="J2740" s="73" t="s">
        <v>905</v>
      </c>
      <c r="K2740" s="83"/>
      <c r="L2740" s="73" t="s">
        <v>906</v>
      </c>
      <c r="M2740" s="83"/>
      <c r="N2740" s="73" t="s">
        <v>907</v>
      </c>
      <c r="O2740" s="83"/>
      <c r="P2740" s="73" t="s">
        <v>908</v>
      </c>
      <c r="Q2740" s="83"/>
      <c r="R2740" s="73" t="s">
        <v>909</v>
      </c>
    </row>
    <row r="2741" spans="1:46" x14ac:dyDescent="0.2">
      <c r="A2741" s="8">
        <v>31300</v>
      </c>
      <c r="B2741" s="8">
        <v>4000</v>
      </c>
      <c r="C2741" s="8">
        <v>54500</v>
      </c>
      <c r="D2741" s="8" t="s">
        <v>157</v>
      </c>
      <c r="E2741" s="25" t="s">
        <v>10</v>
      </c>
      <c r="F2741" s="17" t="s">
        <v>12</v>
      </c>
      <c r="G2741" s="25" t="s">
        <v>10</v>
      </c>
      <c r="H2741" s="25" t="s">
        <v>10</v>
      </c>
      <c r="I2741" s="105"/>
    </row>
    <row r="2742" spans="1:46" ht="12" customHeight="1" x14ac:dyDescent="0.2">
      <c r="A2742" s="8">
        <v>31300</v>
      </c>
      <c r="B2742" s="8">
        <v>4000</v>
      </c>
      <c r="C2742" s="8">
        <v>54640</v>
      </c>
      <c r="D2742" s="8" t="s">
        <v>748</v>
      </c>
      <c r="E2742" s="25" t="s">
        <v>10</v>
      </c>
      <c r="F2742" s="17" t="s">
        <v>12</v>
      </c>
      <c r="G2742" s="25" t="s">
        <v>10</v>
      </c>
      <c r="H2742" s="25" t="s">
        <v>10</v>
      </c>
      <c r="I2742" s="105"/>
    </row>
    <row r="2743" spans="1:46" ht="14.25" x14ac:dyDescent="0.3">
      <c r="A2743" s="11"/>
      <c r="B2743" s="11"/>
      <c r="C2743" s="11" t="s">
        <v>94</v>
      </c>
      <c r="D2743" s="11"/>
      <c r="E2743" s="22"/>
      <c r="F2743" s="22"/>
      <c r="G2743" s="22"/>
      <c r="H2743" s="22"/>
      <c r="I2743" s="101"/>
      <c r="J2743" s="73" t="s">
        <v>905</v>
      </c>
      <c r="K2743" s="83"/>
      <c r="L2743" s="73" t="s">
        <v>906</v>
      </c>
      <c r="M2743" s="83"/>
      <c r="N2743" s="73" t="s">
        <v>907</v>
      </c>
      <c r="O2743" s="83"/>
      <c r="P2743" s="73" t="s">
        <v>908</v>
      </c>
      <c r="Q2743" s="83"/>
      <c r="R2743" s="73" t="s">
        <v>909</v>
      </c>
    </row>
    <row r="2744" spans="1:46" ht="12" customHeight="1" x14ac:dyDescent="0.2">
      <c r="A2744" s="8">
        <v>31300</v>
      </c>
      <c r="B2744" s="8">
        <v>4000</v>
      </c>
      <c r="C2744" s="8">
        <v>57111</v>
      </c>
      <c r="D2744" s="8" t="s">
        <v>158</v>
      </c>
      <c r="E2744" s="25" t="s">
        <v>10</v>
      </c>
      <c r="F2744" s="17" t="s">
        <v>12</v>
      </c>
      <c r="G2744" s="25" t="s">
        <v>10</v>
      </c>
      <c r="H2744" s="25" t="s">
        <v>10</v>
      </c>
      <c r="I2744" s="105"/>
    </row>
    <row r="2745" spans="1:46" ht="12" customHeight="1" x14ac:dyDescent="0.2">
      <c r="A2745" s="8">
        <v>31300</v>
      </c>
      <c r="B2745" s="8">
        <v>4000</v>
      </c>
      <c r="C2745" s="8">
        <v>57112</v>
      </c>
      <c r="D2745" s="8" t="s">
        <v>159</v>
      </c>
      <c r="E2745" s="25" t="s">
        <v>10</v>
      </c>
      <c r="F2745" s="17" t="s">
        <v>12</v>
      </c>
      <c r="G2745" s="25" t="s">
        <v>10</v>
      </c>
      <c r="H2745" s="25" t="s">
        <v>10</v>
      </c>
      <c r="I2745" s="105"/>
    </row>
    <row r="2746" spans="1:46" ht="12" customHeight="1" x14ac:dyDescent="0.2">
      <c r="A2746" s="8">
        <v>31300</v>
      </c>
      <c r="B2746" s="8">
        <v>4000</v>
      </c>
      <c r="C2746" s="8">
        <v>57200</v>
      </c>
      <c r="D2746" s="8" t="s">
        <v>160</v>
      </c>
      <c r="E2746" s="25" t="s">
        <v>10</v>
      </c>
      <c r="F2746" s="17" t="s">
        <v>12</v>
      </c>
      <c r="G2746" s="25" t="s">
        <v>10</v>
      </c>
      <c r="H2746" s="25" t="s">
        <v>10</v>
      </c>
      <c r="I2746" s="105"/>
    </row>
    <row r="2747" spans="1:46" ht="12" customHeight="1" x14ac:dyDescent="0.2">
      <c r="A2747" s="8">
        <v>31300</v>
      </c>
      <c r="B2747" s="8">
        <v>4000</v>
      </c>
      <c r="C2747" s="8">
        <v>57331</v>
      </c>
      <c r="D2747" s="8" t="s">
        <v>95</v>
      </c>
      <c r="E2747" s="25" t="s">
        <v>10</v>
      </c>
      <c r="F2747" s="17" t="s">
        <v>12</v>
      </c>
      <c r="G2747" s="25" t="s">
        <v>10</v>
      </c>
      <c r="H2747" s="25" t="s">
        <v>10</v>
      </c>
      <c r="I2747" s="105"/>
    </row>
    <row r="2748" spans="1:46" ht="12" customHeight="1" x14ac:dyDescent="0.2">
      <c r="A2748" s="8">
        <v>31300</v>
      </c>
      <c r="B2748" s="8">
        <v>4000</v>
      </c>
      <c r="C2748" s="8">
        <v>57332</v>
      </c>
      <c r="D2748" s="8" t="s">
        <v>96</v>
      </c>
      <c r="E2748" s="25" t="s">
        <v>10</v>
      </c>
      <c r="F2748" s="17" t="s">
        <v>12</v>
      </c>
      <c r="G2748" s="25" t="s">
        <v>10</v>
      </c>
      <c r="H2748" s="25" t="s">
        <v>10</v>
      </c>
      <c r="I2748" s="105"/>
    </row>
    <row r="2749" spans="1:46" ht="14.25" x14ac:dyDescent="0.3">
      <c r="A2749" s="283" t="s">
        <v>186</v>
      </c>
      <c r="B2749" s="284"/>
      <c r="C2749" s="284"/>
      <c r="D2749" s="284"/>
      <c r="E2749" s="284"/>
      <c r="F2749" s="284"/>
      <c r="G2749" s="285"/>
      <c r="H2749" s="147"/>
      <c r="I2749" s="148"/>
    </row>
    <row r="2750" spans="1:46" ht="14.25" x14ac:dyDescent="0.3">
      <c r="A2750" s="286" t="s">
        <v>679</v>
      </c>
      <c r="B2750" s="287"/>
      <c r="C2750" s="287"/>
      <c r="D2750" s="287"/>
      <c r="E2750" s="287"/>
      <c r="F2750" s="287"/>
      <c r="G2750" s="288"/>
      <c r="H2750" s="149"/>
      <c r="I2750" s="150"/>
    </row>
    <row r="2751" spans="1:46" ht="14.25" x14ac:dyDescent="0.3">
      <c r="A2751" s="3"/>
      <c r="B2751" s="280" t="s">
        <v>8</v>
      </c>
      <c r="C2751" s="281"/>
      <c r="D2751" s="281"/>
      <c r="E2751" s="281"/>
      <c r="F2751" s="281"/>
      <c r="G2751" s="282"/>
      <c r="H2751" s="63"/>
      <c r="I2751" s="102"/>
      <c r="J2751" s="277"/>
      <c r="K2751" s="278"/>
      <c r="L2751" s="278"/>
      <c r="M2751" s="278"/>
      <c r="N2751" s="278"/>
      <c r="O2751" s="278"/>
      <c r="P2751" s="278"/>
      <c r="Q2751" s="278"/>
      <c r="R2751" s="279"/>
    </row>
    <row r="2752" spans="1:46" ht="14.25" x14ac:dyDescent="0.3">
      <c r="A2752" s="4"/>
      <c r="B2752" s="5"/>
      <c r="C2752" s="6" t="s">
        <v>9</v>
      </c>
      <c r="D2752" s="7"/>
      <c r="E2752" s="18"/>
      <c r="F2752" s="18"/>
      <c r="G2752" s="19"/>
      <c r="H2752" s="19"/>
      <c r="I2752" s="89"/>
      <c r="J2752" s="73" t="s">
        <v>905</v>
      </c>
      <c r="K2752" s="83"/>
      <c r="L2752" s="73" t="s">
        <v>906</v>
      </c>
      <c r="M2752" s="83"/>
      <c r="N2752" s="73" t="s">
        <v>907</v>
      </c>
      <c r="O2752" s="83"/>
      <c r="P2752" s="73" t="s">
        <v>908</v>
      </c>
      <c r="Q2752" s="83"/>
      <c r="R2752" s="73" t="s">
        <v>909</v>
      </c>
    </row>
    <row r="2753" spans="1:18" ht="12" customHeight="1" x14ac:dyDescent="0.2">
      <c r="A2753" s="8">
        <v>31400</v>
      </c>
      <c r="B2753" s="9" t="s">
        <v>10</v>
      </c>
      <c r="C2753" s="8">
        <v>11111</v>
      </c>
      <c r="D2753" s="8" t="s">
        <v>11</v>
      </c>
      <c r="E2753" s="25" t="s">
        <v>10</v>
      </c>
      <c r="F2753" s="17" t="s">
        <v>12</v>
      </c>
      <c r="G2753" s="25" t="s">
        <v>10</v>
      </c>
      <c r="H2753" s="25" t="s">
        <v>10</v>
      </c>
      <c r="I2753" s="105"/>
    </row>
    <row r="2754" spans="1:18" ht="12" customHeight="1" x14ac:dyDescent="0.2">
      <c r="A2754" s="8">
        <v>31400</v>
      </c>
      <c r="B2754" s="9" t="s">
        <v>10</v>
      </c>
      <c r="C2754" s="8">
        <v>11112</v>
      </c>
      <c r="D2754" s="8" t="s">
        <v>13</v>
      </c>
      <c r="E2754" s="25" t="s">
        <v>10</v>
      </c>
      <c r="F2754" s="17" t="s">
        <v>12</v>
      </c>
      <c r="G2754" s="25" t="s">
        <v>10</v>
      </c>
      <c r="H2754" s="25" t="s">
        <v>10</v>
      </c>
      <c r="I2754" s="105"/>
    </row>
    <row r="2755" spans="1:18" ht="14.25" x14ac:dyDescent="0.3">
      <c r="A2755" s="4"/>
      <c r="B2755" s="5"/>
      <c r="C2755" s="6" t="s">
        <v>14</v>
      </c>
      <c r="D2755" s="7"/>
      <c r="E2755" s="18"/>
      <c r="F2755" s="18"/>
      <c r="G2755" s="19"/>
      <c r="H2755" s="19"/>
      <c r="I2755" s="89"/>
      <c r="J2755" s="73" t="s">
        <v>905</v>
      </c>
      <c r="K2755" s="83"/>
      <c r="L2755" s="73" t="s">
        <v>906</v>
      </c>
      <c r="M2755" s="83"/>
      <c r="N2755" s="73" t="s">
        <v>907</v>
      </c>
      <c r="O2755" s="83"/>
      <c r="P2755" s="73" t="s">
        <v>908</v>
      </c>
      <c r="Q2755" s="83"/>
      <c r="R2755" s="73" t="s">
        <v>909</v>
      </c>
    </row>
    <row r="2756" spans="1:18" ht="12" customHeight="1" x14ac:dyDescent="0.2">
      <c r="A2756" s="8">
        <v>31400</v>
      </c>
      <c r="B2756" s="9" t="s">
        <v>10</v>
      </c>
      <c r="C2756" s="8">
        <v>41500</v>
      </c>
      <c r="D2756" s="8" t="s">
        <v>20</v>
      </c>
      <c r="E2756" s="25" t="s">
        <v>10</v>
      </c>
      <c r="F2756" s="17" t="s">
        <v>12</v>
      </c>
      <c r="G2756" s="25" t="s">
        <v>10</v>
      </c>
      <c r="H2756" s="25" t="s">
        <v>10</v>
      </c>
      <c r="I2756" s="105"/>
    </row>
    <row r="2757" spans="1:18" ht="12" customHeight="1" x14ac:dyDescent="0.2">
      <c r="A2757" s="8">
        <v>31400</v>
      </c>
      <c r="B2757" s="9" t="s">
        <v>10</v>
      </c>
      <c r="C2757" s="8">
        <v>41953</v>
      </c>
      <c r="D2757" s="8" t="s">
        <v>31</v>
      </c>
      <c r="E2757" s="25" t="s">
        <v>10</v>
      </c>
      <c r="F2757" s="17" t="s">
        <v>12</v>
      </c>
      <c r="G2757" s="25" t="s">
        <v>10</v>
      </c>
      <c r="H2757" s="25" t="s">
        <v>10</v>
      </c>
      <c r="I2757" s="105"/>
    </row>
    <row r="2758" spans="1:18" ht="12" customHeight="1" x14ac:dyDescent="0.2">
      <c r="A2758" s="8">
        <v>31400</v>
      </c>
      <c r="B2758" s="9" t="s">
        <v>10</v>
      </c>
      <c r="C2758" s="8">
        <v>41980</v>
      </c>
      <c r="D2758" s="8" t="s">
        <v>33</v>
      </c>
      <c r="E2758" s="25" t="s">
        <v>10</v>
      </c>
      <c r="F2758" s="17" t="s">
        <v>12</v>
      </c>
      <c r="G2758" s="25" t="s">
        <v>10</v>
      </c>
      <c r="H2758" s="25" t="s">
        <v>10</v>
      </c>
      <c r="I2758" s="105"/>
    </row>
    <row r="2759" spans="1:18" ht="14.25" x14ac:dyDescent="0.3">
      <c r="A2759" s="4"/>
      <c r="B2759" s="5"/>
      <c r="C2759" s="6" t="s">
        <v>34</v>
      </c>
      <c r="D2759" s="7"/>
      <c r="E2759" s="18"/>
      <c r="F2759" s="18"/>
      <c r="G2759" s="19"/>
      <c r="H2759" s="19"/>
      <c r="I2759" s="89"/>
      <c r="J2759" s="73" t="s">
        <v>905</v>
      </c>
      <c r="K2759" s="83"/>
      <c r="L2759" s="73" t="s">
        <v>906</v>
      </c>
      <c r="M2759" s="83"/>
      <c r="N2759" s="73" t="s">
        <v>907</v>
      </c>
      <c r="O2759" s="83"/>
      <c r="P2759" s="73" t="s">
        <v>908</v>
      </c>
      <c r="Q2759" s="83"/>
      <c r="R2759" s="73" t="s">
        <v>909</v>
      </c>
    </row>
    <row r="2760" spans="1:18" ht="12" customHeight="1" x14ac:dyDescent="0.2">
      <c r="A2760" s="8">
        <v>31400</v>
      </c>
      <c r="B2760" s="9" t="s">
        <v>10</v>
      </c>
      <c r="C2760" s="8">
        <v>43204</v>
      </c>
      <c r="D2760" s="8" t="s">
        <v>803</v>
      </c>
      <c r="E2760" s="25" t="s">
        <v>10</v>
      </c>
      <c r="F2760" s="17" t="s">
        <v>12</v>
      </c>
      <c r="G2760" s="25" t="s">
        <v>10</v>
      </c>
      <c r="H2760" s="25" t="s">
        <v>10</v>
      </c>
      <c r="I2760" s="105"/>
    </row>
    <row r="2761" spans="1:18" ht="12" customHeight="1" x14ac:dyDescent="0.2">
      <c r="A2761" s="8">
        <v>31400</v>
      </c>
      <c r="B2761" s="9" t="s">
        <v>10</v>
      </c>
      <c r="C2761" s="8">
        <v>43205</v>
      </c>
      <c r="D2761" s="8" t="s">
        <v>187</v>
      </c>
      <c r="E2761" s="25" t="s">
        <v>10</v>
      </c>
      <c r="F2761" s="17" t="s">
        <v>12</v>
      </c>
      <c r="G2761" s="25" t="s">
        <v>10</v>
      </c>
      <c r="H2761" s="25" t="s">
        <v>10</v>
      </c>
      <c r="I2761" s="105"/>
    </row>
    <row r="2762" spans="1:18" ht="12" customHeight="1" x14ac:dyDescent="0.2">
      <c r="A2762" s="8">
        <v>31400</v>
      </c>
      <c r="B2762" s="9" t="s">
        <v>10</v>
      </c>
      <c r="C2762" s="8">
        <v>43210</v>
      </c>
      <c r="D2762" s="8" t="s">
        <v>165</v>
      </c>
      <c r="E2762" s="25" t="s">
        <v>10</v>
      </c>
      <c r="F2762" s="17" t="s">
        <v>12</v>
      </c>
      <c r="G2762" s="25" t="s">
        <v>10</v>
      </c>
      <c r="H2762" s="25" t="s">
        <v>10</v>
      </c>
      <c r="I2762" s="105"/>
    </row>
    <row r="2763" spans="1:18" ht="12" customHeight="1" x14ac:dyDescent="0.2">
      <c r="A2763" s="8">
        <v>31400</v>
      </c>
      <c r="B2763" s="9" t="s">
        <v>10</v>
      </c>
      <c r="C2763" s="8">
        <v>43215</v>
      </c>
      <c r="D2763" s="8" t="s">
        <v>41</v>
      </c>
      <c r="E2763" s="25" t="s">
        <v>10</v>
      </c>
      <c r="F2763" s="17" t="s">
        <v>12</v>
      </c>
      <c r="G2763" s="25" t="s">
        <v>10</v>
      </c>
      <c r="H2763" s="25" t="s">
        <v>10</v>
      </c>
      <c r="I2763" s="105"/>
    </row>
    <row r="2764" spans="1:18" ht="14.25" x14ac:dyDescent="0.3">
      <c r="A2764" s="42" t="s">
        <v>680</v>
      </c>
      <c r="B2764" s="32"/>
      <c r="C2764" s="33"/>
      <c r="D2764" s="33"/>
      <c r="E2764" s="34"/>
      <c r="F2764" s="35"/>
      <c r="G2764" s="36"/>
      <c r="H2764" s="36"/>
      <c r="I2764" s="106"/>
    </row>
    <row r="2765" spans="1:18" ht="14.25" x14ac:dyDescent="0.3">
      <c r="A2765" s="3"/>
      <c r="B2765" s="280" t="s">
        <v>156</v>
      </c>
      <c r="C2765" s="281"/>
      <c r="D2765" s="281"/>
      <c r="E2765" s="281"/>
      <c r="F2765" s="281"/>
      <c r="G2765" s="282"/>
      <c r="H2765" s="63"/>
      <c r="I2765" s="102"/>
      <c r="J2765" s="277"/>
      <c r="K2765" s="278"/>
      <c r="L2765" s="278"/>
      <c r="M2765" s="278"/>
      <c r="N2765" s="278"/>
      <c r="O2765" s="278"/>
      <c r="P2765" s="278"/>
      <c r="Q2765" s="278"/>
      <c r="R2765" s="279"/>
    </row>
    <row r="2766" spans="1:18" ht="14.25" x14ac:dyDescent="0.3">
      <c r="A2766" s="4"/>
      <c r="B2766" s="5"/>
      <c r="C2766" s="6" t="s">
        <v>655</v>
      </c>
      <c r="D2766" s="7"/>
      <c r="E2766" s="18"/>
      <c r="F2766" s="18"/>
      <c r="G2766" s="19"/>
      <c r="H2766" s="19"/>
      <c r="I2766" s="89"/>
      <c r="J2766" s="73" t="s">
        <v>905</v>
      </c>
      <c r="K2766" s="83"/>
      <c r="L2766" s="73" t="s">
        <v>906</v>
      </c>
      <c r="M2766" s="83"/>
      <c r="N2766" s="73" t="s">
        <v>907</v>
      </c>
      <c r="O2766" s="83"/>
      <c r="P2766" s="73" t="s">
        <v>908</v>
      </c>
      <c r="Q2766" s="83"/>
      <c r="R2766" s="73" t="s">
        <v>909</v>
      </c>
    </row>
    <row r="2767" spans="1:18" ht="12" customHeight="1" x14ac:dyDescent="0.2">
      <c r="A2767" s="8">
        <v>31400</v>
      </c>
      <c r="B2767" s="8">
        <v>4000</v>
      </c>
      <c r="C2767" s="8">
        <v>53414</v>
      </c>
      <c r="D2767" s="8" t="s">
        <v>747</v>
      </c>
      <c r="E2767" s="25" t="s">
        <v>10</v>
      </c>
      <c r="F2767" s="17" t="s">
        <v>12</v>
      </c>
      <c r="G2767" s="25" t="s">
        <v>10</v>
      </c>
      <c r="H2767" s="25" t="s">
        <v>10</v>
      </c>
      <c r="I2767" s="105"/>
    </row>
    <row r="2768" spans="1:18" ht="14.25" x14ac:dyDescent="0.3">
      <c r="A2768" s="4"/>
      <c r="B2768" s="5"/>
      <c r="C2768" s="6" t="s">
        <v>79</v>
      </c>
      <c r="D2768" s="7"/>
      <c r="E2768" s="18"/>
      <c r="F2768" s="18"/>
      <c r="G2768" s="19"/>
      <c r="H2768" s="19"/>
      <c r="I2768" s="89"/>
      <c r="J2768" s="73" t="s">
        <v>905</v>
      </c>
      <c r="K2768" s="83"/>
      <c r="L2768" s="73" t="s">
        <v>906</v>
      </c>
      <c r="M2768" s="83"/>
      <c r="N2768" s="73" t="s">
        <v>907</v>
      </c>
      <c r="O2768" s="83"/>
      <c r="P2768" s="73" t="s">
        <v>908</v>
      </c>
      <c r="Q2768" s="83"/>
      <c r="R2768" s="73" t="s">
        <v>909</v>
      </c>
    </row>
    <row r="2769" spans="1:18" x14ac:dyDescent="0.2">
      <c r="A2769" s="8">
        <v>31400</v>
      </c>
      <c r="B2769" s="8">
        <v>4000</v>
      </c>
      <c r="C2769" s="8">
        <v>54416</v>
      </c>
      <c r="D2769" s="8" t="s">
        <v>131</v>
      </c>
      <c r="E2769" s="25" t="s">
        <v>10</v>
      </c>
      <c r="F2769" s="17" t="s">
        <v>12</v>
      </c>
      <c r="G2769" s="25" t="s">
        <v>10</v>
      </c>
      <c r="H2769" s="25" t="s">
        <v>10</v>
      </c>
      <c r="I2769" s="105"/>
    </row>
    <row r="2770" spans="1:18" ht="12" customHeight="1" x14ac:dyDescent="0.2">
      <c r="A2770" s="8">
        <v>31400</v>
      </c>
      <c r="B2770" s="8">
        <v>4000</v>
      </c>
      <c r="C2770" s="8">
        <v>54500</v>
      </c>
      <c r="D2770" s="8" t="s">
        <v>157</v>
      </c>
      <c r="E2770" s="25" t="s">
        <v>10</v>
      </c>
      <c r="F2770" s="17" t="s">
        <v>12</v>
      </c>
      <c r="G2770" s="25" t="s">
        <v>10</v>
      </c>
      <c r="H2770" s="25" t="s">
        <v>10</v>
      </c>
      <c r="I2770" s="105"/>
    </row>
    <row r="2771" spans="1:18" ht="14.25" x14ac:dyDescent="0.3">
      <c r="A2771" s="4"/>
      <c r="B2771" s="5"/>
      <c r="C2771" s="6" t="s">
        <v>91</v>
      </c>
      <c r="D2771" s="7"/>
      <c r="E2771" s="18"/>
      <c r="F2771" s="18"/>
      <c r="G2771" s="19"/>
      <c r="H2771" s="19"/>
      <c r="I2771" s="89"/>
      <c r="J2771" s="73" t="s">
        <v>905</v>
      </c>
      <c r="K2771" s="83"/>
      <c r="L2771" s="73" t="s">
        <v>906</v>
      </c>
      <c r="M2771" s="83"/>
      <c r="N2771" s="73" t="s">
        <v>907</v>
      </c>
      <c r="O2771" s="83"/>
      <c r="P2771" s="73" t="s">
        <v>908</v>
      </c>
      <c r="Q2771" s="83"/>
      <c r="R2771" s="73" t="s">
        <v>909</v>
      </c>
    </row>
    <row r="2772" spans="1:18" ht="12" customHeight="1" x14ac:dyDescent="0.2">
      <c r="A2772" s="8">
        <v>31400</v>
      </c>
      <c r="B2772" s="8">
        <v>4000</v>
      </c>
      <c r="C2772" s="8">
        <v>56112</v>
      </c>
      <c r="D2772" s="8" t="s">
        <v>92</v>
      </c>
      <c r="E2772" s="25" t="s">
        <v>10</v>
      </c>
      <c r="F2772" s="17" t="s">
        <v>12</v>
      </c>
      <c r="G2772" s="25" t="s">
        <v>10</v>
      </c>
      <c r="H2772" s="25" t="s">
        <v>10</v>
      </c>
      <c r="I2772" s="105"/>
    </row>
    <row r="2773" spans="1:18" ht="12" customHeight="1" x14ac:dyDescent="0.2">
      <c r="A2773" s="8">
        <v>31400</v>
      </c>
      <c r="B2773" s="8">
        <v>4000</v>
      </c>
      <c r="C2773" s="8">
        <v>56113</v>
      </c>
      <c r="D2773" s="8" t="s">
        <v>746</v>
      </c>
      <c r="E2773" s="25" t="s">
        <v>10</v>
      </c>
      <c r="F2773" s="17" t="s">
        <v>12</v>
      </c>
      <c r="G2773" s="25" t="s">
        <v>10</v>
      </c>
      <c r="H2773" s="25" t="s">
        <v>10</v>
      </c>
      <c r="I2773" s="105"/>
    </row>
    <row r="2774" spans="1:18" ht="12" customHeight="1" x14ac:dyDescent="0.2">
      <c r="A2774" s="8">
        <v>31400</v>
      </c>
      <c r="B2774" s="8">
        <v>4000</v>
      </c>
      <c r="C2774" s="8">
        <v>56114</v>
      </c>
      <c r="D2774" s="8" t="s">
        <v>108</v>
      </c>
      <c r="E2774" s="25" t="s">
        <v>10</v>
      </c>
      <c r="F2774" s="17" t="s">
        <v>12</v>
      </c>
      <c r="G2774" s="25" t="s">
        <v>10</v>
      </c>
      <c r="H2774" s="25" t="s">
        <v>10</v>
      </c>
      <c r="I2774" s="105"/>
    </row>
    <row r="2775" spans="1:18" ht="14.25" x14ac:dyDescent="0.3">
      <c r="A2775" s="11"/>
      <c r="B2775" s="11"/>
      <c r="C2775" s="11" t="s">
        <v>94</v>
      </c>
      <c r="D2775" s="11"/>
      <c r="E2775" s="22"/>
      <c r="F2775" s="22"/>
      <c r="G2775" s="22"/>
      <c r="H2775" s="22"/>
      <c r="I2775" s="101"/>
      <c r="J2775" s="73" t="s">
        <v>905</v>
      </c>
      <c r="K2775" s="83"/>
      <c r="L2775" s="73" t="s">
        <v>906</v>
      </c>
      <c r="M2775" s="83"/>
      <c r="N2775" s="73" t="s">
        <v>907</v>
      </c>
      <c r="O2775" s="83"/>
      <c r="P2775" s="73" t="s">
        <v>908</v>
      </c>
      <c r="Q2775" s="83"/>
      <c r="R2775" s="73" t="s">
        <v>909</v>
      </c>
    </row>
    <row r="2776" spans="1:18" ht="12" customHeight="1" x14ac:dyDescent="0.2">
      <c r="A2776" s="8">
        <v>31400</v>
      </c>
      <c r="B2776" s="8">
        <v>4000</v>
      </c>
      <c r="C2776" s="8">
        <v>57111</v>
      </c>
      <c r="D2776" s="8" t="s">
        <v>158</v>
      </c>
      <c r="E2776" s="25" t="s">
        <v>10</v>
      </c>
      <c r="F2776" s="17" t="s">
        <v>12</v>
      </c>
      <c r="G2776" s="25" t="s">
        <v>10</v>
      </c>
      <c r="H2776" s="25" t="s">
        <v>10</v>
      </c>
      <c r="I2776" s="105"/>
    </row>
    <row r="2777" spans="1:18" ht="12" customHeight="1" x14ac:dyDescent="0.2">
      <c r="A2777" s="8">
        <v>31400</v>
      </c>
      <c r="B2777" s="8">
        <v>4000</v>
      </c>
      <c r="C2777" s="8">
        <v>57112</v>
      </c>
      <c r="D2777" s="8" t="s">
        <v>159</v>
      </c>
      <c r="E2777" s="25" t="s">
        <v>10</v>
      </c>
      <c r="F2777" s="17" t="s">
        <v>12</v>
      </c>
      <c r="G2777" s="25" t="s">
        <v>10</v>
      </c>
      <c r="H2777" s="25" t="s">
        <v>10</v>
      </c>
      <c r="I2777" s="105"/>
    </row>
    <row r="2778" spans="1:18" ht="12" customHeight="1" x14ac:dyDescent="0.2">
      <c r="A2778" s="8">
        <v>31400</v>
      </c>
      <c r="B2778" s="8">
        <v>4000</v>
      </c>
      <c r="C2778" s="8">
        <v>57200</v>
      </c>
      <c r="D2778" s="8" t="s">
        <v>160</v>
      </c>
      <c r="E2778" s="25" t="s">
        <v>10</v>
      </c>
      <c r="F2778" s="17" t="s">
        <v>12</v>
      </c>
      <c r="G2778" s="25" t="s">
        <v>10</v>
      </c>
      <c r="H2778" s="25" t="s">
        <v>10</v>
      </c>
      <c r="I2778" s="105"/>
    </row>
    <row r="2779" spans="1:18" ht="12" customHeight="1" x14ac:dyDescent="0.2">
      <c r="A2779" s="8">
        <v>31400</v>
      </c>
      <c r="B2779" s="8">
        <v>4000</v>
      </c>
      <c r="C2779" s="8">
        <v>57311</v>
      </c>
      <c r="D2779" s="8" t="s">
        <v>143</v>
      </c>
      <c r="E2779" s="25" t="s">
        <v>10</v>
      </c>
      <c r="F2779" s="17" t="s">
        <v>12</v>
      </c>
      <c r="G2779" s="25" t="s">
        <v>10</v>
      </c>
      <c r="H2779" s="25" t="s">
        <v>10</v>
      </c>
      <c r="I2779" s="105"/>
    </row>
    <row r="2780" spans="1:18" ht="12" customHeight="1" x14ac:dyDescent="0.2">
      <c r="A2780" s="8">
        <v>31400</v>
      </c>
      <c r="B2780" s="8">
        <v>4000</v>
      </c>
      <c r="C2780" s="8">
        <v>57312</v>
      </c>
      <c r="D2780" s="8" t="s">
        <v>144</v>
      </c>
      <c r="E2780" s="25" t="s">
        <v>10</v>
      </c>
      <c r="F2780" s="17" t="s">
        <v>12</v>
      </c>
      <c r="G2780" s="25" t="s">
        <v>10</v>
      </c>
      <c r="H2780" s="25" t="s">
        <v>10</v>
      </c>
      <c r="I2780" s="105"/>
    </row>
    <row r="2781" spans="1:18" ht="12" customHeight="1" x14ac:dyDescent="0.2">
      <c r="A2781" s="8">
        <v>31400</v>
      </c>
      <c r="B2781" s="8">
        <v>4000</v>
      </c>
      <c r="C2781" s="8">
        <v>57331</v>
      </c>
      <c r="D2781" s="8" t="s">
        <v>95</v>
      </c>
      <c r="E2781" s="25" t="s">
        <v>10</v>
      </c>
      <c r="F2781" s="17" t="s">
        <v>12</v>
      </c>
      <c r="G2781" s="25" t="s">
        <v>10</v>
      </c>
      <c r="H2781" s="25" t="s">
        <v>10</v>
      </c>
      <c r="I2781" s="105"/>
    </row>
    <row r="2782" spans="1:18" ht="12" customHeight="1" x14ac:dyDescent="0.2">
      <c r="A2782" s="8">
        <v>31400</v>
      </c>
      <c r="B2782" s="8">
        <v>4000</v>
      </c>
      <c r="C2782" s="8">
        <v>57332</v>
      </c>
      <c r="D2782" s="8" t="s">
        <v>96</v>
      </c>
      <c r="E2782" s="25" t="s">
        <v>10</v>
      </c>
      <c r="F2782" s="17" t="s">
        <v>12</v>
      </c>
      <c r="G2782" s="25" t="s">
        <v>10</v>
      </c>
      <c r="H2782" s="25" t="s">
        <v>10</v>
      </c>
      <c r="I2782" s="105"/>
    </row>
    <row r="2783" spans="1:18" ht="14.25" x14ac:dyDescent="0.3">
      <c r="A2783" s="283" t="s">
        <v>188</v>
      </c>
      <c r="B2783" s="284"/>
      <c r="C2783" s="284"/>
      <c r="D2783" s="284"/>
      <c r="E2783" s="284"/>
      <c r="F2783" s="284"/>
      <c r="G2783" s="285"/>
      <c r="H2783" s="147"/>
      <c r="I2783" s="148"/>
    </row>
    <row r="2784" spans="1:18" ht="14.25" x14ac:dyDescent="0.3">
      <c r="A2784" s="286" t="s">
        <v>681</v>
      </c>
      <c r="B2784" s="287"/>
      <c r="C2784" s="287"/>
      <c r="D2784" s="287"/>
      <c r="E2784" s="287"/>
      <c r="F2784" s="287"/>
      <c r="G2784" s="288"/>
      <c r="H2784" s="149"/>
      <c r="I2784" s="150"/>
    </row>
    <row r="2785" spans="1:18" ht="14.25" x14ac:dyDescent="0.3">
      <c r="A2785" s="3"/>
      <c r="B2785" s="280" t="s">
        <v>8</v>
      </c>
      <c r="C2785" s="281"/>
      <c r="D2785" s="281"/>
      <c r="E2785" s="281"/>
      <c r="F2785" s="281"/>
      <c r="G2785" s="282"/>
      <c r="H2785" s="63"/>
      <c r="I2785" s="102"/>
      <c r="J2785" s="277"/>
      <c r="K2785" s="278"/>
      <c r="L2785" s="278"/>
      <c r="M2785" s="278"/>
      <c r="N2785" s="278"/>
      <c r="O2785" s="278"/>
      <c r="P2785" s="278"/>
      <c r="Q2785" s="278"/>
      <c r="R2785" s="279"/>
    </row>
    <row r="2786" spans="1:18" ht="14.25" x14ac:dyDescent="0.3">
      <c r="A2786" s="4"/>
      <c r="B2786" s="5"/>
      <c r="C2786" s="6" t="s">
        <v>9</v>
      </c>
      <c r="D2786" s="7"/>
      <c r="E2786" s="18"/>
      <c r="F2786" s="18"/>
      <c r="G2786" s="19"/>
      <c r="H2786" s="19"/>
      <c r="I2786" s="89"/>
      <c r="J2786" s="73" t="s">
        <v>905</v>
      </c>
      <c r="K2786" s="83"/>
      <c r="L2786" s="73" t="s">
        <v>906</v>
      </c>
      <c r="M2786" s="83"/>
      <c r="N2786" s="73" t="s">
        <v>907</v>
      </c>
      <c r="O2786" s="83"/>
      <c r="P2786" s="73" t="s">
        <v>908</v>
      </c>
      <c r="Q2786" s="83"/>
      <c r="R2786" s="73" t="s">
        <v>909</v>
      </c>
    </row>
    <row r="2787" spans="1:18" ht="12" customHeight="1" x14ac:dyDescent="0.2">
      <c r="A2787" s="8">
        <v>31500</v>
      </c>
      <c r="B2787" s="9" t="s">
        <v>10</v>
      </c>
      <c r="C2787" s="8">
        <v>11111</v>
      </c>
      <c r="D2787" s="8" t="s">
        <v>11</v>
      </c>
      <c r="E2787" s="25" t="s">
        <v>10</v>
      </c>
      <c r="F2787" s="17" t="s">
        <v>12</v>
      </c>
      <c r="G2787" s="25" t="s">
        <v>10</v>
      </c>
      <c r="H2787" s="25" t="s">
        <v>10</v>
      </c>
      <c r="I2787" s="105"/>
    </row>
    <row r="2788" spans="1:18" ht="12" customHeight="1" x14ac:dyDescent="0.2">
      <c r="A2788" s="8">
        <v>31500</v>
      </c>
      <c r="B2788" s="9" t="s">
        <v>10</v>
      </c>
      <c r="C2788" s="8">
        <v>11112</v>
      </c>
      <c r="D2788" s="8" t="s">
        <v>13</v>
      </c>
      <c r="E2788" s="25" t="s">
        <v>10</v>
      </c>
      <c r="F2788" s="17" t="s">
        <v>12</v>
      </c>
      <c r="G2788" s="25" t="s">
        <v>10</v>
      </c>
      <c r="H2788" s="25" t="s">
        <v>10</v>
      </c>
      <c r="I2788" s="105"/>
    </row>
    <row r="2789" spans="1:18" ht="14.25" x14ac:dyDescent="0.3">
      <c r="A2789" s="4"/>
      <c r="B2789" s="5"/>
      <c r="C2789" s="6" t="s">
        <v>14</v>
      </c>
      <c r="D2789" s="7"/>
      <c r="E2789" s="18"/>
      <c r="F2789" s="18"/>
      <c r="G2789" s="19"/>
      <c r="H2789" s="19"/>
      <c r="I2789" s="89"/>
      <c r="J2789" s="73" t="s">
        <v>905</v>
      </c>
      <c r="K2789" s="83"/>
      <c r="L2789" s="73" t="s">
        <v>906</v>
      </c>
      <c r="M2789" s="83"/>
      <c r="N2789" s="73" t="s">
        <v>907</v>
      </c>
      <c r="O2789" s="83"/>
      <c r="P2789" s="73" t="s">
        <v>908</v>
      </c>
      <c r="Q2789" s="83"/>
      <c r="R2789" s="73" t="s">
        <v>909</v>
      </c>
    </row>
    <row r="2790" spans="1:18" ht="12" customHeight="1" x14ac:dyDescent="0.2">
      <c r="A2790" s="8">
        <v>31500</v>
      </c>
      <c r="B2790" s="9" t="s">
        <v>10</v>
      </c>
      <c r="C2790" s="8">
        <v>41500</v>
      </c>
      <c r="D2790" s="8" t="s">
        <v>20</v>
      </c>
      <c r="E2790" s="25" t="s">
        <v>10</v>
      </c>
      <c r="F2790" s="17" t="s">
        <v>12</v>
      </c>
      <c r="G2790" s="25" t="s">
        <v>10</v>
      </c>
      <c r="H2790" s="25" t="s">
        <v>10</v>
      </c>
      <c r="I2790" s="105"/>
    </row>
    <row r="2791" spans="1:18" ht="12" customHeight="1" x14ac:dyDescent="0.2">
      <c r="A2791" s="8">
        <v>31500</v>
      </c>
      <c r="B2791" s="9" t="s">
        <v>10</v>
      </c>
      <c r="C2791" s="8">
        <v>41953</v>
      </c>
      <c r="D2791" s="8" t="s">
        <v>31</v>
      </c>
      <c r="E2791" s="25" t="s">
        <v>10</v>
      </c>
      <c r="F2791" s="17" t="s">
        <v>12</v>
      </c>
      <c r="G2791" s="25" t="s">
        <v>10</v>
      </c>
      <c r="H2791" s="25" t="s">
        <v>10</v>
      </c>
      <c r="I2791" s="105"/>
    </row>
    <row r="2792" spans="1:18" ht="12" customHeight="1" x14ac:dyDescent="0.2">
      <c r="A2792" s="8">
        <v>31500</v>
      </c>
      <c r="B2792" s="9" t="s">
        <v>10</v>
      </c>
      <c r="C2792" s="8">
        <v>41980</v>
      </c>
      <c r="D2792" s="8" t="s">
        <v>33</v>
      </c>
      <c r="E2792" s="25" t="s">
        <v>10</v>
      </c>
      <c r="F2792" s="17" t="s">
        <v>12</v>
      </c>
      <c r="G2792" s="25" t="s">
        <v>10</v>
      </c>
      <c r="H2792" s="25" t="s">
        <v>10</v>
      </c>
      <c r="I2792" s="105"/>
    </row>
    <row r="2793" spans="1:18" ht="14.25" x14ac:dyDescent="0.3">
      <c r="A2793" s="4"/>
      <c r="B2793" s="5"/>
      <c r="C2793" s="6" t="s">
        <v>34</v>
      </c>
      <c r="D2793" s="7"/>
      <c r="E2793" s="18"/>
      <c r="F2793" s="18"/>
      <c r="G2793" s="19"/>
      <c r="H2793" s="19"/>
      <c r="I2793" s="89"/>
      <c r="J2793" s="73" t="s">
        <v>905</v>
      </c>
      <c r="K2793" s="83"/>
      <c r="L2793" s="73" t="s">
        <v>906</v>
      </c>
      <c r="M2793" s="83"/>
      <c r="N2793" s="73" t="s">
        <v>907</v>
      </c>
      <c r="O2793" s="83"/>
      <c r="P2793" s="73" t="s">
        <v>908</v>
      </c>
      <c r="Q2793" s="83"/>
      <c r="R2793" s="73" t="s">
        <v>909</v>
      </c>
    </row>
    <row r="2794" spans="1:18" ht="12" customHeight="1" x14ac:dyDescent="0.2">
      <c r="A2794" s="8">
        <v>31500</v>
      </c>
      <c r="B2794" s="9" t="s">
        <v>10</v>
      </c>
      <c r="C2794" s="8">
        <v>43215</v>
      </c>
      <c r="D2794" s="8" t="s">
        <v>41</v>
      </c>
      <c r="E2794" s="25" t="s">
        <v>10</v>
      </c>
      <c r="F2794" s="17" t="s">
        <v>12</v>
      </c>
      <c r="G2794" s="25" t="s">
        <v>10</v>
      </c>
      <c r="H2794" s="25" t="s">
        <v>10</v>
      </c>
      <c r="I2794" s="105"/>
    </row>
    <row r="2795" spans="1:18" ht="14.25" x14ac:dyDescent="0.3">
      <c r="A2795" s="4"/>
      <c r="B2795" s="5"/>
      <c r="C2795" s="6" t="s">
        <v>43</v>
      </c>
      <c r="D2795" s="7"/>
      <c r="E2795" s="18"/>
      <c r="F2795" s="18"/>
      <c r="G2795" s="19"/>
      <c r="H2795" s="19"/>
      <c r="I2795" s="89"/>
      <c r="J2795" s="73" t="s">
        <v>905</v>
      </c>
      <c r="K2795" s="83"/>
      <c r="L2795" s="73" t="s">
        <v>906</v>
      </c>
      <c r="M2795" s="83"/>
      <c r="N2795" s="73" t="s">
        <v>907</v>
      </c>
      <c r="O2795" s="83"/>
      <c r="P2795" s="73" t="s">
        <v>908</v>
      </c>
      <c r="Q2795" s="83"/>
      <c r="R2795" s="73" t="s">
        <v>909</v>
      </c>
    </row>
    <row r="2796" spans="1:18" ht="12" customHeight="1" x14ac:dyDescent="0.2">
      <c r="A2796" s="8">
        <v>31500</v>
      </c>
      <c r="B2796" s="9" t="s">
        <v>10</v>
      </c>
      <c r="C2796" s="8">
        <v>44306</v>
      </c>
      <c r="D2796" s="8" t="s">
        <v>189</v>
      </c>
      <c r="E2796" s="25" t="s">
        <v>10</v>
      </c>
      <c r="F2796" s="17" t="s">
        <v>12</v>
      </c>
      <c r="G2796" s="25" t="s">
        <v>10</v>
      </c>
      <c r="H2796" s="25" t="s">
        <v>10</v>
      </c>
      <c r="I2796" s="105"/>
    </row>
    <row r="2797" spans="1:18" ht="14.25" x14ac:dyDescent="0.3">
      <c r="A2797" s="42" t="s">
        <v>682</v>
      </c>
      <c r="B2797" s="32"/>
      <c r="C2797" s="33"/>
      <c r="D2797" s="33"/>
      <c r="E2797" s="34"/>
      <c r="F2797" s="35"/>
      <c r="G2797" s="36"/>
      <c r="H2797" s="36"/>
      <c r="I2797" s="106"/>
    </row>
    <row r="2798" spans="1:18" ht="14.25" x14ac:dyDescent="0.3">
      <c r="A2798" s="3"/>
      <c r="B2798" s="280" t="s">
        <v>156</v>
      </c>
      <c r="C2798" s="281"/>
      <c r="D2798" s="281"/>
      <c r="E2798" s="281"/>
      <c r="F2798" s="281"/>
      <c r="G2798" s="282"/>
      <c r="H2798" s="64"/>
      <c r="I2798" s="95"/>
    </row>
    <row r="2799" spans="1:18" ht="14.25" x14ac:dyDescent="0.3">
      <c r="A2799" s="4"/>
      <c r="B2799" s="5"/>
      <c r="C2799" s="6" t="s">
        <v>79</v>
      </c>
      <c r="D2799" s="7"/>
      <c r="E2799" s="18"/>
      <c r="F2799" s="18"/>
      <c r="G2799" s="19"/>
      <c r="H2799" s="19"/>
      <c r="I2799" s="89"/>
      <c r="J2799" s="73" t="s">
        <v>905</v>
      </c>
      <c r="K2799" s="83"/>
      <c r="L2799" s="73" t="s">
        <v>906</v>
      </c>
      <c r="M2799" s="83"/>
      <c r="N2799" s="73" t="s">
        <v>907</v>
      </c>
      <c r="O2799" s="83"/>
      <c r="P2799" s="73" t="s">
        <v>908</v>
      </c>
      <c r="Q2799" s="83"/>
      <c r="R2799" s="73" t="s">
        <v>909</v>
      </c>
    </row>
    <row r="2800" spans="1:18" ht="12" customHeight="1" x14ac:dyDescent="0.2">
      <c r="A2800" s="8">
        <v>31500</v>
      </c>
      <c r="B2800" s="8">
        <v>4000</v>
      </c>
      <c r="C2800" s="8">
        <v>54500</v>
      </c>
      <c r="D2800" s="8" t="s">
        <v>157</v>
      </c>
      <c r="E2800" s="25" t="s">
        <v>10</v>
      </c>
      <c r="F2800" s="17" t="s">
        <v>12</v>
      </c>
      <c r="G2800" s="25" t="s">
        <v>10</v>
      </c>
      <c r="H2800" s="25" t="s">
        <v>10</v>
      </c>
      <c r="I2800" s="105"/>
    </row>
    <row r="2801" spans="1:18" ht="14.25" x14ac:dyDescent="0.3">
      <c r="A2801" s="11"/>
      <c r="B2801" s="11"/>
      <c r="C2801" s="11" t="s">
        <v>94</v>
      </c>
      <c r="D2801" s="11"/>
      <c r="E2801" s="22"/>
      <c r="F2801" s="22"/>
      <c r="G2801" s="22"/>
      <c r="H2801" s="22"/>
      <c r="I2801" s="101"/>
      <c r="J2801" s="73" t="s">
        <v>905</v>
      </c>
      <c r="K2801" s="83"/>
      <c r="L2801" s="73" t="s">
        <v>906</v>
      </c>
      <c r="M2801" s="83"/>
      <c r="N2801" s="73" t="s">
        <v>907</v>
      </c>
      <c r="O2801" s="83"/>
      <c r="P2801" s="73" t="s">
        <v>908</v>
      </c>
      <c r="Q2801" s="83"/>
      <c r="R2801" s="73" t="s">
        <v>909</v>
      </c>
    </row>
    <row r="2802" spans="1:18" ht="12" customHeight="1" x14ac:dyDescent="0.2">
      <c r="A2802" s="8">
        <v>31500</v>
      </c>
      <c r="B2802" s="8">
        <v>4000</v>
      </c>
      <c r="C2802" s="8">
        <v>57111</v>
      </c>
      <c r="D2802" s="8" t="s">
        <v>158</v>
      </c>
      <c r="E2802" s="25" t="s">
        <v>10</v>
      </c>
      <c r="F2802" s="17" t="s">
        <v>12</v>
      </c>
      <c r="G2802" s="25" t="s">
        <v>10</v>
      </c>
      <c r="H2802" s="25" t="s">
        <v>10</v>
      </c>
      <c r="I2802" s="105"/>
    </row>
    <row r="2803" spans="1:18" ht="12" customHeight="1" x14ac:dyDescent="0.2">
      <c r="A2803" s="8">
        <v>31500</v>
      </c>
      <c r="B2803" s="8">
        <v>4000</v>
      </c>
      <c r="C2803" s="8">
        <v>57112</v>
      </c>
      <c r="D2803" s="8" t="s">
        <v>159</v>
      </c>
      <c r="E2803" s="25" t="s">
        <v>10</v>
      </c>
      <c r="F2803" s="17" t="s">
        <v>12</v>
      </c>
      <c r="G2803" s="25" t="s">
        <v>10</v>
      </c>
      <c r="H2803" s="25" t="s">
        <v>10</v>
      </c>
      <c r="I2803" s="105"/>
    </row>
    <row r="2804" spans="1:18" ht="12" customHeight="1" x14ac:dyDescent="0.2">
      <c r="A2804" s="8">
        <v>31500</v>
      </c>
      <c r="B2804" s="8">
        <v>4000</v>
      </c>
      <c r="C2804" s="8">
        <v>57200</v>
      </c>
      <c r="D2804" s="8" t="s">
        <v>160</v>
      </c>
      <c r="E2804" s="25" t="s">
        <v>10</v>
      </c>
      <c r="F2804" s="17" t="s">
        <v>12</v>
      </c>
      <c r="G2804" s="25" t="s">
        <v>10</v>
      </c>
      <c r="H2804" s="25" t="s">
        <v>10</v>
      </c>
      <c r="I2804" s="105"/>
    </row>
    <row r="2805" spans="1:18" ht="12" customHeight="1" x14ac:dyDescent="0.2">
      <c r="A2805" s="8">
        <v>31500</v>
      </c>
      <c r="B2805" s="8">
        <v>4000</v>
      </c>
      <c r="C2805" s="8">
        <v>57331</v>
      </c>
      <c r="D2805" s="8" t="s">
        <v>95</v>
      </c>
      <c r="E2805" s="25" t="s">
        <v>10</v>
      </c>
      <c r="F2805" s="17" t="s">
        <v>12</v>
      </c>
      <c r="G2805" s="25" t="s">
        <v>10</v>
      </c>
      <c r="H2805" s="25" t="s">
        <v>10</v>
      </c>
      <c r="I2805" s="105"/>
    </row>
    <row r="2806" spans="1:18" ht="12" customHeight="1" x14ac:dyDescent="0.2">
      <c r="A2806" s="8">
        <v>31500</v>
      </c>
      <c r="B2806" s="8">
        <v>4000</v>
      </c>
      <c r="C2806" s="8">
        <v>57332</v>
      </c>
      <c r="D2806" s="8" t="s">
        <v>96</v>
      </c>
      <c r="E2806" s="25" t="s">
        <v>10</v>
      </c>
      <c r="F2806" s="17" t="s">
        <v>12</v>
      </c>
      <c r="G2806" s="25" t="s">
        <v>10</v>
      </c>
      <c r="H2806" s="25" t="s">
        <v>10</v>
      </c>
      <c r="I2806" s="105"/>
    </row>
    <row r="2807" spans="1:18" ht="14.25" x14ac:dyDescent="0.3">
      <c r="A2807" s="283" t="s">
        <v>190</v>
      </c>
      <c r="B2807" s="284"/>
      <c r="C2807" s="284"/>
      <c r="D2807" s="284"/>
      <c r="E2807" s="284"/>
      <c r="F2807" s="284"/>
      <c r="G2807" s="285"/>
      <c r="H2807" s="147"/>
      <c r="I2807" s="148"/>
    </row>
    <row r="2808" spans="1:18" ht="14.25" x14ac:dyDescent="0.3">
      <c r="A2808" s="286" t="s">
        <v>683</v>
      </c>
      <c r="B2808" s="287"/>
      <c r="C2808" s="287"/>
      <c r="D2808" s="287"/>
      <c r="E2808" s="287"/>
      <c r="F2808" s="287"/>
      <c r="G2808" s="288"/>
      <c r="H2808" s="149"/>
      <c r="I2808" s="150"/>
    </row>
    <row r="2809" spans="1:18" ht="14.25" x14ac:dyDescent="0.3">
      <c r="A2809" s="3"/>
      <c r="B2809" s="280" t="s">
        <v>8</v>
      </c>
      <c r="C2809" s="281"/>
      <c r="D2809" s="281"/>
      <c r="E2809" s="281"/>
      <c r="F2809" s="281"/>
      <c r="G2809" s="282"/>
      <c r="H2809" s="63"/>
      <c r="I2809" s="102"/>
      <c r="J2809" s="277"/>
      <c r="K2809" s="278"/>
      <c r="L2809" s="278"/>
      <c r="M2809" s="278"/>
      <c r="N2809" s="278"/>
      <c r="O2809" s="278"/>
      <c r="P2809" s="278"/>
      <c r="Q2809" s="278"/>
      <c r="R2809" s="279"/>
    </row>
    <row r="2810" spans="1:18" ht="14.25" x14ac:dyDescent="0.3">
      <c r="A2810" s="4"/>
      <c r="B2810" s="5"/>
      <c r="C2810" s="6" t="s">
        <v>9</v>
      </c>
      <c r="D2810" s="7"/>
      <c r="E2810" s="18"/>
      <c r="F2810" s="18"/>
      <c r="G2810" s="19"/>
      <c r="H2810" s="19"/>
      <c r="I2810" s="89"/>
      <c r="J2810" s="73" t="s">
        <v>905</v>
      </c>
      <c r="K2810" s="83"/>
      <c r="L2810" s="73" t="s">
        <v>906</v>
      </c>
      <c r="M2810" s="83"/>
      <c r="N2810" s="73" t="s">
        <v>907</v>
      </c>
      <c r="O2810" s="83"/>
      <c r="P2810" s="73" t="s">
        <v>908</v>
      </c>
      <c r="Q2810" s="83"/>
      <c r="R2810" s="73" t="s">
        <v>909</v>
      </c>
    </row>
    <row r="2811" spans="1:18" ht="12" customHeight="1" x14ac:dyDescent="0.2">
      <c r="A2811" s="8">
        <v>31600</v>
      </c>
      <c r="B2811" s="9" t="s">
        <v>10</v>
      </c>
      <c r="C2811" s="8">
        <v>11111</v>
      </c>
      <c r="D2811" s="8" t="s">
        <v>11</v>
      </c>
      <c r="E2811" s="25" t="s">
        <v>10</v>
      </c>
      <c r="F2811" s="17" t="s">
        <v>12</v>
      </c>
      <c r="G2811" s="25" t="s">
        <v>10</v>
      </c>
      <c r="H2811" s="25" t="s">
        <v>10</v>
      </c>
      <c r="I2811" s="105"/>
    </row>
    <row r="2812" spans="1:18" ht="12" customHeight="1" x14ac:dyDescent="0.2">
      <c r="A2812" s="8">
        <v>31600</v>
      </c>
      <c r="B2812" s="9" t="s">
        <v>10</v>
      </c>
      <c r="C2812" s="8">
        <v>11112</v>
      </c>
      <c r="D2812" s="8" t="s">
        <v>13</v>
      </c>
      <c r="E2812" s="25" t="s">
        <v>10</v>
      </c>
      <c r="F2812" s="17" t="s">
        <v>12</v>
      </c>
      <c r="G2812" s="25" t="s">
        <v>10</v>
      </c>
      <c r="H2812" s="25" t="s">
        <v>10</v>
      </c>
      <c r="I2812" s="105"/>
    </row>
    <row r="2813" spans="1:18" ht="14.25" x14ac:dyDescent="0.3">
      <c r="A2813" s="4"/>
      <c r="B2813" s="5"/>
      <c r="C2813" s="6" t="s">
        <v>14</v>
      </c>
      <c r="D2813" s="7"/>
      <c r="E2813" s="18"/>
      <c r="F2813" s="18"/>
      <c r="G2813" s="19"/>
      <c r="H2813" s="19"/>
      <c r="I2813" s="89"/>
      <c r="J2813" s="73" t="s">
        <v>905</v>
      </c>
      <c r="K2813" s="83"/>
      <c r="L2813" s="73" t="s">
        <v>906</v>
      </c>
      <c r="M2813" s="83"/>
      <c r="N2813" s="73" t="s">
        <v>907</v>
      </c>
      <c r="O2813" s="83"/>
      <c r="P2813" s="73" t="s">
        <v>908</v>
      </c>
      <c r="Q2813" s="83"/>
      <c r="R2813" s="73" t="s">
        <v>909</v>
      </c>
    </row>
    <row r="2814" spans="1:18" ht="12" customHeight="1" x14ac:dyDescent="0.2">
      <c r="A2814" s="8">
        <v>31600</v>
      </c>
      <c r="B2814" s="9" t="s">
        <v>10</v>
      </c>
      <c r="C2814" s="8">
        <v>41110</v>
      </c>
      <c r="D2814" s="8" t="s">
        <v>15</v>
      </c>
      <c r="E2814" s="25" t="s">
        <v>10</v>
      </c>
      <c r="F2814" s="17" t="s">
        <v>12</v>
      </c>
      <c r="G2814" s="25" t="s">
        <v>10</v>
      </c>
      <c r="H2814" s="25" t="s">
        <v>10</v>
      </c>
      <c r="I2814" s="105"/>
    </row>
    <row r="2815" spans="1:18" ht="12" customHeight="1" x14ac:dyDescent="0.2">
      <c r="A2815" s="8">
        <v>31600</v>
      </c>
      <c r="B2815" s="9" t="s">
        <v>10</v>
      </c>
      <c r="C2815" s="8">
        <v>41113</v>
      </c>
      <c r="D2815" s="8" t="s">
        <v>16</v>
      </c>
      <c r="E2815" s="25" t="s">
        <v>10</v>
      </c>
      <c r="F2815" s="17" t="s">
        <v>12</v>
      </c>
      <c r="G2815" s="25" t="s">
        <v>10</v>
      </c>
      <c r="H2815" s="25" t="s">
        <v>10</v>
      </c>
      <c r="I2815" s="105"/>
    </row>
    <row r="2816" spans="1:18" ht="12" customHeight="1" x14ac:dyDescent="0.2">
      <c r="A2816" s="8">
        <v>31600</v>
      </c>
      <c r="B2816" s="9" t="s">
        <v>10</v>
      </c>
      <c r="C2816" s="8">
        <v>41114</v>
      </c>
      <c r="D2816" s="8" t="s">
        <v>17</v>
      </c>
      <c r="E2816" s="25" t="s">
        <v>10</v>
      </c>
      <c r="F2816" s="17" t="s">
        <v>12</v>
      </c>
      <c r="G2816" s="25" t="s">
        <v>10</v>
      </c>
      <c r="H2816" s="25" t="s">
        <v>10</v>
      </c>
      <c r="I2816" s="105"/>
    </row>
    <row r="2817" spans="1:46" ht="12" customHeight="1" x14ac:dyDescent="0.2">
      <c r="A2817" s="8">
        <v>31600</v>
      </c>
      <c r="B2817" s="9" t="s">
        <v>10</v>
      </c>
      <c r="C2817" s="8">
        <v>41500</v>
      </c>
      <c r="D2817" s="8" t="s">
        <v>20</v>
      </c>
      <c r="E2817" s="25" t="s">
        <v>10</v>
      </c>
      <c r="F2817" s="17" t="s">
        <v>12</v>
      </c>
      <c r="G2817" s="25" t="s">
        <v>10</v>
      </c>
      <c r="H2817" s="25" t="s">
        <v>10</v>
      </c>
      <c r="I2817" s="105"/>
    </row>
    <row r="2818" spans="1:46" ht="12" customHeight="1" x14ac:dyDescent="0.2">
      <c r="A2818" s="8">
        <v>31600</v>
      </c>
      <c r="B2818" s="9" t="s">
        <v>10</v>
      </c>
      <c r="C2818" s="8">
        <v>41953</v>
      </c>
      <c r="D2818" s="8" t="s">
        <v>31</v>
      </c>
      <c r="E2818" s="25" t="s">
        <v>10</v>
      </c>
      <c r="F2818" s="17" t="s">
        <v>12</v>
      </c>
      <c r="G2818" s="25" t="s">
        <v>10</v>
      </c>
      <c r="H2818" s="25" t="s">
        <v>10</v>
      </c>
      <c r="I2818" s="105"/>
    </row>
    <row r="2819" spans="1:46" ht="12" customHeight="1" x14ac:dyDescent="0.2">
      <c r="A2819" s="8">
        <v>31600</v>
      </c>
      <c r="B2819" s="9" t="s">
        <v>10</v>
      </c>
      <c r="C2819" s="8">
        <v>41980</v>
      </c>
      <c r="D2819" s="8" t="s">
        <v>33</v>
      </c>
      <c r="E2819" s="25" t="s">
        <v>10</v>
      </c>
      <c r="F2819" s="17" t="s">
        <v>12</v>
      </c>
      <c r="G2819" s="25" t="s">
        <v>10</v>
      </c>
      <c r="H2819" s="25" t="s">
        <v>10</v>
      </c>
      <c r="I2819" s="105"/>
    </row>
    <row r="2820" spans="1:46" ht="14.25" x14ac:dyDescent="0.3">
      <c r="A2820" s="4"/>
      <c r="B2820" s="5"/>
      <c r="C2820" s="6" t="s">
        <v>34</v>
      </c>
      <c r="D2820" s="7"/>
      <c r="E2820" s="18"/>
      <c r="F2820" s="18"/>
      <c r="G2820" s="19"/>
      <c r="H2820" s="19"/>
      <c r="I2820" s="89"/>
      <c r="J2820" s="73" t="s">
        <v>905</v>
      </c>
      <c r="K2820" s="83"/>
      <c r="L2820" s="73" t="s">
        <v>906</v>
      </c>
      <c r="M2820" s="83"/>
      <c r="N2820" s="73" t="s">
        <v>907</v>
      </c>
      <c r="O2820" s="83"/>
      <c r="P2820" s="73" t="s">
        <v>908</v>
      </c>
      <c r="Q2820" s="83"/>
      <c r="R2820" s="73" t="s">
        <v>909</v>
      </c>
    </row>
    <row r="2821" spans="1:46" ht="12" customHeight="1" x14ac:dyDescent="0.2">
      <c r="A2821" s="8">
        <v>31600</v>
      </c>
      <c r="B2821" s="9" t="s">
        <v>10</v>
      </c>
      <c r="C2821" s="8">
        <v>43215</v>
      </c>
      <c r="D2821" s="8" t="s">
        <v>41</v>
      </c>
      <c r="E2821" s="25" t="s">
        <v>10</v>
      </c>
      <c r="F2821" s="17" t="s">
        <v>12</v>
      </c>
      <c r="G2821" s="25" t="s">
        <v>10</v>
      </c>
      <c r="H2821" s="25" t="s">
        <v>10</v>
      </c>
      <c r="I2821" s="105"/>
    </row>
    <row r="2822" spans="1:46" ht="14.25" x14ac:dyDescent="0.3">
      <c r="A2822" s="4"/>
      <c r="B2822" s="5"/>
      <c r="C2822" s="6" t="s">
        <v>52</v>
      </c>
      <c r="D2822" s="7"/>
      <c r="E2822" s="18"/>
      <c r="F2822" s="18"/>
      <c r="G2822" s="19"/>
      <c r="H2822" s="19"/>
      <c r="I2822" s="89"/>
      <c r="J2822" s="73" t="s">
        <v>905</v>
      </c>
      <c r="K2822" s="83"/>
      <c r="L2822" s="73" t="s">
        <v>906</v>
      </c>
      <c r="M2822" s="83"/>
      <c r="N2822" s="73" t="s">
        <v>907</v>
      </c>
      <c r="O2822" s="83"/>
      <c r="P2822" s="73" t="s">
        <v>908</v>
      </c>
      <c r="Q2822" s="83"/>
      <c r="R2822" s="73" t="s">
        <v>909</v>
      </c>
    </row>
    <row r="2823" spans="1:46" ht="12" customHeight="1" x14ac:dyDescent="0.2">
      <c r="A2823" s="8">
        <v>31600</v>
      </c>
      <c r="B2823" s="9" t="s">
        <v>10</v>
      </c>
      <c r="C2823" s="8">
        <v>45304</v>
      </c>
      <c r="D2823" s="8" t="s">
        <v>51</v>
      </c>
      <c r="E2823" s="25" t="s">
        <v>10</v>
      </c>
      <c r="F2823" s="17" t="s">
        <v>12</v>
      </c>
      <c r="G2823" s="25" t="s">
        <v>10</v>
      </c>
      <c r="H2823" s="25" t="s">
        <v>10</v>
      </c>
      <c r="I2823" s="105"/>
    </row>
    <row r="2824" spans="1:46" ht="14.25" x14ac:dyDescent="0.3">
      <c r="A2824" s="42" t="s">
        <v>684</v>
      </c>
      <c r="B2824" s="32"/>
      <c r="C2824" s="33"/>
      <c r="D2824" s="33"/>
      <c r="E2824" s="34"/>
      <c r="F2824" s="35"/>
      <c r="G2824" s="36"/>
      <c r="H2824" s="36"/>
      <c r="I2824" s="106"/>
    </row>
    <row r="2825" spans="1:46" ht="14.25" x14ac:dyDescent="0.3">
      <c r="A2825" s="3"/>
      <c r="B2825" s="280" t="s">
        <v>212</v>
      </c>
      <c r="C2825" s="281"/>
      <c r="D2825" s="281"/>
      <c r="E2825" s="281"/>
      <c r="F2825" s="281"/>
      <c r="G2825" s="282"/>
      <c r="H2825" s="63"/>
      <c r="I2825" s="102"/>
      <c r="J2825" s="277"/>
      <c r="K2825" s="278"/>
      <c r="L2825" s="278"/>
      <c r="M2825" s="278"/>
      <c r="N2825" s="278"/>
      <c r="O2825" s="278"/>
      <c r="P2825" s="278"/>
      <c r="Q2825" s="278"/>
      <c r="R2825" s="279"/>
    </row>
    <row r="2826" spans="1:46" ht="14.25" x14ac:dyDescent="0.3">
      <c r="A2826" s="4"/>
      <c r="B2826" s="5"/>
      <c r="C2826" s="6" t="s">
        <v>655</v>
      </c>
      <c r="D2826" s="7"/>
      <c r="E2826" s="18"/>
      <c r="F2826" s="18"/>
      <c r="G2826" s="19"/>
      <c r="H2826" s="19"/>
      <c r="I2826" s="89"/>
      <c r="J2826" s="73" t="s">
        <v>905</v>
      </c>
      <c r="K2826" s="83"/>
      <c r="L2826" s="73" t="s">
        <v>906</v>
      </c>
      <c r="M2826" s="83"/>
      <c r="N2826" s="73" t="s">
        <v>907</v>
      </c>
      <c r="O2826" s="83"/>
      <c r="P2826" s="73" t="s">
        <v>908</v>
      </c>
      <c r="Q2826" s="83"/>
      <c r="R2826" s="73" t="s">
        <v>909</v>
      </c>
    </row>
    <row r="2827" spans="1:46" ht="12" customHeight="1" x14ac:dyDescent="0.2">
      <c r="A2827" s="8">
        <v>31600</v>
      </c>
      <c r="B2827" s="8">
        <v>2300</v>
      </c>
      <c r="C2827" s="8">
        <v>53712</v>
      </c>
      <c r="D2827" s="8" t="s">
        <v>113</v>
      </c>
      <c r="E2827" s="25" t="s">
        <v>10</v>
      </c>
      <c r="F2827" s="17" t="s">
        <v>12</v>
      </c>
      <c r="G2827" s="25" t="s">
        <v>10</v>
      </c>
      <c r="H2827" s="25" t="s">
        <v>10</v>
      </c>
      <c r="I2827" s="105"/>
    </row>
    <row r="2828" spans="1:46" s="144" customFormat="1" ht="14.25" x14ac:dyDescent="0.3">
      <c r="A2828" s="3"/>
      <c r="B2828" s="280" t="s">
        <v>146</v>
      </c>
      <c r="C2828" s="281"/>
      <c r="D2828" s="281"/>
      <c r="E2828" s="281"/>
      <c r="F2828" s="281"/>
      <c r="G2828" s="282"/>
      <c r="H2828" s="63"/>
      <c r="I2828" s="102"/>
      <c r="J2828" s="277"/>
      <c r="K2828" s="278"/>
      <c r="L2828" s="278"/>
      <c r="M2828" s="278"/>
      <c r="N2828" s="278"/>
      <c r="O2828" s="278"/>
      <c r="P2828" s="278"/>
      <c r="Q2828" s="278"/>
      <c r="R2828" s="279"/>
      <c r="S2828" s="62"/>
      <c r="T2828" s="62"/>
      <c r="U2828" s="62"/>
      <c r="V2828" s="62"/>
      <c r="W2828" s="62"/>
      <c r="X2828" s="62"/>
      <c r="Y2828" s="62"/>
      <c r="Z2828" s="62"/>
      <c r="AA2828" s="62"/>
      <c r="AB2828" s="62"/>
      <c r="AC2828" s="62"/>
      <c r="AD2828" s="62"/>
      <c r="AE2828" s="62"/>
      <c r="AF2828" s="62"/>
      <c r="AG2828" s="62"/>
      <c r="AH2828" s="62"/>
      <c r="AI2828" s="62"/>
      <c r="AJ2828" s="62"/>
      <c r="AK2828" s="62"/>
      <c r="AL2828" s="62"/>
      <c r="AM2828" s="62"/>
      <c r="AN2828" s="62"/>
      <c r="AO2828" s="62"/>
      <c r="AP2828" s="62"/>
      <c r="AQ2828" s="62"/>
      <c r="AR2828" s="62"/>
      <c r="AS2828" s="62"/>
      <c r="AT2828" s="62"/>
    </row>
    <row r="2829" spans="1:46" ht="14.25" x14ac:dyDescent="0.3">
      <c r="A2829" s="12"/>
      <c r="B2829" s="13"/>
      <c r="C2829" s="14" t="s">
        <v>147</v>
      </c>
      <c r="D2829" s="15"/>
      <c r="E2829" s="23"/>
      <c r="F2829" s="23"/>
      <c r="G2829" s="24"/>
      <c r="H2829" s="24"/>
      <c r="I2829" s="103"/>
      <c r="J2829" s="73" t="s">
        <v>905</v>
      </c>
      <c r="K2829" s="83"/>
      <c r="L2829" s="73" t="s">
        <v>906</v>
      </c>
      <c r="M2829" s="83"/>
      <c r="N2829" s="73" t="s">
        <v>907</v>
      </c>
      <c r="O2829" s="83"/>
      <c r="P2829" s="73" t="s">
        <v>908</v>
      </c>
      <c r="Q2829" s="83"/>
      <c r="R2829" s="73" t="s">
        <v>909</v>
      </c>
    </row>
    <row r="2830" spans="1:46" ht="12" customHeight="1" x14ac:dyDescent="0.2">
      <c r="A2830" s="8">
        <v>31600</v>
      </c>
      <c r="B2830" s="8">
        <v>2900</v>
      </c>
      <c r="C2830" s="8">
        <v>58220</v>
      </c>
      <c r="D2830" s="8" t="s">
        <v>869</v>
      </c>
      <c r="E2830" s="20" t="s">
        <v>10</v>
      </c>
      <c r="F2830" s="17" t="s">
        <v>12</v>
      </c>
      <c r="G2830" s="20" t="s">
        <v>10</v>
      </c>
      <c r="H2830" s="20" t="s">
        <v>10</v>
      </c>
      <c r="I2830" s="90"/>
    </row>
    <row r="2831" spans="1:46" ht="14.25" x14ac:dyDescent="0.3">
      <c r="A2831" s="3"/>
      <c r="B2831" s="280" t="s">
        <v>156</v>
      </c>
      <c r="C2831" s="281"/>
      <c r="D2831" s="281"/>
      <c r="E2831" s="281"/>
      <c r="F2831" s="281"/>
      <c r="G2831" s="282"/>
      <c r="H2831" s="63"/>
      <c r="I2831" s="102"/>
      <c r="J2831" s="277"/>
      <c r="K2831" s="278"/>
      <c r="L2831" s="278"/>
      <c r="M2831" s="278"/>
      <c r="N2831" s="278"/>
      <c r="O2831" s="278"/>
      <c r="P2831" s="278"/>
      <c r="Q2831" s="278"/>
      <c r="R2831" s="279"/>
    </row>
    <row r="2832" spans="1:46" s="139" customFormat="1" ht="14.25" x14ac:dyDescent="0.3">
      <c r="A2832" s="50"/>
      <c r="B2832" s="51"/>
      <c r="C2832" s="52" t="s">
        <v>55</v>
      </c>
      <c r="D2832" s="56"/>
      <c r="E2832" s="53"/>
      <c r="F2832" s="53"/>
      <c r="G2832" s="54"/>
      <c r="H2832" s="54"/>
      <c r="I2832" s="110"/>
      <c r="J2832" s="73" t="s">
        <v>905</v>
      </c>
      <c r="K2832" s="83"/>
      <c r="L2832" s="73" t="s">
        <v>906</v>
      </c>
      <c r="M2832" s="83"/>
      <c r="N2832" s="73" t="s">
        <v>907</v>
      </c>
      <c r="O2832" s="83"/>
      <c r="P2832" s="73" t="s">
        <v>908</v>
      </c>
      <c r="Q2832" s="83"/>
      <c r="R2832" s="73" t="s">
        <v>909</v>
      </c>
      <c r="S2832" s="62"/>
      <c r="T2832" s="62"/>
      <c r="U2832" s="62"/>
      <c r="V2832" s="62"/>
      <c r="W2832" s="62"/>
      <c r="X2832" s="62"/>
      <c r="Y2832" s="62"/>
      <c r="Z2832" s="62"/>
      <c r="AA2832" s="62"/>
      <c r="AB2832" s="62"/>
      <c r="AC2832" s="62"/>
      <c r="AD2832" s="62"/>
      <c r="AE2832" s="62"/>
      <c r="AF2832" s="62"/>
      <c r="AG2832" s="62"/>
      <c r="AH2832" s="62"/>
      <c r="AI2832" s="62"/>
      <c r="AJ2832" s="62"/>
      <c r="AK2832" s="62"/>
      <c r="AL2832" s="62"/>
      <c r="AM2832" s="62"/>
      <c r="AN2832" s="62"/>
      <c r="AO2832" s="62"/>
      <c r="AP2832" s="62"/>
      <c r="AQ2832" s="62"/>
      <c r="AR2832" s="62"/>
      <c r="AS2832" s="62"/>
      <c r="AT2832" s="62"/>
    </row>
    <row r="2833" spans="1:46" s="139" customFormat="1" x14ac:dyDescent="0.2">
      <c r="A2833" s="44">
        <v>31600</v>
      </c>
      <c r="B2833" s="44">
        <v>4000</v>
      </c>
      <c r="C2833" s="44">
        <v>51100</v>
      </c>
      <c r="D2833" s="44" t="s">
        <v>56</v>
      </c>
      <c r="E2833" s="47" t="s">
        <v>10</v>
      </c>
      <c r="F2833" s="45" t="s">
        <v>12</v>
      </c>
      <c r="G2833" s="45" t="s">
        <v>742</v>
      </c>
      <c r="H2833" s="45" t="s">
        <v>949</v>
      </c>
      <c r="I2833" s="98"/>
      <c r="J2833" s="137"/>
      <c r="K2833" s="138"/>
      <c r="L2833" s="137"/>
      <c r="M2833" s="138"/>
      <c r="N2833" s="137"/>
      <c r="O2833" s="138"/>
      <c r="P2833" s="137"/>
      <c r="Q2833" s="138"/>
      <c r="R2833" s="137"/>
      <c r="S2833" s="62"/>
      <c r="T2833" s="62"/>
      <c r="U2833" s="62"/>
      <c r="V2833" s="62"/>
      <c r="W2833" s="62"/>
      <c r="X2833" s="62"/>
      <c r="Y2833" s="62"/>
      <c r="Z2833" s="62"/>
      <c r="AA2833" s="62"/>
      <c r="AB2833" s="62"/>
      <c r="AC2833" s="62"/>
      <c r="AD2833" s="62"/>
      <c r="AE2833" s="62"/>
      <c r="AF2833" s="62"/>
      <c r="AG2833" s="62"/>
      <c r="AH2833" s="62"/>
      <c r="AI2833" s="62"/>
      <c r="AJ2833" s="62"/>
      <c r="AK2833" s="62"/>
      <c r="AL2833" s="62"/>
      <c r="AM2833" s="62"/>
      <c r="AN2833" s="62"/>
      <c r="AO2833" s="62"/>
      <c r="AP2833" s="62"/>
      <c r="AQ2833" s="62"/>
      <c r="AR2833" s="62"/>
      <c r="AS2833" s="62"/>
      <c r="AT2833" s="62"/>
    </row>
    <row r="2834" spans="1:46" s="139" customFormat="1" x14ac:dyDescent="0.2">
      <c r="A2834" s="44">
        <v>31600</v>
      </c>
      <c r="B2834" s="44">
        <v>4000</v>
      </c>
      <c r="C2834" s="44">
        <v>51100</v>
      </c>
      <c r="D2834" s="44" t="s">
        <v>56</v>
      </c>
      <c r="E2834" s="47" t="s">
        <v>10</v>
      </c>
      <c r="F2834" s="45" t="s">
        <v>12</v>
      </c>
      <c r="G2834" s="45" t="s">
        <v>738</v>
      </c>
      <c r="H2834" s="45" t="s">
        <v>950</v>
      </c>
      <c r="I2834" s="98"/>
      <c r="J2834" s="137"/>
      <c r="K2834" s="138"/>
      <c r="L2834" s="137"/>
      <c r="M2834" s="138"/>
      <c r="N2834" s="137"/>
      <c r="O2834" s="138"/>
      <c r="P2834" s="137"/>
      <c r="Q2834" s="138"/>
      <c r="R2834" s="137"/>
      <c r="S2834" s="62"/>
      <c r="T2834" s="62"/>
      <c r="U2834" s="62"/>
      <c r="V2834" s="62"/>
      <c r="W2834" s="62"/>
      <c r="X2834" s="62"/>
      <c r="Y2834" s="62"/>
      <c r="Z2834" s="62"/>
      <c r="AA2834" s="62"/>
      <c r="AB2834" s="62"/>
      <c r="AC2834" s="62"/>
      <c r="AD2834" s="62"/>
      <c r="AE2834" s="62"/>
      <c r="AF2834" s="62"/>
      <c r="AG2834" s="62"/>
      <c r="AH2834" s="62"/>
      <c r="AI2834" s="62"/>
      <c r="AJ2834" s="62"/>
      <c r="AK2834" s="62"/>
      <c r="AL2834" s="62"/>
      <c r="AM2834" s="62"/>
      <c r="AN2834" s="62"/>
      <c r="AO2834" s="62"/>
      <c r="AP2834" s="62"/>
      <c r="AQ2834" s="62"/>
      <c r="AR2834" s="62"/>
      <c r="AS2834" s="62"/>
      <c r="AT2834" s="62"/>
    </row>
    <row r="2835" spans="1:46" s="139" customFormat="1" ht="12" customHeight="1" x14ac:dyDescent="0.2">
      <c r="A2835" s="44">
        <v>31600</v>
      </c>
      <c r="B2835" s="44">
        <v>4000</v>
      </c>
      <c r="C2835" s="44">
        <v>51100</v>
      </c>
      <c r="D2835" s="44" t="s">
        <v>56</v>
      </c>
      <c r="E2835" s="47" t="s">
        <v>10</v>
      </c>
      <c r="F2835" s="45" t="s">
        <v>12</v>
      </c>
      <c r="G2835" s="45" t="s">
        <v>739</v>
      </c>
      <c r="H2835" s="45" t="s">
        <v>934</v>
      </c>
      <c r="I2835" s="98"/>
      <c r="J2835" s="137"/>
      <c r="K2835" s="138"/>
      <c r="L2835" s="137"/>
      <c r="M2835" s="138"/>
      <c r="N2835" s="137"/>
      <c r="O2835" s="138"/>
      <c r="P2835" s="137"/>
      <c r="Q2835" s="138"/>
      <c r="R2835" s="137"/>
      <c r="S2835" s="62"/>
      <c r="T2835" s="62"/>
      <c r="U2835" s="62"/>
      <c r="V2835" s="62"/>
      <c r="W2835" s="62"/>
      <c r="X2835" s="62"/>
      <c r="Y2835" s="62"/>
      <c r="Z2835" s="62"/>
      <c r="AA2835" s="62"/>
      <c r="AB2835" s="62"/>
      <c r="AC2835" s="62"/>
      <c r="AD2835" s="62"/>
      <c r="AE2835" s="62"/>
      <c r="AF2835" s="62"/>
      <c r="AG2835" s="62"/>
      <c r="AH2835" s="62"/>
      <c r="AI2835" s="62"/>
      <c r="AJ2835" s="62"/>
      <c r="AK2835" s="62"/>
      <c r="AL2835" s="62"/>
      <c r="AM2835" s="62"/>
      <c r="AN2835" s="62"/>
      <c r="AO2835" s="62"/>
      <c r="AP2835" s="62"/>
      <c r="AQ2835" s="62"/>
      <c r="AR2835" s="62"/>
      <c r="AS2835" s="62"/>
      <c r="AT2835" s="62"/>
    </row>
    <row r="2836" spans="1:46" s="139" customFormat="1" ht="12" customHeight="1" x14ac:dyDescent="0.2">
      <c r="A2836" s="44">
        <v>31600</v>
      </c>
      <c r="B2836" s="44">
        <v>4000</v>
      </c>
      <c r="C2836" s="44">
        <v>51100</v>
      </c>
      <c r="D2836" s="44" t="s">
        <v>56</v>
      </c>
      <c r="E2836" s="47" t="s">
        <v>10</v>
      </c>
      <c r="F2836" s="45" t="s">
        <v>12</v>
      </c>
      <c r="G2836" s="45" t="s">
        <v>740</v>
      </c>
      <c r="H2836" s="45" t="s">
        <v>954</v>
      </c>
      <c r="I2836" s="98"/>
      <c r="J2836" s="137"/>
      <c r="K2836" s="138"/>
      <c r="L2836" s="137"/>
      <c r="M2836" s="138"/>
      <c r="N2836" s="137"/>
      <c r="O2836" s="138"/>
      <c r="P2836" s="137"/>
      <c r="Q2836" s="138"/>
      <c r="R2836" s="137"/>
      <c r="S2836" s="62"/>
      <c r="T2836" s="62"/>
      <c r="U2836" s="62"/>
      <c r="V2836" s="62"/>
      <c r="W2836" s="62"/>
      <c r="X2836" s="62"/>
      <c r="Y2836" s="62"/>
      <c r="Z2836" s="62"/>
      <c r="AA2836" s="62"/>
      <c r="AB2836" s="62"/>
      <c r="AC2836" s="62"/>
      <c r="AD2836" s="62"/>
      <c r="AE2836" s="62"/>
      <c r="AF2836" s="62"/>
      <c r="AG2836" s="62"/>
      <c r="AH2836" s="62"/>
      <c r="AI2836" s="62"/>
      <c r="AJ2836" s="62"/>
      <c r="AK2836" s="62"/>
      <c r="AL2836" s="62"/>
      <c r="AM2836" s="62"/>
      <c r="AN2836" s="62"/>
      <c r="AO2836" s="62"/>
      <c r="AP2836" s="62"/>
      <c r="AQ2836" s="62"/>
      <c r="AR2836" s="62"/>
      <c r="AS2836" s="62"/>
      <c r="AT2836" s="62"/>
    </row>
    <row r="2837" spans="1:46" s="139" customFormat="1" ht="14.25" x14ac:dyDescent="0.3">
      <c r="A2837" s="50"/>
      <c r="B2837" s="55"/>
      <c r="C2837" s="56"/>
      <c r="D2837" s="56"/>
      <c r="E2837" s="57" t="s">
        <v>214</v>
      </c>
      <c r="F2837" s="53"/>
      <c r="G2837" s="54"/>
      <c r="H2837" s="54"/>
      <c r="I2837" s="110"/>
      <c r="J2837" s="137"/>
      <c r="K2837" s="138"/>
      <c r="L2837" s="137"/>
      <c r="M2837" s="138"/>
      <c r="N2837" s="137"/>
      <c r="O2837" s="138"/>
      <c r="P2837" s="137"/>
      <c r="Q2837" s="138"/>
      <c r="R2837" s="137"/>
      <c r="S2837" s="62"/>
      <c r="T2837" s="62"/>
      <c r="U2837" s="62"/>
      <c r="V2837" s="62"/>
      <c r="W2837" s="62"/>
      <c r="X2837" s="62"/>
      <c r="Y2837" s="62"/>
      <c r="Z2837" s="62"/>
      <c r="AA2837" s="62"/>
      <c r="AB2837" s="62"/>
      <c r="AC2837" s="62"/>
      <c r="AD2837" s="62"/>
      <c r="AE2837" s="62"/>
      <c r="AF2837" s="62"/>
      <c r="AG2837" s="62"/>
      <c r="AH2837" s="62"/>
      <c r="AI2837" s="62"/>
      <c r="AJ2837" s="62"/>
      <c r="AK2837" s="62"/>
      <c r="AL2837" s="62"/>
      <c r="AM2837" s="62"/>
      <c r="AN2837" s="62"/>
      <c r="AO2837" s="62"/>
      <c r="AP2837" s="62"/>
      <c r="AQ2837" s="62"/>
      <c r="AR2837" s="62"/>
      <c r="AS2837" s="62"/>
      <c r="AT2837" s="62"/>
    </row>
    <row r="2838" spans="1:46" s="139" customFormat="1" ht="12" customHeight="1" x14ac:dyDescent="0.2">
      <c r="A2838" s="44">
        <v>31600</v>
      </c>
      <c r="B2838" s="44">
        <v>4000</v>
      </c>
      <c r="C2838" s="44">
        <v>51200</v>
      </c>
      <c r="D2838" s="44" t="s">
        <v>57</v>
      </c>
      <c r="E2838" s="45" t="s">
        <v>10</v>
      </c>
      <c r="F2838" s="45" t="s">
        <v>12</v>
      </c>
      <c r="G2838" s="45" t="s">
        <v>742</v>
      </c>
      <c r="H2838" s="45" t="s">
        <v>949</v>
      </c>
      <c r="I2838" s="98"/>
      <c r="J2838" s="137"/>
      <c r="K2838" s="138"/>
      <c r="L2838" s="137"/>
      <c r="M2838" s="138"/>
      <c r="N2838" s="137"/>
      <c r="O2838" s="138"/>
      <c r="P2838" s="137"/>
      <c r="Q2838" s="138"/>
      <c r="R2838" s="137"/>
      <c r="S2838" s="62"/>
      <c r="T2838" s="62"/>
      <c r="U2838" s="62"/>
      <c r="V2838" s="62"/>
      <c r="W2838" s="62"/>
      <c r="X2838" s="62"/>
      <c r="Y2838" s="62"/>
      <c r="Z2838" s="62"/>
      <c r="AA2838" s="62"/>
      <c r="AB2838" s="62"/>
      <c r="AC2838" s="62"/>
      <c r="AD2838" s="62"/>
      <c r="AE2838" s="62"/>
      <c r="AF2838" s="62"/>
      <c r="AG2838" s="62"/>
      <c r="AH2838" s="62"/>
      <c r="AI2838" s="62"/>
      <c r="AJ2838" s="62"/>
      <c r="AK2838" s="62"/>
      <c r="AL2838" s="62"/>
      <c r="AM2838" s="62"/>
      <c r="AN2838" s="62"/>
      <c r="AO2838" s="62"/>
      <c r="AP2838" s="62"/>
      <c r="AQ2838" s="62"/>
      <c r="AR2838" s="62"/>
      <c r="AS2838" s="62"/>
      <c r="AT2838" s="62"/>
    </row>
    <row r="2839" spans="1:46" s="139" customFormat="1" ht="12" customHeight="1" x14ac:dyDescent="0.2">
      <c r="A2839" s="44">
        <v>31600</v>
      </c>
      <c r="B2839" s="44">
        <v>4000</v>
      </c>
      <c r="C2839" s="44">
        <v>51200</v>
      </c>
      <c r="D2839" s="44" t="s">
        <v>57</v>
      </c>
      <c r="E2839" s="45" t="s">
        <v>10</v>
      </c>
      <c r="F2839" s="45" t="s">
        <v>12</v>
      </c>
      <c r="G2839" s="45" t="s">
        <v>738</v>
      </c>
      <c r="H2839" s="45" t="s">
        <v>950</v>
      </c>
      <c r="I2839" s="98"/>
      <c r="J2839" s="137"/>
      <c r="K2839" s="138"/>
      <c r="L2839" s="137"/>
      <c r="M2839" s="138"/>
      <c r="N2839" s="137"/>
      <c r="O2839" s="138"/>
      <c r="P2839" s="137"/>
      <c r="Q2839" s="138"/>
      <c r="R2839" s="137"/>
      <c r="S2839" s="62"/>
      <c r="T2839" s="62"/>
      <c r="U2839" s="62"/>
      <c r="V2839" s="62"/>
      <c r="W2839" s="62"/>
      <c r="X2839" s="62"/>
      <c r="Y2839" s="62"/>
      <c r="Z2839" s="62"/>
      <c r="AA2839" s="62"/>
      <c r="AB2839" s="62"/>
      <c r="AC2839" s="62"/>
      <c r="AD2839" s="62"/>
      <c r="AE2839" s="62"/>
      <c r="AF2839" s="62"/>
      <c r="AG2839" s="62"/>
      <c r="AH2839" s="62"/>
      <c r="AI2839" s="62"/>
      <c r="AJ2839" s="62"/>
      <c r="AK2839" s="62"/>
      <c r="AL2839" s="62"/>
      <c r="AM2839" s="62"/>
      <c r="AN2839" s="62"/>
      <c r="AO2839" s="62"/>
      <c r="AP2839" s="62"/>
      <c r="AQ2839" s="62"/>
      <c r="AR2839" s="62"/>
      <c r="AS2839" s="62"/>
      <c r="AT2839" s="62"/>
    </row>
    <row r="2840" spans="1:46" s="139" customFormat="1" ht="12" customHeight="1" x14ac:dyDescent="0.2">
      <c r="A2840" s="44">
        <v>31600</v>
      </c>
      <c r="B2840" s="44">
        <v>4000</v>
      </c>
      <c r="C2840" s="44">
        <v>51200</v>
      </c>
      <c r="D2840" s="44" t="s">
        <v>57</v>
      </c>
      <c r="E2840" s="45" t="s">
        <v>10</v>
      </c>
      <c r="F2840" s="45" t="s">
        <v>12</v>
      </c>
      <c r="G2840" s="45" t="s">
        <v>739</v>
      </c>
      <c r="H2840" s="45" t="s">
        <v>934</v>
      </c>
      <c r="I2840" s="98"/>
      <c r="J2840" s="137"/>
      <c r="K2840" s="138"/>
      <c r="L2840" s="137"/>
      <c r="M2840" s="138"/>
      <c r="N2840" s="137"/>
      <c r="O2840" s="138"/>
      <c r="P2840" s="137"/>
      <c r="Q2840" s="138"/>
      <c r="R2840" s="137"/>
      <c r="S2840" s="62"/>
      <c r="T2840" s="62"/>
      <c r="U2840" s="62"/>
      <c r="V2840" s="62"/>
      <c r="W2840" s="62"/>
      <c r="X2840" s="62"/>
      <c r="Y2840" s="62"/>
      <c r="Z2840" s="62"/>
      <c r="AA2840" s="62"/>
      <c r="AB2840" s="62"/>
      <c r="AC2840" s="62"/>
      <c r="AD2840" s="62"/>
      <c r="AE2840" s="62"/>
      <c r="AF2840" s="62"/>
      <c r="AG2840" s="62"/>
      <c r="AH2840" s="62"/>
      <c r="AI2840" s="62"/>
      <c r="AJ2840" s="62"/>
      <c r="AK2840" s="62"/>
      <c r="AL2840" s="62"/>
      <c r="AM2840" s="62"/>
      <c r="AN2840" s="62"/>
      <c r="AO2840" s="62"/>
      <c r="AP2840" s="62"/>
      <c r="AQ2840" s="62"/>
      <c r="AR2840" s="62"/>
      <c r="AS2840" s="62"/>
      <c r="AT2840" s="62"/>
    </row>
    <row r="2841" spans="1:46" s="139" customFormat="1" ht="12" customHeight="1" x14ac:dyDescent="0.2">
      <c r="A2841" s="44">
        <v>31600</v>
      </c>
      <c r="B2841" s="44">
        <v>4000</v>
      </c>
      <c r="C2841" s="44">
        <v>51200</v>
      </c>
      <c r="D2841" s="44" t="s">
        <v>57</v>
      </c>
      <c r="E2841" s="45" t="s">
        <v>10</v>
      </c>
      <c r="F2841" s="45" t="s">
        <v>12</v>
      </c>
      <c r="G2841" s="45" t="s">
        <v>740</v>
      </c>
      <c r="H2841" s="45" t="s">
        <v>954</v>
      </c>
      <c r="I2841" s="98"/>
      <c r="J2841" s="137"/>
      <c r="K2841" s="138"/>
      <c r="L2841" s="137"/>
      <c r="M2841" s="138"/>
      <c r="N2841" s="137"/>
      <c r="O2841" s="138"/>
      <c r="P2841" s="137"/>
      <c r="Q2841" s="138"/>
      <c r="R2841" s="137"/>
      <c r="S2841" s="62"/>
      <c r="T2841" s="62"/>
      <c r="U2841" s="62"/>
      <c r="V2841" s="62"/>
      <c r="W2841" s="62"/>
      <c r="X2841" s="62"/>
      <c r="Y2841" s="62"/>
      <c r="Z2841" s="62"/>
      <c r="AA2841" s="62"/>
      <c r="AB2841" s="62"/>
      <c r="AC2841" s="62"/>
      <c r="AD2841" s="62"/>
      <c r="AE2841" s="62"/>
      <c r="AF2841" s="62"/>
      <c r="AG2841" s="62"/>
      <c r="AH2841" s="62"/>
      <c r="AI2841" s="62"/>
      <c r="AJ2841" s="62"/>
      <c r="AK2841" s="62"/>
      <c r="AL2841" s="62"/>
      <c r="AM2841" s="62"/>
      <c r="AN2841" s="62"/>
      <c r="AO2841" s="62"/>
      <c r="AP2841" s="62"/>
      <c r="AQ2841" s="62"/>
      <c r="AR2841" s="62"/>
      <c r="AS2841" s="62"/>
      <c r="AT2841" s="62"/>
    </row>
    <row r="2842" spans="1:46" s="139" customFormat="1" ht="14.25" x14ac:dyDescent="0.3">
      <c r="A2842" s="50"/>
      <c r="B2842" s="55"/>
      <c r="C2842" s="56"/>
      <c r="D2842" s="56"/>
      <c r="E2842" s="57" t="s">
        <v>214</v>
      </c>
      <c r="F2842" s="53"/>
      <c r="G2842" s="54"/>
      <c r="H2842" s="54"/>
      <c r="I2842" s="110"/>
      <c r="J2842" s="137"/>
      <c r="K2842" s="138"/>
      <c r="L2842" s="137"/>
      <c r="M2842" s="138"/>
      <c r="N2842" s="137"/>
      <c r="O2842" s="138"/>
      <c r="P2842" s="137"/>
      <c r="Q2842" s="138"/>
      <c r="R2842" s="137"/>
      <c r="S2842" s="62"/>
      <c r="T2842" s="62"/>
      <c r="U2842" s="62"/>
      <c r="V2842" s="62"/>
      <c r="W2842" s="62"/>
      <c r="X2842" s="62"/>
      <c r="Y2842" s="62"/>
      <c r="Z2842" s="62"/>
      <c r="AA2842" s="62"/>
      <c r="AB2842" s="62"/>
      <c r="AC2842" s="62"/>
      <c r="AD2842" s="62"/>
      <c r="AE2842" s="62"/>
      <c r="AF2842" s="62"/>
      <c r="AG2842" s="62"/>
      <c r="AH2842" s="62"/>
      <c r="AI2842" s="62"/>
      <c r="AJ2842" s="62"/>
      <c r="AK2842" s="62"/>
      <c r="AL2842" s="62"/>
      <c r="AM2842" s="62"/>
      <c r="AN2842" s="62"/>
      <c r="AO2842" s="62"/>
      <c r="AP2842" s="62"/>
      <c r="AQ2842" s="62"/>
      <c r="AR2842" s="62"/>
      <c r="AS2842" s="62"/>
      <c r="AT2842" s="62"/>
    </row>
    <row r="2843" spans="1:46" s="139" customFormat="1" ht="12" customHeight="1" x14ac:dyDescent="0.2">
      <c r="A2843" s="44">
        <v>31600</v>
      </c>
      <c r="B2843" s="44">
        <v>4000</v>
      </c>
      <c r="C2843" s="44">
        <v>51300</v>
      </c>
      <c r="D2843" s="44" t="s">
        <v>58</v>
      </c>
      <c r="E2843" s="45" t="s">
        <v>10</v>
      </c>
      <c r="F2843" s="45" t="s">
        <v>12</v>
      </c>
      <c r="G2843" s="45" t="s">
        <v>742</v>
      </c>
      <c r="H2843" s="45" t="s">
        <v>949</v>
      </c>
      <c r="I2843" s="98"/>
      <c r="J2843" s="137"/>
      <c r="K2843" s="138"/>
      <c r="L2843" s="137"/>
      <c r="M2843" s="138"/>
      <c r="N2843" s="137"/>
      <c r="O2843" s="138"/>
      <c r="P2843" s="137"/>
      <c r="Q2843" s="138"/>
      <c r="R2843" s="137"/>
      <c r="S2843" s="62"/>
      <c r="T2843" s="62"/>
      <c r="U2843" s="62"/>
      <c r="V2843" s="62"/>
      <c r="W2843" s="62"/>
      <c r="X2843" s="62"/>
      <c r="Y2843" s="62"/>
      <c r="Z2843" s="62"/>
      <c r="AA2843" s="62"/>
      <c r="AB2843" s="62"/>
      <c r="AC2843" s="62"/>
      <c r="AD2843" s="62"/>
      <c r="AE2843" s="62"/>
      <c r="AF2843" s="62"/>
      <c r="AG2843" s="62"/>
      <c r="AH2843" s="62"/>
      <c r="AI2843" s="62"/>
      <c r="AJ2843" s="62"/>
      <c r="AK2843" s="62"/>
      <c r="AL2843" s="62"/>
      <c r="AM2843" s="62"/>
      <c r="AN2843" s="62"/>
      <c r="AO2843" s="62"/>
      <c r="AP2843" s="62"/>
      <c r="AQ2843" s="62"/>
      <c r="AR2843" s="62"/>
      <c r="AS2843" s="62"/>
      <c r="AT2843" s="62"/>
    </row>
    <row r="2844" spans="1:46" s="139" customFormat="1" ht="12" customHeight="1" x14ac:dyDescent="0.2">
      <c r="A2844" s="44">
        <v>31600</v>
      </c>
      <c r="B2844" s="44">
        <v>4000</v>
      </c>
      <c r="C2844" s="44">
        <v>51300</v>
      </c>
      <c r="D2844" s="44" t="s">
        <v>58</v>
      </c>
      <c r="E2844" s="45" t="s">
        <v>10</v>
      </c>
      <c r="F2844" s="45" t="s">
        <v>12</v>
      </c>
      <c r="G2844" s="45" t="s">
        <v>738</v>
      </c>
      <c r="H2844" s="45" t="s">
        <v>950</v>
      </c>
      <c r="I2844" s="98"/>
      <c r="J2844" s="137"/>
      <c r="K2844" s="138"/>
      <c r="L2844" s="137"/>
      <c r="M2844" s="138"/>
      <c r="N2844" s="137"/>
      <c r="O2844" s="138"/>
      <c r="P2844" s="137"/>
      <c r="Q2844" s="138"/>
      <c r="R2844" s="137"/>
      <c r="S2844" s="62"/>
      <c r="T2844" s="62"/>
      <c r="U2844" s="62"/>
      <c r="V2844" s="62"/>
      <c r="W2844" s="62"/>
      <c r="X2844" s="62"/>
      <c r="Y2844" s="62"/>
      <c r="Z2844" s="62"/>
      <c r="AA2844" s="62"/>
      <c r="AB2844" s="62"/>
      <c r="AC2844" s="62"/>
      <c r="AD2844" s="62"/>
      <c r="AE2844" s="62"/>
      <c r="AF2844" s="62"/>
      <c r="AG2844" s="62"/>
      <c r="AH2844" s="62"/>
      <c r="AI2844" s="62"/>
      <c r="AJ2844" s="62"/>
      <c r="AK2844" s="62"/>
      <c r="AL2844" s="62"/>
      <c r="AM2844" s="62"/>
      <c r="AN2844" s="62"/>
      <c r="AO2844" s="62"/>
      <c r="AP2844" s="62"/>
      <c r="AQ2844" s="62"/>
      <c r="AR2844" s="62"/>
      <c r="AS2844" s="62"/>
      <c r="AT2844" s="62"/>
    </row>
    <row r="2845" spans="1:46" s="139" customFormat="1" ht="12" customHeight="1" x14ac:dyDescent="0.2">
      <c r="A2845" s="44">
        <v>31600</v>
      </c>
      <c r="B2845" s="44">
        <v>4000</v>
      </c>
      <c r="C2845" s="44">
        <v>51300</v>
      </c>
      <c r="D2845" s="44" t="s">
        <v>58</v>
      </c>
      <c r="E2845" s="45" t="s">
        <v>10</v>
      </c>
      <c r="F2845" s="45" t="s">
        <v>12</v>
      </c>
      <c r="G2845" s="45" t="s">
        <v>739</v>
      </c>
      <c r="H2845" s="45" t="s">
        <v>934</v>
      </c>
      <c r="I2845" s="98"/>
      <c r="J2845" s="137"/>
      <c r="K2845" s="138"/>
      <c r="L2845" s="137"/>
      <c r="M2845" s="138"/>
      <c r="N2845" s="137"/>
      <c r="O2845" s="138"/>
      <c r="P2845" s="137"/>
      <c r="Q2845" s="138"/>
      <c r="R2845" s="137"/>
      <c r="S2845" s="62"/>
      <c r="T2845" s="62"/>
      <c r="U2845" s="62"/>
      <c r="V2845" s="62"/>
      <c r="W2845" s="62"/>
      <c r="X2845" s="62"/>
      <c r="Y2845" s="62"/>
      <c r="Z2845" s="62"/>
      <c r="AA2845" s="62"/>
      <c r="AB2845" s="62"/>
      <c r="AC2845" s="62"/>
      <c r="AD2845" s="62"/>
      <c r="AE2845" s="62"/>
      <c r="AF2845" s="62"/>
      <c r="AG2845" s="62"/>
      <c r="AH2845" s="62"/>
      <c r="AI2845" s="62"/>
      <c r="AJ2845" s="62"/>
      <c r="AK2845" s="62"/>
      <c r="AL2845" s="62"/>
      <c r="AM2845" s="62"/>
      <c r="AN2845" s="62"/>
      <c r="AO2845" s="62"/>
      <c r="AP2845" s="62"/>
      <c r="AQ2845" s="62"/>
      <c r="AR2845" s="62"/>
      <c r="AS2845" s="62"/>
      <c r="AT2845" s="62"/>
    </row>
    <row r="2846" spans="1:46" s="139" customFormat="1" ht="12" customHeight="1" x14ac:dyDescent="0.2">
      <c r="A2846" s="44">
        <v>31600</v>
      </c>
      <c r="B2846" s="44">
        <v>4000</v>
      </c>
      <c r="C2846" s="44">
        <v>51300</v>
      </c>
      <c r="D2846" s="44" t="s">
        <v>58</v>
      </c>
      <c r="E2846" s="45" t="s">
        <v>10</v>
      </c>
      <c r="F2846" s="45" t="s">
        <v>12</v>
      </c>
      <c r="G2846" s="45" t="s">
        <v>740</v>
      </c>
      <c r="H2846" s="45" t="s">
        <v>954</v>
      </c>
      <c r="I2846" s="98"/>
      <c r="J2846" s="137"/>
      <c r="K2846" s="138"/>
      <c r="L2846" s="137"/>
      <c r="M2846" s="138"/>
      <c r="N2846" s="137"/>
      <c r="O2846" s="138"/>
      <c r="P2846" s="137"/>
      <c r="Q2846" s="138"/>
      <c r="R2846" s="137"/>
      <c r="S2846" s="62"/>
      <c r="T2846" s="62"/>
      <c r="U2846" s="62"/>
      <c r="V2846" s="62"/>
      <c r="W2846" s="62"/>
      <c r="X2846" s="62"/>
      <c r="Y2846" s="62"/>
      <c r="Z2846" s="62"/>
      <c r="AA2846" s="62"/>
      <c r="AB2846" s="62"/>
      <c r="AC2846" s="62"/>
      <c r="AD2846" s="62"/>
      <c r="AE2846" s="62"/>
      <c r="AF2846" s="62"/>
      <c r="AG2846" s="62"/>
      <c r="AH2846" s="62"/>
      <c r="AI2846" s="62"/>
      <c r="AJ2846" s="62"/>
      <c r="AK2846" s="62"/>
      <c r="AL2846" s="62"/>
      <c r="AM2846" s="62"/>
      <c r="AN2846" s="62"/>
      <c r="AO2846" s="62"/>
      <c r="AP2846" s="62"/>
      <c r="AQ2846" s="62"/>
      <c r="AR2846" s="62"/>
      <c r="AS2846" s="62"/>
      <c r="AT2846" s="62"/>
    </row>
    <row r="2847" spans="1:46" s="139" customFormat="1" ht="14.25" x14ac:dyDescent="0.3">
      <c r="A2847" s="50"/>
      <c r="B2847" s="51"/>
      <c r="C2847" s="52" t="s">
        <v>59</v>
      </c>
      <c r="D2847" s="56"/>
      <c r="E2847" s="53"/>
      <c r="F2847" s="53"/>
      <c r="G2847" s="54"/>
      <c r="H2847" s="54"/>
      <c r="I2847" s="110"/>
      <c r="J2847" s="73" t="s">
        <v>905</v>
      </c>
      <c r="K2847" s="83"/>
      <c r="L2847" s="73" t="s">
        <v>906</v>
      </c>
      <c r="M2847" s="83"/>
      <c r="N2847" s="73" t="s">
        <v>907</v>
      </c>
      <c r="O2847" s="83"/>
      <c r="P2847" s="73" t="s">
        <v>908</v>
      </c>
      <c r="Q2847" s="83"/>
      <c r="R2847" s="73" t="s">
        <v>909</v>
      </c>
      <c r="S2847" s="62"/>
      <c r="T2847" s="62"/>
      <c r="U2847" s="62"/>
      <c r="V2847" s="62"/>
      <c r="W2847" s="62"/>
      <c r="X2847" s="62"/>
      <c r="Y2847" s="62"/>
      <c r="Z2847" s="62"/>
      <c r="AA2847" s="62"/>
      <c r="AB2847" s="62"/>
      <c r="AC2847" s="62"/>
      <c r="AD2847" s="62"/>
      <c r="AE2847" s="62"/>
      <c r="AF2847" s="62"/>
      <c r="AG2847" s="62"/>
      <c r="AH2847" s="62"/>
      <c r="AI2847" s="62"/>
      <c r="AJ2847" s="62"/>
      <c r="AK2847" s="62"/>
      <c r="AL2847" s="62"/>
      <c r="AM2847" s="62"/>
      <c r="AN2847" s="62"/>
      <c r="AO2847" s="62"/>
      <c r="AP2847" s="62"/>
      <c r="AQ2847" s="62"/>
      <c r="AR2847" s="62"/>
      <c r="AS2847" s="62"/>
      <c r="AT2847" s="62"/>
    </row>
    <row r="2848" spans="1:46" s="139" customFormat="1" ht="12" customHeight="1" x14ac:dyDescent="0.2">
      <c r="A2848" s="44">
        <v>31600</v>
      </c>
      <c r="B2848" s="44">
        <v>4000</v>
      </c>
      <c r="C2848" s="44">
        <v>52111</v>
      </c>
      <c r="D2848" s="44" t="s">
        <v>60</v>
      </c>
      <c r="E2848" s="47" t="s">
        <v>10</v>
      </c>
      <c r="F2848" s="45" t="s">
        <v>12</v>
      </c>
      <c r="G2848" s="47" t="s">
        <v>10</v>
      </c>
      <c r="H2848" s="20">
        <v>8.1131174445543006E-2</v>
      </c>
      <c r="I2848" s="91"/>
      <c r="J2848" s="135">
        <f>H2848*J2846</f>
        <v>0</v>
      </c>
      <c r="K2848" s="138"/>
      <c r="L2848" s="137"/>
      <c r="M2848" s="138"/>
      <c r="N2848" s="137"/>
      <c r="O2848" s="138"/>
      <c r="P2848" s="137"/>
      <c r="Q2848" s="138"/>
      <c r="R2848" s="137"/>
      <c r="S2848" s="62"/>
      <c r="T2848" s="62"/>
      <c r="U2848" s="62"/>
      <c r="V2848" s="62"/>
      <c r="W2848" s="62"/>
      <c r="X2848" s="62"/>
      <c r="Y2848" s="62"/>
      <c r="Z2848" s="62"/>
      <c r="AA2848" s="62"/>
      <c r="AB2848" s="62"/>
      <c r="AC2848" s="62"/>
      <c r="AD2848" s="62"/>
      <c r="AE2848" s="62"/>
      <c r="AF2848" s="62"/>
      <c r="AG2848" s="62"/>
      <c r="AH2848" s="62"/>
      <c r="AI2848" s="62"/>
      <c r="AJ2848" s="62"/>
      <c r="AK2848" s="62"/>
      <c r="AL2848" s="62"/>
      <c r="AM2848" s="62"/>
      <c r="AN2848" s="62"/>
      <c r="AO2848" s="62"/>
      <c r="AP2848" s="62"/>
      <c r="AQ2848" s="62"/>
      <c r="AR2848" s="62"/>
      <c r="AS2848" s="62"/>
      <c r="AT2848" s="62"/>
    </row>
    <row r="2849" spans="1:46" s="139" customFormat="1" ht="12" customHeight="1" x14ac:dyDescent="0.2">
      <c r="A2849" s="44">
        <v>31600</v>
      </c>
      <c r="B2849" s="44">
        <v>4000</v>
      </c>
      <c r="C2849" s="44">
        <v>52112</v>
      </c>
      <c r="D2849" s="44" t="s">
        <v>61</v>
      </c>
      <c r="E2849" s="47" t="s">
        <v>10</v>
      </c>
      <c r="F2849" s="45" t="s">
        <v>12</v>
      </c>
      <c r="G2849" s="47" t="s">
        <v>10</v>
      </c>
      <c r="H2849" s="20">
        <v>1.0859962815302153E-2</v>
      </c>
      <c r="I2849" s="91"/>
      <c r="J2849" s="135">
        <f>H2849*J2846</f>
        <v>0</v>
      </c>
      <c r="K2849" s="138"/>
      <c r="L2849" s="137"/>
      <c r="M2849" s="138"/>
      <c r="N2849" s="137"/>
      <c r="O2849" s="138"/>
      <c r="P2849" s="137"/>
      <c r="Q2849" s="138"/>
      <c r="R2849" s="137"/>
      <c r="S2849" s="62"/>
      <c r="T2849" s="62"/>
      <c r="U2849" s="62"/>
      <c r="V2849" s="62"/>
      <c r="W2849" s="62"/>
      <c r="X2849" s="62"/>
      <c r="Y2849" s="62"/>
      <c r="Z2849" s="62"/>
      <c r="AA2849" s="62"/>
      <c r="AB2849" s="62"/>
      <c r="AC2849" s="62"/>
      <c r="AD2849" s="62"/>
      <c r="AE2849" s="62"/>
      <c r="AF2849" s="62"/>
      <c r="AG2849" s="62"/>
      <c r="AH2849" s="62"/>
      <c r="AI2849" s="62"/>
      <c r="AJ2849" s="62"/>
      <c r="AK2849" s="62"/>
      <c r="AL2849" s="62"/>
      <c r="AM2849" s="62"/>
      <c r="AN2849" s="62"/>
      <c r="AO2849" s="62"/>
      <c r="AP2849" s="62"/>
      <c r="AQ2849" s="62"/>
      <c r="AR2849" s="62"/>
      <c r="AS2849" s="62"/>
      <c r="AT2849" s="62"/>
    </row>
    <row r="2850" spans="1:46" s="139" customFormat="1" ht="12" customHeight="1" x14ac:dyDescent="0.2">
      <c r="A2850" s="44">
        <v>31600</v>
      </c>
      <c r="B2850" s="44">
        <v>4000</v>
      </c>
      <c r="C2850" s="44">
        <v>52210</v>
      </c>
      <c r="D2850" s="44" t="s">
        <v>62</v>
      </c>
      <c r="E2850" s="47" t="s">
        <v>10</v>
      </c>
      <c r="F2850" s="45" t="s">
        <v>12</v>
      </c>
      <c r="G2850" s="47" t="s">
        <v>10</v>
      </c>
      <c r="H2850" s="20">
        <v>4.2680969666901783E-2</v>
      </c>
      <c r="I2850" s="91"/>
      <c r="J2850" s="135">
        <f>H2850*J2846</f>
        <v>0</v>
      </c>
      <c r="K2850" s="138"/>
      <c r="L2850" s="137"/>
      <c r="M2850" s="138"/>
      <c r="N2850" s="137"/>
      <c r="O2850" s="138"/>
      <c r="P2850" s="137"/>
      <c r="Q2850" s="138"/>
      <c r="R2850" s="137"/>
      <c r="S2850" s="62"/>
      <c r="T2850" s="62"/>
      <c r="U2850" s="62"/>
      <c r="V2850" s="62"/>
      <c r="W2850" s="62"/>
      <c r="X2850" s="62"/>
      <c r="Y2850" s="62"/>
      <c r="Z2850" s="62"/>
      <c r="AA2850" s="62"/>
      <c r="AB2850" s="62"/>
      <c r="AC2850" s="62"/>
      <c r="AD2850" s="62"/>
      <c r="AE2850" s="62"/>
      <c r="AF2850" s="62"/>
      <c r="AG2850" s="62"/>
      <c r="AH2850" s="62"/>
      <c r="AI2850" s="62"/>
      <c r="AJ2850" s="62"/>
      <c r="AK2850" s="62"/>
      <c r="AL2850" s="62"/>
      <c r="AM2850" s="62"/>
      <c r="AN2850" s="62"/>
      <c r="AO2850" s="62"/>
      <c r="AP2850" s="62"/>
      <c r="AQ2850" s="62"/>
      <c r="AR2850" s="62"/>
      <c r="AS2850" s="62"/>
      <c r="AT2850" s="62"/>
    </row>
    <row r="2851" spans="1:46" s="139" customFormat="1" ht="12" customHeight="1" x14ac:dyDescent="0.2">
      <c r="A2851" s="44">
        <v>31600</v>
      </c>
      <c r="B2851" s="44">
        <v>4000</v>
      </c>
      <c r="C2851" s="44">
        <v>52220</v>
      </c>
      <c r="D2851" s="44" t="s">
        <v>63</v>
      </c>
      <c r="E2851" s="47" t="s">
        <v>10</v>
      </c>
      <c r="F2851" s="45" t="s">
        <v>12</v>
      </c>
      <c r="G2851" s="47" t="s">
        <v>10</v>
      </c>
      <c r="H2851" s="20">
        <v>9.9817409702777186E-3</v>
      </c>
      <c r="I2851" s="91"/>
      <c r="J2851" s="135">
        <f>H2851*J2846</f>
        <v>0</v>
      </c>
      <c r="K2851" s="138"/>
      <c r="L2851" s="137"/>
      <c r="M2851" s="138"/>
      <c r="N2851" s="137"/>
      <c r="O2851" s="138"/>
      <c r="P2851" s="137"/>
      <c r="Q2851" s="138"/>
      <c r="R2851" s="137"/>
      <c r="S2851" s="62"/>
      <c r="T2851" s="62"/>
      <c r="U2851" s="62"/>
      <c r="V2851" s="62"/>
      <c r="W2851" s="62"/>
      <c r="X2851" s="62"/>
      <c r="Y2851" s="62"/>
      <c r="Z2851" s="62"/>
      <c r="AA2851" s="62"/>
      <c r="AB2851" s="62"/>
      <c r="AC2851" s="62"/>
      <c r="AD2851" s="62"/>
      <c r="AE2851" s="62"/>
      <c r="AF2851" s="62"/>
      <c r="AG2851" s="62"/>
      <c r="AH2851" s="62"/>
      <c r="AI2851" s="62"/>
      <c r="AJ2851" s="62"/>
      <c r="AK2851" s="62"/>
      <c r="AL2851" s="62"/>
      <c r="AM2851" s="62"/>
      <c r="AN2851" s="62"/>
      <c r="AO2851" s="62"/>
      <c r="AP2851" s="62"/>
      <c r="AQ2851" s="62"/>
      <c r="AR2851" s="62"/>
      <c r="AS2851" s="62"/>
      <c r="AT2851" s="62"/>
    </row>
    <row r="2852" spans="1:46" s="139" customFormat="1" ht="12" customHeight="1" x14ac:dyDescent="0.2">
      <c r="A2852" s="44">
        <v>31600</v>
      </c>
      <c r="B2852" s="44">
        <v>4000</v>
      </c>
      <c r="C2852" s="44">
        <v>52311</v>
      </c>
      <c r="D2852" s="44" t="s">
        <v>64</v>
      </c>
      <c r="E2852" s="47" t="s">
        <v>10</v>
      </c>
      <c r="F2852" s="45" t="s">
        <v>12</v>
      </c>
      <c r="G2852" s="47" t="s">
        <v>10</v>
      </c>
      <c r="H2852" s="20">
        <v>8.3172198733456937E-2</v>
      </c>
      <c r="I2852" s="91"/>
      <c r="J2852" s="135">
        <f>H2852*J2846</f>
        <v>0</v>
      </c>
      <c r="K2852" s="138"/>
      <c r="L2852" s="137"/>
      <c r="M2852" s="138"/>
      <c r="N2852" s="137"/>
      <c r="O2852" s="138"/>
      <c r="P2852" s="137"/>
      <c r="Q2852" s="138"/>
      <c r="R2852" s="137"/>
      <c r="S2852" s="62"/>
      <c r="T2852" s="62"/>
      <c r="U2852" s="62"/>
      <c r="V2852" s="62"/>
      <c r="W2852" s="62"/>
      <c r="X2852" s="62"/>
      <c r="Y2852" s="62"/>
      <c r="Z2852" s="62"/>
      <c r="AA2852" s="62"/>
      <c r="AB2852" s="62"/>
      <c r="AC2852" s="62"/>
      <c r="AD2852" s="62"/>
      <c r="AE2852" s="62"/>
      <c r="AF2852" s="62"/>
      <c r="AG2852" s="62"/>
      <c r="AH2852" s="62"/>
      <c r="AI2852" s="62"/>
      <c r="AJ2852" s="62"/>
      <c r="AK2852" s="62"/>
      <c r="AL2852" s="62"/>
      <c r="AM2852" s="62"/>
      <c r="AN2852" s="62"/>
      <c r="AO2852" s="62"/>
      <c r="AP2852" s="62"/>
      <c r="AQ2852" s="62"/>
      <c r="AR2852" s="62"/>
      <c r="AS2852" s="62"/>
      <c r="AT2852" s="62"/>
    </row>
    <row r="2853" spans="1:46" s="139" customFormat="1" ht="12" customHeight="1" x14ac:dyDescent="0.2">
      <c r="A2853" s="44">
        <v>31600</v>
      </c>
      <c r="B2853" s="44">
        <v>4000</v>
      </c>
      <c r="C2853" s="44">
        <v>52312</v>
      </c>
      <c r="D2853" s="44" t="s">
        <v>65</v>
      </c>
      <c r="E2853" s="47" t="s">
        <v>10</v>
      </c>
      <c r="F2853" s="45" t="s">
        <v>12</v>
      </c>
      <c r="G2853" s="47" t="s">
        <v>10</v>
      </c>
      <c r="H2853" s="20">
        <v>9.9389008802765275E-4</v>
      </c>
      <c r="I2853" s="91"/>
      <c r="J2853" s="135">
        <f>H2853*J2846</f>
        <v>0</v>
      </c>
      <c r="K2853" s="138"/>
      <c r="L2853" s="137"/>
      <c r="M2853" s="138"/>
      <c r="N2853" s="137"/>
      <c r="O2853" s="138"/>
      <c r="P2853" s="137"/>
      <c r="Q2853" s="138"/>
      <c r="R2853" s="137"/>
      <c r="S2853" s="62"/>
      <c r="T2853" s="62"/>
      <c r="U2853" s="62"/>
      <c r="V2853" s="62"/>
      <c r="W2853" s="62"/>
      <c r="X2853" s="62"/>
      <c r="Y2853" s="62"/>
      <c r="Z2853" s="62"/>
      <c r="AA2853" s="62"/>
      <c r="AB2853" s="62"/>
      <c r="AC2853" s="62"/>
      <c r="AD2853" s="62"/>
      <c r="AE2853" s="62"/>
      <c r="AF2853" s="62"/>
      <c r="AG2853" s="62"/>
      <c r="AH2853" s="62"/>
      <c r="AI2853" s="62"/>
      <c r="AJ2853" s="62"/>
      <c r="AK2853" s="62"/>
      <c r="AL2853" s="62"/>
      <c r="AM2853" s="62"/>
      <c r="AN2853" s="62"/>
      <c r="AO2853" s="62"/>
      <c r="AP2853" s="62"/>
      <c r="AQ2853" s="62"/>
      <c r="AR2853" s="62"/>
      <c r="AS2853" s="62"/>
      <c r="AT2853" s="62"/>
    </row>
    <row r="2854" spans="1:46" s="139" customFormat="1" ht="12" customHeight="1" x14ac:dyDescent="0.2">
      <c r="A2854" s="44">
        <v>31600</v>
      </c>
      <c r="B2854" s="44">
        <v>4000</v>
      </c>
      <c r="C2854" s="44">
        <v>52313</v>
      </c>
      <c r="D2854" s="44" t="s">
        <v>66</v>
      </c>
      <c r="E2854" s="47" t="s">
        <v>10</v>
      </c>
      <c r="F2854" s="45" t="s">
        <v>12</v>
      </c>
      <c r="G2854" s="47" t="s">
        <v>10</v>
      </c>
      <c r="H2854" s="20">
        <v>7.6334920369266705E-3</v>
      </c>
      <c r="I2854" s="91"/>
      <c r="J2854" s="135">
        <f>H2854*J2846</f>
        <v>0</v>
      </c>
      <c r="K2854" s="138"/>
      <c r="L2854" s="137"/>
      <c r="M2854" s="138"/>
      <c r="N2854" s="137"/>
      <c r="O2854" s="138"/>
      <c r="P2854" s="137"/>
      <c r="Q2854" s="138"/>
      <c r="R2854" s="137"/>
      <c r="S2854" s="62"/>
      <c r="T2854" s="62"/>
      <c r="U2854" s="62"/>
      <c r="V2854" s="62"/>
      <c r="W2854" s="62"/>
      <c r="X2854" s="62"/>
      <c r="Y2854" s="62"/>
      <c r="Z2854" s="62"/>
      <c r="AA2854" s="62"/>
      <c r="AB2854" s="62"/>
      <c r="AC2854" s="62"/>
      <c r="AD2854" s="62"/>
      <c r="AE2854" s="62"/>
      <c r="AF2854" s="62"/>
      <c r="AG2854" s="62"/>
      <c r="AH2854" s="62"/>
      <c r="AI2854" s="62"/>
      <c r="AJ2854" s="62"/>
      <c r="AK2854" s="62"/>
      <c r="AL2854" s="62"/>
      <c r="AM2854" s="62"/>
      <c r="AN2854" s="62"/>
      <c r="AO2854" s="62"/>
      <c r="AP2854" s="62"/>
      <c r="AQ2854" s="62"/>
      <c r="AR2854" s="62"/>
      <c r="AS2854" s="62"/>
      <c r="AT2854" s="62"/>
    </row>
    <row r="2855" spans="1:46" s="139" customFormat="1" ht="12" customHeight="1" x14ac:dyDescent="0.2">
      <c r="A2855" s="44">
        <v>31600</v>
      </c>
      <c r="B2855" s="44">
        <v>4000</v>
      </c>
      <c r="C2855" s="44">
        <v>52314</v>
      </c>
      <c r="D2855" s="44" t="s">
        <v>67</v>
      </c>
      <c r="E2855" s="47" t="s">
        <v>10</v>
      </c>
      <c r="F2855" s="45" t="s">
        <v>12</v>
      </c>
      <c r="G2855" s="47" t="s">
        <v>10</v>
      </c>
      <c r="H2855" s="20">
        <v>1.5073591667562245E-3</v>
      </c>
      <c r="I2855" s="91"/>
      <c r="J2855" s="135">
        <f>H2855*J2846</f>
        <v>0</v>
      </c>
      <c r="K2855" s="138"/>
      <c r="L2855" s="137"/>
      <c r="M2855" s="138"/>
      <c r="N2855" s="137"/>
      <c r="O2855" s="138"/>
      <c r="P2855" s="137"/>
      <c r="Q2855" s="138"/>
      <c r="R2855" s="137"/>
      <c r="S2855" s="62"/>
      <c r="T2855" s="62"/>
      <c r="U2855" s="62"/>
      <c r="V2855" s="62"/>
      <c r="W2855" s="62"/>
      <c r="X2855" s="62"/>
      <c r="Y2855" s="62"/>
      <c r="Z2855" s="62"/>
      <c r="AA2855" s="62"/>
      <c r="AB2855" s="62"/>
      <c r="AC2855" s="62"/>
      <c r="AD2855" s="62"/>
      <c r="AE2855" s="62"/>
      <c r="AF2855" s="62"/>
      <c r="AG2855" s="62"/>
      <c r="AH2855" s="62"/>
      <c r="AI2855" s="62"/>
      <c r="AJ2855" s="62"/>
      <c r="AK2855" s="62"/>
      <c r="AL2855" s="62"/>
      <c r="AM2855" s="62"/>
      <c r="AN2855" s="62"/>
      <c r="AO2855" s="62"/>
      <c r="AP2855" s="62"/>
      <c r="AQ2855" s="62"/>
      <c r="AR2855" s="62"/>
      <c r="AS2855" s="62"/>
      <c r="AT2855" s="62"/>
    </row>
    <row r="2856" spans="1:46" s="139" customFormat="1" ht="12" customHeight="1" x14ac:dyDescent="0.2">
      <c r="A2856" s="44">
        <v>31600</v>
      </c>
      <c r="B2856" s="44">
        <v>4000</v>
      </c>
      <c r="C2856" s="44">
        <v>52315</v>
      </c>
      <c r="D2856" s="44" t="s">
        <v>68</v>
      </c>
      <c r="E2856" s="47" t="s">
        <v>10</v>
      </c>
      <c r="F2856" s="45" t="s">
        <v>12</v>
      </c>
      <c r="G2856" s="47" t="s">
        <v>10</v>
      </c>
      <c r="H2856" s="20">
        <v>1.4100509623249456E-3</v>
      </c>
      <c r="I2856" s="91"/>
      <c r="J2856" s="135">
        <f>H2856*J2846</f>
        <v>0</v>
      </c>
      <c r="K2856" s="138"/>
      <c r="L2856" s="137"/>
      <c r="M2856" s="138"/>
      <c r="N2856" s="137"/>
      <c r="O2856" s="138"/>
      <c r="P2856" s="137"/>
      <c r="Q2856" s="138"/>
      <c r="R2856" s="137"/>
      <c r="S2856" s="62"/>
      <c r="T2856" s="62"/>
      <c r="U2856" s="62"/>
      <c r="V2856" s="62"/>
      <c r="W2856" s="62"/>
      <c r="X2856" s="62"/>
      <c r="Y2856" s="62"/>
      <c r="Z2856" s="62"/>
      <c r="AA2856" s="62"/>
      <c r="AB2856" s="62"/>
      <c r="AC2856" s="62"/>
      <c r="AD2856" s="62"/>
      <c r="AE2856" s="62"/>
      <c r="AF2856" s="62"/>
      <c r="AG2856" s="62"/>
      <c r="AH2856" s="62"/>
      <c r="AI2856" s="62"/>
      <c r="AJ2856" s="62"/>
      <c r="AK2856" s="62"/>
      <c r="AL2856" s="62"/>
      <c r="AM2856" s="62"/>
      <c r="AN2856" s="62"/>
      <c r="AO2856" s="62"/>
      <c r="AP2856" s="62"/>
      <c r="AQ2856" s="62"/>
      <c r="AR2856" s="62"/>
      <c r="AS2856" s="62"/>
      <c r="AT2856" s="62"/>
    </row>
    <row r="2857" spans="1:46" s="139" customFormat="1" ht="12" customHeight="1" x14ac:dyDescent="0.2">
      <c r="A2857" s="44">
        <v>31600</v>
      </c>
      <c r="B2857" s="44">
        <v>4000</v>
      </c>
      <c r="C2857" s="44">
        <v>52316</v>
      </c>
      <c r="D2857" s="44" t="s">
        <v>69</v>
      </c>
      <c r="E2857" s="47" t="s">
        <v>10</v>
      </c>
      <c r="F2857" s="45" t="s">
        <v>12</v>
      </c>
      <c r="G2857" s="47" t="s">
        <v>10</v>
      </c>
      <c r="H2857" s="20">
        <v>0</v>
      </c>
      <c r="I2857" s="91"/>
      <c r="J2857" s="135">
        <f>H2857*J2846</f>
        <v>0</v>
      </c>
      <c r="K2857" s="138"/>
      <c r="L2857" s="137"/>
      <c r="M2857" s="138"/>
      <c r="N2857" s="137"/>
      <c r="O2857" s="138"/>
      <c r="P2857" s="137"/>
      <c r="Q2857" s="138"/>
      <c r="R2857" s="137"/>
      <c r="S2857" s="62"/>
      <c r="T2857" s="62"/>
      <c r="U2857" s="62"/>
      <c r="V2857" s="62"/>
      <c r="W2857" s="62"/>
      <c r="X2857" s="62"/>
      <c r="Y2857" s="62"/>
      <c r="Z2857" s="62"/>
      <c r="AA2857" s="62"/>
      <c r="AB2857" s="62"/>
      <c r="AC2857" s="62"/>
      <c r="AD2857" s="62"/>
      <c r="AE2857" s="62"/>
      <c r="AF2857" s="62"/>
      <c r="AG2857" s="62"/>
      <c r="AH2857" s="62"/>
      <c r="AI2857" s="62"/>
      <c r="AJ2857" s="62"/>
      <c r="AK2857" s="62"/>
      <c r="AL2857" s="62"/>
      <c r="AM2857" s="62"/>
      <c r="AN2857" s="62"/>
      <c r="AO2857" s="62"/>
      <c r="AP2857" s="62"/>
      <c r="AQ2857" s="62"/>
      <c r="AR2857" s="62"/>
      <c r="AS2857" s="62"/>
      <c r="AT2857" s="62"/>
    </row>
    <row r="2858" spans="1:46" s="139" customFormat="1" ht="12" customHeight="1" x14ac:dyDescent="0.2">
      <c r="A2858" s="44">
        <v>31600</v>
      </c>
      <c r="B2858" s="44">
        <v>4000</v>
      </c>
      <c r="C2858" s="44">
        <v>52500</v>
      </c>
      <c r="D2858" s="44" t="s">
        <v>70</v>
      </c>
      <c r="E2858" s="47" t="s">
        <v>10</v>
      </c>
      <c r="F2858" s="45" t="s">
        <v>12</v>
      </c>
      <c r="G2858" s="47" t="s">
        <v>10</v>
      </c>
      <c r="H2858" s="20">
        <v>1.0334865712144686E-2</v>
      </c>
      <c r="I2858" s="91"/>
      <c r="J2858" s="135">
        <f>H2858*J2846</f>
        <v>0</v>
      </c>
      <c r="K2858" s="138"/>
      <c r="L2858" s="137"/>
      <c r="M2858" s="138"/>
      <c r="N2858" s="137"/>
      <c r="O2858" s="138"/>
      <c r="P2858" s="137"/>
      <c r="Q2858" s="138"/>
      <c r="R2858" s="137"/>
      <c r="S2858" s="62"/>
      <c r="T2858" s="62"/>
      <c r="U2858" s="62"/>
      <c r="V2858" s="62"/>
      <c r="W2858" s="62"/>
      <c r="X2858" s="62"/>
      <c r="Y2858" s="62"/>
      <c r="Z2858" s="62"/>
      <c r="AA2858" s="62"/>
      <c r="AB2858" s="62"/>
      <c r="AC2858" s="62"/>
      <c r="AD2858" s="62"/>
      <c r="AE2858" s="62"/>
      <c r="AF2858" s="62"/>
      <c r="AG2858" s="62"/>
      <c r="AH2858" s="62"/>
      <c r="AI2858" s="62"/>
      <c r="AJ2858" s="62"/>
      <c r="AK2858" s="62"/>
      <c r="AL2858" s="62"/>
      <c r="AM2858" s="62"/>
      <c r="AN2858" s="62"/>
      <c r="AO2858" s="62"/>
      <c r="AP2858" s="62"/>
      <c r="AQ2858" s="62"/>
      <c r="AR2858" s="62"/>
      <c r="AS2858" s="62"/>
      <c r="AT2858" s="62"/>
    </row>
    <row r="2859" spans="1:46" s="139" customFormat="1" ht="12" customHeight="1" x14ac:dyDescent="0.2">
      <c r="A2859" s="44">
        <v>31600</v>
      </c>
      <c r="B2859" s="44">
        <v>4000</v>
      </c>
      <c r="C2859" s="44">
        <v>52710</v>
      </c>
      <c r="D2859" s="44" t="s">
        <v>71</v>
      </c>
      <c r="E2859" s="47" t="s">
        <v>10</v>
      </c>
      <c r="F2859" s="45" t="s">
        <v>12</v>
      </c>
      <c r="G2859" s="47" t="s">
        <v>10</v>
      </c>
      <c r="H2859" s="20">
        <v>1.0904638909160538E-2</v>
      </c>
      <c r="I2859" s="91"/>
      <c r="J2859" s="135">
        <f>H2859*J2846</f>
        <v>0</v>
      </c>
      <c r="K2859" s="138"/>
      <c r="L2859" s="137"/>
      <c r="M2859" s="138"/>
      <c r="N2859" s="137"/>
      <c r="O2859" s="138"/>
      <c r="P2859" s="137"/>
      <c r="Q2859" s="138"/>
      <c r="R2859" s="137"/>
      <c r="S2859" s="62"/>
      <c r="T2859" s="62"/>
      <c r="U2859" s="62"/>
      <c r="V2859" s="62"/>
      <c r="W2859" s="62"/>
      <c r="X2859" s="62"/>
      <c r="Y2859" s="62"/>
      <c r="Z2859" s="62"/>
      <c r="AA2859" s="62"/>
      <c r="AB2859" s="62"/>
      <c r="AC2859" s="62"/>
      <c r="AD2859" s="62"/>
      <c r="AE2859" s="62"/>
      <c r="AF2859" s="62"/>
      <c r="AG2859" s="62"/>
      <c r="AH2859" s="62"/>
      <c r="AI2859" s="62"/>
      <c r="AJ2859" s="62"/>
      <c r="AK2859" s="62"/>
      <c r="AL2859" s="62"/>
      <c r="AM2859" s="62"/>
      <c r="AN2859" s="62"/>
      <c r="AO2859" s="62"/>
      <c r="AP2859" s="62"/>
      <c r="AQ2859" s="62"/>
      <c r="AR2859" s="62"/>
      <c r="AS2859" s="62"/>
      <c r="AT2859" s="62"/>
    </row>
    <row r="2860" spans="1:46" s="139" customFormat="1" ht="12" customHeight="1" x14ac:dyDescent="0.2">
      <c r="A2860" s="44">
        <v>31600</v>
      </c>
      <c r="B2860" s="44">
        <v>4000</v>
      </c>
      <c r="C2860" s="44">
        <v>52720</v>
      </c>
      <c r="D2860" s="44" t="s">
        <v>72</v>
      </c>
      <c r="E2860" s="47" t="s">
        <v>10</v>
      </c>
      <c r="F2860" s="45" t="s">
        <v>12</v>
      </c>
      <c r="G2860" s="47" t="s">
        <v>10</v>
      </c>
      <c r="H2860" s="20">
        <v>3.0477664029419395E-4</v>
      </c>
      <c r="I2860" s="91"/>
      <c r="J2860" s="135">
        <f>H2860*J2846</f>
        <v>0</v>
      </c>
      <c r="K2860" s="138"/>
      <c r="L2860" s="137"/>
      <c r="M2860" s="138"/>
      <c r="N2860" s="137"/>
      <c r="O2860" s="138"/>
      <c r="P2860" s="137"/>
      <c r="Q2860" s="138"/>
      <c r="R2860" s="137"/>
      <c r="S2860" s="62"/>
      <c r="T2860" s="62"/>
      <c r="U2860" s="62"/>
      <c r="V2860" s="62"/>
      <c r="W2860" s="62"/>
      <c r="X2860" s="62"/>
      <c r="Y2860" s="62"/>
      <c r="Z2860" s="62"/>
      <c r="AA2860" s="62"/>
      <c r="AB2860" s="62"/>
      <c r="AC2860" s="62"/>
      <c r="AD2860" s="62"/>
      <c r="AE2860" s="62"/>
      <c r="AF2860" s="62"/>
      <c r="AG2860" s="62"/>
      <c r="AH2860" s="62"/>
      <c r="AI2860" s="62"/>
      <c r="AJ2860" s="62"/>
      <c r="AK2860" s="62"/>
      <c r="AL2860" s="62"/>
      <c r="AM2860" s="62"/>
      <c r="AN2860" s="62"/>
      <c r="AO2860" s="62"/>
      <c r="AP2860" s="62"/>
      <c r="AQ2860" s="62"/>
      <c r="AR2860" s="62"/>
      <c r="AS2860" s="62"/>
      <c r="AT2860" s="62"/>
    </row>
    <row r="2861" spans="1:46" s="139" customFormat="1" ht="12" customHeight="1" x14ac:dyDescent="0.2">
      <c r="A2861" s="44">
        <v>31600</v>
      </c>
      <c r="B2861" s="44">
        <v>4000</v>
      </c>
      <c r="C2861" s="44">
        <v>52730</v>
      </c>
      <c r="D2861" s="44" t="s">
        <v>73</v>
      </c>
      <c r="E2861" s="47" t="s">
        <v>10</v>
      </c>
      <c r="F2861" s="45" t="s">
        <v>12</v>
      </c>
      <c r="G2861" s="47" t="s">
        <v>10</v>
      </c>
      <c r="H2861" s="47" t="s">
        <v>10</v>
      </c>
      <c r="I2861" s="91"/>
      <c r="J2861" s="137"/>
      <c r="K2861" s="138"/>
      <c r="L2861" s="137"/>
      <c r="M2861" s="138"/>
      <c r="N2861" s="137"/>
      <c r="O2861" s="138"/>
      <c r="P2861" s="137"/>
      <c r="Q2861" s="138"/>
      <c r="R2861" s="137"/>
      <c r="S2861" s="62"/>
      <c r="T2861" s="62"/>
      <c r="U2861" s="62"/>
      <c r="V2861" s="62"/>
      <c r="W2861" s="62"/>
      <c r="X2861" s="62"/>
      <c r="Y2861" s="62"/>
      <c r="Z2861" s="62"/>
      <c r="AA2861" s="62"/>
      <c r="AB2861" s="62"/>
      <c r="AC2861" s="62"/>
      <c r="AD2861" s="62"/>
      <c r="AE2861" s="62"/>
      <c r="AF2861" s="62"/>
      <c r="AG2861" s="62"/>
      <c r="AH2861" s="62"/>
      <c r="AI2861" s="62"/>
      <c r="AJ2861" s="62"/>
      <c r="AK2861" s="62"/>
      <c r="AL2861" s="62"/>
      <c r="AM2861" s="62"/>
      <c r="AN2861" s="62"/>
      <c r="AO2861" s="62"/>
      <c r="AP2861" s="62"/>
      <c r="AQ2861" s="62"/>
      <c r="AR2861" s="62"/>
      <c r="AS2861" s="62"/>
      <c r="AT2861" s="62"/>
    </row>
    <row r="2862" spans="1:46" s="139" customFormat="1" ht="12" customHeight="1" x14ac:dyDescent="0.2">
      <c r="A2862" s="44">
        <v>31600</v>
      </c>
      <c r="B2862" s="44">
        <v>4000</v>
      </c>
      <c r="C2862" s="44">
        <v>52911</v>
      </c>
      <c r="D2862" s="44" t="s">
        <v>74</v>
      </c>
      <c r="E2862" s="47" t="s">
        <v>10</v>
      </c>
      <c r="F2862" s="45" t="s">
        <v>12</v>
      </c>
      <c r="G2862" s="47" t="s">
        <v>10</v>
      </c>
      <c r="H2862" s="47" t="s">
        <v>10</v>
      </c>
      <c r="I2862" s="91"/>
      <c r="J2862" s="137"/>
      <c r="K2862" s="138"/>
      <c r="L2862" s="137"/>
      <c r="M2862" s="138"/>
      <c r="N2862" s="137"/>
      <c r="O2862" s="138"/>
      <c r="P2862" s="137"/>
      <c r="Q2862" s="138"/>
      <c r="R2862" s="137"/>
      <c r="S2862" s="62"/>
      <c r="T2862" s="62"/>
      <c r="U2862" s="62"/>
      <c r="V2862" s="62"/>
      <c r="W2862" s="62"/>
      <c r="X2862" s="62"/>
      <c r="Y2862" s="62"/>
      <c r="Z2862" s="62"/>
      <c r="AA2862" s="62"/>
      <c r="AB2862" s="62"/>
      <c r="AC2862" s="62"/>
      <c r="AD2862" s="62"/>
      <c r="AE2862" s="62"/>
      <c r="AF2862" s="62"/>
      <c r="AG2862" s="62"/>
      <c r="AH2862" s="62"/>
      <c r="AI2862" s="62"/>
      <c r="AJ2862" s="62"/>
      <c r="AK2862" s="62"/>
      <c r="AL2862" s="62"/>
      <c r="AM2862" s="62"/>
      <c r="AN2862" s="62"/>
      <c r="AO2862" s="62"/>
      <c r="AP2862" s="62"/>
      <c r="AQ2862" s="62"/>
      <c r="AR2862" s="62"/>
      <c r="AS2862" s="62"/>
      <c r="AT2862" s="62"/>
    </row>
    <row r="2863" spans="1:46" s="139" customFormat="1" ht="12" customHeight="1" x14ac:dyDescent="0.2">
      <c r="A2863" s="44">
        <v>31600</v>
      </c>
      <c r="B2863" s="44">
        <v>4000</v>
      </c>
      <c r="C2863" s="44">
        <v>52912</v>
      </c>
      <c r="D2863" s="44" t="s">
        <v>75</v>
      </c>
      <c r="E2863" s="47" t="s">
        <v>10</v>
      </c>
      <c r="F2863" s="45" t="s">
        <v>12</v>
      </c>
      <c r="G2863" s="47" t="s">
        <v>10</v>
      </c>
      <c r="H2863" s="47" t="s">
        <v>10</v>
      </c>
      <c r="I2863" s="91"/>
      <c r="J2863" s="137"/>
      <c r="K2863" s="138"/>
      <c r="L2863" s="137"/>
      <c r="M2863" s="138"/>
      <c r="N2863" s="137"/>
      <c r="O2863" s="138"/>
      <c r="P2863" s="137"/>
      <c r="Q2863" s="138"/>
      <c r="R2863" s="137"/>
      <c r="S2863" s="62"/>
      <c r="T2863" s="62"/>
      <c r="U2863" s="62"/>
      <c r="V2863" s="62"/>
      <c r="W2863" s="62"/>
      <c r="X2863" s="62"/>
      <c r="Y2863" s="62"/>
      <c r="Z2863" s="62"/>
      <c r="AA2863" s="62"/>
      <c r="AB2863" s="62"/>
      <c r="AC2863" s="62"/>
      <c r="AD2863" s="62"/>
      <c r="AE2863" s="62"/>
      <c r="AF2863" s="62"/>
      <c r="AG2863" s="62"/>
      <c r="AH2863" s="62"/>
      <c r="AI2863" s="62"/>
      <c r="AJ2863" s="62"/>
      <c r="AK2863" s="62"/>
      <c r="AL2863" s="62"/>
      <c r="AM2863" s="62"/>
      <c r="AN2863" s="62"/>
      <c r="AO2863" s="62"/>
      <c r="AP2863" s="62"/>
      <c r="AQ2863" s="62"/>
      <c r="AR2863" s="62"/>
      <c r="AS2863" s="62"/>
      <c r="AT2863" s="62"/>
    </row>
    <row r="2864" spans="1:46" s="139" customFormat="1" ht="12" customHeight="1" x14ac:dyDescent="0.2">
      <c r="A2864" s="44">
        <v>31600</v>
      </c>
      <c r="B2864" s="44">
        <v>4000</v>
      </c>
      <c r="C2864" s="44">
        <v>52913</v>
      </c>
      <c r="D2864" s="44" t="s">
        <v>76</v>
      </c>
      <c r="E2864" s="47" t="s">
        <v>10</v>
      </c>
      <c r="F2864" s="45" t="s">
        <v>12</v>
      </c>
      <c r="G2864" s="47" t="s">
        <v>10</v>
      </c>
      <c r="H2864" s="47" t="s">
        <v>10</v>
      </c>
      <c r="I2864" s="91"/>
      <c r="J2864" s="137"/>
      <c r="K2864" s="138"/>
      <c r="L2864" s="137"/>
      <c r="M2864" s="138"/>
      <c r="N2864" s="137"/>
      <c r="O2864" s="138"/>
      <c r="P2864" s="137"/>
      <c r="Q2864" s="138"/>
      <c r="R2864" s="137"/>
      <c r="S2864" s="62"/>
      <c r="T2864" s="62"/>
      <c r="U2864" s="62"/>
      <c r="V2864" s="62"/>
      <c r="W2864" s="62"/>
      <c r="X2864" s="62"/>
      <c r="Y2864" s="62"/>
      <c r="Z2864" s="62"/>
      <c r="AA2864" s="62"/>
      <c r="AB2864" s="62"/>
      <c r="AC2864" s="62"/>
      <c r="AD2864" s="62"/>
      <c r="AE2864" s="62"/>
      <c r="AF2864" s="62"/>
      <c r="AG2864" s="62"/>
      <c r="AH2864" s="62"/>
      <c r="AI2864" s="62"/>
      <c r="AJ2864" s="62"/>
      <c r="AK2864" s="62"/>
      <c r="AL2864" s="62"/>
      <c r="AM2864" s="62"/>
      <c r="AN2864" s="62"/>
      <c r="AO2864" s="62"/>
      <c r="AP2864" s="62"/>
      <c r="AQ2864" s="62"/>
      <c r="AR2864" s="62"/>
      <c r="AS2864" s="62"/>
      <c r="AT2864" s="62"/>
    </row>
    <row r="2865" spans="1:46" s="139" customFormat="1" ht="12" customHeight="1" x14ac:dyDescent="0.2">
      <c r="A2865" s="44">
        <v>31600</v>
      </c>
      <c r="B2865" s="44">
        <v>4000</v>
      </c>
      <c r="C2865" s="44">
        <v>52914</v>
      </c>
      <c r="D2865" s="44" t="s">
        <v>77</v>
      </c>
      <c r="E2865" s="47" t="s">
        <v>10</v>
      </c>
      <c r="F2865" s="45" t="s">
        <v>12</v>
      </c>
      <c r="G2865" s="47" t="s">
        <v>10</v>
      </c>
      <c r="H2865" s="47" t="s">
        <v>10</v>
      </c>
      <c r="I2865" s="91"/>
      <c r="J2865" s="137"/>
      <c r="K2865" s="138"/>
      <c r="L2865" s="137"/>
      <c r="M2865" s="138"/>
      <c r="N2865" s="137"/>
      <c r="O2865" s="138"/>
      <c r="P2865" s="137"/>
      <c r="Q2865" s="138"/>
      <c r="R2865" s="137"/>
      <c r="S2865" s="62"/>
      <c r="T2865" s="62"/>
      <c r="U2865" s="62"/>
      <c r="V2865" s="62"/>
      <c r="W2865" s="62"/>
      <c r="X2865" s="62"/>
      <c r="Y2865" s="62"/>
      <c r="Z2865" s="62"/>
      <c r="AA2865" s="62"/>
      <c r="AB2865" s="62"/>
      <c r="AC2865" s="62"/>
      <c r="AD2865" s="62"/>
      <c r="AE2865" s="62"/>
      <c r="AF2865" s="62"/>
      <c r="AG2865" s="62"/>
      <c r="AH2865" s="62"/>
      <c r="AI2865" s="62"/>
      <c r="AJ2865" s="62"/>
      <c r="AK2865" s="62"/>
      <c r="AL2865" s="62"/>
      <c r="AM2865" s="62"/>
      <c r="AN2865" s="62"/>
      <c r="AO2865" s="62"/>
      <c r="AP2865" s="62"/>
      <c r="AQ2865" s="62"/>
      <c r="AR2865" s="62"/>
      <c r="AS2865" s="62"/>
      <c r="AT2865" s="62"/>
    </row>
    <row r="2866" spans="1:46" ht="14.25" x14ac:dyDescent="0.3">
      <c r="A2866" s="4"/>
      <c r="B2866" s="5"/>
      <c r="C2866" s="6" t="s">
        <v>79</v>
      </c>
      <c r="D2866" s="7"/>
      <c r="E2866" s="18"/>
      <c r="F2866" s="18"/>
      <c r="G2866" s="19"/>
      <c r="H2866" s="19"/>
      <c r="I2866" s="89"/>
      <c r="J2866" s="73" t="s">
        <v>905</v>
      </c>
      <c r="K2866" s="83"/>
      <c r="L2866" s="73" t="s">
        <v>906</v>
      </c>
      <c r="M2866" s="83"/>
      <c r="N2866" s="73" t="s">
        <v>907</v>
      </c>
      <c r="O2866" s="83"/>
      <c r="P2866" s="73" t="s">
        <v>908</v>
      </c>
      <c r="Q2866" s="83"/>
      <c r="R2866" s="73" t="s">
        <v>909</v>
      </c>
    </row>
    <row r="2867" spans="1:46" ht="12" customHeight="1" x14ac:dyDescent="0.2">
      <c r="A2867" s="8">
        <v>31600</v>
      </c>
      <c r="B2867" s="8">
        <v>4000</v>
      </c>
      <c r="C2867" s="8">
        <v>54500</v>
      </c>
      <c r="D2867" s="8" t="s">
        <v>157</v>
      </c>
      <c r="E2867" s="25" t="s">
        <v>10</v>
      </c>
      <c r="F2867" s="17" t="s">
        <v>12</v>
      </c>
      <c r="G2867" s="25" t="s">
        <v>10</v>
      </c>
      <c r="H2867" s="25" t="s">
        <v>10</v>
      </c>
      <c r="I2867" s="105"/>
    </row>
    <row r="2868" spans="1:46" s="139" customFormat="1" ht="12" customHeight="1" x14ac:dyDescent="0.2">
      <c r="A2868" s="44">
        <v>31600</v>
      </c>
      <c r="B2868" s="44">
        <v>4000</v>
      </c>
      <c r="C2868" s="44">
        <v>54640</v>
      </c>
      <c r="D2868" s="44" t="s">
        <v>728</v>
      </c>
      <c r="E2868" s="25" t="s">
        <v>10</v>
      </c>
      <c r="F2868" s="45" t="s">
        <v>12</v>
      </c>
      <c r="G2868" s="25" t="s">
        <v>10</v>
      </c>
      <c r="H2868" s="25" t="s">
        <v>10</v>
      </c>
      <c r="I2868" s="105"/>
      <c r="J2868" s="137"/>
      <c r="K2868" s="138"/>
      <c r="L2868" s="137"/>
      <c r="M2868" s="138"/>
      <c r="N2868" s="137"/>
      <c r="O2868" s="138"/>
      <c r="P2868" s="137"/>
      <c r="Q2868" s="138"/>
      <c r="R2868" s="137"/>
      <c r="S2868" s="62"/>
      <c r="T2868" s="62"/>
      <c r="U2868" s="62"/>
      <c r="V2868" s="62"/>
      <c r="W2868" s="62"/>
      <c r="X2868" s="62"/>
      <c r="Y2868" s="62"/>
      <c r="Z2868" s="62"/>
      <c r="AA2868" s="62"/>
      <c r="AB2868" s="62"/>
      <c r="AC2868" s="62"/>
      <c r="AD2868" s="62"/>
      <c r="AE2868" s="62"/>
      <c r="AF2868" s="62"/>
      <c r="AG2868" s="62"/>
      <c r="AH2868" s="62"/>
      <c r="AI2868" s="62"/>
      <c r="AJ2868" s="62"/>
      <c r="AK2868" s="62"/>
      <c r="AL2868" s="62"/>
      <c r="AM2868" s="62"/>
      <c r="AN2868" s="62"/>
      <c r="AO2868" s="62"/>
      <c r="AP2868" s="62"/>
      <c r="AQ2868" s="62"/>
      <c r="AR2868" s="62"/>
      <c r="AS2868" s="62"/>
      <c r="AT2868" s="62"/>
    </row>
    <row r="2869" spans="1:46" s="139" customFormat="1" ht="12" customHeight="1" x14ac:dyDescent="0.3">
      <c r="A2869" s="4"/>
      <c r="B2869" s="5"/>
      <c r="C2869" s="6" t="s">
        <v>84</v>
      </c>
      <c r="D2869" s="7"/>
      <c r="E2869" s="18"/>
      <c r="F2869" s="18"/>
      <c r="G2869" s="19"/>
      <c r="H2869" s="19"/>
      <c r="I2869" s="89"/>
      <c r="J2869" s="73" t="s">
        <v>905</v>
      </c>
      <c r="K2869" s="83"/>
      <c r="L2869" s="73" t="s">
        <v>906</v>
      </c>
      <c r="M2869" s="83"/>
      <c r="N2869" s="73" t="s">
        <v>907</v>
      </c>
      <c r="O2869" s="83"/>
      <c r="P2869" s="73" t="s">
        <v>908</v>
      </c>
      <c r="Q2869" s="83"/>
      <c r="R2869" s="73" t="s">
        <v>909</v>
      </c>
      <c r="S2869" s="62"/>
      <c r="T2869" s="62"/>
      <c r="U2869" s="62"/>
      <c r="V2869" s="62"/>
      <c r="W2869" s="62"/>
      <c r="X2869" s="62"/>
      <c r="Y2869" s="62"/>
      <c r="Z2869" s="62"/>
      <c r="AA2869" s="62"/>
      <c r="AB2869" s="62"/>
      <c r="AC2869" s="62"/>
      <c r="AD2869" s="62"/>
      <c r="AE2869" s="62"/>
      <c r="AF2869" s="62"/>
      <c r="AG2869" s="62"/>
      <c r="AH2869" s="62"/>
      <c r="AI2869" s="62"/>
      <c r="AJ2869" s="62"/>
      <c r="AK2869" s="62"/>
      <c r="AL2869" s="62"/>
      <c r="AM2869" s="62"/>
      <c r="AN2869" s="62"/>
      <c r="AO2869" s="62"/>
      <c r="AP2869" s="62"/>
      <c r="AQ2869" s="62"/>
      <c r="AR2869" s="62"/>
      <c r="AS2869" s="62"/>
      <c r="AT2869" s="62"/>
    </row>
    <row r="2870" spans="1:46" s="139" customFormat="1" ht="12" customHeight="1" x14ac:dyDescent="0.2">
      <c r="A2870" s="8">
        <v>31600</v>
      </c>
      <c r="B2870" s="8">
        <v>4000</v>
      </c>
      <c r="C2870" s="8">
        <v>55914</v>
      </c>
      <c r="D2870" s="8" t="s">
        <v>89</v>
      </c>
      <c r="E2870" s="25" t="s">
        <v>10</v>
      </c>
      <c r="F2870" s="17" t="s">
        <v>12</v>
      </c>
      <c r="G2870" s="25" t="s">
        <v>10</v>
      </c>
      <c r="H2870" s="25" t="s">
        <v>10</v>
      </c>
      <c r="I2870" s="105"/>
      <c r="J2870" s="137"/>
      <c r="K2870" s="138"/>
      <c r="L2870" s="137"/>
      <c r="M2870" s="138"/>
      <c r="N2870" s="137"/>
      <c r="O2870" s="138"/>
      <c r="P2870" s="137"/>
      <c r="Q2870" s="138"/>
      <c r="R2870" s="137"/>
      <c r="S2870" s="62"/>
      <c r="T2870" s="62"/>
      <c r="U2870" s="62"/>
      <c r="V2870" s="62"/>
      <c r="W2870" s="62"/>
      <c r="X2870" s="62"/>
      <c r="Y2870" s="62"/>
      <c r="Z2870" s="62"/>
      <c r="AA2870" s="62"/>
      <c r="AB2870" s="62"/>
      <c r="AC2870" s="62"/>
      <c r="AD2870" s="62"/>
      <c r="AE2870" s="62"/>
      <c r="AF2870" s="62"/>
      <c r="AG2870" s="62"/>
      <c r="AH2870" s="62"/>
      <c r="AI2870" s="62"/>
      <c r="AJ2870" s="62"/>
      <c r="AK2870" s="62"/>
      <c r="AL2870" s="62"/>
      <c r="AM2870" s="62"/>
      <c r="AN2870" s="62"/>
      <c r="AO2870" s="62"/>
      <c r="AP2870" s="62"/>
      <c r="AQ2870" s="62"/>
      <c r="AR2870" s="62"/>
      <c r="AS2870" s="62"/>
      <c r="AT2870" s="62"/>
    </row>
    <row r="2871" spans="1:46" ht="14.25" x14ac:dyDescent="0.3">
      <c r="A2871" s="11"/>
      <c r="B2871" s="11"/>
      <c r="C2871" s="11" t="s">
        <v>94</v>
      </c>
      <c r="D2871" s="11"/>
      <c r="E2871" s="22"/>
      <c r="F2871" s="22"/>
      <c r="G2871" s="22"/>
      <c r="H2871" s="22"/>
      <c r="I2871" s="101"/>
      <c r="J2871" s="73" t="s">
        <v>905</v>
      </c>
      <c r="K2871" s="83"/>
      <c r="L2871" s="73" t="s">
        <v>906</v>
      </c>
      <c r="M2871" s="83"/>
      <c r="N2871" s="73" t="s">
        <v>907</v>
      </c>
      <c r="O2871" s="83"/>
      <c r="P2871" s="73" t="s">
        <v>908</v>
      </c>
      <c r="Q2871" s="83"/>
      <c r="R2871" s="73" t="s">
        <v>909</v>
      </c>
    </row>
    <row r="2872" spans="1:46" ht="12" customHeight="1" x14ac:dyDescent="0.2">
      <c r="A2872" s="8">
        <v>31600</v>
      </c>
      <c r="B2872" s="8">
        <v>4000</v>
      </c>
      <c r="C2872" s="8">
        <v>57111</v>
      </c>
      <c r="D2872" s="8" t="s">
        <v>158</v>
      </c>
      <c r="E2872" s="25" t="s">
        <v>10</v>
      </c>
      <c r="F2872" s="17" t="s">
        <v>12</v>
      </c>
      <c r="G2872" s="25" t="s">
        <v>10</v>
      </c>
      <c r="H2872" s="25" t="s">
        <v>10</v>
      </c>
      <c r="I2872" s="105"/>
    </row>
    <row r="2873" spans="1:46" ht="12" customHeight="1" x14ac:dyDescent="0.2">
      <c r="A2873" s="8">
        <v>31600</v>
      </c>
      <c r="B2873" s="8">
        <v>4000</v>
      </c>
      <c r="C2873" s="8">
        <v>57112</v>
      </c>
      <c r="D2873" s="8" t="s">
        <v>159</v>
      </c>
      <c r="E2873" s="25" t="s">
        <v>10</v>
      </c>
      <c r="F2873" s="17" t="s">
        <v>12</v>
      </c>
      <c r="G2873" s="25" t="s">
        <v>10</v>
      </c>
      <c r="H2873" s="25" t="s">
        <v>10</v>
      </c>
      <c r="I2873" s="105"/>
    </row>
    <row r="2874" spans="1:46" ht="12" customHeight="1" x14ac:dyDescent="0.2">
      <c r="A2874" s="8">
        <v>31600</v>
      </c>
      <c r="B2874" s="8">
        <v>4000</v>
      </c>
      <c r="C2874" s="8">
        <v>57200</v>
      </c>
      <c r="D2874" s="8" t="s">
        <v>160</v>
      </c>
      <c r="E2874" s="25" t="s">
        <v>10</v>
      </c>
      <c r="F2874" s="17" t="s">
        <v>12</v>
      </c>
      <c r="G2874" s="25" t="s">
        <v>10</v>
      </c>
      <c r="H2874" s="25" t="s">
        <v>10</v>
      </c>
      <c r="I2874" s="105"/>
    </row>
    <row r="2875" spans="1:46" ht="12" customHeight="1" x14ac:dyDescent="0.2">
      <c r="A2875" s="8">
        <v>31600</v>
      </c>
      <c r="B2875" s="8">
        <v>4000</v>
      </c>
      <c r="C2875" s="8">
        <v>57331</v>
      </c>
      <c r="D2875" s="8" t="s">
        <v>95</v>
      </c>
      <c r="E2875" s="25" t="s">
        <v>10</v>
      </c>
      <c r="F2875" s="17" t="s">
        <v>12</v>
      </c>
      <c r="G2875" s="25" t="s">
        <v>10</v>
      </c>
      <c r="H2875" s="25" t="s">
        <v>10</v>
      </c>
      <c r="I2875" s="105"/>
    </row>
    <row r="2876" spans="1:46" ht="12" customHeight="1" x14ac:dyDescent="0.2">
      <c r="A2876" s="8">
        <v>31600</v>
      </c>
      <c r="B2876" s="8">
        <v>4000</v>
      </c>
      <c r="C2876" s="8">
        <v>57332</v>
      </c>
      <c r="D2876" s="8" t="s">
        <v>96</v>
      </c>
      <c r="E2876" s="25" t="s">
        <v>10</v>
      </c>
      <c r="F2876" s="17" t="s">
        <v>12</v>
      </c>
      <c r="G2876" s="25" t="s">
        <v>10</v>
      </c>
      <c r="H2876" s="25" t="s">
        <v>10</v>
      </c>
      <c r="I2876" s="105"/>
    </row>
    <row r="2877" spans="1:46" ht="14.25" x14ac:dyDescent="0.3">
      <c r="A2877" s="283" t="s">
        <v>191</v>
      </c>
      <c r="B2877" s="284"/>
      <c r="C2877" s="284"/>
      <c r="D2877" s="284"/>
      <c r="E2877" s="284"/>
      <c r="F2877" s="284"/>
      <c r="G2877" s="285"/>
      <c r="H2877" s="147"/>
      <c r="I2877" s="148"/>
    </row>
    <row r="2878" spans="1:46" ht="14.25" x14ac:dyDescent="0.3">
      <c r="A2878" s="286" t="s">
        <v>685</v>
      </c>
      <c r="B2878" s="287"/>
      <c r="C2878" s="287"/>
      <c r="D2878" s="287"/>
      <c r="E2878" s="287"/>
      <c r="F2878" s="287"/>
      <c r="G2878" s="288"/>
      <c r="H2878" s="149"/>
      <c r="I2878" s="150"/>
    </row>
    <row r="2879" spans="1:46" ht="14.25" x14ac:dyDescent="0.3">
      <c r="A2879" s="3"/>
      <c r="B2879" s="280" t="s">
        <v>8</v>
      </c>
      <c r="C2879" s="281"/>
      <c r="D2879" s="281"/>
      <c r="E2879" s="281"/>
      <c r="F2879" s="281"/>
      <c r="G2879" s="282"/>
      <c r="H2879" s="63"/>
      <c r="I2879" s="102"/>
      <c r="J2879" s="277"/>
      <c r="K2879" s="278"/>
      <c r="L2879" s="278"/>
      <c r="M2879" s="278"/>
      <c r="N2879" s="278"/>
      <c r="O2879" s="278"/>
      <c r="P2879" s="278"/>
      <c r="Q2879" s="278"/>
      <c r="R2879" s="279"/>
    </row>
    <row r="2880" spans="1:46" ht="14.25" x14ac:dyDescent="0.3">
      <c r="A2880" s="4"/>
      <c r="B2880" s="5"/>
      <c r="C2880" s="6" t="s">
        <v>9</v>
      </c>
      <c r="D2880" s="7"/>
      <c r="E2880" s="18"/>
      <c r="F2880" s="18"/>
      <c r="G2880" s="19"/>
      <c r="H2880" s="19"/>
      <c r="I2880" s="89"/>
      <c r="J2880" s="73" t="s">
        <v>905</v>
      </c>
      <c r="K2880" s="83"/>
      <c r="L2880" s="73" t="s">
        <v>906</v>
      </c>
      <c r="M2880" s="83"/>
      <c r="N2880" s="73" t="s">
        <v>907</v>
      </c>
      <c r="O2880" s="83"/>
      <c r="P2880" s="73" t="s">
        <v>908</v>
      </c>
      <c r="Q2880" s="83"/>
      <c r="R2880" s="73" t="s">
        <v>909</v>
      </c>
    </row>
    <row r="2881" spans="1:18" ht="12" customHeight="1" x14ac:dyDescent="0.2">
      <c r="A2881" s="8">
        <v>31700</v>
      </c>
      <c r="B2881" s="9" t="s">
        <v>10</v>
      </c>
      <c r="C2881" s="8">
        <v>11111</v>
      </c>
      <c r="D2881" s="8" t="s">
        <v>11</v>
      </c>
      <c r="E2881" s="25" t="s">
        <v>10</v>
      </c>
      <c r="F2881" s="17" t="s">
        <v>12</v>
      </c>
      <c r="G2881" s="25" t="s">
        <v>10</v>
      </c>
      <c r="H2881" s="25" t="s">
        <v>10</v>
      </c>
      <c r="I2881" s="105"/>
    </row>
    <row r="2882" spans="1:18" ht="12" customHeight="1" x14ac:dyDescent="0.2">
      <c r="A2882" s="8">
        <v>31700</v>
      </c>
      <c r="B2882" s="9" t="s">
        <v>10</v>
      </c>
      <c r="C2882" s="8">
        <v>11112</v>
      </c>
      <c r="D2882" s="8" t="s">
        <v>13</v>
      </c>
      <c r="E2882" s="25" t="s">
        <v>10</v>
      </c>
      <c r="F2882" s="17" t="s">
        <v>12</v>
      </c>
      <c r="G2882" s="25" t="s">
        <v>10</v>
      </c>
      <c r="H2882" s="25" t="s">
        <v>10</v>
      </c>
      <c r="I2882" s="105"/>
    </row>
    <row r="2883" spans="1:18" ht="14.25" x14ac:dyDescent="0.3">
      <c r="A2883" s="4"/>
      <c r="B2883" s="5"/>
      <c r="C2883" s="6" t="s">
        <v>14</v>
      </c>
      <c r="D2883" s="7"/>
      <c r="E2883" s="18"/>
      <c r="F2883" s="18"/>
      <c r="G2883" s="19"/>
      <c r="H2883" s="19"/>
      <c r="I2883" s="89"/>
      <c r="J2883" s="73" t="s">
        <v>905</v>
      </c>
      <c r="K2883" s="83"/>
      <c r="L2883" s="73" t="s">
        <v>906</v>
      </c>
      <c r="M2883" s="83"/>
      <c r="N2883" s="73" t="s">
        <v>907</v>
      </c>
      <c r="O2883" s="83"/>
      <c r="P2883" s="73" t="s">
        <v>908</v>
      </c>
      <c r="Q2883" s="83"/>
      <c r="R2883" s="73" t="s">
        <v>909</v>
      </c>
    </row>
    <row r="2884" spans="1:18" ht="12" customHeight="1" x14ac:dyDescent="0.2">
      <c r="A2884" s="8">
        <v>31700</v>
      </c>
      <c r="B2884" s="9" t="s">
        <v>10</v>
      </c>
      <c r="C2884" s="8">
        <v>41110</v>
      </c>
      <c r="D2884" s="8" t="s">
        <v>15</v>
      </c>
      <c r="E2884" s="25" t="s">
        <v>10</v>
      </c>
      <c r="F2884" s="17" t="s">
        <v>12</v>
      </c>
      <c r="G2884" s="25" t="s">
        <v>10</v>
      </c>
      <c r="H2884" s="25" t="s">
        <v>10</v>
      </c>
      <c r="I2884" s="105"/>
    </row>
    <row r="2885" spans="1:18" ht="12" customHeight="1" x14ac:dyDescent="0.2">
      <c r="A2885" s="8">
        <v>31700</v>
      </c>
      <c r="B2885" s="9" t="s">
        <v>10</v>
      </c>
      <c r="C2885" s="8">
        <v>41113</v>
      </c>
      <c r="D2885" s="8" t="s">
        <v>16</v>
      </c>
      <c r="E2885" s="25" t="s">
        <v>10</v>
      </c>
      <c r="F2885" s="17" t="s">
        <v>12</v>
      </c>
      <c r="G2885" s="25" t="s">
        <v>10</v>
      </c>
      <c r="H2885" s="25" t="s">
        <v>10</v>
      </c>
      <c r="I2885" s="105"/>
    </row>
    <row r="2886" spans="1:18" ht="12" customHeight="1" x14ac:dyDescent="0.2">
      <c r="A2886" s="8">
        <v>31700</v>
      </c>
      <c r="B2886" s="9" t="s">
        <v>10</v>
      </c>
      <c r="C2886" s="8">
        <v>41114</v>
      </c>
      <c r="D2886" s="8" t="s">
        <v>17</v>
      </c>
      <c r="E2886" s="25" t="s">
        <v>10</v>
      </c>
      <c r="F2886" s="17" t="s">
        <v>12</v>
      </c>
      <c r="G2886" s="25" t="s">
        <v>10</v>
      </c>
      <c r="H2886" s="25" t="s">
        <v>10</v>
      </c>
      <c r="I2886" s="105"/>
    </row>
    <row r="2887" spans="1:18" ht="12" customHeight="1" x14ac:dyDescent="0.2">
      <c r="A2887" s="8">
        <v>31700</v>
      </c>
      <c r="B2887" s="9" t="s">
        <v>10</v>
      </c>
      <c r="C2887" s="8">
        <v>41500</v>
      </c>
      <c r="D2887" s="8" t="s">
        <v>20</v>
      </c>
      <c r="E2887" s="25" t="s">
        <v>10</v>
      </c>
      <c r="F2887" s="17" t="s">
        <v>12</v>
      </c>
      <c r="G2887" s="25" t="s">
        <v>10</v>
      </c>
      <c r="H2887" s="25" t="s">
        <v>10</v>
      </c>
      <c r="I2887" s="105"/>
    </row>
    <row r="2888" spans="1:18" ht="12" customHeight="1" x14ac:dyDescent="0.2">
      <c r="A2888" s="8">
        <v>31700</v>
      </c>
      <c r="B2888" s="9" t="s">
        <v>10</v>
      </c>
      <c r="C2888" s="8">
        <v>41953</v>
      </c>
      <c r="D2888" s="8" t="s">
        <v>31</v>
      </c>
      <c r="E2888" s="25" t="s">
        <v>10</v>
      </c>
      <c r="F2888" s="17" t="s">
        <v>12</v>
      </c>
      <c r="G2888" s="25" t="s">
        <v>10</v>
      </c>
      <c r="H2888" s="25" t="s">
        <v>10</v>
      </c>
      <c r="I2888" s="105"/>
    </row>
    <row r="2889" spans="1:18" ht="12" customHeight="1" x14ac:dyDescent="0.2">
      <c r="A2889" s="8">
        <v>31700</v>
      </c>
      <c r="B2889" s="9" t="s">
        <v>10</v>
      </c>
      <c r="C2889" s="8">
        <v>41980</v>
      </c>
      <c r="D2889" s="8" t="s">
        <v>33</v>
      </c>
      <c r="E2889" s="25" t="s">
        <v>10</v>
      </c>
      <c r="F2889" s="17" t="s">
        <v>12</v>
      </c>
      <c r="G2889" s="25" t="s">
        <v>10</v>
      </c>
      <c r="H2889" s="25" t="s">
        <v>10</v>
      </c>
      <c r="I2889" s="105"/>
    </row>
    <row r="2890" spans="1:18" ht="14.25" x14ac:dyDescent="0.3">
      <c r="A2890" s="4"/>
      <c r="B2890" s="5"/>
      <c r="C2890" s="6" t="s">
        <v>34</v>
      </c>
      <c r="D2890" s="7"/>
      <c r="E2890" s="18"/>
      <c r="F2890" s="18"/>
      <c r="G2890" s="19"/>
      <c r="H2890" s="19"/>
      <c r="I2890" s="89"/>
      <c r="J2890" s="73" t="s">
        <v>905</v>
      </c>
      <c r="K2890" s="83"/>
      <c r="L2890" s="73" t="s">
        <v>906</v>
      </c>
      <c r="M2890" s="83"/>
      <c r="N2890" s="73" t="s">
        <v>907</v>
      </c>
      <c r="O2890" s="83"/>
      <c r="P2890" s="73" t="s">
        <v>908</v>
      </c>
      <c r="Q2890" s="83"/>
      <c r="R2890" s="73" t="s">
        <v>909</v>
      </c>
    </row>
    <row r="2891" spans="1:18" ht="12" customHeight="1" x14ac:dyDescent="0.2">
      <c r="A2891" s="8">
        <v>31700</v>
      </c>
      <c r="B2891" s="9" t="s">
        <v>10</v>
      </c>
      <c r="C2891" s="8">
        <v>43202</v>
      </c>
      <c r="D2891" s="8" t="s">
        <v>38</v>
      </c>
      <c r="E2891" s="25" t="s">
        <v>10</v>
      </c>
      <c r="F2891" s="17" t="s">
        <v>12</v>
      </c>
      <c r="G2891" s="25" t="s">
        <v>10</v>
      </c>
      <c r="H2891" s="25" t="s">
        <v>10</v>
      </c>
      <c r="I2891" s="105"/>
    </row>
    <row r="2892" spans="1:18" ht="12" customHeight="1" x14ac:dyDescent="0.2">
      <c r="A2892" s="8">
        <v>31700</v>
      </c>
      <c r="B2892" s="9" t="s">
        <v>10</v>
      </c>
      <c r="C2892" s="8">
        <v>43204</v>
      </c>
      <c r="D2892" s="8" t="s">
        <v>803</v>
      </c>
      <c r="E2892" s="25" t="s">
        <v>10</v>
      </c>
      <c r="F2892" s="17" t="s">
        <v>12</v>
      </c>
      <c r="G2892" s="25" t="s">
        <v>10</v>
      </c>
      <c r="H2892" s="25" t="s">
        <v>10</v>
      </c>
      <c r="I2892" s="105"/>
    </row>
    <row r="2893" spans="1:18" ht="12" customHeight="1" x14ac:dyDescent="0.2">
      <c r="A2893" s="8">
        <v>31700</v>
      </c>
      <c r="B2893" s="9" t="s">
        <v>10</v>
      </c>
      <c r="C2893" s="8">
        <v>43215</v>
      </c>
      <c r="D2893" s="8" t="s">
        <v>41</v>
      </c>
      <c r="E2893" s="25" t="s">
        <v>10</v>
      </c>
      <c r="F2893" s="17" t="s">
        <v>12</v>
      </c>
      <c r="G2893" s="25" t="s">
        <v>10</v>
      </c>
      <c r="H2893" s="25" t="s">
        <v>10</v>
      </c>
      <c r="I2893" s="105"/>
    </row>
    <row r="2894" spans="1:18" ht="14.25" x14ac:dyDescent="0.3">
      <c r="A2894" s="42" t="s">
        <v>686</v>
      </c>
      <c r="B2894" s="32"/>
      <c r="C2894" s="33"/>
      <c r="D2894" s="33"/>
      <c r="E2894" s="34"/>
      <c r="F2894" s="35"/>
      <c r="G2894" s="36"/>
      <c r="H2894" s="36"/>
      <c r="I2894" s="106"/>
    </row>
    <row r="2895" spans="1:18" ht="14.25" x14ac:dyDescent="0.3">
      <c r="A2895" s="3"/>
      <c r="B2895" s="280" t="s">
        <v>212</v>
      </c>
      <c r="C2895" s="281"/>
      <c r="D2895" s="281"/>
      <c r="E2895" s="281"/>
      <c r="F2895" s="281"/>
      <c r="G2895" s="282"/>
      <c r="H2895" s="63"/>
      <c r="I2895" s="102"/>
      <c r="J2895" s="277"/>
      <c r="K2895" s="278"/>
      <c r="L2895" s="278"/>
      <c r="M2895" s="278"/>
      <c r="N2895" s="278"/>
      <c r="O2895" s="278"/>
      <c r="P2895" s="278"/>
      <c r="Q2895" s="278"/>
      <c r="R2895" s="279"/>
    </row>
    <row r="2896" spans="1:18" ht="14.25" x14ac:dyDescent="0.3">
      <c r="A2896" s="4"/>
      <c r="B2896" s="5"/>
      <c r="C2896" s="6" t="s">
        <v>655</v>
      </c>
      <c r="D2896" s="7"/>
      <c r="E2896" s="18"/>
      <c r="F2896" s="18"/>
      <c r="G2896" s="19"/>
      <c r="H2896" s="19"/>
      <c r="I2896" s="89"/>
      <c r="J2896" s="73" t="s">
        <v>905</v>
      </c>
      <c r="K2896" s="83"/>
      <c r="L2896" s="73" t="s">
        <v>906</v>
      </c>
      <c r="M2896" s="83"/>
      <c r="N2896" s="73" t="s">
        <v>907</v>
      </c>
      <c r="O2896" s="83"/>
      <c r="P2896" s="73" t="s">
        <v>908</v>
      </c>
      <c r="Q2896" s="83"/>
      <c r="R2896" s="73" t="s">
        <v>909</v>
      </c>
    </row>
    <row r="2897" spans="1:46" ht="12" customHeight="1" x14ac:dyDescent="0.2">
      <c r="A2897" s="8">
        <v>31700</v>
      </c>
      <c r="B2897" s="8">
        <v>2300</v>
      </c>
      <c r="C2897" s="8">
        <v>53712</v>
      </c>
      <c r="D2897" s="8" t="s">
        <v>113</v>
      </c>
      <c r="E2897" s="25" t="s">
        <v>10</v>
      </c>
      <c r="F2897" s="17" t="s">
        <v>12</v>
      </c>
      <c r="G2897" s="25" t="s">
        <v>10</v>
      </c>
      <c r="H2897" s="25" t="s">
        <v>10</v>
      </c>
      <c r="I2897" s="105"/>
    </row>
    <row r="2898" spans="1:46" s="144" customFormat="1" ht="14.25" x14ac:dyDescent="0.3">
      <c r="A2898" s="3"/>
      <c r="B2898" s="280" t="s">
        <v>146</v>
      </c>
      <c r="C2898" s="281"/>
      <c r="D2898" s="281"/>
      <c r="E2898" s="281"/>
      <c r="F2898" s="281"/>
      <c r="G2898" s="282"/>
      <c r="H2898" s="63"/>
      <c r="I2898" s="102"/>
      <c r="J2898" s="277"/>
      <c r="K2898" s="278"/>
      <c r="L2898" s="278"/>
      <c r="M2898" s="278"/>
      <c r="N2898" s="278"/>
      <c r="O2898" s="278"/>
      <c r="P2898" s="278"/>
      <c r="Q2898" s="278"/>
      <c r="R2898" s="279"/>
      <c r="S2898" s="62"/>
      <c r="T2898" s="62"/>
      <c r="U2898" s="62"/>
      <c r="V2898" s="62"/>
      <c r="W2898" s="62"/>
      <c r="X2898" s="62"/>
      <c r="Y2898" s="62"/>
      <c r="Z2898" s="62"/>
      <c r="AA2898" s="62"/>
      <c r="AB2898" s="62"/>
      <c r="AC2898" s="62"/>
      <c r="AD2898" s="62"/>
      <c r="AE2898" s="62"/>
      <c r="AF2898" s="62"/>
      <c r="AG2898" s="62"/>
      <c r="AH2898" s="62"/>
      <c r="AI2898" s="62"/>
      <c r="AJ2898" s="62"/>
      <c r="AK2898" s="62"/>
      <c r="AL2898" s="62"/>
      <c r="AM2898" s="62"/>
      <c r="AN2898" s="62"/>
      <c r="AO2898" s="62"/>
      <c r="AP2898" s="62"/>
      <c r="AQ2898" s="62"/>
      <c r="AR2898" s="62"/>
      <c r="AS2898" s="62"/>
      <c r="AT2898" s="62"/>
    </row>
    <row r="2899" spans="1:46" ht="14.25" x14ac:dyDescent="0.3">
      <c r="A2899" s="12"/>
      <c r="B2899" s="13"/>
      <c r="C2899" s="14" t="s">
        <v>147</v>
      </c>
      <c r="D2899" s="15"/>
      <c r="E2899" s="23"/>
      <c r="F2899" s="23"/>
      <c r="G2899" s="24"/>
      <c r="H2899" s="24"/>
      <c r="I2899" s="103"/>
      <c r="J2899" s="73" t="s">
        <v>905</v>
      </c>
      <c r="K2899" s="83"/>
      <c r="L2899" s="73" t="s">
        <v>906</v>
      </c>
      <c r="M2899" s="83"/>
      <c r="N2899" s="73" t="s">
        <v>907</v>
      </c>
      <c r="O2899" s="83"/>
      <c r="P2899" s="73" t="s">
        <v>908</v>
      </c>
      <c r="Q2899" s="83"/>
      <c r="R2899" s="73" t="s">
        <v>909</v>
      </c>
    </row>
    <row r="2900" spans="1:46" x14ac:dyDescent="0.2">
      <c r="A2900" s="8">
        <v>31700</v>
      </c>
      <c r="B2900" s="8">
        <v>2900</v>
      </c>
      <c r="C2900" s="8">
        <v>55913</v>
      </c>
      <c r="D2900" s="8" t="s">
        <v>871</v>
      </c>
      <c r="E2900" s="20" t="s">
        <v>10</v>
      </c>
      <c r="F2900" s="17" t="s">
        <v>12</v>
      </c>
      <c r="G2900" s="20" t="s">
        <v>10</v>
      </c>
      <c r="H2900" s="20" t="s">
        <v>10</v>
      </c>
      <c r="I2900" s="90"/>
    </row>
    <row r="2901" spans="1:46" ht="12" customHeight="1" x14ac:dyDescent="0.2">
      <c r="A2901" s="8">
        <v>31700</v>
      </c>
      <c r="B2901" s="8">
        <v>2900</v>
      </c>
      <c r="C2901" s="8">
        <v>58220</v>
      </c>
      <c r="D2901" s="8" t="s">
        <v>869</v>
      </c>
      <c r="E2901" s="20" t="s">
        <v>10</v>
      </c>
      <c r="F2901" s="17" t="s">
        <v>12</v>
      </c>
      <c r="G2901" s="20" t="s">
        <v>10</v>
      </c>
      <c r="H2901" s="20" t="s">
        <v>10</v>
      </c>
      <c r="I2901" s="90"/>
    </row>
    <row r="2902" spans="1:46" ht="14.25" x14ac:dyDescent="0.3">
      <c r="A2902" s="3"/>
      <c r="B2902" s="280" t="s">
        <v>156</v>
      </c>
      <c r="C2902" s="281"/>
      <c r="D2902" s="281"/>
      <c r="E2902" s="281"/>
      <c r="F2902" s="281"/>
      <c r="G2902" s="282"/>
      <c r="H2902" s="63"/>
      <c r="I2902" s="102"/>
      <c r="J2902" s="277"/>
      <c r="K2902" s="278"/>
      <c r="L2902" s="278"/>
      <c r="M2902" s="278"/>
      <c r="N2902" s="278"/>
      <c r="O2902" s="278"/>
      <c r="P2902" s="278"/>
      <c r="Q2902" s="278"/>
      <c r="R2902" s="279"/>
    </row>
    <row r="2903" spans="1:46" s="214" customFormat="1" ht="14.25" x14ac:dyDescent="0.3">
      <c r="A2903" s="4"/>
      <c r="B2903" s="5"/>
      <c r="C2903" s="6" t="s">
        <v>655</v>
      </c>
      <c r="D2903" s="7"/>
      <c r="E2903" s="18"/>
      <c r="F2903" s="18"/>
      <c r="G2903" s="19"/>
      <c r="H2903" s="19"/>
      <c r="I2903" s="89"/>
      <c r="J2903" s="73" t="s">
        <v>905</v>
      </c>
      <c r="K2903" s="83"/>
      <c r="L2903" s="73" t="s">
        <v>906</v>
      </c>
      <c r="M2903" s="83"/>
      <c r="N2903" s="73" t="s">
        <v>907</v>
      </c>
      <c r="O2903" s="83"/>
      <c r="P2903" s="73" t="s">
        <v>908</v>
      </c>
      <c r="Q2903" s="83"/>
      <c r="R2903" s="73" t="s">
        <v>909</v>
      </c>
      <c r="S2903" s="62"/>
      <c r="T2903" s="62"/>
      <c r="U2903" s="62"/>
      <c r="V2903" s="62"/>
      <c r="W2903" s="62"/>
      <c r="X2903" s="62"/>
      <c r="Y2903" s="62"/>
      <c r="Z2903" s="62"/>
      <c r="AA2903" s="62"/>
      <c r="AB2903" s="62"/>
      <c r="AC2903" s="62"/>
      <c r="AD2903" s="62"/>
      <c r="AE2903" s="62"/>
      <c r="AF2903" s="62"/>
      <c r="AG2903" s="62"/>
      <c r="AH2903" s="62"/>
      <c r="AI2903" s="62"/>
      <c r="AJ2903" s="62"/>
      <c r="AK2903" s="62"/>
      <c r="AL2903" s="62"/>
      <c r="AM2903" s="62"/>
      <c r="AN2903" s="62"/>
      <c r="AO2903" s="62"/>
      <c r="AP2903" s="62"/>
      <c r="AQ2903" s="62"/>
      <c r="AR2903" s="62"/>
      <c r="AS2903" s="62"/>
      <c r="AT2903" s="62"/>
    </row>
    <row r="2904" spans="1:46" s="139" customFormat="1" ht="12" customHeight="1" x14ac:dyDescent="0.2">
      <c r="A2904" s="44">
        <v>31700</v>
      </c>
      <c r="B2904" s="44">
        <v>4000</v>
      </c>
      <c r="C2904" s="44">
        <v>53330</v>
      </c>
      <c r="D2904" s="44" t="s">
        <v>291</v>
      </c>
      <c r="E2904" s="25" t="s">
        <v>10</v>
      </c>
      <c r="F2904" s="45" t="s">
        <v>12</v>
      </c>
      <c r="G2904" s="25" t="s">
        <v>10</v>
      </c>
      <c r="H2904" s="25" t="s">
        <v>10</v>
      </c>
      <c r="I2904" s="105"/>
      <c r="J2904" s="137"/>
      <c r="K2904" s="138"/>
      <c r="L2904" s="137"/>
      <c r="M2904" s="138"/>
      <c r="N2904" s="137"/>
      <c r="O2904" s="138"/>
      <c r="P2904" s="137"/>
      <c r="Q2904" s="138"/>
      <c r="R2904" s="137"/>
      <c r="S2904" s="62"/>
      <c r="T2904" s="62"/>
      <c r="U2904" s="62"/>
      <c r="V2904" s="62"/>
      <c r="W2904" s="62"/>
      <c r="X2904" s="62"/>
      <c r="Y2904" s="62"/>
      <c r="Z2904" s="62"/>
      <c r="AA2904" s="62"/>
      <c r="AB2904" s="62"/>
      <c r="AC2904" s="62"/>
      <c r="AD2904" s="62"/>
      <c r="AE2904" s="62"/>
      <c r="AF2904" s="62"/>
      <c r="AG2904" s="62"/>
      <c r="AH2904" s="62"/>
      <c r="AI2904" s="62"/>
      <c r="AJ2904" s="62"/>
      <c r="AK2904" s="62"/>
      <c r="AL2904" s="62"/>
      <c r="AM2904" s="62"/>
      <c r="AN2904" s="62"/>
      <c r="AO2904" s="62"/>
      <c r="AP2904" s="62"/>
      <c r="AQ2904" s="62"/>
      <c r="AR2904" s="62"/>
      <c r="AS2904" s="62"/>
      <c r="AT2904" s="62"/>
    </row>
    <row r="2905" spans="1:46" ht="14.25" x14ac:dyDescent="0.3">
      <c r="A2905" s="4"/>
      <c r="B2905" s="5"/>
      <c r="C2905" s="6" t="s">
        <v>79</v>
      </c>
      <c r="D2905" s="7"/>
      <c r="E2905" s="18"/>
      <c r="F2905" s="18"/>
      <c r="G2905" s="19"/>
      <c r="H2905" s="19"/>
      <c r="I2905" s="89"/>
      <c r="J2905" s="73" t="s">
        <v>905</v>
      </c>
      <c r="K2905" s="83"/>
      <c r="L2905" s="73" t="s">
        <v>906</v>
      </c>
      <c r="M2905" s="83"/>
      <c r="N2905" s="73" t="s">
        <v>907</v>
      </c>
      <c r="O2905" s="83"/>
      <c r="P2905" s="73" t="s">
        <v>908</v>
      </c>
      <c r="Q2905" s="83"/>
      <c r="R2905" s="73" t="s">
        <v>909</v>
      </c>
    </row>
    <row r="2906" spans="1:46" ht="12" customHeight="1" x14ac:dyDescent="0.2">
      <c r="A2906" s="8">
        <v>31700</v>
      </c>
      <c r="B2906" s="8">
        <v>4000</v>
      </c>
      <c r="C2906" s="8">
        <v>54315</v>
      </c>
      <c r="D2906" s="8" t="s">
        <v>192</v>
      </c>
      <c r="E2906" s="25" t="s">
        <v>10</v>
      </c>
      <c r="F2906" s="17" t="s">
        <v>12</v>
      </c>
      <c r="G2906" s="25" t="s">
        <v>10</v>
      </c>
      <c r="H2906" s="25" t="s">
        <v>10</v>
      </c>
      <c r="I2906" s="105"/>
    </row>
    <row r="2907" spans="1:46" ht="12" customHeight="1" x14ac:dyDescent="0.2">
      <c r="A2907" s="8">
        <v>31700</v>
      </c>
      <c r="B2907" s="8">
        <v>4000</v>
      </c>
      <c r="C2907" s="8">
        <v>54500</v>
      </c>
      <c r="D2907" s="8" t="s">
        <v>157</v>
      </c>
      <c r="E2907" s="25" t="s">
        <v>10</v>
      </c>
      <c r="F2907" s="17" t="s">
        <v>12</v>
      </c>
      <c r="G2907" s="25" t="s">
        <v>10</v>
      </c>
      <c r="H2907" s="25" t="s">
        <v>10</v>
      </c>
      <c r="I2907" s="105"/>
    </row>
    <row r="2908" spans="1:46" s="139" customFormat="1" ht="12" customHeight="1" x14ac:dyDescent="0.2">
      <c r="A2908" s="44">
        <v>31700</v>
      </c>
      <c r="B2908" s="44">
        <v>4000</v>
      </c>
      <c r="C2908" s="44">
        <v>54640</v>
      </c>
      <c r="D2908" s="44" t="s">
        <v>728</v>
      </c>
      <c r="E2908" s="25" t="s">
        <v>10</v>
      </c>
      <c r="F2908" s="45" t="s">
        <v>12</v>
      </c>
      <c r="G2908" s="25" t="s">
        <v>10</v>
      </c>
      <c r="H2908" s="25" t="s">
        <v>10</v>
      </c>
      <c r="I2908" s="105"/>
      <c r="J2908" s="137"/>
      <c r="K2908" s="138"/>
      <c r="L2908" s="137"/>
      <c r="M2908" s="138"/>
      <c r="N2908" s="137"/>
      <c r="O2908" s="138"/>
      <c r="P2908" s="137"/>
      <c r="Q2908" s="138"/>
      <c r="R2908" s="137"/>
      <c r="S2908" s="62"/>
      <c r="T2908" s="62"/>
      <c r="U2908" s="62"/>
      <c r="V2908" s="62"/>
      <c r="W2908" s="62"/>
      <c r="X2908" s="62"/>
      <c r="Y2908" s="62"/>
      <c r="Z2908" s="62"/>
      <c r="AA2908" s="62"/>
      <c r="AB2908" s="62"/>
      <c r="AC2908" s="62"/>
      <c r="AD2908" s="62"/>
      <c r="AE2908" s="62"/>
      <c r="AF2908" s="62"/>
      <c r="AG2908" s="62"/>
      <c r="AH2908" s="62"/>
      <c r="AI2908" s="62"/>
      <c r="AJ2908" s="62"/>
      <c r="AK2908" s="62"/>
      <c r="AL2908" s="62"/>
      <c r="AM2908" s="62"/>
      <c r="AN2908" s="62"/>
      <c r="AO2908" s="62"/>
      <c r="AP2908" s="62"/>
      <c r="AQ2908" s="62"/>
      <c r="AR2908" s="62"/>
      <c r="AS2908" s="62"/>
      <c r="AT2908" s="62"/>
    </row>
    <row r="2909" spans="1:46" ht="14.25" x14ac:dyDescent="0.3">
      <c r="A2909" s="4"/>
      <c r="B2909" s="5"/>
      <c r="C2909" s="6" t="s">
        <v>91</v>
      </c>
      <c r="D2909" s="7"/>
      <c r="E2909" s="18"/>
      <c r="F2909" s="18"/>
      <c r="G2909" s="19"/>
      <c r="H2909" s="19"/>
      <c r="I2909" s="89"/>
      <c r="J2909" s="73" t="s">
        <v>905</v>
      </c>
      <c r="K2909" s="83"/>
      <c r="L2909" s="73" t="s">
        <v>906</v>
      </c>
      <c r="M2909" s="83"/>
      <c r="N2909" s="73" t="s">
        <v>907</v>
      </c>
      <c r="O2909" s="83"/>
      <c r="P2909" s="73" t="s">
        <v>908</v>
      </c>
      <c r="Q2909" s="83"/>
      <c r="R2909" s="73" t="s">
        <v>909</v>
      </c>
    </row>
    <row r="2910" spans="1:46" ht="12" customHeight="1" x14ac:dyDescent="0.2">
      <c r="A2910" s="8">
        <v>31700</v>
      </c>
      <c r="B2910" s="8">
        <v>4000</v>
      </c>
      <c r="C2910" s="8">
        <v>56113</v>
      </c>
      <c r="D2910" s="8" t="s">
        <v>746</v>
      </c>
      <c r="E2910" s="25" t="s">
        <v>10</v>
      </c>
      <c r="F2910" s="17" t="s">
        <v>12</v>
      </c>
      <c r="G2910" s="25" t="s">
        <v>10</v>
      </c>
      <c r="H2910" s="25" t="s">
        <v>10</v>
      </c>
      <c r="I2910" s="105"/>
    </row>
    <row r="2911" spans="1:46" ht="12" customHeight="1" x14ac:dyDescent="0.2">
      <c r="A2911" s="8">
        <v>31700</v>
      </c>
      <c r="B2911" s="8">
        <v>4000</v>
      </c>
      <c r="C2911" s="8">
        <v>56118</v>
      </c>
      <c r="D2911" s="8" t="s">
        <v>93</v>
      </c>
      <c r="E2911" s="25" t="s">
        <v>10</v>
      </c>
      <c r="F2911" s="17" t="s">
        <v>12</v>
      </c>
      <c r="G2911" s="25" t="s">
        <v>10</v>
      </c>
      <c r="H2911" s="25" t="s">
        <v>10</v>
      </c>
      <c r="I2911" s="105"/>
    </row>
    <row r="2912" spans="1:46" ht="14.25" x14ac:dyDescent="0.3">
      <c r="A2912" s="11"/>
      <c r="B2912" s="11"/>
      <c r="C2912" s="11" t="s">
        <v>94</v>
      </c>
      <c r="D2912" s="11"/>
      <c r="E2912" s="22"/>
      <c r="F2912" s="22"/>
      <c r="G2912" s="22"/>
      <c r="H2912" s="22"/>
      <c r="I2912" s="101"/>
      <c r="J2912" s="73" t="s">
        <v>905</v>
      </c>
      <c r="K2912" s="83"/>
      <c r="L2912" s="73" t="s">
        <v>906</v>
      </c>
      <c r="M2912" s="83"/>
      <c r="N2912" s="73" t="s">
        <v>907</v>
      </c>
      <c r="O2912" s="83"/>
      <c r="P2912" s="73" t="s">
        <v>908</v>
      </c>
      <c r="Q2912" s="83"/>
      <c r="R2912" s="73" t="s">
        <v>909</v>
      </c>
    </row>
    <row r="2913" spans="1:18" ht="12" customHeight="1" x14ac:dyDescent="0.2">
      <c r="A2913" s="8">
        <v>31700</v>
      </c>
      <c r="B2913" s="8">
        <v>4000</v>
      </c>
      <c r="C2913" s="8">
        <v>57111</v>
      </c>
      <c r="D2913" s="8" t="s">
        <v>158</v>
      </c>
      <c r="E2913" s="25" t="s">
        <v>10</v>
      </c>
      <c r="F2913" s="17" t="s">
        <v>12</v>
      </c>
      <c r="G2913" s="25" t="s">
        <v>10</v>
      </c>
      <c r="H2913" s="25" t="s">
        <v>10</v>
      </c>
      <c r="I2913" s="105"/>
    </row>
    <row r="2914" spans="1:18" ht="12" customHeight="1" x14ac:dyDescent="0.2">
      <c r="A2914" s="8">
        <v>31700</v>
      </c>
      <c r="B2914" s="8">
        <v>4000</v>
      </c>
      <c r="C2914" s="8">
        <v>57112</v>
      </c>
      <c r="D2914" s="8" t="s">
        <v>159</v>
      </c>
      <c r="E2914" s="25" t="s">
        <v>10</v>
      </c>
      <c r="F2914" s="17" t="s">
        <v>12</v>
      </c>
      <c r="G2914" s="25" t="s">
        <v>10</v>
      </c>
      <c r="H2914" s="25" t="s">
        <v>10</v>
      </c>
      <c r="I2914" s="105"/>
    </row>
    <row r="2915" spans="1:18" ht="12" customHeight="1" x14ac:dyDescent="0.2">
      <c r="A2915" s="8">
        <v>31700</v>
      </c>
      <c r="B2915" s="8">
        <v>4000</v>
      </c>
      <c r="C2915" s="8">
        <v>57200</v>
      </c>
      <c r="D2915" s="8" t="s">
        <v>160</v>
      </c>
      <c r="E2915" s="25" t="s">
        <v>10</v>
      </c>
      <c r="F2915" s="17" t="s">
        <v>12</v>
      </c>
      <c r="G2915" s="25" t="s">
        <v>10</v>
      </c>
      <c r="H2915" s="25" t="s">
        <v>10</v>
      </c>
      <c r="I2915" s="105"/>
    </row>
    <row r="2916" spans="1:18" ht="12" customHeight="1" x14ac:dyDescent="0.2">
      <c r="A2916" s="8">
        <v>31700</v>
      </c>
      <c r="B2916" s="8">
        <v>4000</v>
      </c>
      <c r="C2916" s="8">
        <v>57311</v>
      </c>
      <c r="D2916" s="8" t="s">
        <v>143</v>
      </c>
      <c r="E2916" s="25" t="s">
        <v>10</v>
      </c>
      <c r="F2916" s="17" t="s">
        <v>12</v>
      </c>
      <c r="G2916" s="25" t="s">
        <v>10</v>
      </c>
      <c r="H2916" s="25" t="s">
        <v>10</v>
      </c>
      <c r="I2916" s="105"/>
    </row>
    <row r="2917" spans="1:18" ht="12" customHeight="1" x14ac:dyDescent="0.2">
      <c r="A2917" s="8">
        <v>31700</v>
      </c>
      <c r="B2917" s="8">
        <v>4000</v>
      </c>
      <c r="C2917" s="8">
        <v>57313</v>
      </c>
      <c r="D2917" s="215" t="s">
        <v>145</v>
      </c>
      <c r="E2917" s="25" t="s">
        <v>10</v>
      </c>
      <c r="F2917" s="17" t="s">
        <v>12</v>
      </c>
      <c r="G2917" s="25" t="s">
        <v>10</v>
      </c>
      <c r="H2917" s="25" t="s">
        <v>10</v>
      </c>
      <c r="I2917" s="105"/>
    </row>
    <row r="2918" spans="1:18" ht="12" customHeight="1" x14ac:dyDescent="0.2">
      <c r="A2918" s="8">
        <v>31700</v>
      </c>
      <c r="B2918" s="8">
        <v>4000</v>
      </c>
      <c r="C2918" s="8">
        <v>57312</v>
      </c>
      <c r="D2918" s="8" t="s">
        <v>144</v>
      </c>
      <c r="E2918" s="25" t="s">
        <v>10</v>
      </c>
      <c r="F2918" s="17" t="s">
        <v>12</v>
      </c>
      <c r="G2918" s="25" t="s">
        <v>10</v>
      </c>
      <c r="H2918" s="25" t="s">
        <v>10</v>
      </c>
      <c r="I2918" s="105"/>
    </row>
    <row r="2919" spans="1:18" ht="12" customHeight="1" x14ac:dyDescent="0.2">
      <c r="A2919" s="8">
        <v>31700</v>
      </c>
      <c r="B2919" s="8">
        <v>4000</v>
      </c>
      <c r="C2919" s="8">
        <v>57331</v>
      </c>
      <c r="D2919" s="8" t="s">
        <v>95</v>
      </c>
      <c r="E2919" s="25" t="s">
        <v>10</v>
      </c>
      <c r="F2919" s="17" t="s">
        <v>12</v>
      </c>
      <c r="G2919" s="25" t="s">
        <v>10</v>
      </c>
      <c r="H2919" s="25" t="s">
        <v>10</v>
      </c>
      <c r="I2919" s="105"/>
    </row>
    <row r="2920" spans="1:18" ht="12" customHeight="1" x14ac:dyDescent="0.2">
      <c r="A2920" s="8">
        <v>31700</v>
      </c>
      <c r="B2920" s="8">
        <v>4000</v>
      </c>
      <c r="C2920" s="8">
        <v>57332</v>
      </c>
      <c r="D2920" s="8" t="s">
        <v>96</v>
      </c>
      <c r="E2920" s="25" t="s">
        <v>10</v>
      </c>
      <c r="F2920" s="17" t="s">
        <v>12</v>
      </c>
      <c r="G2920" s="25" t="s">
        <v>10</v>
      </c>
      <c r="H2920" s="25" t="s">
        <v>10</v>
      </c>
      <c r="I2920" s="105"/>
    </row>
    <row r="2921" spans="1:18" ht="14.25" x14ac:dyDescent="0.3">
      <c r="A2921" s="283" t="s">
        <v>193</v>
      </c>
      <c r="B2921" s="284"/>
      <c r="C2921" s="284"/>
      <c r="D2921" s="284"/>
      <c r="E2921" s="284"/>
      <c r="F2921" s="284"/>
      <c r="G2921" s="285"/>
      <c r="H2921" s="147"/>
      <c r="I2921" s="148"/>
    </row>
    <row r="2922" spans="1:18" ht="14.25" x14ac:dyDescent="0.3">
      <c r="A2922" s="286" t="s">
        <v>687</v>
      </c>
      <c r="B2922" s="287"/>
      <c r="C2922" s="287"/>
      <c r="D2922" s="287"/>
      <c r="E2922" s="287"/>
      <c r="F2922" s="287"/>
      <c r="G2922" s="288"/>
      <c r="H2922" s="149"/>
      <c r="I2922" s="150"/>
    </row>
    <row r="2923" spans="1:18" ht="14.25" x14ac:dyDescent="0.3">
      <c r="A2923" s="3"/>
      <c r="B2923" s="280" t="s">
        <v>8</v>
      </c>
      <c r="C2923" s="281"/>
      <c r="D2923" s="281"/>
      <c r="E2923" s="281"/>
      <c r="F2923" s="281"/>
      <c r="G2923" s="282"/>
      <c r="H2923" s="63"/>
      <c r="I2923" s="102"/>
      <c r="J2923" s="277"/>
      <c r="K2923" s="278"/>
      <c r="L2923" s="278"/>
      <c r="M2923" s="278"/>
      <c r="N2923" s="278"/>
      <c r="O2923" s="278"/>
      <c r="P2923" s="278"/>
      <c r="Q2923" s="278"/>
      <c r="R2923" s="279"/>
    </row>
    <row r="2924" spans="1:18" ht="14.25" x14ac:dyDescent="0.3">
      <c r="A2924" s="4"/>
      <c r="B2924" s="5"/>
      <c r="C2924" s="6" t="s">
        <v>9</v>
      </c>
      <c r="D2924" s="7"/>
      <c r="E2924" s="18"/>
      <c r="F2924" s="18"/>
      <c r="G2924" s="19"/>
      <c r="H2924" s="19"/>
      <c r="I2924" s="89"/>
      <c r="J2924" s="73" t="s">
        <v>905</v>
      </c>
      <c r="K2924" s="83"/>
      <c r="L2924" s="73" t="s">
        <v>906</v>
      </c>
      <c r="M2924" s="83"/>
      <c r="N2924" s="73" t="s">
        <v>907</v>
      </c>
      <c r="O2924" s="83"/>
      <c r="P2924" s="73" t="s">
        <v>908</v>
      </c>
      <c r="Q2924" s="83"/>
      <c r="R2924" s="73" t="s">
        <v>909</v>
      </c>
    </row>
    <row r="2925" spans="1:18" ht="12" customHeight="1" x14ac:dyDescent="0.2">
      <c r="A2925" s="8">
        <v>31800</v>
      </c>
      <c r="B2925" s="9" t="s">
        <v>10</v>
      </c>
      <c r="C2925" s="8">
        <v>11111</v>
      </c>
      <c r="D2925" s="8" t="s">
        <v>11</v>
      </c>
      <c r="E2925" s="25" t="s">
        <v>10</v>
      </c>
      <c r="F2925" s="17" t="s">
        <v>12</v>
      </c>
      <c r="G2925" s="25" t="s">
        <v>10</v>
      </c>
      <c r="H2925" s="25" t="s">
        <v>10</v>
      </c>
      <c r="I2925" s="105"/>
    </row>
    <row r="2926" spans="1:18" ht="12" customHeight="1" x14ac:dyDescent="0.2">
      <c r="A2926" s="8">
        <v>31800</v>
      </c>
      <c r="B2926" s="9" t="s">
        <v>10</v>
      </c>
      <c r="C2926" s="8">
        <v>11112</v>
      </c>
      <c r="D2926" s="8" t="s">
        <v>13</v>
      </c>
      <c r="E2926" s="25" t="s">
        <v>10</v>
      </c>
      <c r="F2926" s="17" t="s">
        <v>12</v>
      </c>
      <c r="G2926" s="25" t="s">
        <v>10</v>
      </c>
      <c r="H2926" s="25" t="s">
        <v>10</v>
      </c>
      <c r="I2926" s="105"/>
    </row>
    <row r="2927" spans="1:18" ht="14.25" x14ac:dyDescent="0.3">
      <c r="A2927" s="4"/>
      <c r="B2927" s="5"/>
      <c r="C2927" s="6" t="s">
        <v>34</v>
      </c>
      <c r="D2927" s="7"/>
      <c r="E2927" s="18"/>
      <c r="F2927" s="18"/>
      <c r="G2927" s="19"/>
      <c r="H2927" s="19"/>
      <c r="I2927" s="89"/>
      <c r="J2927" s="73" t="s">
        <v>905</v>
      </c>
      <c r="K2927" s="83"/>
      <c r="L2927" s="73" t="s">
        <v>906</v>
      </c>
      <c r="M2927" s="83"/>
      <c r="N2927" s="73" t="s">
        <v>907</v>
      </c>
      <c r="O2927" s="83"/>
      <c r="P2927" s="73" t="s">
        <v>908</v>
      </c>
      <c r="Q2927" s="83"/>
      <c r="R2927" s="73" t="s">
        <v>909</v>
      </c>
    </row>
    <row r="2928" spans="1:18" ht="12" customHeight="1" x14ac:dyDescent="0.2">
      <c r="A2928" s="8">
        <v>31800</v>
      </c>
      <c r="B2928" s="9" t="s">
        <v>10</v>
      </c>
      <c r="C2928" s="8">
        <v>43202</v>
      </c>
      <c r="D2928" s="8" t="s">
        <v>38</v>
      </c>
      <c r="E2928" s="25" t="s">
        <v>10</v>
      </c>
      <c r="F2928" s="17" t="s">
        <v>12</v>
      </c>
      <c r="G2928" s="25" t="s">
        <v>10</v>
      </c>
      <c r="H2928" s="25" t="s">
        <v>10</v>
      </c>
      <c r="I2928" s="105"/>
    </row>
    <row r="2929" spans="1:18" ht="12" customHeight="1" x14ac:dyDescent="0.2">
      <c r="A2929" s="8">
        <v>31800</v>
      </c>
      <c r="B2929" s="9" t="s">
        <v>10</v>
      </c>
      <c r="C2929" s="8">
        <v>43215</v>
      </c>
      <c r="D2929" s="8" t="s">
        <v>41</v>
      </c>
      <c r="E2929" s="25" t="s">
        <v>10</v>
      </c>
      <c r="F2929" s="17" t="s">
        <v>12</v>
      </c>
      <c r="G2929" s="25" t="s">
        <v>10</v>
      </c>
      <c r="H2929" s="25" t="s">
        <v>10</v>
      </c>
      <c r="I2929" s="105"/>
    </row>
    <row r="2930" spans="1:18" ht="14.25" x14ac:dyDescent="0.3">
      <c r="A2930" s="42" t="s">
        <v>688</v>
      </c>
      <c r="B2930" s="32"/>
      <c r="C2930" s="33"/>
      <c r="D2930" s="33"/>
      <c r="E2930" s="34"/>
      <c r="F2930" s="35"/>
      <c r="G2930" s="36"/>
      <c r="H2930" s="36"/>
      <c r="I2930" s="106"/>
    </row>
    <row r="2931" spans="1:18" ht="14.25" x14ac:dyDescent="0.3">
      <c r="A2931" s="3"/>
      <c r="B2931" s="280" t="s">
        <v>156</v>
      </c>
      <c r="C2931" s="281"/>
      <c r="D2931" s="281"/>
      <c r="E2931" s="281"/>
      <c r="F2931" s="281"/>
      <c r="G2931" s="282"/>
      <c r="H2931" s="63"/>
      <c r="I2931" s="102"/>
      <c r="J2931" s="277"/>
      <c r="K2931" s="278"/>
      <c r="L2931" s="278"/>
      <c r="M2931" s="278"/>
      <c r="N2931" s="278"/>
      <c r="O2931" s="278"/>
      <c r="P2931" s="278"/>
      <c r="Q2931" s="278"/>
      <c r="R2931" s="279"/>
    </row>
    <row r="2932" spans="1:18" ht="14.25" x14ac:dyDescent="0.3">
      <c r="A2932" s="4"/>
      <c r="B2932" s="5"/>
      <c r="C2932" s="6" t="s">
        <v>79</v>
      </c>
      <c r="D2932" s="7"/>
      <c r="E2932" s="18"/>
      <c r="F2932" s="18"/>
      <c r="G2932" s="19"/>
      <c r="H2932" s="19"/>
      <c r="I2932" s="89"/>
      <c r="J2932" s="73" t="s">
        <v>905</v>
      </c>
      <c r="K2932" s="83"/>
      <c r="L2932" s="73" t="s">
        <v>906</v>
      </c>
      <c r="M2932" s="83"/>
      <c r="N2932" s="73" t="s">
        <v>907</v>
      </c>
      <c r="O2932" s="83"/>
      <c r="P2932" s="73" t="s">
        <v>908</v>
      </c>
      <c r="Q2932" s="83"/>
      <c r="R2932" s="73" t="s">
        <v>909</v>
      </c>
    </row>
    <row r="2933" spans="1:18" ht="12" customHeight="1" x14ac:dyDescent="0.2">
      <c r="A2933" s="8">
        <v>31800</v>
      </c>
      <c r="B2933" s="9">
        <v>4000</v>
      </c>
      <c r="C2933" s="8">
        <v>54315</v>
      </c>
      <c r="D2933" s="8" t="s">
        <v>192</v>
      </c>
      <c r="E2933" s="25" t="s">
        <v>10</v>
      </c>
      <c r="F2933" s="17" t="s">
        <v>12</v>
      </c>
      <c r="G2933" s="25" t="s">
        <v>10</v>
      </c>
      <c r="H2933" s="25" t="s">
        <v>10</v>
      </c>
      <c r="I2933" s="105"/>
    </row>
    <row r="2934" spans="1:18" ht="12" customHeight="1" x14ac:dyDescent="0.2">
      <c r="A2934" s="8">
        <v>31800</v>
      </c>
      <c r="B2934" s="8">
        <v>4000</v>
      </c>
      <c r="C2934" s="8">
        <v>54416</v>
      </c>
      <c r="D2934" s="8" t="s">
        <v>131</v>
      </c>
      <c r="E2934" s="25" t="s">
        <v>10</v>
      </c>
      <c r="F2934" s="17" t="s">
        <v>12</v>
      </c>
      <c r="G2934" s="25" t="s">
        <v>10</v>
      </c>
      <c r="H2934" s="25" t="s">
        <v>10</v>
      </c>
      <c r="I2934" s="105"/>
    </row>
    <row r="2935" spans="1:18" ht="12" customHeight="1" x14ac:dyDescent="0.2">
      <c r="A2935" s="8">
        <v>31800</v>
      </c>
      <c r="B2935" s="8">
        <v>4000</v>
      </c>
      <c r="C2935" s="8">
        <v>54500</v>
      </c>
      <c r="D2935" s="8" t="s">
        <v>157</v>
      </c>
      <c r="E2935" s="25" t="s">
        <v>10</v>
      </c>
      <c r="F2935" s="17" t="s">
        <v>12</v>
      </c>
      <c r="G2935" s="25" t="s">
        <v>10</v>
      </c>
      <c r="H2935" s="25" t="s">
        <v>10</v>
      </c>
      <c r="I2935" s="105"/>
    </row>
    <row r="2936" spans="1:18" ht="14.25" x14ac:dyDescent="0.3">
      <c r="A2936" s="283" t="s">
        <v>194</v>
      </c>
      <c r="B2936" s="284"/>
      <c r="C2936" s="284"/>
      <c r="D2936" s="284"/>
      <c r="E2936" s="284"/>
      <c r="F2936" s="284"/>
      <c r="G2936" s="285"/>
      <c r="H2936" s="147"/>
      <c r="I2936" s="148"/>
    </row>
    <row r="2937" spans="1:18" ht="14.25" x14ac:dyDescent="0.3">
      <c r="A2937" s="286" t="s">
        <v>689</v>
      </c>
      <c r="B2937" s="287"/>
      <c r="C2937" s="287"/>
      <c r="D2937" s="287"/>
      <c r="E2937" s="287"/>
      <c r="F2937" s="287"/>
      <c r="G2937" s="288"/>
      <c r="H2937" s="149"/>
      <c r="I2937" s="150"/>
    </row>
    <row r="2938" spans="1:18" ht="14.25" x14ac:dyDescent="0.3">
      <c r="A2938" s="3"/>
      <c r="B2938" s="280" t="s">
        <v>8</v>
      </c>
      <c r="C2938" s="281"/>
      <c r="D2938" s="281"/>
      <c r="E2938" s="281"/>
      <c r="F2938" s="281"/>
      <c r="G2938" s="282"/>
      <c r="H2938" s="63"/>
      <c r="I2938" s="102"/>
      <c r="J2938" s="277"/>
      <c r="K2938" s="278"/>
      <c r="L2938" s="278"/>
      <c r="M2938" s="278"/>
      <c r="N2938" s="278"/>
      <c r="O2938" s="278"/>
      <c r="P2938" s="278"/>
      <c r="Q2938" s="278"/>
      <c r="R2938" s="279"/>
    </row>
    <row r="2939" spans="1:18" ht="14.25" x14ac:dyDescent="0.3">
      <c r="A2939" s="4"/>
      <c r="B2939" s="5"/>
      <c r="C2939" s="6" t="s">
        <v>9</v>
      </c>
      <c r="D2939" s="7"/>
      <c r="E2939" s="18"/>
      <c r="F2939" s="18"/>
      <c r="G2939" s="19"/>
      <c r="H2939" s="19"/>
      <c r="I2939" s="89"/>
      <c r="J2939" s="73" t="s">
        <v>905</v>
      </c>
      <c r="K2939" s="83"/>
      <c r="L2939" s="73" t="s">
        <v>906</v>
      </c>
      <c r="M2939" s="83"/>
      <c r="N2939" s="73" t="s">
        <v>907</v>
      </c>
      <c r="O2939" s="83"/>
      <c r="P2939" s="73" t="s">
        <v>908</v>
      </c>
      <c r="Q2939" s="83"/>
      <c r="R2939" s="73" t="s">
        <v>909</v>
      </c>
    </row>
    <row r="2940" spans="1:18" ht="12" customHeight="1" x14ac:dyDescent="0.2">
      <c r="A2940" s="8">
        <v>31900</v>
      </c>
      <c r="B2940" s="9" t="s">
        <v>10</v>
      </c>
      <c r="C2940" s="8">
        <v>11111</v>
      </c>
      <c r="D2940" s="8" t="s">
        <v>11</v>
      </c>
      <c r="E2940" s="25" t="s">
        <v>10</v>
      </c>
      <c r="F2940" s="17" t="s">
        <v>12</v>
      </c>
      <c r="G2940" s="25" t="s">
        <v>10</v>
      </c>
      <c r="H2940" s="25" t="s">
        <v>10</v>
      </c>
      <c r="I2940" s="105"/>
    </row>
    <row r="2941" spans="1:18" ht="12" customHeight="1" x14ac:dyDescent="0.2">
      <c r="A2941" s="8">
        <v>31900</v>
      </c>
      <c r="B2941" s="9" t="s">
        <v>10</v>
      </c>
      <c r="C2941" s="8">
        <v>11112</v>
      </c>
      <c r="D2941" s="8" t="s">
        <v>13</v>
      </c>
      <c r="E2941" s="25" t="s">
        <v>10</v>
      </c>
      <c r="F2941" s="17" t="s">
        <v>12</v>
      </c>
      <c r="G2941" s="25" t="s">
        <v>10</v>
      </c>
      <c r="H2941" s="25" t="s">
        <v>10</v>
      </c>
      <c r="I2941" s="105"/>
    </row>
    <row r="2942" spans="1:18" ht="14.25" x14ac:dyDescent="0.3">
      <c r="A2942" s="4"/>
      <c r="B2942" s="5"/>
      <c r="C2942" s="6" t="s">
        <v>14</v>
      </c>
      <c r="D2942" s="7"/>
      <c r="E2942" s="18"/>
      <c r="F2942" s="18"/>
      <c r="G2942" s="19"/>
      <c r="H2942" s="19"/>
      <c r="I2942" s="89"/>
      <c r="J2942" s="73" t="s">
        <v>905</v>
      </c>
      <c r="K2942" s="83"/>
      <c r="L2942" s="73" t="s">
        <v>906</v>
      </c>
      <c r="M2942" s="83"/>
      <c r="N2942" s="73" t="s">
        <v>907</v>
      </c>
      <c r="O2942" s="83"/>
      <c r="P2942" s="73" t="s">
        <v>908</v>
      </c>
      <c r="Q2942" s="83"/>
      <c r="R2942" s="73" t="s">
        <v>909</v>
      </c>
    </row>
    <row r="2943" spans="1:18" ht="12" customHeight="1" x14ac:dyDescent="0.2">
      <c r="A2943" s="8">
        <v>31900</v>
      </c>
      <c r="B2943" s="9" t="s">
        <v>10</v>
      </c>
      <c r="C2943" s="8">
        <v>41500</v>
      </c>
      <c r="D2943" s="8" t="s">
        <v>20</v>
      </c>
      <c r="E2943" s="25" t="s">
        <v>10</v>
      </c>
      <c r="F2943" s="17" t="s">
        <v>12</v>
      </c>
      <c r="G2943" s="25" t="s">
        <v>10</v>
      </c>
      <c r="H2943" s="25" t="s">
        <v>10</v>
      </c>
      <c r="I2943" s="105"/>
    </row>
    <row r="2944" spans="1:18" ht="12" customHeight="1" x14ac:dyDescent="0.2">
      <c r="A2944" s="8">
        <v>31900</v>
      </c>
      <c r="B2944" s="9" t="s">
        <v>10</v>
      </c>
      <c r="C2944" s="8">
        <v>41980</v>
      </c>
      <c r="D2944" s="8" t="s">
        <v>33</v>
      </c>
      <c r="E2944" s="25" t="s">
        <v>10</v>
      </c>
      <c r="F2944" s="17" t="s">
        <v>12</v>
      </c>
      <c r="G2944" s="25" t="s">
        <v>10</v>
      </c>
      <c r="H2944" s="25" t="s">
        <v>10</v>
      </c>
      <c r="I2944" s="105"/>
    </row>
    <row r="2945" spans="1:46" ht="14.25" x14ac:dyDescent="0.3">
      <c r="A2945" s="4"/>
      <c r="B2945" s="5"/>
      <c r="C2945" s="6" t="s">
        <v>34</v>
      </c>
      <c r="D2945" s="7"/>
      <c r="E2945" s="18"/>
      <c r="F2945" s="18"/>
      <c r="G2945" s="19"/>
      <c r="H2945" s="19"/>
      <c r="I2945" s="89"/>
      <c r="J2945" s="73" t="s">
        <v>905</v>
      </c>
      <c r="K2945" s="83"/>
      <c r="L2945" s="73" t="s">
        <v>906</v>
      </c>
      <c r="M2945" s="83"/>
      <c r="N2945" s="73" t="s">
        <v>907</v>
      </c>
      <c r="O2945" s="83"/>
      <c r="P2945" s="73" t="s">
        <v>908</v>
      </c>
      <c r="Q2945" s="83"/>
      <c r="R2945" s="73" t="s">
        <v>909</v>
      </c>
    </row>
    <row r="2946" spans="1:46" ht="12" customHeight="1" x14ac:dyDescent="0.2">
      <c r="A2946" s="8">
        <v>31900</v>
      </c>
      <c r="B2946" s="9" t="s">
        <v>10</v>
      </c>
      <c r="C2946" s="8">
        <v>43215</v>
      </c>
      <c r="D2946" s="8" t="s">
        <v>41</v>
      </c>
      <c r="E2946" s="25" t="s">
        <v>10</v>
      </c>
      <c r="F2946" s="17" t="s">
        <v>12</v>
      </c>
      <c r="G2946" s="25" t="s">
        <v>10</v>
      </c>
      <c r="H2946" s="25" t="s">
        <v>10</v>
      </c>
      <c r="I2946" s="105"/>
    </row>
    <row r="2947" spans="1:46" ht="14.25" x14ac:dyDescent="0.3">
      <c r="A2947" s="4"/>
      <c r="B2947" s="5"/>
      <c r="C2947" s="6" t="s">
        <v>52</v>
      </c>
      <c r="D2947" s="7"/>
      <c r="E2947" s="18"/>
      <c r="F2947" s="18"/>
      <c r="G2947" s="19"/>
      <c r="H2947" s="19"/>
      <c r="I2947" s="89"/>
      <c r="J2947" s="73" t="s">
        <v>905</v>
      </c>
      <c r="K2947" s="83"/>
      <c r="L2947" s="73" t="s">
        <v>906</v>
      </c>
      <c r="M2947" s="83"/>
      <c r="N2947" s="73" t="s">
        <v>907</v>
      </c>
      <c r="O2947" s="83"/>
      <c r="P2947" s="73" t="s">
        <v>908</v>
      </c>
      <c r="Q2947" s="83"/>
      <c r="R2947" s="73" t="s">
        <v>909</v>
      </c>
    </row>
    <row r="2948" spans="1:46" s="123" customFormat="1" ht="14.25" x14ac:dyDescent="0.3">
      <c r="A2948" s="4"/>
      <c r="B2948" s="5"/>
      <c r="C2948" s="6" t="s">
        <v>209</v>
      </c>
      <c r="D2948" s="7"/>
      <c r="E2948" s="18"/>
      <c r="F2948" s="18"/>
      <c r="G2948" s="19"/>
      <c r="H2948" s="19"/>
      <c r="I2948" s="89"/>
      <c r="J2948" s="145"/>
      <c r="K2948" s="146"/>
      <c r="L2948" s="145"/>
      <c r="M2948" s="146"/>
      <c r="N2948" s="145"/>
      <c r="O2948" s="146"/>
      <c r="P2948" s="145"/>
      <c r="Q2948" s="146"/>
      <c r="R2948" s="145"/>
      <c r="S2948" s="122"/>
      <c r="T2948" s="122"/>
      <c r="U2948" s="122"/>
      <c r="V2948" s="122"/>
      <c r="W2948" s="122"/>
      <c r="X2948" s="122"/>
      <c r="Y2948" s="122"/>
      <c r="Z2948" s="122"/>
      <c r="AA2948" s="122"/>
      <c r="AB2948" s="122"/>
      <c r="AC2948" s="122"/>
      <c r="AD2948" s="122"/>
      <c r="AE2948" s="122"/>
      <c r="AF2948" s="122"/>
      <c r="AG2948" s="122"/>
      <c r="AH2948" s="122"/>
      <c r="AI2948" s="122"/>
      <c r="AJ2948" s="122"/>
      <c r="AK2948" s="122"/>
      <c r="AL2948" s="122"/>
      <c r="AM2948" s="122"/>
      <c r="AN2948" s="122"/>
      <c r="AO2948" s="122"/>
      <c r="AP2948" s="122"/>
      <c r="AQ2948" s="122"/>
      <c r="AR2948" s="122"/>
      <c r="AS2948" s="122"/>
      <c r="AT2948" s="122"/>
    </row>
    <row r="2949" spans="1:46" ht="12" customHeight="1" x14ac:dyDescent="0.2">
      <c r="A2949" s="8">
        <v>31900</v>
      </c>
      <c r="B2949" s="9" t="s">
        <v>10</v>
      </c>
      <c r="C2949" s="8">
        <v>45110</v>
      </c>
      <c r="D2949" s="8" t="s">
        <v>180</v>
      </c>
      <c r="E2949" s="20" t="s">
        <v>10</v>
      </c>
      <c r="F2949" s="17" t="s">
        <v>12</v>
      </c>
      <c r="G2949" s="20" t="s">
        <v>10</v>
      </c>
      <c r="H2949" s="20" t="s">
        <v>10</v>
      </c>
      <c r="I2949" s="90"/>
    </row>
    <row r="2950" spans="1:46" ht="12" customHeight="1" x14ac:dyDescent="0.2">
      <c r="A2950" s="8">
        <v>31900</v>
      </c>
      <c r="B2950" s="9" t="s">
        <v>10</v>
      </c>
      <c r="C2950" s="8">
        <v>46100</v>
      </c>
      <c r="D2950" s="8" t="s">
        <v>873</v>
      </c>
      <c r="E2950" s="59" t="s">
        <v>10</v>
      </c>
      <c r="F2950" s="17" t="s">
        <v>12</v>
      </c>
      <c r="G2950" s="25" t="s">
        <v>10</v>
      </c>
      <c r="H2950" s="25" t="s">
        <v>10</v>
      </c>
      <c r="I2950" s="105"/>
    </row>
    <row r="2951" spans="1:46" ht="14.25" x14ac:dyDescent="0.3">
      <c r="A2951" s="42" t="s">
        <v>690</v>
      </c>
      <c r="B2951" s="32"/>
      <c r="C2951" s="33"/>
      <c r="D2951" s="33"/>
      <c r="E2951" s="34"/>
      <c r="F2951" s="35"/>
      <c r="G2951" s="36"/>
      <c r="H2951" s="36"/>
      <c r="I2951" s="106"/>
    </row>
    <row r="2952" spans="1:46" s="144" customFormat="1" ht="14.25" x14ac:dyDescent="0.3">
      <c r="A2952" s="3"/>
      <c r="B2952" s="280" t="s">
        <v>146</v>
      </c>
      <c r="C2952" s="281"/>
      <c r="D2952" s="281"/>
      <c r="E2952" s="281"/>
      <c r="F2952" s="281"/>
      <c r="G2952" s="282"/>
      <c r="H2952" s="63"/>
      <c r="I2952" s="102"/>
      <c r="J2952" s="277"/>
      <c r="K2952" s="278"/>
      <c r="L2952" s="278"/>
      <c r="M2952" s="278"/>
      <c r="N2952" s="278"/>
      <c r="O2952" s="278"/>
      <c r="P2952" s="278"/>
      <c r="Q2952" s="278"/>
      <c r="R2952" s="279"/>
      <c r="S2952" s="62"/>
      <c r="T2952" s="62"/>
      <c r="U2952" s="62"/>
      <c r="V2952" s="62"/>
      <c r="W2952" s="62"/>
      <c r="X2952" s="62"/>
      <c r="Y2952" s="62"/>
      <c r="Z2952" s="62"/>
      <c r="AA2952" s="62"/>
      <c r="AB2952" s="62"/>
      <c r="AC2952" s="62"/>
      <c r="AD2952" s="62"/>
      <c r="AE2952" s="62"/>
      <c r="AF2952" s="62"/>
      <c r="AG2952" s="62"/>
      <c r="AH2952" s="62"/>
      <c r="AI2952" s="62"/>
      <c r="AJ2952" s="62"/>
      <c r="AK2952" s="62"/>
      <c r="AL2952" s="62"/>
      <c r="AM2952" s="62"/>
      <c r="AN2952" s="62"/>
      <c r="AO2952" s="62"/>
      <c r="AP2952" s="62"/>
      <c r="AQ2952" s="62"/>
      <c r="AR2952" s="62"/>
      <c r="AS2952" s="62"/>
      <c r="AT2952" s="62"/>
    </row>
    <row r="2953" spans="1:46" ht="14.25" x14ac:dyDescent="0.3">
      <c r="A2953" s="12"/>
      <c r="B2953" s="13"/>
      <c r="C2953" s="14" t="s">
        <v>147</v>
      </c>
      <c r="D2953" s="15"/>
      <c r="E2953" s="23"/>
      <c r="F2953" s="23"/>
      <c r="G2953" s="24"/>
      <c r="H2953" s="24"/>
      <c r="I2953" s="103"/>
      <c r="J2953" s="73" t="s">
        <v>905</v>
      </c>
      <c r="K2953" s="83"/>
      <c r="L2953" s="73" t="s">
        <v>906</v>
      </c>
      <c r="M2953" s="83"/>
      <c r="N2953" s="73" t="s">
        <v>907</v>
      </c>
      <c r="O2953" s="83"/>
      <c r="P2953" s="73" t="s">
        <v>908</v>
      </c>
      <c r="Q2953" s="83"/>
      <c r="R2953" s="73" t="s">
        <v>909</v>
      </c>
    </row>
    <row r="2954" spans="1:46" ht="12" customHeight="1" x14ac:dyDescent="0.2">
      <c r="A2954" s="8">
        <v>31900</v>
      </c>
      <c r="B2954" s="8">
        <v>2900</v>
      </c>
      <c r="C2954" s="8">
        <v>58220</v>
      </c>
      <c r="D2954" s="8" t="s">
        <v>869</v>
      </c>
      <c r="E2954" s="20" t="s">
        <v>10</v>
      </c>
      <c r="F2954" s="17" t="s">
        <v>12</v>
      </c>
      <c r="G2954" s="20" t="s">
        <v>10</v>
      </c>
      <c r="H2954" s="20" t="s">
        <v>10</v>
      </c>
      <c r="I2954" s="90"/>
    </row>
    <row r="2955" spans="1:46" ht="14.25" x14ac:dyDescent="0.3">
      <c r="A2955" s="3"/>
      <c r="B2955" s="280" t="s">
        <v>156</v>
      </c>
      <c r="C2955" s="281"/>
      <c r="D2955" s="281"/>
      <c r="E2955" s="281"/>
      <c r="F2955" s="281"/>
      <c r="G2955" s="282"/>
      <c r="H2955" s="63"/>
      <c r="I2955" s="102"/>
      <c r="J2955" s="277"/>
      <c r="K2955" s="278"/>
      <c r="L2955" s="278"/>
      <c r="M2955" s="278"/>
      <c r="N2955" s="278"/>
      <c r="O2955" s="278"/>
      <c r="P2955" s="278"/>
      <c r="Q2955" s="278"/>
      <c r="R2955" s="279"/>
    </row>
    <row r="2956" spans="1:46" ht="14.25" x14ac:dyDescent="0.3">
      <c r="A2956" s="4"/>
      <c r="B2956" s="5"/>
      <c r="C2956" s="6" t="s">
        <v>655</v>
      </c>
      <c r="D2956" s="7"/>
      <c r="E2956" s="18"/>
      <c r="F2956" s="18"/>
      <c r="G2956" s="19"/>
      <c r="H2956" s="19"/>
      <c r="I2956" s="89"/>
      <c r="J2956" s="73" t="s">
        <v>905</v>
      </c>
      <c r="K2956" s="83"/>
      <c r="L2956" s="73" t="s">
        <v>906</v>
      </c>
      <c r="M2956" s="83"/>
      <c r="N2956" s="73" t="s">
        <v>907</v>
      </c>
      <c r="O2956" s="83"/>
      <c r="P2956" s="73" t="s">
        <v>908</v>
      </c>
      <c r="Q2956" s="83"/>
      <c r="R2956" s="73" t="s">
        <v>909</v>
      </c>
    </row>
    <row r="2957" spans="1:46" x14ac:dyDescent="0.2">
      <c r="A2957" s="8">
        <v>31900</v>
      </c>
      <c r="B2957" s="8">
        <v>4000</v>
      </c>
      <c r="C2957" s="8">
        <v>53330</v>
      </c>
      <c r="D2957" s="8" t="s">
        <v>291</v>
      </c>
      <c r="E2957" s="25" t="s">
        <v>10</v>
      </c>
      <c r="F2957" s="17" t="s">
        <v>12</v>
      </c>
      <c r="G2957" s="25" t="s">
        <v>10</v>
      </c>
      <c r="H2957" s="25" t="s">
        <v>10</v>
      </c>
      <c r="I2957" s="105"/>
    </row>
    <row r="2958" spans="1:46" ht="12" customHeight="1" x14ac:dyDescent="0.2">
      <c r="A2958" s="8">
        <v>31900</v>
      </c>
      <c r="B2958" s="8">
        <v>4000</v>
      </c>
      <c r="C2958" s="8">
        <v>53414</v>
      </c>
      <c r="D2958" s="8" t="s">
        <v>747</v>
      </c>
      <c r="E2958" s="25" t="s">
        <v>10</v>
      </c>
      <c r="F2958" s="17" t="s">
        <v>12</v>
      </c>
      <c r="G2958" s="25" t="s">
        <v>10</v>
      </c>
      <c r="H2958" s="25" t="s">
        <v>10</v>
      </c>
      <c r="I2958" s="105"/>
    </row>
    <row r="2959" spans="1:46" ht="14.25" x14ac:dyDescent="0.3">
      <c r="A2959" s="4"/>
      <c r="B2959" s="5"/>
      <c r="C2959" s="6" t="s">
        <v>79</v>
      </c>
      <c r="D2959" s="7"/>
      <c r="E2959" s="18"/>
      <c r="F2959" s="18"/>
      <c r="G2959" s="19"/>
      <c r="H2959" s="19"/>
      <c r="I2959" s="89"/>
      <c r="J2959" s="73" t="s">
        <v>905</v>
      </c>
      <c r="K2959" s="83"/>
      <c r="L2959" s="73" t="s">
        <v>906</v>
      </c>
      <c r="M2959" s="83"/>
      <c r="N2959" s="73" t="s">
        <v>907</v>
      </c>
      <c r="O2959" s="83"/>
      <c r="P2959" s="73" t="s">
        <v>908</v>
      </c>
      <c r="Q2959" s="83"/>
      <c r="R2959" s="73" t="s">
        <v>909</v>
      </c>
    </row>
    <row r="2960" spans="1:46" ht="12" customHeight="1" x14ac:dyDescent="0.2">
      <c r="A2960" s="8">
        <v>31900</v>
      </c>
      <c r="B2960" s="8">
        <v>4000</v>
      </c>
      <c r="C2960" s="8">
        <v>54315</v>
      </c>
      <c r="D2960" s="8" t="s">
        <v>192</v>
      </c>
      <c r="E2960" s="25" t="s">
        <v>10</v>
      </c>
      <c r="F2960" s="17" t="s">
        <v>12</v>
      </c>
      <c r="G2960" s="25" t="s">
        <v>10</v>
      </c>
      <c r="H2960" s="25" t="s">
        <v>10</v>
      </c>
      <c r="I2960" s="105"/>
    </row>
    <row r="2961" spans="1:18" ht="12" customHeight="1" x14ac:dyDescent="0.2">
      <c r="A2961" s="8">
        <v>31900</v>
      </c>
      <c r="B2961" s="8">
        <v>4000</v>
      </c>
      <c r="C2961" s="8">
        <v>54416</v>
      </c>
      <c r="D2961" s="8" t="s">
        <v>131</v>
      </c>
      <c r="E2961" s="25" t="s">
        <v>10</v>
      </c>
      <c r="F2961" s="17" t="s">
        <v>12</v>
      </c>
      <c r="G2961" s="25" t="s">
        <v>10</v>
      </c>
      <c r="H2961" s="25" t="s">
        <v>10</v>
      </c>
      <c r="I2961" s="105"/>
    </row>
    <row r="2962" spans="1:18" ht="14.25" x14ac:dyDescent="0.3">
      <c r="A2962" s="4"/>
      <c r="B2962" s="5"/>
      <c r="C2962" s="6" t="s">
        <v>91</v>
      </c>
      <c r="D2962" s="7"/>
      <c r="E2962" s="18"/>
      <c r="F2962" s="18"/>
      <c r="G2962" s="19"/>
      <c r="H2962" s="19"/>
      <c r="I2962" s="89"/>
      <c r="J2962" s="73" t="s">
        <v>905</v>
      </c>
      <c r="K2962" s="83"/>
      <c r="L2962" s="73" t="s">
        <v>906</v>
      </c>
      <c r="M2962" s="83"/>
      <c r="N2962" s="73" t="s">
        <v>907</v>
      </c>
      <c r="O2962" s="83"/>
      <c r="P2962" s="73" t="s">
        <v>908</v>
      </c>
      <c r="Q2962" s="83"/>
      <c r="R2962" s="73" t="s">
        <v>909</v>
      </c>
    </row>
    <row r="2963" spans="1:18" ht="12" customHeight="1" x14ac:dyDescent="0.2">
      <c r="A2963" s="8">
        <v>31900</v>
      </c>
      <c r="B2963" s="8">
        <v>4000</v>
      </c>
      <c r="C2963" s="8">
        <v>56113</v>
      </c>
      <c r="D2963" s="8" t="s">
        <v>746</v>
      </c>
      <c r="E2963" s="25" t="s">
        <v>10</v>
      </c>
      <c r="F2963" s="17" t="s">
        <v>12</v>
      </c>
      <c r="G2963" s="25" t="s">
        <v>10</v>
      </c>
      <c r="H2963" s="25" t="s">
        <v>10</v>
      </c>
      <c r="I2963" s="105"/>
    </row>
    <row r="2964" spans="1:18" ht="12" customHeight="1" x14ac:dyDescent="0.2">
      <c r="A2964" s="8">
        <v>31900</v>
      </c>
      <c r="B2964" s="8">
        <v>4000</v>
      </c>
      <c r="C2964" s="8">
        <v>56118</v>
      </c>
      <c r="D2964" s="8" t="s">
        <v>93</v>
      </c>
      <c r="E2964" s="25" t="s">
        <v>10</v>
      </c>
      <c r="F2964" s="17" t="s">
        <v>12</v>
      </c>
      <c r="G2964" s="25" t="s">
        <v>10</v>
      </c>
      <c r="H2964" s="25" t="s">
        <v>10</v>
      </c>
      <c r="I2964" s="105"/>
    </row>
    <row r="2965" spans="1:18" ht="14.25" x14ac:dyDescent="0.3">
      <c r="A2965" s="11"/>
      <c r="B2965" s="11"/>
      <c r="C2965" s="11" t="s">
        <v>94</v>
      </c>
      <c r="D2965" s="11"/>
      <c r="E2965" s="22"/>
      <c r="F2965" s="22"/>
      <c r="G2965" s="22"/>
      <c r="H2965" s="22"/>
      <c r="I2965" s="101"/>
      <c r="J2965" s="73" t="s">
        <v>905</v>
      </c>
      <c r="K2965" s="83"/>
      <c r="L2965" s="73" t="s">
        <v>906</v>
      </c>
      <c r="M2965" s="83"/>
      <c r="N2965" s="73" t="s">
        <v>907</v>
      </c>
      <c r="O2965" s="83"/>
      <c r="P2965" s="73" t="s">
        <v>908</v>
      </c>
      <c r="Q2965" s="83"/>
      <c r="R2965" s="73" t="s">
        <v>909</v>
      </c>
    </row>
    <row r="2966" spans="1:18" ht="12" customHeight="1" x14ac:dyDescent="0.2">
      <c r="A2966" s="8">
        <v>31900</v>
      </c>
      <c r="B2966" s="8">
        <v>4000</v>
      </c>
      <c r="C2966" s="8">
        <v>57331</v>
      </c>
      <c r="D2966" s="8" t="s">
        <v>95</v>
      </c>
      <c r="E2966" s="25" t="s">
        <v>10</v>
      </c>
      <c r="F2966" s="17" t="s">
        <v>12</v>
      </c>
      <c r="G2966" s="25" t="s">
        <v>10</v>
      </c>
      <c r="H2966" s="25" t="s">
        <v>10</v>
      </c>
      <c r="I2966" s="105"/>
    </row>
    <row r="2967" spans="1:18" ht="12" customHeight="1" x14ac:dyDescent="0.2">
      <c r="A2967" s="8">
        <v>31900</v>
      </c>
      <c r="B2967" s="8">
        <v>4000</v>
      </c>
      <c r="C2967" s="8">
        <v>57332</v>
      </c>
      <c r="D2967" s="8" t="s">
        <v>96</v>
      </c>
      <c r="E2967" s="25" t="s">
        <v>10</v>
      </c>
      <c r="F2967" s="17" t="s">
        <v>12</v>
      </c>
      <c r="G2967" s="25" t="s">
        <v>10</v>
      </c>
      <c r="H2967" s="25" t="s">
        <v>10</v>
      </c>
      <c r="I2967" s="105"/>
    </row>
    <row r="2968" spans="1:18" ht="14.25" x14ac:dyDescent="0.3">
      <c r="A2968" s="283" t="s">
        <v>195</v>
      </c>
      <c r="B2968" s="284"/>
      <c r="C2968" s="284"/>
      <c r="D2968" s="284"/>
      <c r="E2968" s="284"/>
      <c r="F2968" s="284"/>
      <c r="G2968" s="285"/>
      <c r="H2968" s="147"/>
      <c r="I2968" s="148"/>
    </row>
    <row r="2969" spans="1:18" ht="14.25" x14ac:dyDescent="0.3">
      <c r="A2969" s="286" t="s">
        <v>691</v>
      </c>
      <c r="B2969" s="287"/>
      <c r="C2969" s="287"/>
      <c r="D2969" s="287"/>
      <c r="E2969" s="287"/>
      <c r="F2969" s="287"/>
      <c r="G2969" s="288"/>
      <c r="H2969" s="149"/>
      <c r="I2969" s="150"/>
    </row>
    <row r="2970" spans="1:18" ht="14.25" x14ac:dyDescent="0.3">
      <c r="A2970" s="3"/>
      <c r="B2970" s="280" t="s">
        <v>8</v>
      </c>
      <c r="C2970" s="281"/>
      <c r="D2970" s="281"/>
      <c r="E2970" s="281"/>
      <c r="F2970" s="281"/>
      <c r="G2970" s="282"/>
      <c r="H2970" s="63"/>
      <c r="I2970" s="102"/>
      <c r="J2970" s="277"/>
      <c r="K2970" s="278"/>
      <c r="L2970" s="278"/>
      <c r="M2970" s="278"/>
      <c r="N2970" s="278"/>
      <c r="O2970" s="278"/>
      <c r="P2970" s="278"/>
      <c r="Q2970" s="278"/>
      <c r="R2970" s="279"/>
    </row>
    <row r="2971" spans="1:18" ht="14.25" x14ac:dyDescent="0.3">
      <c r="A2971" s="4"/>
      <c r="B2971" s="5"/>
      <c r="C2971" s="6" t="s">
        <v>9</v>
      </c>
      <c r="D2971" s="7"/>
      <c r="E2971" s="18"/>
      <c r="F2971" s="18"/>
      <c r="G2971" s="19"/>
      <c r="H2971" s="19"/>
      <c r="I2971" s="89"/>
      <c r="J2971" s="73" t="s">
        <v>905</v>
      </c>
      <c r="K2971" s="83"/>
      <c r="L2971" s="73" t="s">
        <v>906</v>
      </c>
      <c r="M2971" s="83"/>
      <c r="N2971" s="73" t="s">
        <v>907</v>
      </c>
      <c r="O2971" s="83"/>
      <c r="P2971" s="73" t="s">
        <v>908</v>
      </c>
      <c r="Q2971" s="83"/>
      <c r="R2971" s="73" t="s">
        <v>909</v>
      </c>
    </row>
    <row r="2972" spans="1:18" ht="12" customHeight="1" x14ac:dyDescent="0.2">
      <c r="A2972" s="8">
        <v>32100</v>
      </c>
      <c r="B2972" s="9" t="s">
        <v>10</v>
      </c>
      <c r="C2972" s="8">
        <v>11111</v>
      </c>
      <c r="D2972" s="8" t="s">
        <v>11</v>
      </c>
      <c r="E2972" s="25" t="s">
        <v>10</v>
      </c>
      <c r="F2972" s="17" t="s">
        <v>12</v>
      </c>
      <c r="G2972" s="25" t="s">
        <v>10</v>
      </c>
      <c r="H2972" s="25" t="s">
        <v>10</v>
      </c>
      <c r="I2972" s="105"/>
    </row>
    <row r="2973" spans="1:18" ht="12" customHeight="1" x14ac:dyDescent="0.2">
      <c r="A2973" s="8">
        <v>32100</v>
      </c>
      <c r="B2973" s="9" t="s">
        <v>10</v>
      </c>
      <c r="C2973" s="8">
        <v>11112</v>
      </c>
      <c r="D2973" s="8" t="s">
        <v>13</v>
      </c>
      <c r="E2973" s="25" t="s">
        <v>10</v>
      </c>
      <c r="F2973" s="17" t="s">
        <v>12</v>
      </c>
      <c r="G2973" s="25" t="s">
        <v>10</v>
      </c>
      <c r="H2973" s="25" t="s">
        <v>10</v>
      </c>
      <c r="I2973" s="105"/>
    </row>
    <row r="2974" spans="1:18" ht="14.25" x14ac:dyDescent="0.3">
      <c r="A2974" s="4"/>
      <c r="B2974" s="5"/>
      <c r="C2974" s="6" t="s">
        <v>14</v>
      </c>
      <c r="D2974" s="7"/>
      <c r="E2974" s="18"/>
      <c r="F2974" s="18"/>
      <c r="G2974" s="19"/>
      <c r="H2974" s="19"/>
      <c r="I2974" s="89"/>
      <c r="J2974" s="73" t="s">
        <v>905</v>
      </c>
      <c r="K2974" s="83"/>
      <c r="L2974" s="73" t="s">
        <v>906</v>
      </c>
      <c r="M2974" s="83"/>
      <c r="N2974" s="73" t="s">
        <v>907</v>
      </c>
      <c r="O2974" s="83"/>
      <c r="P2974" s="73" t="s">
        <v>908</v>
      </c>
      <c r="Q2974" s="83"/>
      <c r="R2974" s="73" t="s">
        <v>909</v>
      </c>
    </row>
    <row r="2975" spans="1:18" ht="12" customHeight="1" x14ac:dyDescent="0.2">
      <c r="A2975" s="8">
        <v>32100</v>
      </c>
      <c r="B2975" s="9" t="s">
        <v>10</v>
      </c>
      <c r="C2975" s="8">
        <v>41500</v>
      </c>
      <c r="D2975" s="8" t="s">
        <v>20</v>
      </c>
      <c r="E2975" s="25" t="s">
        <v>10</v>
      </c>
      <c r="F2975" s="17" t="s">
        <v>12</v>
      </c>
      <c r="G2975" s="25" t="s">
        <v>10</v>
      </c>
      <c r="H2975" s="25" t="s">
        <v>10</v>
      </c>
      <c r="I2975" s="105"/>
    </row>
    <row r="2976" spans="1:18" ht="12" customHeight="1" x14ac:dyDescent="0.2">
      <c r="A2976" s="8">
        <v>32100</v>
      </c>
      <c r="B2976" s="9" t="s">
        <v>10</v>
      </c>
      <c r="C2976" s="8">
        <v>41980</v>
      </c>
      <c r="D2976" s="8" t="s">
        <v>33</v>
      </c>
      <c r="E2976" s="25" t="s">
        <v>10</v>
      </c>
      <c r="F2976" s="17" t="s">
        <v>12</v>
      </c>
      <c r="G2976" s="25" t="s">
        <v>10</v>
      </c>
      <c r="H2976" s="25" t="s">
        <v>10</v>
      </c>
      <c r="I2976" s="105"/>
    </row>
    <row r="2977" spans="1:18" ht="14.25" x14ac:dyDescent="0.3">
      <c r="A2977" s="4"/>
      <c r="B2977" s="5"/>
      <c r="C2977" s="6" t="s">
        <v>34</v>
      </c>
      <c r="D2977" s="7"/>
      <c r="E2977" s="18"/>
      <c r="F2977" s="18"/>
      <c r="G2977" s="19"/>
      <c r="H2977" s="19"/>
      <c r="I2977" s="89"/>
      <c r="J2977" s="73" t="s">
        <v>905</v>
      </c>
      <c r="K2977" s="83"/>
      <c r="L2977" s="73" t="s">
        <v>906</v>
      </c>
      <c r="M2977" s="83"/>
      <c r="N2977" s="73" t="s">
        <v>907</v>
      </c>
      <c r="O2977" s="83"/>
      <c r="P2977" s="73" t="s">
        <v>908</v>
      </c>
      <c r="Q2977" s="83"/>
      <c r="R2977" s="73" t="s">
        <v>909</v>
      </c>
    </row>
    <row r="2978" spans="1:18" ht="12" customHeight="1" x14ac:dyDescent="0.2">
      <c r="A2978" s="8">
        <v>32100</v>
      </c>
      <c r="B2978" s="9" t="s">
        <v>10</v>
      </c>
      <c r="C2978" s="8">
        <v>43215</v>
      </c>
      <c r="D2978" s="8" t="s">
        <v>41</v>
      </c>
      <c r="E2978" s="25" t="s">
        <v>10</v>
      </c>
      <c r="F2978" s="17" t="s">
        <v>12</v>
      </c>
      <c r="G2978" s="25" t="s">
        <v>10</v>
      </c>
      <c r="H2978" s="25" t="s">
        <v>10</v>
      </c>
      <c r="I2978" s="105"/>
    </row>
    <row r="2979" spans="1:18" ht="14.25" x14ac:dyDescent="0.3">
      <c r="A2979" s="42" t="s">
        <v>692</v>
      </c>
      <c r="B2979" s="32"/>
      <c r="C2979" s="33"/>
      <c r="D2979" s="33"/>
      <c r="E2979" s="34"/>
      <c r="F2979" s="35"/>
      <c r="G2979" s="36"/>
      <c r="H2979" s="36"/>
      <c r="I2979" s="106"/>
    </row>
    <row r="2980" spans="1:18" ht="14.25" x14ac:dyDescent="0.3">
      <c r="A2980" s="3"/>
      <c r="B2980" s="280" t="s">
        <v>156</v>
      </c>
      <c r="C2980" s="281"/>
      <c r="D2980" s="281"/>
      <c r="E2980" s="281"/>
      <c r="F2980" s="281"/>
      <c r="G2980" s="282"/>
      <c r="H2980" s="63"/>
      <c r="I2980" s="102"/>
      <c r="J2980" s="277"/>
      <c r="K2980" s="278"/>
      <c r="L2980" s="278"/>
      <c r="M2980" s="278"/>
      <c r="N2980" s="278"/>
      <c r="O2980" s="278"/>
      <c r="P2980" s="278"/>
      <c r="Q2980" s="278"/>
      <c r="R2980" s="279"/>
    </row>
    <row r="2981" spans="1:18" ht="14.25" x14ac:dyDescent="0.3">
      <c r="A2981" s="4"/>
      <c r="B2981" s="5"/>
      <c r="C2981" s="6" t="s">
        <v>655</v>
      </c>
      <c r="D2981" s="7"/>
      <c r="E2981" s="18"/>
      <c r="F2981" s="18"/>
      <c r="G2981" s="19"/>
      <c r="H2981" s="19"/>
      <c r="I2981" s="89"/>
      <c r="J2981" s="73" t="s">
        <v>905</v>
      </c>
      <c r="K2981" s="83"/>
      <c r="L2981" s="73" t="s">
        <v>906</v>
      </c>
      <c r="M2981" s="83"/>
      <c r="N2981" s="73" t="s">
        <v>907</v>
      </c>
      <c r="O2981" s="83"/>
      <c r="P2981" s="73" t="s">
        <v>908</v>
      </c>
      <c r="Q2981" s="83"/>
      <c r="R2981" s="73" t="s">
        <v>909</v>
      </c>
    </row>
    <row r="2982" spans="1:18" ht="24" x14ac:dyDescent="0.2">
      <c r="A2982" s="8">
        <v>32100</v>
      </c>
      <c r="B2982" s="8">
        <v>4000</v>
      </c>
      <c r="C2982" s="8">
        <v>54315</v>
      </c>
      <c r="D2982" s="8" t="s">
        <v>192</v>
      </c>
      <c r="E2982" s="25" t="s">
        <v>10</v>
      </c>
      <c r="F2982" s="17" t="s">
        <v>12</v>
      </c>
      <c r="G2982" s="25" t="s">
        <v>10</v>
      </c>
      <c r="H2982" s="25" t="s">
        <v>10</v>
      </c>
      <c r="I2982" s="105"/>
    </row>
    <row r="2983" spans="1:18" ht="14.25" x14ac:dyDescent="0.3">
      <c r="A2983" s="4"/>
      <c r="B2983" s="5"/>
      <c r="C2983" s="6" t="s">
        <v>79</v>
      </c>
      <c r="D2983" s="7"/>
      <c r="E2983" s="18"/>
      <c r="F2983" s="18"/>
      <c r="G2983" s="19"/>
      <c r="H2983" s="19"/>
      <c r="I2983" s="89"/>
      <c r="J2983" s="73" t="s">
        <v>905</v>
      </c>
      <c r="K2983" s="83"/>
      <c r="L2983" s="73" t="s">
        <v>906</v>
      </c>
      <c r="M2983" s="83"/>
      <c r="N2983" s="73" t="s">
        <v>907</v>
      </c>
      <c r="O2983" s="83"/>
      <c r="P2983" s="73" t="s">
        <v>908</v>
      </c>
      <c r="Q2983" s="83"/>
      <c r="R2983" s="73" t="s">
        <v>909</v>
      </c>
    </row>
    <row r="2984" spans="1:18" ht="12" customHeight="1" x14ac:dyDescent="0.2">
      <c r="A2984" s="8">
        <v>32100</v>
      </c>
      <c r="B2984" s="8">
        <v>4000</v>
      </c>
      <c r="C2984" s="8">
        <v>54500</v>
      </c>
      <c r="D2984" s="8" t="s">
        <v>157</v>
      </c>
      <c r="E2984" s="25" t="s">
        <v>10</v>
      </c>
      <c r="F2984" s="17" t="s">
        <v>12</v>
      </c>
      <c r="G2984" s="25" t="s">
        <v>10</v>
      </c>
      <c r="H2984" s="25" t="s">
        <v>10</v>
      </c>
      <c r="I2984" s="105"/>
    </row>
    <row r="2985" spans="1:18" ht="14.25" x14ac:dyDescent="0.3">
      <c r="A2985" s="11"/>
      <c r="B2985" s="11"/>
      <c r="C2985" s="11" t="s">
        <v>94</v>
      </c>
      <c r="D2985" s="11"/>
      <c r="E2985" s="22"/>
      <c r="F2985" s="22"/>
      <c r="G2985" s="22"/>
      <c r="H2985" s="22"/>
      <c r="I2985" s="101"/>
      <c r="J2985" s="73" t="s">
        <v>905</v>
      </c>
      <c r="K2985" s="83"/>
      <c r="L2985" s="73" t="s">
        <v>906</v>
      </c>
      <c r="M2985" s="83"/>
      <c r="N2985" s="73" t="s">
        <v>907</v>
      </c>
      <c r="O2985" s="83"/>
      <c r="P2985" s="73" t="s">
        <v>908</v>
      </c>
      <c r="Q2985" s="83"/>
      <c r="R2985" s="73" t="s">
        <v>909</v>
      </c>
    </row>
    <row r="2986" spans="1:18" ht="12" customHeight="1" x14ac:dyDescent="0.2">
      <c r="A2986" s="8">
        <v>32100</v>
      </c>
      <c r="B2986" s="8">
        <v>4000</v>
      </c>
      <c r="C2986" s="8">
        <v>57111</v>
      </c>
      <c r="D2986" s="8" t="s">
        <v>158</v>
      </c>
      <c r="E2986" s="25" t="s">
        <v>10</v>
      </c>
      <c r="F2986" s="17" t="s">
        <v>12</v>
      </c>
      <c r="G2986" s="25" t="s">
        <v>10</v>
      </c>
      <c r="H2986" s="25" t="s">
        <v>10</v>
      </c>
      <c r="I2986" s="105"/>
    </row>
    <row r="2987" spans="1:18" ht="12" customHeight="1" x14ac:dyDescent="0.2">
      <c r="A2987" s="8">
        <v>32100</v>
      </c>
      <c r="B2987" s="8">
        <v>4000</v>
      </c>
      <c r="C2987" s="8">
        <v>57112</v>
      </c>
      <c r="D2987" s="8" t="s">
        <v>159</v>
      </c>
      <c r="E2987" s="25" t="s">
        <v>10</v>
      </c>
      <c r="F2987" s="17" t="s">
        <v>12</v>
      </c>
      <c r="G2987" s="25" t="s">
        <v>10</v>
      </c>
      <c r="H2987" s="25" t="s">
        <v>10</v>
      </c>
      <c r="I2987" s="105"/>
    </row>
    <row r="2988" spans="1:18" ht="12" customHeight="1" x14ac:dyDescent="0.2">
      <c r="A2988" s="8">
        <v>32100</v>
      </c>
      <c r="B2988" s="8">
        <v>4000</v>
      </c>
      <c r="C2988" s="8">
        <v>57200</v>
      </c>
      <c r="D2988" s="8" t="s">
        <v>160</v>
      </c>
      <c r="E2988" s="25" t="s">
        <v>10</v>
      </c>
      <c r="F2988" s="17" t="s">
        <v>12</v>
      </c>
      <c r="G2988" s="25" t="s">
        <v>10</v>
      </c>
      <c r="H2988" s="25" t="s">
        <v>10</v>
      </c>
      <c r="I2988" s="105"/>
    </row>
    <row r="2989" spans="1:18" ht="12" customHeight="1" x14ac:dyDescent="0.2">
      <c r="A2989" s="8">
        <v>32100</v>
      </c>
      <c r="B2989" s="8">
        <v>4000</v>
      </c>
      <c r="C2989" s="8">
        <v>57311</v>
      </c>
      <c r="D2989" s="8" t="s">
        <v>143</v>
      </c>
      <c r="E2989" s="25" t="s">
        <v>10</v>
      </c>
      <c r="F2989" s="17" t="s">
        <v>12</v>
      </c>
      <c r="G2989" s="25" t="s">
        <v>10</v>
      </c>
      <c r="H2989" s="25" t="s">
        <v>10</v>
      </c>
      <c r="I2989" s="105"/>
    </row>
    <row r="2990" spans="1:18" ht="12" customHeight="1" x14ac:dyDescent="0.2">
      <c r="A2990" s="8">
        <v>32100</v>
      </c>
      <c r="B2990" s="8">
        <v>4000</v>
      </c>
      <c r="C2990" s="8">
        <v>57312</v>
      </c>
      <c r="D2990" s="8" t="s">
        <v>144</v>
      </c>
      <c r="E2990" s="25" t="s">
        <v>10</v>
      </c>
      <c r="F2990" s="17" t="s">
        <v>12</v>
      </c>
      <c r="G2990" s="25" t="s">
        <v>10</v>
      </c>
      <c r="H2990" s="25" t="s">
        <v>10</v>
      </c>
      <c r="I2990" s="105"/>
    </row>
    <row r="2991" spans="1:18" ht="12" customHeight="1" x14ac:dyDescent="0.2">
      <c r="A2991" s="8">
        <v>32100</v>
      </c>
      <c r="B2991" s="8">
        <v>4000</v>
      </c>
      <c r="C2991" s="8">
        <v>57313</v>
      </c>
      <c r="D2991" s="8" t="s">
        <v>145</v>
      </c>
      <c r="E2991" s="25" t="s">
        <v>10</v>
      </c>
      <c r="F2991" s="17" t="s">
        <v>12</v>
      </c>
      <c r="G2991" s="25" t="s">
        <v>10</v>
      </c>
      <c r="H2991" s="25" t="s">
        <v>10</v>
      </c>
      <c r="I2991" s="105"/>
    </row>
    <row r="2992" spans="1:18" ht="12" customHeight="1" x14ac:dyDescent="0.2">
      <c r="A2992" s="8">
        <v>32100</v>
      </c>
      <c r="B2992" s="8">
        <v>4000</v>
      </c>
      <c r="C2992" s="8">
        <v>57331</v>
      </c>
      <c r="D2992" s="8" t="s">
        <v>95</v>
      </c>
      <c r="E2992" s="25" t="s">
        <v>10</v>
      </c>
      <c r="F2992" s="17" t="s">
        <v>12</v>
      </c>
      <c r="G2992" s="25" t="s">
        <v>10</v>
      </c>
      <c r="H2992" s="25" t="s">
        <v>10</v>
      </c>
      <c r="I2992" s="105"/>
    </row>
    <row r="2993" spans="1:46" ht="12" customHeight="1" x14ac:dyDescent="0.2">
      <c r="A2993" s="8">
        <v>32100</v>
      </c>
      <c r="B2993" s="8">
        <v>4000</v>
      </c>
      <c r="C2993" s="8">
        <v>57332</v>
      </c>
      <c r="D2993" s="8" t="s">
        <v>96</v>
      </c>
      <c r="E2993" s="25" t="s">
        <v>10</v>
      </c>
      <c r="F2993" s="17" t="s">
        <v>12</v>
      </c>
      <c r="G2993" s="25" t="s">
        <v>10</v>
      </c>
      <c r="H2993" s="25" t="s">
        <v>10</v>
      </c>
      <c r="I2993" s="105"/>
    </row>
    <row r="2994" spans="1:46" ht="14.25" x14ac:dyDescent="0.3">
      <c r="A2994" s="283" t="s">
        <v>196</v>
      </c>
      <c r="B2994" s="284"/>
      <c r="C2994" s="284"/>
      <c r="D2994" s="284"/>
      <c r="E2994" s="284"/>
      <c r="F2994" s="284"/>
      <c r="G2994" s="285"/>
      <c r="H2994" s="147"/>
      <c r="I2994" s="148"/>
    </row>
    <row r="2995" spans="1:46" ht="14.25" x14ac:dyDescent="0.3">
      <c r="A2995" s="286" t="s">
        <v>693</v>
      </c>
      <c r="B2995" s="287"/>
      <c r="C2995" s="287"/>
      <c r="D2995" s="287"/>
      <c r="E2995" s="287"/>
      <c r="F2995" s="287"/>
      <c r="G2995" s="288"/>
      <c r="H2995" s="149"/>
      <c r="I2995" s="150"/>
    </row>
    <row r="2996" spans="1:46" ht="14.25" x14ac:dyDescent="0.3">
      <c r="A2996" s="3"/>
      <c r="B2996" s="280" t="s">
        <v>8</v>
      </c>
      <c r="C2996" s="281"/>
      <c r="D2996" s="281"/>
      <c r="E2996" s="281"/>
      <c r="F2996" s="281"/>
      <c r="G2996" s="282"/>
      <c r="H2996" s="63"/>
      <c r="I2996" s="102"/>
      <c r="J2996" s="277"/>
      <c r="K2996" s="278"/>
      <c r="L2996" s="278"/>
      <c r="M2996" s="278"/>
      <c r="N2996" s="278"/>
      <c r="O2996" s="278"/>
      <c r="P2996" s="278"/>
      <c r="Q2996" s="278"/>
      <c r="R2996" s="279"/>
    </row>
    <row r="2997" spans="1:46" ht="14.25" x14ac:dyDescent="0.3">
      <c r="A2997" s="4"/>
      <c r="B2997" s="5"/>
      <c r="C2997" s="6" t="s">
        <v>9</v>
      </c>
      <c r="D2997" s="7"/>
      <c r="E2997" s="18"/>
      <c r="F2997" s="18"/>
      <c r="G2997" s="19"/>
      <c r="H2997" s="19"/>
      <c r="I2997" s="89"/>
      <c r="J2997" s="73" t="s">
        <v>905</v>
      </c>
      <c r="K2997" s="83"/>
      <c r="L2997" s="73" t="s">
        <v>906</v>
      </c>
      <c r="M2997" s="83"/>
      <c r="N2997" s="73" t="s">
        <v>907</v>
      </c>
      <c r="O2997" s="83"/>
      <c r="P2997" s="73" t="s">
        <v>908</v>
      </c>
      <c r="Q2997" s="83"/>
      <c r="R2997" s="73" t="s">
        <v>909</v>
      </c>
    </row>
    <row r="2998" spans="1:46" ht="12" customHeight="1" x14ac:dyDescent="0.2">
      <c r="A2998" s="8">
        <v>41000</v>
      </c>
      <c r="B2998" s="9" t="s">
        <v>10</v>
      </c>
      <c r="C2998" s="8">
        <v>11111</v>
      </c>
      <c r="D2998" s="8" t="s">
        <v>11</v>
      </c>
      <c r="E2998" s="25" t="s">
        <v>10</v>
      </c>
      <c r="F2998" s="17" t="s">
        <v>12</v>
      </c>
      <c r="G2998" s="25" t="s">
        <v>10</v>
      </c>
      <c r="H2998" s="25" t="s">
        <v>10</v>
      </c>
      <c r="I2998" s="105"/>
    </row>
    <row r="2999" spans="1:46" ht="12" customHeight="1" x14ac:dyDescent="0.2">
      <c r="A2999" s="8">
        <v>41000</v>
      </c>
      <c r="B2999" s="9" t="s">
        <v>10</v>
      </c>
      <c r="C2999" s="8">
        <v>11112</v>
      </c>
      <c r="D2999" s="8" t="s">
        <v>13</v>
      </c>
      <c r="E2999" s="25" t="s">
        <v>10</v>
      </c>
      <c r="F2999" s="17" t="s">
        <v>12</v>
      </c>
      <c r="G2999" s="25" t="s">
        <v>10</v>
      </c>
      <c r="H2999" s="25" t="s">
        <v>10</v>
      </c>
      <c r="I2999" s="105"/>
    </row>
    <row r="3000" spans="1:46" ht="12" customHeight="1" x14ac:dyDescent="0.2">
      <c r="A3000" s="8">
        <v>41000</v>
      </c>
      <c r="B3000" s="9" t="s">
        <v>10</v>
      </c>
      <c r="C3000" s="8">
        <v>11113</v>
      </c>
      <c r="D3000" s="8" t="s">
        <v>197</v>
      </c>
      <c r="E3000" s="25" t="s">
        <v>10</v>
      </c>
      <c r="F3000" s="17" t="s">
        <v>12</v>
      </c>
      <c r="G3000" s="25" t="s">
        <v>10</v>
      </c>
      <c r="H3000" s="25" t="s">
        <v>10</v>
      </c>
      <c r="I3000" s="105"/>
    </row>
    <row r="3001" spans="1:46" ht="14.25" x14ac:dyDescent="0.3">
      <c r="A3001" s="4"/>
      <c r="B3001" s="5"/>
      <c r="C3001" s="6" t="s">
        <v>14</v>
      </c>
      <c r="D3001" s="7"/>
      <c r="E3001" s="18"/>
      <c r="F3001" s="18"/>
      <c r="G3001" s="19"/>
      <c r="H3001" s="19"/>
      <c r="I3001" s="89"/>
      <c r="J3001" s="73" t="s">
        <v>905</v>
      </c>
      <c r="K3001" s="83"/>
      <c r="L3001" s="73" t="s">
        <v>906</v>
      </c>
      <c r="M3001" s="83"/>
      <c r="N3001" s="73" t="s">
        <v>907</v>
      </c>
      <c r="O3001" s="83"/>
      <c r="P3001" s="73" t="s">
        <v>908</v>
      </c>
      <c r="Q3001" s="83"/>
      <c r="R3001" s="73" t="s">
        <v>909</v>
      </c>
    </row>
    <row r="3002" spans="1:46" ht="12" customHeight="1" x14ac:dyDescent="0.2">
      <c r="A3002" s="8">
        <v>41000</v>
      </c>
      <c r="B3002" s="9" t="s">
        <v>10</v>
      </c>
      <c r="C3002" s="8">
        <v>41110</v>
      </c>
      <c r="D3002" s="8" t="s">
        <v>15</v>
      </c>
      <c r="E3002" s="25" t="s">
        <v>10</v>
      </c>
      <c r="F3002" s="17" t="s">
        <v>12</v>
      </c>
      <c r="G3002" s="25" t="s">
        <v>10</v>
      </c>
      <c r="H3002" s="25" t="s">
        <v>10</v>
      </c>
      <c r="I3002" s="105"/>
    </row>
    <row r="3003" spans="1:46" ht="12" customHeight="1" x14ac:dyDescent="0.2">
      <c r="A3003" s="8">
        <v>41000</v>
      </c>
      <c r="B3003" s="9" t="s">
        <v>10</v>
      </c>
      <c r="C3003" s="8">
        <v>41113</v>
      </c>
      <c r="D3003" s="8" t="s">
        <v>16</v>
      </c>
      <c r="E3003" s="25" t="s">
        <v>10</v>
      </c>
      <c r="F3003" s="17" t="s">
        <v>12</v>
      </c>
      <c r="G3003" s="25" t="s">
        <v>10</v>
      </c>
      <c r="H3003" s="25" t="s">
        <v>10</v>
      </c>
      <c r="I3003" s="105"/>
    </row>
    <row r="3004" spans="1:46" ht="12" customHeight="1" x14ac:dyDescent="0.2">
      <c r="A3004" s="8">
        <v>41000</v>
      </c>
      <c r="B3004" s="9" t="s">
        <v>10</v>
      </c>
      <c r="C3004" s="8">
        <v>41114</v>
      </c>
      <c r="D3004" s="8" t="s">
        <v>17</v>
      </c>
      <c r="E3004" s="25" t="s">
        <v>10</v>
      </c>
      <c r="F3004" s="17" t="s">
        <v>12</v>
      </c>
      <c r="G3004" s="25" t="s">
        <v>10</v>
      </c>
      <c r="H3004" s="25" t="s">
        <v>10</v>
      </c>
      <c r="I3004" s="105"/>
    </row>
    <row r="3005" spans="1:46" ht="12" customHeight="1" x14ac:dyDescent="0.2">
      <c r="A3005" s="8">
        <v>41000</v>
      </c>
      <c r="B3005" s="9" t="s">
        <v>10</v>
      </c>
      <c r="C3005" s="8">
        <v>41115</v>
      </c>
      <c r="D3005" s="8" t="s">
        <v>198</v>
      </c>
      <c r="E3005" s="25" t="s">
        <v>10</v>
      </c>
      <c r="F3005" s="17" t="s">
        <v>12</v>
      </c>
      <c r="G3005" s="25" t="s">
        <v>10</v>
      </c>
      <c r="H3005" s="25" t="s">
        <v>10</v>
      </c>
      <c r="I3005" s="105"/>
    </row>
    <row r="3006" spans="1:46" ht="12" customHeight="1" x14ac:dyDescent="0.2">
      <c r="A3006" s="8">
        <v>41000</v>
      </c>
      <c r="B3006" s="9" t="s">
        <v>10</v>
      </c>
      <c r="C3006" s="8">
        <v>41500</v>
      </c>
      <c r="D3006" s="8" t="s">
        <v>20</v>
      </c>
      <c r="E3006" s="25" t="s">
        <v>10</v>
      </c>
      <c r="F3006" s="17" t="s">
        <v>12</v>
      </c>
      <c r="G3006" s="25" t="s">
        <v>10</v>
      </c>
      <c r="H3006" s="25" t="s">
        <v>10</v>
      </c>
      <c r="I3006" s="105"/>
    </row>
    <row r="3007" spans="1:46" s="123" customFormat="1" ht="14.25" x14ac:dyDescent="0.3">
      <c r="A3007" s="4"/>
      <c r="B3007" s="5"/>
      <c r="C3007" s="6" t="s">
        <v>43</v>
      </c>
      <c r="D3007" s="7"/>
      <c r="E3007" s="18"/>
      <c r="F3007" s="18"/>
      <c r="G3007" s="19"/>
      <c r="H3007" s="19"/>
      <c r="I3007" s="89"/>
      <c r="J3007" s="73" t="s">
        <v>905</v>
      </c>
      <c r="K3007" s="83"/>
      <c r="L3007" s="73" t="s">
        <v>906</v>
      </c>
      <c r="M3007" s="83"/>
      <c r="N3007" s="73" t="s">
        <v>907</v>
      </c>
      <c r="O3007" s="83"/>
      <c r="P3007" s="73" t="s">
        <v>908</v>
      </c>
      <c r="Q3007" s="83"/>
      <c r="R3007" s="73" t="s">
        <v>909</v>
      </c>
      <c r="S3007" s="122"/>
      <c r="T3007" s="122"/>
      <c r="U3007" s="122"/>
      <c r="V3007" s="122"/>
      <c r="W3007" s="122"/>
      <c r="X3007" s="122"/>
      <c r="Y3007" s="122"/>
      <c r="Z3007" s="122"/>
      <c r="AA3007" s="122"/>
      <c r="AB3007" s="122"/>
      <c r="AC3007" s="122"/>
      <c r="AD3007" s="122"/>
      <c r="AE3007" s="122"/>
      <c r="AF3007" s="122"/>
      <c r="AG3007" s="122"/>
      <c r="AH3007" s="122"/>
      <c r="AI3007" s="122"/>
      <c r="AJ3007" s="122"/>
      <c r="AK3007" s="122"/>
      <c r="AL3007" s="122"/>
      <c r="AM3007" s="122"/>
      <c r="AN3007" s="122"/>
      <c r="AO3007" s="122"/>
      <c r="AP3007" s="122"/>
      <c r="AQ3007" s="122"/>
      <c r="AR3007" s="122"/>
      <c r="AS3007" s="122"/>
      <c r="AT3007" s="122"/>
    </row>
    <row r="3008" spans="1:46" ht="12" customHeight="1" x14ac:dyDescent="0.2">
      <c r="A3008" s="8">
        <v>41000</v>
      </c>
      <c r="B3008" s="9" t="s">
        <v>10</v>
      </c>
      <c r="C3008" s="8">
        <v>44105</v>
      </c>
      <c r="D3008" s="8" t="s">
        <v>872</v>
      </c>
      <c r="E3008" s="20" t="s">
        <v>10</v>
      </c>
      <c r="F3008" s="17" t="s">
        <v>12</v>
      </c>
      <c r="G3008" s="20" t="s">
        <v>10</v>
      </c>
      <c r="H3008" s="20" t="s">
        <v>10</v>
      </c>
      <c r="I3008" s="90"/>
    </row>
    <row r="3009" spans="1:18" ht="14.25" x14ac:dyDescent="0.3">
      <c r="A3009" s="4"/>
      <c r="B3009" s="5"/>
      <c r="C3009" s="6" t="s">
        <v>52</v>
      </c>
      <c r="D3009" s="7"/>
      <c r="E3009" s="18"/>
      <c r="F3009" s="18"/>
      <c r="G3009" s="19"/>
      <c r="H3009" s="19"/>
      <c r="I3009" s="89"/>
      <c r="J3009" s="73" t="s">
        <v>905</v>
      </c>
      <c r="K3009" s="83"/>
      <c r="L3009" s="73" t="s">
        <v>906</v>
      </c>
      <c r="M3009" s="83"/>
      <c r="N3009" s="73" t="s">
        <v>907</v>
      </c>
      <c r="O3009" s="83"/>
      <c r="P3009" s="73" t="s">
        <v>908</v>
      </c>
      <c r="Q3009" s="83"/>
      <c r="R3009" s="73" t="s">
        <v>909</v>
      </c>
    </row>
    <row r="3010" spans="1:18" ht="12" customHeight="1" x14ac:dyDescent="0.2">
      <c r="A3010" s="8">
        <v>41000</v>
      </c>
      <c r="B3010" s="9" t="s">
        <v>10</v>
      </c>
      <c r="C3010" s="8">
        <v>45114</v>
      </c>
      <c r="D3010" s="8" t="s">
        <v>181</v>
      </c>
      <c r="E3010" s="25" t="s">
        <v>10</v>
      </c>
      <c r="F3010" s="17" t="s">
        <v>12</v>
      </c>
      <c r="G3010" s="25" t="s">
        <v>10</v>
      </c>
      <c r="H3010" s="25" t="s">
        <v>10</v>
      </c>
      <c r="I3010" s="105"/>
    </row>
    <row r="3011" spans="1:18" ht="12" customHeight="1" x14ac:dyDescent="0.2">
      <c r="A3011" s="8">
        <v>41000</v>
      </c>
      <c r="B3011" s="9" t="s">
        <v>10</v>
      </c>
      <c r="C3011" s="8">
        <v>45120</v>
      </c>
      <c r="D3011" s="8" t="s">
        <v>199</v>
      </c>
      <c r="E3011" s="25" t="s">
        <v>10</v>
      </c>
      <c r="F3011" s="17" t="s">
        <v>12</v>
      </c>
      <c r="G3011" s="25" t="s">
        <v>10</v>
      </c>
      <c r="H3011" s="25" t="s">
        <v>10</v>
      </c>
      <c r="I3011" s="105"/>
    </row>
    <row r="3012" spans="1:18" ht="14.25" x14ac:dyDescent="0.3">
      <c r="A3012" s="42" t="s">
        <v>694</v>
      </c>
      <c r="B3012" s="32"/>
      <c r="C3012" s="33"/>
      <c r="D3012" s="33"/>
      <c r="E3012" s="34"/>
      <c r="F3012" s="35"/>
      <c r="G3012" s="36"/>
      <c r="H3012" s="36"/>
      <c r="I3012" s="106"/>
    </row>
    <row r="3013" spans="1:18" ht="14.25" x14ac:dyDescent="0.3">
      <c r="A3013" s="3"/>
      <c r="B3013" s="280" t="s">
        <v>212</v>
      </c>
      <c r="C3013" s="281"/>
      <c r="D3013" s="281"/>
      <c r="E3013" s="281"/>
      <c r="F3013" s="281"/>
      <c r="G3013" s="282"/>
      <c r="H3013" s="63"/>
      <c r="I3013" s="102"/>
      <c r="J3013" s="277"/>
      <c r="K3013" s="278"/>
      <c r="L3013" s="278"/>
      <c r="M3013" s="278"/>
      <c r="N3013" s="278"/>
      <c r="O3013" s="278"/>
      <c r="P3013" s="278"/>
      <c r="Q3013" s="278"/>
      <c r="R3013" s="279"/>
    </row>
    <row r="3014" spans="1:18" ht="14.25" x14ac:dyDescent="0.3">
      <c r="A3014" s="4"/>
      <c r="B3014" s="5"/>
      <c r="C3014" s="6" t="s">
        <v>655</v>
      </c>
      <c r="D3014" s="7"/>
      <c r="E3014" s="18"/>
      <c r="F3014" s="18"/>
      <c r="G3014" s="19"/>
      <c r="H3014" s="19"/>
      <c r="I3014" s="89"/>
      <c r="J3014" s="73" t="s">
        <v>905</v>
      </c>
      <c r="K3014" s="83"/>
      <c r="L3014" s="73" t="s">
        <v>906</v>
      </c>
      <c r="M3014" s="83"/>
      <c r="N3014" s="73" t="s">
        <v>907</v>
      </c>
      <c r="O3014" s="83"/>
      <c r="P3014" s="73" t="s">
        <v>908</v>
      </c>
      <c r="Q3014" s="83"/>
      <c r="R3014" s="73" t="s">
        <v>909</v>
      </c>
    </row>
    <row r="3015" spans="1:18" ht="12" customHeight="1" x14ac:dyDescent="0.2">
      <c r="A3015" s="8">
        <v>41000</v>
      </c>
      <c r="B3015" s="8">
        <v>2300</v>
      </c>
      <c r="C3015" s="8">
        <v>53712</v>
      </c>
      <c r="D3015" s="8" t="s">
        <v>113</v>
      </c>
      <c r="E3015" s="25" t="s">
        <v>10</v>
      </c>
      <c r="F3015" s="17" t="s">
        <v>12</v>
      </c>
      <c r="G3015" s="25" t="s">
        <v>10</v>
      </c>
      <c r="H3015" s="25" t="s">
        <v>10</v>
      </c>
      <c r="I3015" s="105"/>
    </row>
    <row r="3016" spans="1:18" ht="14.25" x14ac:dyDescent="0.3">
      <c r="A3016" s="3"/>
      <c r="B3016" s="280" t="s">
        <v>213</v>
      </c>
      <c r="C3016" s="281"/>
      <c r="D3016" s="281"/>
      <c r="E3016" s="281"/>
      <c r="F3016" s="281"/>
      <c r="G3016" s="282"/>
      <c r="H3016" s="63"/>
      <c r="I3016" s="102"/>
      <c r="J3016" s="277"/>
      <c r="K3016" s="278"/>
      <c r="L3016" s="278"/>
      <c r="M3016" s="278"/>
      <c r="N3016" s="278"/>
      <c r="O3016" s="278"/>
      <c r="P3016" s="278"/>
      <c r="Q3016" s="278"/>
      <c r="R3016" s="279"/>
    </row>
    <row r="3017" spans="1:18" ht="14.25" x14ac:dyDescent="0.3">
      <c r="A3017" s="4"/>
      <c r="B3017" s="5"/>
      <c r="C3017" s="6" t="s">
        <v>655</v>
      </c>
      <c r="D3017" s="7"/>
      <c r="E3017" s="18"/>
      <c r="F3017" s="18"/>
      <c r="G3017" s="19"/>
      <c r="H3017" s="19"/>
      <c r="I3017" s="89"/>
      <c r="J3017" s="73" t="s">
        <v>905</v>
      </c>
      <c r="K3017" s="83"/>
      <c r="L3017" s="73" t="s">
        <v>906</v>
      </c>
      <c r="M3017" s="83"/>
      <c r="N3017" s="73" t="s">
        <v>907</v>
      </c>
      <c r="O3017" s="83"/>
      <c r="P3017" s="73" t="s">
        <v>908</v>
      </c>
      <c r="Q3017" s="83"/>
      <c r="R3017" s="73" t="s">
        <v>909</v>
      </c>
    </row>
    <row r="3018" spans="1:18" ht="12" customHeight="1" x14ac:dyDescent="0.2">
      <c r="A3018" s="8">
        <v>41000</v>
      </c>
      <c r="B3018" s="8">
        <v>5000</v>
      </c>
      <c r="C3018" s="8">
        <v>53414</v>
      </c>
      <c r="D3018" s="8" t="s">
        <v>747</v>
      </c>
      <c r="E3018" s="25" t="s">
        <v>10</v>
      </c>
      <c r="F3018" s="17" t="s">
        <v>12</v>
      </c>
      <c r="G3018" s="25" t="s">
        <v>10</v>
      </c>
      <c r="H3018" s="25" t="s">
        <v>10</v>
      </c>
      <c r="I3018" s="105"/>
    </row>
    <row r="3019" spans="1:18" ht="14.25" x14ac:dyDescent="0.3">
      <c r="A3019" s="12"/>
      <c r="B3019" s="13"/>
      <c r="C3019" s="14" t="s">
        <v>147</v>
      </c>
      <c r="D3019" s="15"/>
      <c r="E3019" s="23"/>
      <c r="F3019" s="23"/>
      <c r="G3019" s="24"/>
      <c r="H3019" s="24"/>
      <c r="I3019" s="103"/>
      <c r="J3019" s="73" t="s">
        <v>905</v>
      </c>
      <c r="K3019" s="83"/>
      <c r="L3019" s="73" t="s">
        <v>906</v>
      </c>
      <c r="M3019" s="83"/>
      <c r="N3019" s="73" t="s">
        <v>907</v>
      </c>
      <c r="O3019" s="83"/>
      <c r="P3019" s="73" t="s">
        <v>908</v>
      </c>
      <c r="Q3019" s="83"/>
      <c r="R3019" s="73" t="s">
        <v>909</v>
      </c>
    </row>
    <row r="3020" spans="1:18" ht="12" customHeight="1" x14ac:dyDescent="0.2">
      <c r="A3020" s="8">
        <v>41000</v>
      </c>
      <c r="B3020" s="8">
        <v>5000</v>
      </c>
      <c r="C3020" s="8">
        <v>58214</v>
      </c>
      <c r="D3020" s="8" t="s">
        <v>200</v>
      </c>
      <c r="E3020" s="25" t="s">
        <v>10</v>
      </c>
      <c r="F3020" s="17" t="s">
        <v>12</v>
      </c>
      <c r="G3020" s="25" t="s">
        <v>10</v>
      </c>
      <c r="H3020" s="25" t="s">
        <v>10</v>
      </c>
      <c r="I3020" s="105"/>
    </row>
    <row r="3021" spans="1:18" ht="12" customHeight="1" x14ac:dyDescent="0.2">
      <c r="A3021" s="8">
        <v>41000</v>
      </c>
      <c r="B3021" s="8">
        <v>5000</v>
      </c>
      <c r="C3021" s="8">
        <v>58216</v>
      </c>
      <c r="D3021" s="8" t="s">
        <v>201</v>
      </c>
      <c r="E3021" s="25" t="s">
        <v>10</v>
      </c>
      <c r="F3021" s="17" t="s">
        <v>12</v>
      </c>
      <c r="G3021" s="25" t="s">
        <v>10</v>
      </c>
      <c r="H3021" s="25" t="s">
        <v>10</v>
      </c>
      <c r="I3021" s="105"/>
    </row>
    <row r="3022" spans="1:18" ht="12" customHeight="1" x14ac:dyDescent="0.2">
      <c r="A3022" s="8">
        <v>41000</v>
      </c>
      <c r="B3022" s="8">
        <v>5000</v>
      </c>
      <c r="C3022" s="8">
        <v>58220</v>
      </c>
      <c r="D3022" s="8" t="s">
        <v>870</v>
      </c>
      <c r="E3022" s="25" t="s">
        <v>10</v>
      </c>
      <c r="F3022" s="17" t="s">
        <v>12</v>
      </c>
      <c r="G3022" s="25" t="s">
        <v>10</v>
      </c>
      <c r="H3022" s="25" t="s">
        <v>10</v>
      </c>
      <c r="I3022" s="105"/>
    </row>
    <row r="3023" spans="1:18" ht="12" customHeight="1" x14ac:dyDescent="0.2">
      <c r="A3023" s="8">
        <v>41000</v>
      </c>
      <c r="B3023" s="8">
        <v>5000</v>
      </c>
      <c r="C3023" s="8">
        <v>58311</v>
      </c>
      <c r="D3023" s="8" t="s">
        <v>202</v>
      </c>
      <c r="E3023" s="25" t="s">
        <v>10</v>
      </c>
      <c r="F3023" s="17" t="s">
        <v>12</v>
      </c>
      <c r="G3023" s="25" t="s">
        <v>10</v>
      </c>
      <c r="H3023" s="25" t="s">
        <v>10</v>
      </c>
      <c r="I3023" s="105"/>
    </row>
    <row r="3024" spans="1:18" ht="12" customHeight="1" x14ac:dyDescent="0.2">
      <c r="A3024" s="8">
        <v>41000</v>
      </c>
      <c r="B3024" s="8">
        <v>5000</v>
      </c>
      <c r="C3024" s="8">
        <v>58313</v>
      </c>
      <c r="D3024" s="8" t="s">
        <v>203</v>
      </c>
      <c r="E3024" s="25" t="s">
        <v>10</v>
      </c>
      <c r="F3024" s="17" t="s">
        <v>12</v>
      </c>
      <c r="G3024" s="25" t="s">
        <v>10</v>
      </c>
      <c r="H3024" s="25" t="s">
        <v>10</v>
      </c>
      <c r="I3024" s="105"/>
    </row>
    <row r="3025" spans="1:18" ht="12" customHeight="1" x14ac:dyDescent="0.2">
      <c r="A3025" s="8">
        <v>41000</v>
      </c>
      <c r="B3025" s="8">
        <v>5000</v>
      </c>
      <c r="C3025" s="8">
        <v>58322</v>
      </c>
      <c r="D3025" s="8" t="s">
        <v>204</v>
      </c>
      <c r="E3025" s="25" t="s">
        <v>10</v>
      </c>
      <c r="F3025" s="17" t="s">
        <v>12</v>
      </c>
      <c r="G3025" s="25" t="s">
        <v>10</v>
      </c>
      <c r="H3025" s="25" t="s">
        <v>10</v>
      </c>
      <c r="I3025" s="105"/>
    </row>
    <row r="3026" spans="1:18" ht="12" customHeight="1" x14ac:dyDescent="0.2">
      <c r="A3026" s="8">
        <v>41000</v>
      </c>
      <c r="B3026" s="8">
        <v>5000</v>
      </c>
      <c r="C3026" s="8">
        <v>58324</v>
      </c>
      <c r="D3026" s="8" t="s">
        <v>205</v>
      </c>
      <c r="E3026" s="25" t="s">
        <v>10</v>
      </c>
      <c r="F3026" s="17" t="s">
        <v>12</v>
      </c>
      <c r="G3026" s="25" t="s">
        <v>10</v>
      </c>
      <c r="H3026" s="25" t="s">
        <v>10</v>
      </c>
      <c r="I3026" s="105"/>
    </row>
    <row r="3027" spans="1:18" ht="14.25" x14ac:dyDescent="0.3">
      <c r="A3027" s="283" t="s">
        <v>206</v>
      </c>
      <c r="B3027" s="284"/>
      <c r="C3027" s="284"/>
      <c r="D3027" s="284"/>
      <c r="E3027" s="284"/>
      <c r="F3027" s="284"/>
      <c r="G3027" s="285"/>
      <c r="H3027" s="147"/>
      <c r="I3027" s="148"/>
    </row>
    <row r="3028" spans="1:18" ht="14.25" x14ac:dyDescent="0.3">
      <c r="A3028" s="286" t="s">
        <v>695</v>
      </c>
      <c r="B3028" s="287"/>
      <c r="C3028" s="287"/>
      <c r="D3028" s="287"/>
      <c r="E3028" s="287"/>
      <c r="F3028" s="287"/>
      <c r="G3028" s="288"/>
      <c r="H3028" s="149"/>
      <c r="I3028" s="150"/>
    </row>
    <row r="3029" spans="1:18" ht="14.25" x14ac:dyDescent="0.3">
      <c r="A3029" s="3"/>
      <c r="B3029" s="280" t="s">
        <v>8</v>
      </c>
      <c r="C3029" s="281"/>
      <c r="D3029" s="281"/>
      <c r="E3029" s="281"/>
      <c r="F3029" s="281"/>
      <c r="G3029" s="282"/>
      <c r="H3029" s="63"/>
      <c r="I3029" s="102"/>
      <c r="J3029" s="277"/>
      <c r="K3029" s="278"/>
      <c r="L3029" s="278"/>
      <c r="M3029" s="278"/>
      <c r="N3029" s="278"/>
      <c r="O3029" s="278"/>
      <c r="P3029" s="278"/>
      <c r="Q3029" s="278"/>
      <c r="R3029" s="279"/>
    </row>
    <row r="3030" spans="1:18" ht="14.25" x14ac:dyDescent="0.3">
      <c r="A3030" s="4"/>
      <c r="B3030" s="5"/>
      <c r="C3030" s="6" t="s">
        <v>9</v>
      </c>
      <c r="D3030" s="7"/>
      <c r="E3030" s="18"/>
      <c r="F3030" s="18"/>
      <c r="G3030" s="19"/>
      <c r="H3030" s="19"/>
      <c r="I3030" s="89"/>
      <c r="J3030" s="73" t="s">
        <v>905</v>
      </c>
      <c r="K3030" s="83"/>
      <c r="L3030" s="73" t="s">
        <v>906</v>
      </c>
      <c r="M3030" s="83"/>
      <c r="N3030" s="73" t="s">
        <v>907</v>
      </c>
      <c r="O3030" s="83"/>
      <c r="P3030" s="73" t="s">
        <v>908</v>
      </c>
      <c r="Q3030" s="83"/>
      <c r="R3030" s="73" t="s">
        <v>909</v>
      </c>
    </row>
    <row r="3031" spans="1:18" ht="12" customHeight="1" x14ac:dyDescent="0.2">
      <c r="A3031" s="8">
        <v>42000</v>
      </c>
      <c r="B3031" s="9" t="s">
        <v>10</v>
      </c>
      <c r="C3031" s="8">
        <v>11111</v>
      </c>
      <c r="D3031" s="8" t="s">
        <v>11</v>
      </c>
      <c r="E3031" s="25" t="s">
        <v>10</v>
      </c>
      <c r="F3031" s="17" t="s">
        <v>12</v>
      </c>
      <c r="G3031" s="25" t="s">
        <v>10</v>
      </c>
      <c r="H3031" s="25" t="s">
        <v>10</v>
      </c>
      <c r="I3031" s="105"/>
    </row>
    <row r="3032" spans="1:18" ht="12" customHeight="1" x14ac:dyDescent="0.2">
      <c r="A3032" s="8">
        <v>42000</v>
      </c>
      <c r="B3032" s="9" t="s">
        <v>10</v>
      </c>
      <c r="C3032" s="8">
        <v>11112</v>
      </c>
      <c r="D3032" s="8" t="s">
        <v>13</v>
      </c>
      <c r="E3032" s="25" t="s">
        <v>10</v>
      </c>
      <c r="F3032" s="17" t="s">
        <v>12</v>
      </c>
      <c r="G3032" s="25" t="s">
        <v>10</v>
      </c>
      <c r="H3032" s="25" t="s">
        <v>10</v>
      </c>
      <c r="I3032" s="105"/>
    </row>
    <row r="3033" spans="1:18" ht="14.25" x14ac:dyDescent="0.3">
      <c r="A3033" s="4"/>
      <c r="B3033" s="5"/>
      <c r="C3033" s="6" t="s">
        <v>14</v>
      </c>
      <c r="D3033" s="7"/>
      <c r="E3033" s="18"/>
      <c r="F3033" s="18"/>
      <c r="G3033" s="19"/>
      <c r="H3033" s="19"/>
      <c r="I3033" s="89"/>
      <c r="J3033" s="73" t="s">
        <v>905</v>
      </c>
      <c r="K3033" s="83"/>
      <c r="L3033" s="73" t="s">
        <v>906</v>
      </c>
      <c r="M3033" s="83"/>
      <c r="N3033" s="73" t="s">
        <v>907</v>
      </c>
      <c r="O3033" s="83"/>
      <c r="P3033" s="73" t="s">
        <v>908</v>
      </c>
      <c r="Q3033" s="83"/>
      <c r="R3033" s="73" t="s">
        <v>909</v>
      </c>
    </row>
    <row r="3034" spans="1:18" ht="12" customHeight="1" x14ac:dyDescent="0.2">
      <c r="A3034" s="8">
        <v>42000</v>
      </c>
      <c r="B3034" s="9" t="s">
        <v>10</v>
      </c>
      <c r="C3034" s="8">
        <v>41500</v>
      </c>
      <c r="D3034" s="8" t="s">
        <v>20</v>
      </c>
      <c r="E3034" s="25" t="s">
        <v>10</v>
      </c>
      <c r="F3034" s="17" t="s">
        <v>12</v>
      </c>
      <c r="G3034" s="25" t="s">
        <v>10</v>
      </c>
      <c r="H3034" s="25" t="s">
        <v>10</v>
      </c>
      <c r="I3034" s="105"/>
    </row>
    <row r="3035" spans="1:18" ht="14.25" x14ac:dyDescent="0.3">
      <c r="A3035" s="4"/>
      <c r="B3035" s="5"/>
      <c r="C3035" s="6" t="s">
        <v>209</v>
      </c>
      <c r="D3035" s="7"/>
      <c r="E3035" s="18"/>
      <c r="F3035" s="18"/>
      <c r="G3035" s="19"/>
      <c r="H3035" s="19"/>
      <c r="I3035" s="89"/>
      <c r="J3035" s="73" t="s">
        <v>905</v>
      </c>
      <c r="K3035" s="83"/>
      <c r="L3035" s="73" t="s">
        <v>906</v>
      </c>
      <c r="M3035" s="83"/>
      <c r="N3035" s="73" t="s">
        <v>907</v>
      </c>
      <c r="O3035" s="83"/>
      <c r="P3035" s="73" t="s">
        <v>908</v>
      </c>
      <c r="Q3035" s="83"/>
      <c r="R3035" s="73" t="s">
        <v>909</v>
      </c>
    </row>
    <row r="3036" spans="1:18" ht="12" customHeight="1" x14ac:dyDescent="0.2">
      <c r="A3036" s="8">
        <v>42000</v>
      </c>
      <c r="B3036" s="9" t="s">
        <v>10</v>
      </c>
      <c r="C3036" s="8">
        <v>46003</v>
      </c>
      <c r="D3036" s="8" t="s">
        <v>207</v>
      </c>
      <c r="E3036" s="25" t="s">
        <v>10</v>
      </c>
      <c r="F3036" s="17" t="s">
        <v>12</v>
      </c>
      <c r="G3036" s="25" t="s">
        <v>10</v>
      </c>
      <c r="H3036" s="25" t="s">
        <v>10</v>
      </c>
      <c r="I3036" s="105"/>
    </row>
    <row r="3037" spans="1:18" ht="14.25" x14ac:dyDescent="0.3">
      <c r="A3037" s="42" t="s">
        <v>696</v>
      </c>
      <c r="B3037" s="32"/>
      <c r="C3037" s="33"/>
      <c r="D3037" s="33"/>
      <c r="E3037" s="34"/>
      <c r="F3037" s="35"/>
      <c r="G3037" s="36"/>
      <c r="H3037" s="36"/>
      <c r="I3037" s="106"/>
    </row>
    <row r="3038" spans="1:18" ht="14.25" x14ac:dyDescent="0.3">
      <c r="A3038" s="3"/>
      <c r="B3038" s="280" t="s">
        <v>122</v>
      </c>
      <c r="C3038" s="281"/>
      <c r="D3038" s="281"/>
      <c r="E3038" s="281"/>
      <c r="F3038" s="281"/>
      <c r="G3038" s="282"/>
      <c r="H3038" s="63"/>
      <c r="I3038" s="102"/>
      <c r="J3038" s="277"/>
      <c r="K3038" s="278"/>
      <c r="L3038" s="278"/>
      <c r="M3038" s="278"/>
      <c r="N3038" s="278"/>
      <c r="O3038" s="278"/>
      <c r="P3038" s="278"/>
      <c r="Q3038" s="278"/>
      <c r="R3038" s="279"/>
    </row>
    <row r="3039" spans="1:18" ht="14.25" x14ac:dyDescent="0.3">
      <c r="A3039" s="4"/>
      <c r="B3039" s="5"/>
      <c r="C3039" s="6" t="s">
        <v>59</v>
      </c>
      <c r="D3039" s="7"/>
      <c r="E3039" s="18"/>
      <c r="F3039" s="18"/>
      <c r="G3039" s="19"/>
      <c r="H3039" s="19"/>
      <c r="I3039" s="89"/>
      <c r="J3039" s="73" t="s">
        <v>905</v>
      </c>
      <c r="K3039" s="83"/>
      <c r="L3039" s="73" t="s">
        <v>906</v>
      </c>
      <c r="M3039" s="83"/>
      <c r="N3039" s="73" t="s">
        <v>907</v>
      </c>
      <c r="O3039" s="83"/>
      <c r="P3039" s="73" t="s">
        <v>908</v>
      </c>
      <c r="Q3039" s="83"/>
      <c r="R3039" s="73" t="s">
        <v>909</v>
      </c>
    </row>
    <row r="3040" spans="1:18" ht="12" customHeight="1" x14ac:dyDescent="0.2">
      <c r="A3040" s="8">
        <v>42000</v>
      </c>
      <c r="B3040" s="8">
        <v>2500</v>
      </c>
      <c r="C3040" s="8">
        <v>52914</v>
      </c>
      <c r="D3040" s="8" t="s">
        <v>77</v>
      </c>
      <c r="E3040" s="25" t="s">
        <v>10</v>
      </c>
      <c r="F3040" s="17" t="s">
        <v>12</v>
      </c>
      <c r="G3040" s="25" t="s">
        <v>10</v>
      </c>
      <c r="H3040" s="25" t="s">
        <v>10</v>
      </c>
      <c r="I3040" s="105"/>
    </row>
    <row r="3041" spans="1:18" ht="14.25" x14ac:dyDescent="0.3">
      <c r="A3041" s="283" t="s">
        <v>208</v>
      </c>
      <c r="B3041" s="284"/>
      <c r="C3041" s="284"/>
      <c r="D3041" s="284"/>
      <c r="E3041" s="284"/>
      <c r="F3041" s="284"/>
      <c r="G3041" s="285"/>
      <c r="H3041" s="147"/>
      <c r="I3041" s="148"/>
    </row>
    <row r="3042" spans="1:18" ht="14.25" x14ac:dyDescent="0.3">
      <c r="A3042" s="286" t="s">
        <v>697</v>
      </c>
      <c r="B3042" s="287"/>
      <c r="C3042" s="287"/>
      <c r="D3042" s="287"/>
      <c r="E3042" s="287"/>
      <c r="F3042" s="287"/>
      <c r="G3042" s="288"/>
      <c r="H3042" s="149"/>
      <c r="I3042" s="150"/>
    </row>
    <row r="3043" spans="1:18" ht="14.25" x14ac:dyDescent="0.3">
      <c r="A3043" s="3"/>
      <c r="B3043" s="280" t="s">
        <v>8</v>
      </c>
      <c r="C3043" s="281"/>
      <c r="D3043" s="281"/>
      <c r="E3043" s="281"/>
      <c r="F3043" s="281"/>
      <c r="G3043" s="282"/>
      <c r="H3043" s="63"/>
      <c r="I3043" s="102"/>
      <c r="J3043" s="277"/>
      <c r="K3043" s="278"/>
      <c r="L3043" s="278"/>
      <c r="M3043" s="278"/>
      <c r="N3043" s="278"/>
      <c r="O3043" s="278"/>
      <c r="P3043" s="278"/>
      <c r="Q3043" s="278"/>
      <c r="R3043" s="279"/>
    </row>
    <row r="3044" spans="1:18" ht="14.25" x14ac:dyDescent="0.3">
      <c r="A3044" s="4"/>
      <c r="B3044" s="5"/>
      <c r="C3044" s="6" t="s">
        <v>9</v>
      </c>
      <c r="D3044" s="7"/>
      <c r="E3044" s="18"/>
      <c r="F3044" s="18"/>
      <c r="G3044" s="19"/>
      <c r="H3044" s="19"/>
      <c r="I3044" s="89"/>
      <c r="J3044" s="73" t="s">
        <v>905</v>
      </c>
      <c r="K3044" s="83"/>
      <c r="L3044" s="73" t="s">
        <v>906</v>
      </c>
      <c r="M3044" s="83"/>
      <c r="N3044" s="73" t="s">
        <v>907</v>
      </c>
      <c r="O3044" s="83"/>
      <c r="P3044" s="73" t="s">
        <v>908</v>
      </c>
      <c r="Q3044" s="83"/>
      <c r="R3044" s="73" t="s">
        <v>909</v>
      </c>
    </row>
    <row r="3045" spans="1:18" ht="12" customHeight="1" x14ac:dyDescent="0.2">
      <c r="A3045" s="8">
        <v>43000</v>
      </c>
      <c r="B3045" s="9" t="s">
        <v>10</v>
      </c>
      <c r="C3045" s="8">
        <v>11111</v>
      </c>
      <c r="D3045" s="8" t="s">
        <v>11</v>
      </c>
      <c r="E3045" s="25" t="s">
        <v>10</v>
      </c>
      <c r="F3045" s="17" t="s">
        <v>12</v>
      </c>
      <c r="G3045" s="25" t="s">
        <v>10</v>
      </c>
      <c r="H3045" s="25" t="s">
        <v>10</v>
      </c>
      <c r="I3045" s="105"/>
    </row>
    <row r="3046" spans="1:18" ht="12" customHeight="1" x14ac:dyDescent="0.2">
      <c r="A3046" s="8">
        <v>43000</v>
      </c>
      <c r="B3046" s="9" t="s">
        <v>10</v>
      </c>
      <c r="C3046" s="8">
        <v>11112</v>
      </c>
      <c r="D3046" s="8" t="s">
        <v>13</v>
      </c>
      <c r="E3046" s="25" t="s">
        <v>10</v>
      </c>
      <c r="F3046" s="17" t="s">
        <v>12</v>
      </c>
      <c r="G3046" s="25" t="s">
        <v>10</v>
      </c>
      <c r="H3046" s="25" t="s">
        <v>10</v>
      </c>
      <c r="I3046" s="105"/>
    </row>
    <row r="3047" spans="1:18" ht="14.25" x14ac:dyDescent="0.3">
      <c r="A3047" s="4"/>
      <c r="B3047" s="5"/>
      <c r="C3047" s="6" t="s">
        <v>14</v>
      </c>
      <c r="D3047" s="7"/>
      <c r="E3047" s="18"/>
      <c r="F3047" s="18"/>
      <c r="G3047" s="19"/>
      <c r="H3047" s="19"/>
      <c r="I3047" s="89"/>
      <c r="J3047" s="73" t="s">
        <v>905</v>
      </c>
      <c r="K3047" s="83"/>
      <c r="L3047" s="73" t="s">
        <v>906</v>
      </c>
      <c r="M3047" s="83"/>
      <c r="N3047" s="73" t="s">
        <v>907</v>
      </c>
      <c r="O3047" s="83"/>
      <c r="P3047" s="73" t="s">
        <v>908</v>
      </c>
      <c r="Q3047" s="83"/>
      <c r="R3047" s="73" t="s">
        <v>909</v>
      </c>
    </row>
    <row r="3048" spans="1:18" ht="12" customHeight="1" x14ac:dyDescent="0.2">
      <c r="A3048" s="8">
        <v>43000</v>
      </c>
      <c r="B3048" s="9" t="s">
        <v>10</v>
      </c>
      <c r="C3048" s="8">
        <v>41110</v>
      </c>
      <c r="D3048" s="8" t="s">
        <v>15</v>
      </c>
      <c r="E3048" s="25" t="s">
        <v>10</v>
      </c>
      <c r="F3048" s="17" t="s">
        <v>12</v>
      </c>
      <c r="G3048" s="25" t="s">
        <v>10</v>
      </c>
      <c r="H3048" s="25" t="s">
        <v>10</v>
      </c>
      <c r="I3048" s="105"/>
    </row>
    <row r="3049" spans="1:18" ht="12" customHeight="1" x14ac:dyDescent="0.2">
      <c r="A3049" s="8">
        <v>43000</v>
      </c>
      <c r="B3049" s="9" t="s">
        <v>10</v>
      </c>
      <c r="C3049" s="8">
        <v>41113</v>
      </c>
      <c r="D3049" s="8" t="s">
        <v>16</v>
      </c>
      <c r="E3049" s="25" t="s">
        <v>10</v>
      </c>
      <c r="F3049" s="17" t="s">
        <v>12</v>
      </c>
      <c r="G3049" s="25" t="s">
        <v>10</v>
      </c>
      <c r="H3049" s="25" t="s">
        <v>10</v>
      </c>
      <c r="I3049" s="105"/>
    </row>
    <row r="3050" spans="1:18" ht="12" customHeight="1" x14ac:dyDescent="0.2">
      <c r="A3050" s="8">
        <v>43000</v>
      </c>
      <c r="B3050" s="9" t="s">
        <v>10</v>
      </c>
      <c r="C3050" s="8">
        <v>41114</v>
      </c>
      <c r="D3050" s="8" t="s">
        <v>17</v>
      </c>
      <c r="E3050" s="25" t="s">
        <v>10</v>
      </c>
      <c r="F3050" s="17" t="s">
        <v>12</v>
      </c>
      <c r="G3050" s="25" t="s">
        <v>10</v>
      </c>
      <c r="H3050" s="25" t="s">
        <v>10</v>
      </c>
      <c r="I3050" s="105"/>
    </row>
    <row r="3051" spans="1:18" ht="12" customHeight="1" x14ac:dyDescent="0.2">
      <c r="A3051" s="8">
        <v>43000</v>
      </c>
      <c r="B3051" s="9" t="s">
        <v>10</v>
      </c>
      <c r="C3051" s="8">
        <v>41500</v>
      </c>
      <c r="D3051" s="8" t="s">
        <v>20</v>
      </c>
      <c r="E3051" s="25" t="s">
        <v>10</v>
      </c>
      <c r="F3051" s="17" t="s">
        <v>12</v>
      </c>
      <c r="G3051" s="25" t="s">
        <v>10</v>
      </c>
      <c r="H3051" s="25" t="s">
        <v>10</v>
      </c>
      <c r="I3051" s="105"/>
    </row>
    <row r="3052" spans="1:18" ht="14.25" x14ac:dyDescent="0.3">
      <c r="A3052" s="4"/>
      <c r="B3052" s="5"/>
      <c r="C3052" s="6" t="s">
        <v>52</v>
      </c>
      <c r="D3052" s="7"/>
      <c r="E3052" s="18"/>
      <c r="F3052" s="18"/>
      <c r="G3052" s="19"/>
      <c r="H3052" s="19"/>
      <c r="I3052" s="89"/>
      <c r="J3052" s="73" t="s">
        <v>905</v>
      </c>
      <c r="K3052" s="83"/>
      <c r="L3052" s="73" t="s">
        <v>906</v>
      </c>
      <c r="M3052" s="83"/>
      <c r="N3052" s="73" t="s">
        <v>907</v>
      </c>
      <c r="O3052" s="83"/>
      <c r="P3052" s="73" t="s">
        <v>908</v>
      </c>
      <c r="Q3052" s="83"/>
      <c r="R3052" s="73" t="s">
        <v>909</v>
      </c>
    </row>
    <row r="3053" spans="1:18" ht="12" customHeight="1" x14ac:dyDescent="0.2">
      <c r="A3053" s="8">
        <v>43000</v>
      </c>
      <c r="B3053" s="9" t="s">
        <v>10</v>
      </c>
      <c r="C3053" s="8">
        <v>45120</v>
      </c>
      <c r="D3053" s="8" t="s">
        <v>199</v>
      </c>
      <c r="E3053" s="25" t="s">
        <v>10</v>
      </c>
      <c r="F3053" s="17" t="s">
        <v>12</v>
      </c>
      <c r="G3053" s="25" t="s">
        <v>10</v>
      </c>
      <c r="H3053" s="25" t="s">
        <v>10</v>
      </c>
      <c r="I3053" s="105"/>
    </row>
    <row r="3054" spans="1:18" ht="14.25" x14ac:dyDescent="0.3">
      <c r="A3054" s="42" t="s">
        <v>698</v>
      </c>
      <c r="B3054" s="32"/>
      <c r="C3054" s="33"/>
      <c r="D3054" s="33"/>
      <c r="E3054" s="34"/>
      <c r="F3054" s="35"/>
      <c r="G3054" s="36"/>
      <c r="H3054" s="36"/>
      <c r="I3054" s="106"/>
    </row>
    <row r="3055" spans="1:18" ht="14.25" x14ac:dyDescent="0.3">
      <c r="A3055" s="3"/>
      <c r="B3055" s="280" t="s">
        <v>109</v>
      </c>
      <c r="C3055" s="281"/>
      <c r="D3055" s="281"/>
      <c r="E3055" s="281"/>
      <c r="F3055" s="281"/>
      <c r="G3055" s="282"/>
      <c r="H3055" s="63"/>
      <c r="I3055" s="102"/>
      <c r="J3055" s="277"/>
      <c r="K3055" s="278"/>
      <c r="L3055" s="278"/>
      <c r="M3055" s="278"/>
      <c r="N3055" s="278"/>
      <c r="O3055" s="278"/>
      <c r="P3055" s="278"/>
      <c r="Q3055" s="278"/>
      <c r="R3055" s="279"/>
    </row>
    <row r="3056" spans="1:18" ht="14.25" x14ac:dyDescent="0.3">
      <c r="A3056" s="4"/>
      <c r="B3056" s="5"/>
      <c r="C3056" s="6" t="s">
        <v>655</v>
      </c>
      <c r="D3056" s="7"/>
      <c r="E3056" s="18"/>
      <c r="F3056" s="18"/>
      <c r="G3056" s="19"/>
      <c r="H3056" s="19"/>
      <c r="I3056" s="89"/>
      <c r="J3056" s="73" t="s">
        <v>905</v>
      </c>
      <c r="K3056" s="83"/>
      <c r="L3056" s="73" t="s">
        <v>906</v>
      </c>
      <c r="M3056" s="83"/>
      <c r="N3056" s="73" t="s">
        <v>907</v>
      </c>
      <c r="O3056" s="83"/>
      <c r="P3056" s="73" t="s">
        <v>908</v>
      </c>
      <c r="Q3056" s="83"/>
      <c r="R3056" s="73" t="s">
        <v>909</v>
      </c>
    </row>
    <row r="3057" spans="1:46" ht="12" customHeight="1" x14ac:dyDescent="0.2">
      <c r="A3057" s="8">
        <v>43000</v>
      </c>
      <c r="B3057" s="8">
        <v>2300</v>
      </c>
      <c r="C3057" s="8">
        <v>53712</v>
      </c>
      <c r="D3057" s="8" t="s">
        <v>113</v>
      </c>
      <c r="E3057" s="25" t="s">
        <v>10</v>
      </c>
      <c r="F3057" s="17" t="s">
        <v>12</v>
      </c>
      <c r="G3057" s="25" t="s">
        <v>10</v>
      </c>
      <c r="H3057" s="25" t="s">
        <v>10</v>
      </c>
      <c r="I3057" s="105"/>
    </row>
    <row r="3058" spans="1:46" ht="14.25" x14ac:dyDescent="0.3">
      <c r="A3058" s="3"/>
      <c r="B3058" s="280" t="s">
        <v>213</v>
      </c>
      <c r="C3058" s="281"/>
      <c r="D3058" s="281"/>
      <c r="E3058" s="281"/>
      <c r="F3058" s="281"/>
      <c r="G3058" s="282"/>
      <c r="H3058" s="63"/>
      <c r="I3058" s="102"/>
      <c r="J3058" s="277"/>
      <c r="K3058" s="278"/>
      <c r="L3058" s="278"/>
      <c r="M3058" s="278"/>
      <c r="N3058" s="278"/>
      <c r="O3058" s="278"/>
      <c r="P3058" s="278"/>
      <c r="Q3058" s="278"/>
      <c r="R3058" s="279"/>
    </row>
    <row r="3059" spans="1:46" ht="14.25" x14ac:dyDescent="0.3">
      <c r="A3059" s="12"/>
      <c r="B3059" s="13"/>
      <c r="C3059" s="14" t="s">
        <v>147</v>
      </c>
      <c r="D3059" s="15"/>
      <c r="E3059" s="23"/>
      <c r="F3059" s="23"/>
      <c r="G3059" s="24"/>
      <c r="H3059" s="24"/>
      <c r="I3059" s="103"/>
      <c r="J3059" s="73" t="s">
        <v>905</v>
      </c>
      <c r="K3059" s="83"/>
      <c r="L3059" s="73" t="s">
        <v>906</v>
      </c>
      <c r="M3059" s="83"/>
      <c r="N3059" s="73" t="s">
        <v>907</v>
      </c>
      <c r="O3059" s="83"/>
      <c r="P3059" s="73" t="s">
        <v>908</v>
      </c>
      <c r="Q3059" s="83"/>
      <c r="R3059" s="73" t="s">
        <v>909</v>
      </c>
    </row>
    <row r="3060" spans="1:46" ht="12" customHeight="1" x14ac:dyDescent="0.2">
      <c r="A3060" s="8">
        <v>43000</v>
      </c>
      <c r="B3060" s="8">
        <v>5000</v>
      </c>
      <c r="C3060" s="8">
        <v>58214</v>
      </c>
      <c r="D3060" s="8" t="s">
        <v>200</v>
      </c>
      <c r="E3060" s="25" t="s">
        <v>10</v>
      </c>
      <c r="F3060" s="17" t="s">
        <v>12</v>
      </c>
      <c r="G3060" s="25" t="s">
        <v>10</v>
      </c>
      <c r="H3060" s="25" t="s">
        <v>10</v>
      </c>
      <c r="I3060" s="105"/>
    </row>
    <row r="3061" spans="1:46" ht="12" customHeight="1" x14ac:dyDescent="0.2">
      <c r="A3061" s="8">
        <v>43000</v>
      </c>
      <c r="B3061" s="8">
        <v>5000</v>
      </c>
      <c r="C3061" s="8">
        <v>58216</v>
      </c>
      <c r="D3061" s="8" t="s">
        <v>201</v>
      </c>
      <c r="E3061" s="25" t="s">
        <v>10</v>
      </c>
      <c r="F3061" s="17" t="s">
        <v>12</v>
      </c>
      <c r="G3061" s="25" t="s">
        <v>10</v>
      </c>
      <c r="H3061" s="25" t="s">
        <v>10</v>
      </c>
      <c r="I3061" s="105"/>
    </row>
    <row r="3062" spans="1:46" ht="12" customHeight="1" x14ac:dyDescent="0.2">
      <c r="A3062" s="8">
        <v>43000</v>
      </c>
      <c r="B3062" s="8">
        <v>5000</v>
      </c>
      <c r="C3062" s="8">
        <v>58220</v>
      </c>
      <c r="D3062" s="8" t="s">
        <v>870</v>
      </c>
      <c r="E3062" s="25" t="s">
        <v>10</v>
      </c>
      <c r="F3062" s="17" t="s">
        <v>12</v>
      </c>
      <c r="G3062" s="25" t="s">
        <v>10</v>
      </c>
      <c r="H3062" s="25" t="s">
        <v>10</v>
      </c>
      <c r="I3062" s="105"/>
    </row>
    <row r="3063" spans="1:46" ht="12" customHeight="1" x14ac:dyDescent="0.2">
      <c r="A3063" s="8">
        <v>43000</v>
      </c>
      <c r="B3063" s="8">
        <v>5000</v>
      </c>
      <c r="C3063" s="8">
        <v>58311</v>
      </c>
      <c r="D3063" s="8" t="s">
        <v>202</v>
      </c>
      <c r="E3063" s="25" t="s">
        <v>10</v>
      </c>
      <c r="F3063" s="17" t="s">
        <v>12</v>
      </c>
      <c r="G3063" s="25" t="s">
        <v>10</v>
      </c>
      <c r="H3063" s="25" t="s">
        <v>10</v>
      </c>
      <c r="I3063" s="105"/>
    </row>
    <row r="3064" spans="1:46" ht="12" customHeight="1" x14ac:dyDescent="0.2">
      <c r="A3064" s="8">
        <v>43000</v>
      </c>
      <c r="B3064" s="8">
        <v>5000</v>
      </c>
      <c r="C3064" s="8">
        <v>58322</v>
      </c>
      <c r="D3064" s="8" t="s">
        <v>204</v>
      </c>
      <c r="E3064" s="25" t="s">
        <v>10</v>
      </c>
      <c r="F3064" s="17" t="s">
        <v>12</v>
      </c>
      <c r="G3064" s="25" t="s">
        <v>10</v>
      </c>
      <c r="H3064" s="25" t="s">
        <v>10</v>
      </c>
      <c r="I3064" s="105"/>
    </row>
    <row r="3065" spans="1:46" s="60" customFormat="1" x14ac:dyDescent="0.2">
      <c r="B3065" s="61"/>
      <c r="E3065" s="61"/>
      <c r="F3065" s="61"/>
      <c r="G3065" s="61"/>
      <c r="H3065" s="61"/>
      <c r="I3065" s="111"/>
      <c r="J3065" s="216"/>
      <c r="K3065" s="217"/>
      <c r="L3065" s="216"/>
      <c r="M3065" s="217"/>
      <c r="N3065" s="216"/>
      <c r="O3065" s="217"/>
      <c r="P3065" s="216"/>
      <c r="Q3065" s="217"/>
      <c r="R3065" s="216"/>
      <c r="S3065" s="218"/>
      <c r="T3065" s="218"/>
      <c r="U3065" s="218"/>
      <c r="V3065" s="218"/>
      <c r="W3065" s="218"/>
      <c r="X3065" s="218"/>
      <c r="Y3065" s="218"/>
      <c r="Z3065" s="218"/>
      <c r="AA3065" s="218"/>
      <c r="AB3065" s="218"/>
      <c r="AC3065" s="218"/>
      <c r="AD3065" s="218"/>
      <c r="AE3065" s="218"/>
      <c r="AF3065" s="218"/>
      <c r="AG3065" s="218"/>
      <c r="AH3065" s="218"/>
      <c r="AI3065" s="218"/>
      <c r="AJ3065" s="218"/>
      <c r="AK3065" s="218"/>
      <c r="AL3065" s="218"/>
      <c r="AM3065" s="218"/>
      <c r="AN3065" s="218"/>
      <c r="AO3065" s="218"/>
      <c r="AP3065" s="218"/>
      <c r="AQ3065" s="218"/>
      <c r="AR3065" s="218"/>
      <c r="AS3065" s="218"/>
      <c r="AT3065" s="218"/>
    </row>
    <row r="3066" spans="1:46" s="60" customFormat="1" x14ac:dyDescent="0.2">
      <c r="B3066" s="61"/>
      <c r="E3066" s="61"/>
      <c r="F3066" s="61"/>
      <c r="G3066" s="61"/>
      <c r="H3066" s="61"/>
      <c r="I3066" s="111"/>
      <c r="J3066" s="216"/>
      <c r="K3066" s="217"/>
      <c r="L3066" s="216"/>
      <c r="M3066" s="217"/>
      <c r="N3066" s="216"/>
      <c r="O3066" s="217"/>
      <c r="P3066" s="216"/>
      <c r="Q3066" s="217"/>
      <c r="R3066" s="216"/>
      <c r="S3066" s="218"/>
      <c r="T3066" s="218"/>
      <c r="U3066" s="218"/>
      <c r="V3066" s="218"/>
      <c r="W3066" s="218"/>
      <c r="X3066" s="218"/>
      <c r="Y3066" s="218"/>
      <c r="Z3066" s="218"/>
      <c r="AA3066" s="218"/>
      <c r="AB3066" s="218"/>
      <c r="AC3066" s="218"/>
      <c r="AD3066" s="218"/>
      <c r="AE3066" s="218"/>
      <c r="AF3066" s="218"/>
      <c r="AG3066" s="218"/>
      <c r="AH3066" s="218"/>
      <c r="AI3066" s="218"/>
      <c r="AJ3066" s="218"/>
      <c r="AK3066" s="218"/>
      <c r="AL3066" s="218"/>
      <c r="AM3066" s="218"/>
      <c r="AN3066" s="218"/>
      <c r="AO3066" s="218"/>
      <c r="AP3066" s="218"/>
      <c r="AQ3066" s="218"/>
      <c r="AR3066" s="218"/>
      <c r="AS3066" s="218"/>
      <c r="AT3066" s="218"/>
    </row>
    <row r="3067" spans="1:46" s="60" customFormat="1" x14ac:dyDescent="0.2">
      <c r="B3067" s="61"/>
      <c r="E3067" s="61"/>
      <c r="F3067" s="61"/>
      <c r="G3067" s="61"/>
      <c r="H3067" s="61"/>
      <c r="I3067" s="111"/>
      <c r="J3067" s="216"/>
      <c r="K3067" s="217"/>
      <c r="L3067" s="216"/>
      <c r="M3067" s="217"/>
      <c r="N3067" s="216"/>
      <c r="O3067" s="217"/>
      <c r="P3067" s="216"/>
      <c r="Q3067" s="217"/>
      <c r="R3067" s="216"/>
      <c r="S3067" s="218"/>
      <c r="T3067" s="218"/>
      <c r="U3067" s="218"/>
      <c r="V3067" s="218"/>
      <c r="W3067" s="218"/>
      <c r="X3067" s="218"/>
      <c r="Y3067" s="218"/>
      <c r="Z3067" s="218"/>
      <c r="AA3067" s="218"/>
      <c r="AB3067" s="218"/>
      <c r="AC3067" s="218"/>
      <c r="AD3067" s="218"/>
      <c r="AE3067" s="218"/>
      <c r="AF3067" s="218"/>
      <c r="AG3067" s="218"/>
      <c r="AH3067" s="218"/>
      <c r="AI3067" s="218"/>
      <c r="AJ3067" s="218"/>
      <c r="AK3067" s="218"/>
      <c r="AL3067" s="218"/>
      <c r="AM3067" s="218"/>
      <c r="AN3067" s="218"/>
      <c r="AO3067" s="218"/>
      <c r="AP3067" s="218"/>
      <c r="AQ3067" s="218"/>
      <c r="AR3067" s="218"/>
      <c r="AS3067" s="218"/>
      <c r="AT3067" s="218"/>
    </row>
    <row r="3068" spans="1:46" s="60" customFormat="1" x14ac:dyDescent="0.2">
      <c r="B3068" s="61"/>
      <c r="E3068" s="61"/>
      <c r="F3068" s="61"/>
      <c r="G3068" s="61"/>
      <c r="H3068" s="61"/>
      <c r="I3068" s="111"/>
      <c r="J3068" s="216"/>
      <c r="K3068" s="217"/>
      <c r="L3068" s="216"/>
      <c r="M3068" s="217"/>
      <c r="N3068" s="216"/>
      <c r="O3068" s="217"/>
      <c r="P3068" s="216"/>
      <c r="Q3068" s="217"/>
      <c r="R3068" s="216"/>
      <c r="S3068" s="218"/>
      <c r="T3068" s="218"/>
      <c r="U3068" s="218"/>
      <c r="V3068" s="218"/>
      <c r="W3068" s="218"/>
      <c r="X3068" s="218"/>
      <c r="Y3068" s="218"/>
      <c r="Z3068" s="218"/>
      <c r="AA3068" s="218"/>
      <c r="AB3068" s="218"/>
      <c r="AC3068" s="218"/>
      <c r="AD3068" s="218"/>
      <c r="AE3068" s="218"/>
      <c r="AF3068" s="218"/>
      <c r="AG3068" s="218"/>
      <c r="AH3068" s="218"/>
      <c r="AI3068" s="218"/>
      <c r="AJ3068" s="218"/>
      <c r="AK3068" s="218"/>
      <c r="AL3068" s="218"/>
      <c r="AM3068" s="218"/>
      <c r="AN3068" s="218"/>
      <c r="AO3068" s="218"/>
      <c r="AP3068" s="218"/>
      <c r="AQ3068" s="218"/>
      <c r="AR3068" s="218"/>
      <c r="AS3068" s="218"/>
      <c r="AT3068" s="218"/>
    </row>
    <row r="3069" spans="1:46" s="60" customFormat="1" x14ac:dyDescent="0.2">
      <c r="B3069" s="61"/>
      <c r="E3069" s="61"/>
      <c r="F3069" s="61"/>
      <c r="G3069" s="61"/>
      <c r="H3069" s="61"/>
      <c r="I3069" s="111"/>
      <c r="J3069" s="216"/>
      <c r="K3069" s="217"/>
      <c r="L3069" s="216"/>
      <c r="M3069" s="217"/>
      <c r="N3069" s="216"/>
      <c r="O3069" s="217"/>
      <c r="P3069" s="216"/>
      <c r="Q3069" s="217"/>
      <c r="R3069" s="216"/>
      <c r="S3069" s="218"/>
      <c r="T3069" s="218"/>
      <c r="U3069" s="218"/>
      <c r="V3069" s="218"/>
      <c r="W3069" s="218"/>
      <c r="X3069" s="218"/>
      <c r="Y3069" s="218"/>
      <c r="Z3069" s="218"/>
      <c r="AA3069" s="218"/>
      <c r="AB3069" s="218"/>
      <c r="AC3069" s="218"/>
      <c r="AD3069" s="218"/>
      <c r="AE3069" s="218"/>
      <c r="AF3069" s="218"/>
      <c r="AG3069" s="218"/>
      <c r="AH3069" s="218"/>
      <c r="AI3069" s="218"/>
      <c r="AJ3069" s="218"/>
      <c r="AK3069" s="218"/>
      <c r="AL3069" s="218"/>
      <c r="AM3069" s="218"/>
      <c r="AN3069" s="218"/>
      <c r="AO3069" s="218"/>
      <c r="AP3069" s="218"/>
      <c r="AQ3069" s="218"/>
      <c r="AR3069" s="218"/>
      <c r="AS3069" s="218"/>
      <c r="AT3069" s="218"/>
    </row>
    <row r="3070" spans="1:46" s="60" customFormat="1" x14ac:dyDescent="0.2">
      <c r="B3070" s="61"/>
      <c r="E3070" s="61"/>
      <c r="F3070" s="61"/>
      <c r="G3070" s="61"/>
      <c r="H3070" s="61"/>
      <c r="I3070" s="111"/>
      <c r="J3070" s="216"/>
      <c r="K3070" s="217"/>
      <c r="L3070" s="216"/>
      <c r="M3070" s="217"/>
      <c r="N3070" s="216"/>
      <c r="O3070" s="217"/>
      <c r="P3070" s="216"/>
      <c r="Q3070" s="217"/>
      <c r="R3070" s="216"/>
      <c r="S3070" s="218"/>
      <c r="T3070" s="218"/>
      <c r="U3070" s="218"/>
      <c r="V3070" s="218"/>
      <c r="W3070" s="218"/>
      <c r="X3070" s="218"/>
      <c r="Y3070" s="218"/>
      <c r="Z3070" s="218"/>
      <c r="AA3070" s="218"/>
      <c r="AB3070" s="218"/>
      <c r="AC3070" s="218"/>
      <c r="AD3070" s="218"/>
      <c r="AE3070" s="218"/>
      <c r="AF3070" s="218"/>
      <c r="AG3070" s="218"/>
      <c r="AH3070" s="218"/>
      <c r="AI3070" s="218"/>
      <c r="AJ3070" s="218"/>
      <c r="AK3070" s="218"/>
      <c r="AL3070" s="218"/>
      <c r="AM3070" s="218"/>
      <c r="AN3070" s="218"/>
      <c r="AO3070" s="218"/>
      <c r="AP3070" s="218"/>
      <c r="AQ3070" s="218"/>
      <c r="AR3070" s="218"/>
      <c r="AS3070" s="218"/>
      <c r="AT3070" s="218"/>
    </row>
    <row r="3071" spans="1:46" s="60" customFormat="1" x14ac:dyDescent="0.2">
      <c r="B3071" s="61"/>
      <c r="E3071" s="61"/>
      <c r="F3071" s="61"/>
      <c r="G3071" s="61"/>
      <c r="H3071" s="61"/>
      <c r="I3071" s="111"/>
      <c r="J3071" s="216"/>
      <c r="K3071" s="217"/>
      <c r="L3071" s="216"/>
      <c r="M3071" s="217"/>
      <c r="N3071" s="216"/>
      <c r="O3071" s="217"/>
      <c r="P3071" s="216"/>
      <c r="Q3071" s="217"/>
      <c r="R3071" s="216"/>
      <c r="S3071" s="218"/>
      <c r="T3071" s="218"/>
      <c r="U3071" s="218"/>
      <c r="V3071" s="218"/>
      <c r="W3071" s="218"/>
      <c r="X3071" s="218"/>
      <c r="Y3071" s="218"/>
      <c r="Z3071" s="218"/>
      <c r="AA3071" s="218"/>
      <c r="AB3071" s="218"/>
      <c r="AC3071" s="218"/>
      <c r="AD3071" s="218"/>
      <c r="AE3071" s="218"/>
      <c r="AF3071" s="218"/>
      <c r="AG3071" s="218"/>
      <c r="AH3071" s="218"/>
      <c r="AI3071" s="218"/>
      <c r="AJ3071" s="218"/>
      <c r="AK3071" s="218"/>
      <c r="AL3071" s="218"/>
      <c r="AM3071" s="218"/>
      <c r="AN3071" s="218"/>
      <c r="AO3071" s="218"/>
      <c r="AP3071" s="218"/>
      <c r="AQ3071" s="218"/>
      <c r="AR3071" s="218"/>
      <c r="AS3071" s="218"/>
      <c r="AT3071" s="218"/>
    </row>
    <row r="3072" spans="1:46" s="60" customFormat="1" x14ac:dyDescent="0.2">
      <c r="B3072" s="61"/>
      <c r="E3072" s="61"/>
      <c r="F3072" s="61"/>
      <c r="G3072" s="61"/>
      <c r="H3072" s="61"/>
      <c r="I3072" s="111"/>
      <c r="J3072" s="216"/>
      <c r="K3072" s="217"/>
      <c r="L3072" s="216"/>
      <c r="M3072" s="217"/>
      <c r="N3072" s="216"/>
      <c r="O3072" s="217"/>
      <c r="P3072" s="216"/>
      <c r="Q3072" s="217"/>
      <c r="R3072" s="216"/>
      <c r="S3072" s="218"/>
      <c r="T3072" s="218"/>
      <c r="U3072" s="218"/>
      <c r="V3072" s="218"/>
      <c r="W3072" s="218"/>
      <c r="X3072" s="218"/>
      <c r="Y3072" s="218"/>
      <c r="Z3072" s="218"/>
      <c r="AA3072" s="218"/>
      <c r="AB3072" s="218"/>
      <c r="AC3072" s="218"/>
      <c r="AD3072" s="218"/>
      <c r="AE3072" s="218"/>
      <c r="AF3072" s="218"/>
      <c r="AG3072" s="218"/>
      <c r="AH3072" s="218"/>
      <c r="AI3072" s="218"/>
      <c r="AJ3072" s="218"/>
      <c r="AK3072" s="218"/>
      <c r="AL3072" s="218"/>
      <c r="AM3072" s="218"/>
      <c r="AN3072" s="218"/>
      <c r="AO3072" s="218"/>
      <c r="AP3072" s="218"/>
      <c r="AQ3072" s="218"/>
      <c r="AR3072" s="218"/>
      <c r="AS3072" s="218"/>
      <c r="AT3072" s="218"/>
    </row>
    <row r="3073" spans="2:46" s="60" customFormat="1" x14ac:dyDescent="0.2">
      <c r="B3073" s="61"/>
      <c r="E3073" s="61"/>
      <c r="F3073" s="61"/>
      <c r="G3073" s="61"/>
      <c r="H3073" s="61"/>
      <c r="I3073" s="111"/>
      <c r="J3073" s="216"/>
      <c r="K3073" s="217"/>
      <c r="L3073" s="216"/>
      <c r="M3073" s="217"/>
      <c r="N3073" s="216"/>
      <c r="O3073" s="217"/>
      <c r="P3073" s="216"/>
      <c r="Q3073" s="217"/>
      <c r="R3073" s="216"/>
      <c r="S3073" s="218"/>
      <c r="T3073" s="218"/>
      <c r="U3073" s="218"/>
      <c r="V3073" s="218"/>
      <c r="W3073" s="218"/>
      <c r="X3073" s="218"/>
      <c r="Y3073" s="218"/>
      <c r="Z3073" s="218"/>
      <c r="AA3073" s="218"/>
      <c r="AB3073" s="218"/>
      <c r="AC3073" s="218"/>
      <c r="AD3073" s="218"/>
      <c r="AE3073" s="218"/>
      <c r="AF3073" s="218"/>
      <c r="AG3073" s="218"/>
      <c r="AH3073" s="218"/>
      <c r="AI3073" s="218"/>
      <c r="AJ3073" s="218"/>
      <c r="AK3073" s="218"/>
      <c r="AL3073" s="218"/>
      <c r="AM3073" s="218"/>
      <c r="AN3073" s="218"/>
      <c r="AO3073" s="218"/>
      <c r="AP3073" s="218"/>
      <c r="AQ3073" s="218"/>
      <c r="AR3073" s="218"/>
      <c r="AS3073" s="218"/>
      <c r="AT3073" s="218"/>
    </row>
    <row r="3074" spans="2:46" s="60" customFormat="1" x14ac:dyDescent="0.2">
      <c r="B3074" s="61"/>
      <c r="E3074" s="61"/>
      <c r="F3074" s="61"/>
      <c r="G3074" s="61"/>
      <c r="H3074" s="61"/>
      <c r="I3074" s="111"/>
      <c r="J3074" s="216"/>
      <c r="K3074" s="217"/>
      <c r="L3074" s="216"/>
      <c r="M3074" s="217"/>
      <c r="N3074" s="216"/>
      <c r="O3074" s="217"/>
      <c r="P3074" s="216"/>
      <c r="Q3074" s="217"/>
      <c r="R3074" s="216"/>
      <c r="S3074" s="218"/>
      <c r="T3074" s="218"/>
      <c r="U3074" s="218"/>
      <c r="V3074" s="218"/>
      <c r="W3074" s="218"/>
      <c r="X3074" s="218"/>
      <c r="Y3074" s="218"/>
      <c r="Z3074" s="218"/>
      <c r="AA3074" s="218"/>
      <c r="AB3074" s="218"/>
      <c r="AC3074" s="218"/>
      <c r="AD3074" s="218"/>
      <c r="AE3074" s="218"/>
      <c r="AF3074" s="218"/>
      <c r="AG3074" s="218"/>
      <c r="AH3074" s="218"/>
      <c r="AI3074" s="218"/>
      <c r="AJ3074" s="218"/>
      <c r="AK3074" s="218"/>
      <c r="AL3074" s="218"/>
      <c r="AM3074" s="218"/>
      <c r="AN3074" s="218"/>
      <c r="AO3074" s="218"/>
      <c r="AP3074" s="218"/>
      <c r="AQ3074" s="218"/>
      <c r="AR3074" s="218"/>
      <c r="AS3074" s="218"/>
      <c r="AT3074" s="218"/>
    </row>
    <row r="3075" spans="2:46" s="60" customFormat="1" x14ac:dyDescent="0.2">
      <c r="B3075" s="61"/>
      <c r="E3075" s="61"/>
      <c r="F3075" s="61"/>
      <c r="G3075" s="61"/>
      <c r="H3075" s="61"/>
      <c r="I3075" s="111"/>
      <c r="J3075" s="216"/>
      <c r="K3075" s="217"/>
      <c r="L3075" s="216"/>
      <c r="M3075" s="217"/>
      <c r="N3075" s="216"/>
      <c r="O3075" s="217"/>
      <c r="P3075" s="216"/>
      <c r="Q3075" s="217"/>
      <c r="R3075" s="216"/>
      <c r="S3075" s="218"/>
      <c r="T3075" s="218"/>
      <c r="U3075" s="218"/>
      <c r="V3075" s="218"/>
      <c r="W3075" s="218"/>
      <c r="X3075" s="218"/>
      <c r="Y3075" s="218"/>
      <c r="Z3075" s="218"/>
      <c r="AA3075" s="218"/>
      <c r="AB3075" s="218"/>
      <c r="AC3075" s="218"/>
      <c r="AD3075" s="218"/>
      <c r="AE3075" s="218"/>
      <c r="AF3075" s="218"/>
      <c r="AG3075" s="218"/>
      <c r="AH3075" s="218"/>
      <c r="AI3075" s="218"/>
      <c r="AJ3075" s="218"/>
      <c r="AK3075" s="218"/>
      <c r="AL3075" s="218"/>
      <c r="AM3075" s="218"/>
      <c r="AN3075" s="218"/>
      <c r="AO3075" s="218"/>
      <c r="AP3075" s="218"/>
      <c r="AQ3075" s="218"/>
      <c r="AR3075" s="218"/>
      <c r="AS3075" s="218"/>
      <c r="AT3075" s="218"/>
    </row>
    <row r="3076" spans="2:46" s="60" customFormat="1" x14ac:dyDescent="0.2">
      <c r="B3076" s="61"/>
      <c r="E3076" s="61"/>
      <c r="F3076" s="61"/>
      <c r="G3076" s="61"/>
      <c r="H3076" s="61"/>
      <c r="I3076" s="111"/>
      <c r="J3076" s="216"/>
      <c r="K3076" s="217"/>
      <c r="L3076" s="216"/>
      <c r="M3076" s="217"/>
      <c r="N3076" s="216"/>
      <c r="O3076" s="217"/>
      <c r="P3076" s="216"/>
      <c r="Q3076" s="217"/>
      <c r="R3076" s="216"/>
      <c r="S3076" s="218"/>
      <c r="T3076" s="218"/>
      <c r="U3076" s="218"/>
      <c r="V3076" s="218"/>
      <c r="W3076" s="218"/>
      <c r="X3076" s="218"/>
      <c r="Y3076" s="218"/>
      <c r="Z3076" s="218"/>
      <c r="AA3076" s="218"/>
      <c r="AB3076" s="218"/>
      <c r="AC3076" s="218"/>
      <c r="AD3076" s="218"/>
      <c r="AE3076" s="218"/>
      <c r="AF3076" s="218"/>
      <c r="AG3076" s="218"/>
      <c r="AH3076" s="218"/>
      <c r="AI3076" s="218"/>
      <c r="AJ3076" s="218"/>
      <c r="AK3076" s="218"/>
      <c r="AL3076" s="218"/>
      <c r="AM3076" s="218"/>
      <c r="AN3076" s="218"/>
      <c r="AO3076" s="218"/>
      <c r="AP3076" s="218"/>
      <c r="AQ3076" s="218"/>
      <c r="AR3076" s="218"/>
      <c r="AS3076" s="218"/>
      <c r="AT3076" s="218"/>
    </row>
    <row r="3077" spans="2:46" s="60" customFormat="1" x14ac:dyDescent="0.2">
      <c r="B3077" s="61"/>
      <c r="E3077" s="61"/>
      <c r="F3077" s="61"/>
      <c r="G3077" s="61"/>
      <c r="H3077" s="61"/>
      <c r="I3077" s="111"/>
      <c r="J3077" s="216"/>
      <c r="K3077" s="217"/>
      <c r="L3077" s="216"/>
      <c r="M3077" s="217"/>
      <c r="N3077" s="216"/>
      <c r="O3077" s="217"/>
      <c r="P3077" s="216"/>
      <c r="Q3077" s="217"/>
      <c r="R3077" s="216"/>
      <c r="S3077" s="218"/>
      <c r="T3077" s="218"/>
      <c r="U3077" s="218"/>
      <c r="V3077" s="218"/>
      <c r="W3077" s="218"/>
      <c r="X3077" s="218"/>
      <c r="Y3077" s="218"/>
      <c r="Z3077" s="218"/>
      <c r="AA3077" s="218"/>
      <c r="AB3077" s="218"/>
      <c r="AC3077" s="218"/>
      <c r="AD3077" s="218"/>
      <c r="AE3077" s="218"/>
      <c r="AF3077" s="218"/>
      <c r="AG3077" s="218"/>
      <c r="AH3077" s="218"/>
      <c r="AI3077" s="218"/>
      <c r="AJ3077" s="218"/>
      <c r="AK3077" s="218"/>
      <c r="AL3077" s="218"/>
      <c r="AM3077" s="218"/>
      <c r="AN3077" s="218"/>
      <c r="AO3077" s="218"/>
      <c r="AP3077" s="218"/>
      <c r="AQ3077" s="218"/>
      <c r="AR3077" s="218"/>
      <c r="AS3077" s="218"/>
      <c r="AT3077" s="218"/>
    </row>
    <row r="3078" spans="2:46" s="60" customFormat="1" x14ac:dyDescent="0.2">
      <c r="B3078" s="61"/>
      <c r="E3078" s="61"/>
      <c r="F3078" s="61"/>
      <c r="G3078" s="61"/>
      <c r="H3078" s="61"/>
      <c r="I3078" s="111"/>
      <c r="J3078" s="216"/>
      <c r="K3078" s="217"/>
      <c r="L3078" s="216"/>
      <c r="M3078" s="217"/>
      <c r="N3078" s="216"/>
      <c r="O3078" s="217"/>
      <c r="P3078" s="216"/>
      <c r="Q3078" s="217"/>
      <c r="R3078" s="216"/>
      <c r="S3078" s="218"/>
      <c r="T3078" s="218"/>
      <c r="U3078" s="218"/>
      <c r="V3078" s="218"/>
      <c r="W3078" s="218"/>
      <c r="X3078" s="218"/>
      <c r="Y3078" s="218"/>
      <c r="Z3078" s="218"/>
      <c r="AA3078" s="218"/>
      <c r="AB3078" s="218"/>
      <c r="AC3078" s="218"/>
      <c r="AD3078" s="218"/>
      <c r="AE3078" s="218"/>
      <c r="AF3078" s="218"/>
      <c r="AG3078" s="218"/>
      <c r="AH3078" s="218"/>
      <c r="AI3078" s="218"/>
      <c r="AJ3078" s="218"/>
      <c r="AK3078" s="218"/>
      <c r="AL3078" s="218"/>
      <c r="AM3078" s="218"/>
      <c r="AN3078" s="218"/>
      <c r="AO3078" s="218"/>
      <c r="AP3078" s="218"/>
      <c r="AQ3078" s="218"/>
      <c r="AR3078" s="218"/>
      <c r="AS3078" s="218"/>
      <c r="AT3078" s="218"/>
    </row>
    <row r="3079" spans="2:46" s="60" customFormat="1" x14ac:dyDescent="0.2">
      <c r="B3079" s="61"/>
      <c r="E3079" s="61"/>
      <c r="F3079" s="61"/>
      <c r="G3079" s="61"/>
      <c r="H3079" s="61"/>
      <c r="I3079" s="111"/>
      <c r="J3079" s="216"/>
      <c r="K3079" s="217"/>
      <c r="L3079" s="216"/>
      <c r="M3079" s="217"/>
      <c r="N3079" s="216"/>
      <c r="O3079" s="217"/>
      <c r="P3079" s="216"/>
      <c r="Q3079" s="217"/>
      <c r="R3079" s="216"/>
      <c r="S3079" s="218"/>
      <c r="T3079" s="218"/>
      <c r="U3079" s="218"/>
      <c r="V3079" s="218"/>
      <c r="W3079" s="218"/>
      <c r="X3079" s="218"/>
      <c r="Y3079" s="218"/>
      <c r="Z3079" s="218"/>
      <c r="AA3079" s="218"/>
      <c r="AB3079" s="218"/>
      <c r="AC3079" s="218"/>
      <c r="AD3079" s="218"/>
      <c r="AE3079" s="218"/>
      <c r="AF3079" s="218"/>
      <c r="AG3079" s="218"/>
      <c r="AH3079" s="218"/>
      <c r="AI3079" s="218"/>
      <c r="AJ3079" s="218"/>
      <c r="AK3079" s="218"/>
      <c r="AL3079" s="218"/>
      <c r="AM3079" s="218"/>
      <c r="AN3079" s="218"/>
      <c r="AO3079" s="218"/>
      <c r="AP3079" s="218"/>
      <c r="AQ3079" s="218"/>
      <c r="AR3079" s="218"/>
      <c r="AS3079" s="218"/>
      <c r="AT3079" s="218"/>
    </row>
    <row r="3080" spans="2:46" s="60" customFormat="1" x14ac:dyDescent="0.2">
      <c r="B3080" s="61"/>
      <c r="E3080" s="61"/>
      <c r="F3080" s="61"/>
      <c r="G3080" s="61"/>
      <c r="H3080" s="61"/>
      <c r="I3080" s="111"/>
      <c r="J3080" s="216"/>
      <c r="K3080" s="217"/>
      <c r="L3080" s="216"/>
      <c r="M3080" s="217"/>
      <c r="N3080" s="216"/>
      <c r="O3080" s="217"/>
      <c r="P3080" s="216"/>
      <c r="Q3080" s="217"/>
      <c r="R3080" s="216"/>
      <c r="S3080" s="218"/>
      <c r="T3080" s="218"/>
      <c r="U3080" s="218"/>
      <c r="V3080" s="218"/>
      <c r="W3080" s="218"/>
      <c r="X3080" s="218"/>
      <c r="Y3080" s="218"/>
      <c r="Z3080" s="218"/>
      <c r="AA3080" s="218"/>
      <c r="AB3080" s="218"/>
      <c r="AC3080" s="218"/>
      <c r="AD3080" s="218"/>
      <c r="AE3080" s="218"/>
      <c r="AF3080" s="218"/>
      <c r="AG3080" s="218"/>
      <c r="AH3080" s="218"/>
      <c r="AI3080" s="218"/>
      <c r="AJ3080" s="218"/>
      <c r="AK3080" s="218"/>
      <c r="AL3080" s="218"/>
      <c r="AM3080" s="218"/>
      <c r="AN3080" s="218"/>
      <c r="AO3080" s="218"/>
      <c r="AP3080" s="218"/>
      <c r="AQ3080" s="218"/>
      <c r="AR3080" s="218"/>
      <c r="AS3080" s="218"/>
      <c r="AT3080" s="218"/>
    </row>
    <row r="3081" spans="2:46" s="60" customFormat="1" x14ac:dyDescent="0.2">
      <c r="B3081" s="61"/>
      <c r="E3081" s="61"/>
      <c r="F3081" s="61"/>
      <c r="G3081" s="61"/>
      <c r="H3081" s="61"/>
      <c r="I3081" s="111"/>
      <c r="J3081" s="216"/>
      <c r="K3081" s="217"/>
      <c r="L3081" s="216"/>
      <c r="M3081" s="217"/>
      <c r="N3081" s="216"/>
      <c r="O3081" s="217"/>
      <c r="P3081" s="216"/>
      <c r="Q3081" s="217"/>
      <c r="R3081" s="216"/>
      <c r="S3081" s="218"/>
      <c r="T3081" s="218"/>
      <c r="U3081" s="218"/>
      <c r="V3081" s="218"/>
      <c r="W3081" s="218"/>
      <c r="X3081" s="218"/>
      <c r="Y3081" s="218"/>
      <c r="Z3081" s="218"/>
      <c r="AA3081" s="218"/>
      <c r="AB3081" s="218"/>
      <c r="AC3081" s="218"/>
      <c r="AD3081" s="218"/>
      <c r="AE3081" s="218"/>
      <c r="AF3081" s="218"/>
      <c r="AG3081" s="218"/>
      <c r="AH3081" s="218"/>
      <c r="AI3081" s="218"/>
      <c r="AJ3081" s="218"/>
      <c r="AK3081" s="218"/>
      <c r="AL3081" s="218"/>
      <c r="AM3081" s="218"/>
      <c r="AN3081" s="218"/>
      <c r="AO3081" s="218"/>
      <c r="AP3081" s="218"/>
      <c r="AQ3081" s="218"/>
      <c r="AR3081" s="218"/>
      <c r="AS3081" s="218"/>
      <c r="AT3081" s="218"/>
    </row>
    <row r="3082" spans="2:46" s="60" customFormat="1" x14ac:dyDescent="0.2">
      <c r="B3082" s="61"/>
      <c r="E3082" s="61"/>
      <c r="F3082" s="61"/>
      <c r="G3082" s="61"/>
      <c r="H3082" s="61"/>
      <c r="I3082" s="111"/>
      <c r="J3082" s="216"/>
      <c r="K3082" s="217"/>
      <c r="L3082" s="216"/>
      <c r="M3082" s="217"/>
      <c r="N3082" s="216"/>
      <c r="O3082" s="217"/>
      <c r="P3082" s="216"/>
      <c r="Q3082" s="217"/>
      <c r="R3082" s="216"/>
      <c r="S3082" s="218"/>
      <c r="T3082" s="218"/>
      <c r="U3082" s="218"/>
      <c r="V3082" s="218"/>
      <c r="W3082" s="218"/>
      <c r="X3082" s="218"/>
      <c r="Y3082" s="218"/>
      <c r="Z3082" s="218"/>
      <c r="AA3082" s="218"/>
      <c r="AB3082" s="218"/>
      <c r="AC3082" s="218"/>
      <c r="AD3082" s="218"/>
      <c r="AE3082" s="218"/>
      <c r="AF3082" s="218"/>
      <c r="AG3082" s="218"/>
      <c r="AH3082" s="218"/>
      <c r="AI3082" s="218"/>
      <c r="AJ3082" s="218"/>
      <c r="AK3082" s="218"/>
      <c r="AL3082" s="218"/>
      <c r="AM3082" s="218"/>
      <c r="AN3082" s="218"/>
      <c r="AO3082" s="218"/>
      <c r="AP3082" s="218"/>
      <c r="AQ3082" s="218"/>
      <c r="AR3082" s="218"/>
      <c r="AS3082" s="218"/>
      <c r="AT3082" s="218"/>
    </row>
    <row r="3083" spans="2:46" s="60" customFormat="1" x14ac:dyDescent="0.2">
      <c r="B3083" s="61"/>
      <c r="E3083" s="61"/>
      <c r="F3083" s="61"/>
      <c r="G3083" s="61"/>
      <c r="H3083" s="61"/>
      <c r="I3083" s="111"/>
      <c r="J3083" s="216"/>
      <c r="K3083" s="217"/>
      <c r="L3083" s="216"/>
      <c r="M3083" s="217"/>
      <c r="N3083" s="216"/>
      <c r="O3083" s="217"/>
      <c r="P3083" s="216"/>
      <c r="Q3083" s="217"/>
      <c r="R3083" s="216"/>
      <c r="S3083" s="218"/>
      <c r="T3083" s="218"/>
      <c r="U3083" s="218"/>
      <c r="V3083" s="218"/>
      <c r="W3083" s="218"/>
      <c r="X3083" s="218"/>
      <c r="Y3083" s="218"/>
      <c r="Z3083" s="218"/>
      <c r="AA3083" s="218"/>
      <c r="AB3083" s="218"/>
      <c r="AC3083" s="218"/>
      <c r="AD3083" s="218"/>
      <c r="AE3083" s="218"/>
      <c r="AF3083" s="218"/>
      <c r="AG3083" s="218"/>
      <c r="AH3083" s="218"/>
      <c r="AI3083" s="218"/>
      <c r="AJ3083" s="218"/>
      <c r="AK3083" s="218"/>
      <c r="AL3083" s="218"/>
      <c r="AM3083" s="218"/>
      <c r="AN3083" s="218"/>
      <c r="AO3083" s="218"/>
      <c r="AP3083" s="218"/>
      <c r="AQ3083" s="218"/>
      <c r="AR3083" s="218"/>
      <c r="AS3083" s="218"/>
      <c r="AT3083" s="218"/>
    </row>
    <row r="3084" spans="2:46" s="60" customFormat="1" x14ac:dyDescent="0.2">
      <c r="B3084" s="61"/>
      <c r="E3084" s="61"/>
      <c r="F3084" s="61"/>
      <c r="G3084" s="61"/>
      <c r="H3084" s="61"/>
      <c r="I3084" s="111"/>
      <c r="J3084" s="216"/>
      <c r="K3084" s="217"/>
      <c r="L3084" s="216"/>
      <c r="M3084" s="217"/>
      <c r="N3084" s="216"/>
      <c r="O3084" s="217"/>
      <c r="P3084" s="216"/>
      <c r="Q3084" s="217"/>
      <c r="R3084" s="216"/>
      <c r="S3084" s="218"/>
      <c r="T3084" s="218"/>
      <c r="U3084" s="218"/>
      <c r="V3084" s="218"/>
      <c r="W3084" s="218"/>
      <c r="X3084" s="218"/>
      <c r="Y3084" s="218"/>
      <c r="Z3084" s="218"/>
      <c r="AA3084" s="218"/>
      <c r="AB3084" s="218"/>
      <c r="AC3084" s="218"/>
      <c r="AD3084" s="218"/>
      <c r="AE3084" s="218"/>
      <c r="AF3084" s="218"/>
      <c r="AG3084" s="218"/>
      <c r="AH3084" s="218"/>
      <c r="AI3084" s="218"/>
      <c r="AJ3084" s="218"/>
      <c r="AK3084" s="218"/>
      <c r="AL3084" s="218"/>
      <c r="AM3084" s="218"/>
      <c r="AN3084" s="218"/>
      <c r="AO3084" s="218"/>
      <c r="AP3084" s="218"/>
      <c r="AQ3084" s="218"/>
      <c r="AR3084" s="218"/>
      <c r="AS3084" s="218"/>
      <c r="AT3084" s="218"/>
    </row>
    <row r="3085" spans="2:46" s="60" customFormat="1" x14ac:dyDescent="0.2">
      <c r="B3085" s="61"/>
      <c r="E3085" s="61"/>
      <c r="F3085" s="61"/>
      <c r="G3085" s="61"/>
      <c r="H3085" s="61"/>
      <c r="I3085" s="111"/>
      <c r="J3085" s="216"/>
      <c r="K3085" s="217"/>
      <c r="L3085" s="216"/>
      <c r="M3085" s="217"/>
      <c r="N3085" s="216"/>
      <c r="O3085" s="217"/>
      <c r="P3085" s="216"/>
      <c r="Q3085" s="217"/>
      <c r="R3085" s="216"/>
      <c r="S3085" s="218"/>
      <c r="T3085" s="218"/>
      <c r="U3085" s="218"/>
      <c r="V3085" s="218"/>
      <c r="W3085" s="218"/>
      <c r="X3085" s="218"/>
      <c r="Y3085" s="218"/>
      <c r="Z3085" s="218"/>
      <c r="AA3085" s="218"/>
      <c r="AB3085" s="218"/>
      <c r="AC3085" s="218"/>
      <c r="AD3085" s="218"/>
      <c r="AE3085" s="218"/>
      <c r="AF3085" s="218"/>
      <c r="AG3085" s="218"/>
      <c r="AH3085" s="218"/>
      <c r="AI3085" s="218"/>
      <c r="AJ3085" s="218"/>
      <c r="AK3085" s="218"/>
      <c r="AL3085" s="218"/>
      <c r="AM3085" s="218"/>
      <c r="AN3085" s="218"/>
      <c r="AO3085" s="218"/>
      <c r="AP3085" s="218"/>
      <c r="AQ3085" s="218"/>
      <c r="AR3085" s="218"/>
      <c r="AS3085" s="218"/>
      <c r="AT3085" s="218"/>
    </row>
    <row r="3086" spans="2:46" s="60" customFormat="1" x14ac:dyDescent="0.2">
      <c r="B3086" s="61"/>
      <c r="E3086" s="61"/>
      <c r="F3086" s="61"/>
      <c r="G3086" s="61"/>
      <c r="H3086" s="61"/>
      <c r="I3086" s="111"/>
      <c r="J3086" s="216"/>
      <c r="K3086" s="217"/>
      <c r="L3086" s="216"/>
      <c r="M3086" s="217"/>
      <c r="N3086" s="216"/>
      <c r="O3086" s="217"/>
      <c r="P3086" s="216"/>
      <c r="Q3086" s="217"/>
      <c r="R3086" s="216"/>
      <c r="S3086" s="218"/>
      <c r="T3086" s="218"/>
      <c r="U3086" s="218"/>
      <c r="V3086" s="218"/>
      <c r="W3086" s="218"/>
      <c r="X3086" s="218"/>
      <c r="Y3086" s="218"/>
      <c r="Z3086" s="218"/>
      <c r="AA3086" s="218"/>
      <c r="AB3086" s="218"/>
      <c r="AC3086" s="218"/>
      <c r="AD3086" s="218"/>
      <c r="AE3086" s="218"/>
      <c r="AF3086" s="218"/>
      <c r="AG3086" s="218"/>
      <c r="AH3086" s="218"/>
      <c r="AI3086" s="218"/>
      <c r="AJ3086" s="218"/>
      <c r="AK3086" s="218"/>
      <c r="AL3086" s="218"/>
      <c r="AM3086" s="218"/>
      <c r="AN3086" s="218"/>
      <c r="AO3086" s="218"/>
      <c r="AP3086" s="218"/>
      <c r="AQ3086" s="218"/>
      <c r="AR3086" s="218"/>
      <c r="AS3086" s="218"/>
      <c r="AT3086" s="218"/>
    </row>
    <row r="3087" spans="2:46" s="60" customFormat="1" x14ac:dyDescent="0.2">
      <c r="B3087" s="61"/>
      <c r="E3087" s="61"/>
      <c r="F3087" s="61"/>
      <c r="G3087" s="61"/>
      <c r="H3087" s="61"/>
      <c r="I3087" s="111"/>
      <c r="J3087" s="216"/>
      <c r="K3087" s="217"/>
      <c r="L3087" s="216"/>
      <c r="M3087" s="217"/>
      <c r="N3087" s="216"/>
      <c r="O3087" s="217"/>
      <c r="P3087" s="216"/>
      <c r="Q3087" s="217"/>
      <c r="R3087" s="216"/>
      <c r="S3087" s="218"/>
      <c r="T3087" s="218"/>
      <c r="U3087" s="218"/>
      <c r="V3087" s="218"/>
      <c r="W3087" s="218"/>
      <c r="X3087" s="218"/>
      <c r="Y3087" s="218"/>
      <c r="Z3087" s="218"/>
      <c r="AA3087" s="218"/>
      <c r="AB3087" s="218"/>
      <c r="AC3087" s="218"/>
      <c r="AD3087" s="218"/>
      <c r="AE3087" s="218"/>
      <c r="AF3087" s="218"/>
      <c r="AG3087" s="218"/>
      <c r="AH3087" s="218"/>
      <c r="AI3087" s="218"/>
      <c r="AJ3087" s="218"/>
      <c r="AK3087" s="218"/>
      <c r="AL3087" s="218"/>
      <c r="AM3087" s="218"/>
      <c r="AN3087" s="218"/>
      <c r="AO3087" s="218"/>
      <c r="AP3087" s="218"/>
      <c r="AQ3087" s="218"/>
      <c r="AR3087" s="218"/>
      <c r="AS3087" s="218"/>
      <c r="AT3087" s="218"/>
    </row>
    <row r="3088" spans="2:46" s="60" customFormat="1" x14ac:dyDescent="0.2">
      <c r="B3088" s="61"/>
      <c r="E3088" s="61"/>
      <c r="F3088" s="61"/>
      <c r="G3088" s="61"/>
      <c r="H3088" s="61"/>
      <c r="I3088" s="111"/>
      <c r="J3088" s="216"/>
      <c r="K3088" s="217"/>
      <c r="L3088" s="216"/>
      <c r="M3088" s="217"/>
      <c r="N3088" s="216"/>
      <c r="O3088" s="217"/>
      <c r="P3088" s="216"/>
      <c r="Q3088" s="217"/>
      <c r="R3088" s="216"/>
      <c r="S3088" s="218"/>
      <c r="T3088" s="218"/>
      <c r="U3088" s="218"/>
      <c r="V3088" s="218"/>
      <c r="W3088" s="218"/>
      <c r="X3088" s="218"/>
      <c r="Y3088" s="218"/>
      <c r="Z3088" s="218"/>
      <c r="AA3088" s="218"/>
      <c r="AB3088" s="218"/>
      <c r="AC3088" s="218"/>
      <c r="AD3088" s="218"/>
      <c r="AE3088" s="218"/>
      <c r="AF3088" s="218"/>
      <c r="AG3088" s="218"/>
      <c r="AH3088" s="218"/>
      <c r="AI3088" s="218"/>
      <c r="AJ3088" s="218"/>
      <c r="AK3088" s="218"/>
      <c r="AL3088" s="218"/>
      <c r="AM3088" s="218"/>
      <c r="AN3088" s="218"/>
      <c r="AO3088" s="218"/>
      <c r="AP3088" s="218"/>
      <c r="AQ3088" s="218"/>
      <c r="AR3088" s="218"/>
      <c r="AS3088" s="218"/>
      <c r="AT3088" s="218"/>
    </row>
    <row r="3089" spans="2:46" s="60" customFormat="1" x14ac:dyDescent="0.2">
      <c r="B3089" s="61"/>
      <c r="E3089" s="61"/>
      <c r="F3089" s="61"/>
      <c r="G3089" s="61"/>
      <c r="H3089" s="61"/>
      <c r="I3089" s="111"/>
      <c r="J3089" s="216"/>
      <c r="K3089" s="217"/>
      <c r="L3089" s="216"/>
      <c r="M3089" s="217"/>
      <c r="N3089" s="216"/>
      <c r="O3089" s="217"/>
      <c r="P3089" s="216"/>
      <c r="Q3089" s="217"/>
      <c r="R3089" s="216"/>
      <c r="S3089" s="218"/>
      <c r="T3089" s="218"/>
      <c r="U3089" s="218"/>
      <c r="V3089" s="218"/>
      <c r="W3089" s="218"/>
      <c r="X3089" s="218"/>
      <c r="Y3089" s="218"/>
      <c r="Z3089" s="218"/>
      <c r="AA3089" s="218"/>
      <c r="AB3089" s="218"/>
      <c r="AC3089" s="218"/>
      <c r="AD3089" s="218"/>
      <c r="AE3089" s="218"/>
      <c r="AF3089" s="218"/>
      <c r="AG3089" s="218"/>
      <c r="AH3089" s="218"/>
      <c r="AI3089" s="218"/>
      <c r="AJ3089" s="218"/>
      <c r="AK3089" s="218"/>
      <c r="AL3089" s="218"/>
      <c r="AM3089" s="218"/>
      <c r="AN3089" s="218"/>
      <c r="AO3089" s="218"/>
      <c r="AP3089" s="218"/>
      <c r="AQ3089" s="218"/>
      <c r="AR3089" s="218"/>
      <c r="AS3089" s="218"/>
      <c r="AT3089" s="218"/>
    </row>
    <row r="3090" spans="2:46" s="60" customFormat="1" x14ac:dyDescent="0.2">
      <c r="B3090" s="61"/>
      <c r="E3090" s="61"/>
      <c r="F3090" s="61"/>
      <c r="G3090" s="61"/>
      <c r="H3090" s="61"/>
      <c r="I3090" s="111"/>
      <c r="J3090" s="216"/>
      <c r="K3090" s="217"/>
      <c r="L3090" s="216"/>
      <c r="M3090" s="217"/>
      <c r="N3090" s="216"/>
      <c r="O3090" s="217"/>
      <c r="P3090" s="216"/>
      <c r="Q3090" s="217"/>
      <c r="R3090" s="216"/>
      <c r="S3090" s="218"/>
      <c r="T3090" s="218"/>
      <c r="U3090" s="218"/>
      <c r="V3090" s="218"/>
      <c r="W3090" s="218"/>
      <c r="X3090" s="218"/>
      <c r="Y3090" s="218"/>
      <c r="Z3090" s="218"/>
      <c r="AA3090" s="218"/>
      <c r="AB3090" s="218"/>
      <c r="AC3090" s="218"/>
      <c r="AD3090" s="218"/>
      <c r="AE3090" s="218"/>
      <c r="AF3090" s="218"/>
      <c r="AG3090" s="218"/>
      <c r="AH3090" s="218"/>
      <c r="AI3090" s="218"/>
      <c r="AJ3090" s="218"/>
      <c r="AK3090" s="218"/>
      <c r="AL3090" s="218"/>
      <c r="AM3090" s="218"/>
      <c r="AN3090" s="218"/>
      <c r="AO3090" s="218"/>
      <c r="AP3090" s="218"/>
      <c r="AQ3090" s="218"/>
      <c r="AR3090" s="218"/>
      <c r="AS3090" s="218"/>
      <c r="AT3090" s="218"/>
    </row>
    <row r="3091" spans="2:46" s="60" customFormat="1" x14ac:dyDescent="0.2">
      <c r="B3091" s="61"/>
      <c r="E3091" s="61"/>
      <c r="F3091" s="61"/>
      <c r="G3091" s="61"/>
      <c r="H3091" s="61"/>
      <c r="I3091" s="111"/>
      <c r="J3091" s="216"/>
      <c r="K3091" s="217"/>
      <c r="L3091" s="216"/>
      <c r="M3091" s="217"/>
      <c r="N3091" s="216"/>
      <c r="O3091" s="217"/>
      <c r="P3091" s="216"/>
      <c r="Q3091" s="217"/>
      <c r="R3091" s="216"/>
      <c r="S3091" s="218"/>
      <c r="T3091" s="218"/>
      <c r="U3091" s="218"/>
      <c r="V3091" s="218"/>
      <c r="W3091" s="218"/>
      <c r="X3091" s="218"/>
      <c r="Y3091" s="218"/>
      <c r="Z3091" s="218"/>
      <c r="AA3091" s="218"/>
      <c r="AB3091" s="218"/>
      <c r="AC3091" s="218"/>
      <c r="AD3091" s="218"/>
      <c r="AE3091" s="218"/>
      <c r="AF3091" s="218"/>
      <c r="AG3091" s="218"/>
      <c r="AH3091" s="218"/>
      <c r="AI3091" s="218"/>
      <c r="AJ3091" s="218"/>
      <c r="AK3091" s="218"/>
      <c r="AL3091" s="218"/>
      <c r="AM3091" s="218"/>
      <c r="AN3091" s="218"/>
      <c r="AO3091" s="218"/>
      <c r="AP3091" s="218"/>
      <c r="AQ3091" s="218"/>
      <c r="AR3091" s="218"/>
      <c r="AS3091" s="218"/>
      <c r="AT3091" s="218"/>
    </row>
    <row r="3092" spans="2:46" s="60" customFormat="1" x14ac:dyDescent="0.2">
      <c r="B3092" s="61"/>
      <c r="E3092" s="61"/>
      <c r="F3092" s="61"/>
      <c r="G3092" s="61"/>
      <c r="H3092" s="61"/>
      <c r="I3092" s="111"/>
      <c r="J3092" s="216"/>
      <c r="K3092" s="217"/>
      <c r="L3092" s="216"/>
      <c r="M3092" s="217"/>
      <c r="N3092" s="216"/>
      <c r="O3092" s="217"/>
      <c r="P3092" s="216"/>
      <c r="Q3092" s="217"/>
      <c r="R3092" s="216"/>
      <c r="S3092" s="218"/>
      <c r="T3092" s="218"/>
      <c r="U3092" s="218"/>
      <c r="V3092" s="218"/>
      <c r="W3092" s="218"/>
      <c r="X3092" s="218"/>
      <c r="Y3092" s="218"/>
      <c r="Z3092" s="218"/>
      <c r="AA3092" s="218"/>
      <c r="AB3092" s="218"/>
      <c r="AC3092" s="218"/>
      <c r="AD3092" s="218"/>
      <c r="AE3092" s="218"/>
      <c r="AF3092" s="218"/>
      <c r="AG3092" s="218"/>
      <c r="AH3092" s="218"/>
      <c r="AI3092" s="218"/>
      <c r="AJ3092" s="218"/>
      <c r="AK3092" s="218"/>
      <c r="AL3092" s="218"/>
      <c r="AM3092" s="218"/>
      <c r="AN3092" s="218"/>
      <c r="AO3092" s="218"/>
      <c r="AP3092" s="218"/>
      <c r="AQ3092" s="218"/>
      <c r="AR3092" s="218"/>
      <c r="AS3092" s="218"/>
      <c r="AT3092" s="218"/>
    </row>
    <row r="3093" spans="2:46" s="60" customFormat="1" x14ac:dyDescent="0.2">
      <c r="B3093" s="61"/>
      <c r="E3093" s="61"/>
      <c r="F3093" s="61"/>
      <c r="G3093" s="61"/>
      <c r="H3093" s="61"/>
      <c r="I3093" s="111"/>
      <c r="J3093" s="216"/>
      <c r="K3093" s="217"/>
      <c r="L3093" s="216"/>
      <c r="M3093" s="217"/>
      <c r="N3093" s="216"/>
      <c r="O3093" s="217"/>
      <c r="P3093" s="216"/>
      <c r="Q3093" s="217"/>
      <c r="R3093" s="216"/>
      <c r="S3093" s="218"/>
      <c r="T3093" s="218"/>
      <c r="U3093" s="218"/>
      <c r="V3093" s="218"/>
      <c r="W3093" s="218"/>
      <c r="X3093" s="218"/>
      <c r="Y3093" s="218"/>
      <c r="Z3093" s="218"/>
      <c r="AA3093" s="218"/>
      <c r="AB3093" s="218"/>
      <c r="AC3093" s="218"/>
      <c r="AD3093" s="218"/>
      <c r="AE3093" s="218"/>
      <c r="AF3093" s="218"/>
      <c r="AG3093" s="218"/>
      <c r="AH3093" s="218"/>
      <c r="AI3093" s="218"/>
      <c r="AJ3093" s="218"/>
      <c r="AK3093" s="218"/>
      <c r="AL3093" s="218"/>
      <c r="AM3093" s="218"/>
      <c r="AN3093" s="218"/>
      <c r="AO3093" s="218"/>
      <c r="AP3093" s="218"/>
      <c r="AQ3093" s="218"/>
      <c r="AR3093" s="218"/>
      <c r="AS3093" s="218"/>
      <c r="AT3093" s="218"/>
    </row>
    <row r="3094" spans="2:46" s="60" customFormat="1" x14ac:dyDescent="0.2">
      <c r="B3094" s="61"/>
      <c r="E3094" s="61"/>
      <c r="F3094" s="61"/>
      <c r="G3094" s="61"/>
      <c r="H3094" s="61"/>
      <c r="I3094" s="111"/>
      <c r="J3094" s="216"/>
      <c r="K3094" s="217"/>
      <c r="L3094" s="216"/>
      <c r="M3094" s="217"/>
      <c r="N3094" s="216"/>
      <c r="O3094" s="217"/>
      <c r="P3094" s="216"/>
      <c r="Q3094" s="217"/>
      <c r="R3094" s="216"/>
      <c r="S3094" s="218"/>
      <c r="T3094" s="218"/>
      <c r="U3094" s="218"/>
      <c r="V3094" s="218"/>
      <c r="W3094" s="218"/>
      <c r="X3094" s="218"/>
      <c r="Y3094" s="218"/>
      <c r="Z3094" s="218"/>
      <c r="AA3094" s="218"/>
      <c r="AB3094" s="218"/>
      <c r="AC3094" s="218"/>
      <c r="AD3094" s="218"/>
      <c r="AE3094" s="218"/>
      <c r="AF3094" s="218"/>
      <c r="AG3094" s="218"/>
      <c r="AH3094" s="218"/>
      <c r="AI3094" s="218"/>
      <c r="AJ3094" s="218"/>
      <c r="AK3094" s="218"/>
      <c r="AL3094" s="218"/>
      <c r="AM3094" s="218"/>
      <c r="AN3094" s="218"/>
      <c r="AO3094" s="218"/>
      <c r="AP3094" s="218"/>
      <c r="AQ3094" s="218"/>
      <c r="AR3094" s="218"/>
      <c r="AS3094" s="218"/>
      <c r="AT3094" s="218"/>
    </row>
    <row r="3095" spans="2:46" s="60" customFormat="1" x14ac:dyDescent="0.2">
      <c r="B3095" s="61"/>
      <c r="E3095" s="61"/>
      <c r="F3095" s="61"/>
      <c r="G3095" s="61"/>
      <c r="H3095" s="61"/>
      <c r="I3095" s="111"/>
      <c r="J3095" s="216"/>
      <c r="K3095" s="217"/>
      <c r="L3095" s="216"/>
      <c r="M3095" s="217"/>
      <c r="N3095" s="216"/>
      <c r="O3095" s="217"/>
      <c r="P3095" s="216"/>
      <c r="Q3095" s="217"/>
      <c r="R3095" s="216"/>
      <c r="S3095" s="218"/>
      <c r="T3095" s="218"/>
      <c r="U3095" s="218"/>
      <c r="V3095" s="218"/>
      <c r="W3095" s="218"/>
      <c r="X3095" s="218"/>
      <c r="Y3095" s="218"/>
      <c r="Z3095" s="218"/>
      <c r="AA3095" s="218"/>
      <c r="AB3095" s="218"/>
      <c r="AC3095" s="218"/>
      <c r="AD3095" s="218"/>
      <c r="AE3095" s="218"/>
      <c r="AF3095" s="218"/>
      <c r="AG3095" s="218"/>
      <c r="AH3095" s="218"/>
      <c r="AI3095" s="218"/>
      <c r="AJ3095" s="218"/>
      <c r="AK3095" s="218"/>
      <c r="AL3095" s="218"/>
      <c r="AM3095" s="218"/>
      <c r="AN3095" s="218"/>
      <c r="AO3095" s="218"/>
      <c r="AP3095" s="218"/>
      <c r="AQ3095" s="218"/>
      <c r="AR3095" s="218"/>
      <c r="AS3095" s="218"/>
      <c r="AT3095" s="218"/>
    </row>
    <row r="3096" spans="2:46" s="60" customFormat="1" x14ac:dyDescent="0.2">
      <c r="B3096" s="61"/>
      <c r="E3096" s="61"/>
      <c r="F3096" s="61"/>
      <c r="G3096" s="61"/>
      <c r="H3096" s="61"/>
      <c r="I3096" s="111"/>
      <c r="J3096" s="216"/>
      <c r="K3096" s="217"/>
      <c r="L3096" s="216"/>
      <c r="M3096" s="217"/>
      <c r="N3096" s="216"/>
      <c r="O3096" s="217"/>
      <c r="P3096" s="216"/>
      <c r="Q3096" s="217"/>
      <c r="R3096" s="216"/>
      <c r="S3096" s="218"/>
      <c r="T3096" s="218"/>
      <c r="U3096" s="218"/>
      <c r="V3096" s="218"/>
      <c r="W3096" s="218"/>
      <c r="X3096" s="218"/>
      <c r="Y3096" s="218"/>
      <c r="Z3096" s="218"/>
      <c r="AA3096" s="218"/>
      <c r="AB3096" s="218"/>
      <c r="AC3096" s="218"/>
      <c r="AD3096" s="218"/>
      <c r="AE3096" s="218"/>
      <c r="AF3096" s="218"/>
      <c r="AG3096" s="218"/>
      <c r="AH3096" s="218"/>
      <c r="AI3096" s="218"/>
      <c r="AJ3096" s="218"/>
      <c r="AK3096" s="218"/>
      <c r="AL3096" s="218"/>
      <c r="AM3096" s="218"/>
      <c r="AN3096" s="218"/>
      <c r="AO3096" s="218"/>
      <c r="AP3096" s="218"/>
      <c r="AQ3096" s="218"/>
      <c r="AR3096" s="218"/>
      <c r="AS3096" s="218"/>
      <c r="AT3096" s="218"/>
    </row>
    <row r="3097" spans="2:46" s="60" customFormat="1" x14ac:dyDescent="0.2">
      <c r="B3097" s="61"/>
      <c r="E3097" s="61"/>
      <c r="F3097" s="61"/>
      <c r="G3097" s="61"/>
      <c r="H3097" s="61"/>
      <c r="I3097" s="111"/>
      <c r="J3097" s="216"/>
      <c r="K3097" s="217"/>
      <c r="L3097" s="216"/>
      <c r="M3097" s="217"/>
      <c r="N3097" s="216"/>
      <c r="O3097" s="217"/>
      <c r="P3097" s="216"/>
      <c r="Q3097" s="217"/>
      <c r="R3097" s="216"/>
      <c r="S3097" s="218"/>
      <c r="T3097" s="218"/>
      <c r="U3097" s="218"/>
      <c r="V3097" s="218"/>
      <c r="W3097" s="218"/>
      <c r="X3097" s="218"/>
      <c r="Y3097" s="218"/>
      <c r="Z3097" s="218"/>
      <c r="AA3097" s="218"/>
      <c r="AB3097" s="218"/>
      <c r="AC3097" s="218"/>
      <c r="AD3097" s="218"/>
      <c r="AE3097" s="218"/>
      <c r="AF3097" s="218"/>
      <c r="AG3097" s="218"/>
      <c r="AH3097" s="218"/>
      <c r="AI3097" s="218"/>
      <c r="AJ3097" s="218"/>
      <c r="AK3097" s="218"/>
      <c r="AL3097" s="218"/>
      <c r="AM3097" s="218"/>
      <c r="AN3097" s="218"/>
      <c r="AO3097" s="218"/>
      <c r="AP3097" s="218"/>
      <c r="AQ3097" s="218"/>
      <c r="AR3097" s="218"/>
      <c r="AS3097" s="218"/>
      <c r="AT3097" s="218"/>
    </row>
    <row r="3098" spans="2:46" s="60" customFormat="1" x14ac:dyDescent="0.2">
      <c r="B3098" s="61"/>
      <c r="E3098" s="61"/>
      <c r="F3098" s="61"/>
      <c r="G3098" s="61"/>
      <c r="H3098" s="61"/>
      <c r="I3098" s="111"/>
      <c r="J3098" s="216"/>
      <c r="K3098" s="217"/>
      <c r="L3098" s="216"/>
      <c r="M3098" s="217"/>
      <c r="N3098" s="216"/>
      <c r="O3098" s="217"/>
      <c r="P3098" s="216"/>
      <c r="Q3098" s="217"/>
      <c r="R3098" s="216"/>
      <c r="S3098" s="218"/>
      <c r="T3098" s="218"/>
      <c r="U3098" s="218"/>
      <c r="V3098" s="218"/>
      <c r="W3098" s="218"/>
      <c r="X3098" s="218"/>
      <c r="Y3098" s="218"/>
      <c r="Z3098" s="218"/>
      <c r="AA3098" s="218"/>
      <c r="AB3098" s="218"/>
      <c r="AC3098" s="218"/>
      <c r="AD3098" s="218"/>
      <c r="AE3098" s="218"/>
      <c r="AF3098" s="218"/>
      <c r="AG3098" s="218"/>
      <c r="AH3098" s="218"/>
      <c r="AI3098" s="218"/>
      <c r="AJ3098" s="218"/>
      <c r="AK3098" s="218"/>
      <c r="AL3098" s="218"/>
      <c r="AM3098" s="218"/>
      <c r="AN3098" s="218"/>
      <c r="AO3098" s="218"/>
      <c r="AP3098" s="218"/>
      <c r="AQ3098" s="218"/>
      <c r="AR3098" s="218"/>
      <c r="AS3098" s="218"/>
      <c r="AT3098" s="218"/>
    </row>
    <row r="3099" spans="2:46" s="60" customFormat="1" x14ac:dyDescent="0.2">
      <c r="B3099" s="61"/>
      <c r="E3099" s="61"/>
      <c r="F3099" s="61"/>
      <c r="G3099" s="61"/>
      <c r="H3099" s="61"/>
      <c r="I3099" s="111"/>
      <c r="J3099" s="216"/>
      <c r="K3099" s="217"/>
      <c r="L3099" s="216"/>
      <c r="M3099" s="217"/>
      <c r="N3099" s="216"/>
      <c r="O3099" s="217"/>
      <c r="P3099" s="216"/>
      <c r="Q3099" s="217"/>
      <c r="R3099" s="216"/>
      <c r="S3099" s="218"/>
      <c r="T3099" s="218"/>
      <c r="U3099" s="218"/>
      <c r="V3099" s="218"/>
      <c r="W3099" s="218"/>
      <c r="X3099" s="218"/>
      <c r="Y3099" s="218"/>
      <c r="Z3099" s="218"/>
      <c r="AA3099" s="218"/>
      <c r="AB3099" s="218"/>
      <c r="AC3099" s="218"/>
      <c r="AD3099" s="218"/>
      <c r="AE3099" s="218"/>
      <c r="AF3099" s="218"/>
      <c r="AG3099" s="218"/>
      <c r="AH3099" s="218"/>
      <c r="AI3099" s="218"/>
      <c r="AJ3099" s="218"/>
      <c r="AK3099" s="218"/>
      <c r="AL3099" s="218"/>
      <c r="AM3099" s="218"/>
      <c r="AN3099" s="218"/>
      <c r="AO3099" s="218"/>
      <c r="AP3099" s="218"/>
      <c r="AQ3099" s="218"/>
      <c r="AR3099" s="218"/>
      <c r="AS3099" s="218"/>
      <c r="AT3099" s="218"/>
    </row>
    <row r="3100" spans="2:46" s="60" customFormat="1" x14ac:dyDescent="0.2">
      <c r="B3100" s="61"/>
      <c r="E3100" s="61"/>
      <c r="F3100" s="61"/>
      <c r="G3100" s="61"/>
      <c r="H3100" s="61"/>
      <c r="I3100" s="111"/>
      <c r="J3100" s="216"/>
      <c r="K3100" s="217"/>
      <c r="L3100" s="216"/>
      <c r="M3100" s="217"/>
      <c r="N3100" s="216"/>
      <c r="O3100" s="217"/>
      <c r="P3100" s="216"/>
      <c r="Q3100" s="217"/>
      <c r="R3100" s="216"/>
      <c r="S3100" s="218"/>
      <c r="T3100" s="218"/>
      <c r="U3100" s="218"/>
      <c r="V3100" s="218"/>
      <c r="W3100" s="218"/>
      <c r="X3100" s="218"/>
      <c r="Y3100" s="218"/>
      <c r="Z3100" s="218"/>
      <c r="AA3100" s="218"/>
      <c r="AB3100" s="218"/>
      <c r="AC3100" s="218"/>
      <c r="AD3100" s="218"/>
      <c r="AE3100" s="218"/>
      <c r="AF3100" s="218"/>
      <c r="AG3100" s="218"/>
      <c r="AH3100" s="218"/>
      <c r="AI3100" s="218"/>
      <c r="AJ3100" s="218"/>
      <c r="AK3100" s="218"/>
      <c r="AL3100" s="218"/>
      <c r="AM3100" s="218"/>
      <c r="AN3100" s="218"/>
      <c r="AO3100" s="218"/>
      <c r="AP3100" s="218"/>
      <c r="AQ3100" s="218"/>
      <c r="AR3100" s="218"/>
      <c r="AS3100" s="218"/>
      <c r="AT3100" s="218"/>
    </row>
    <row r="3101" spans="2:46" s="60" customFormat="1" x14ac:dyDescent="0.2">
      <c r="B3101" s="61"/>
      <c r="E3101" s="61"/>
      <c r="F3101" s="61"/>
      <c r="G3101" s="61"/>
      <c r="H3101" s="61"/>
      <c r="I3101" s="111"/>
      <c r="J3101" s="216"/>
      <c r="K3101" s="217"/>
      <c r="L3101" s="216"/>
      <c r="M3101" s="217"/>
      <c r="N3101" s="216"/>
      <c r="O3101" s="217"/>
      <c r="P3101" s="216"/>
      <c r="Q3101" s="217"/>
      <c r="R3101" s="216"/>
      <c r="S3101" s="218"/>
      <c r="T3101" s="218"/>
      <c r="U3101" s="218"/>
      <c r="V3101" s="218"/>
      <c r="W3101" s="218"/>
      <c r="X3101" s="218"/>
      <c r="Y3101" s="218"/>
      <c r="Z3101" s="218"/>
      <c r="AA3101" s="218"/>
      <c r="AB3101" s="218"/>
      <c r="AC3101" s="218"/>
      <c r="AD3101" s="218"/>
      <c r="AE3101" s="218"/>
      <c r="AF3101" s="218"/>
      <c r="AG3101" s="218"/>
      <c r="AH3101" s="218"/>
      <c r="AI3101" s="218"/>
      <c r="AJ3101" s="218"/>
      <c r="AK3101" s="218"/>
      <c r="AL3101" s="218"/>
      <c r="AM3101" s="218"/>
      <c r="AN3101" s="218"/>
      <c r="AO3101" s="218"/>
      <c r="AP3101" s="218"/>
      <c r="AQ3101" s="218"/>
      <c r="AR3101" s="218"/>
      <c r="AS3101" s="218"/>
      <c r="AT3101" s="218"/>
    </row>
    <row r="3102" spans="2:46" s="60" customFormat="1" x14ac:dyDescent="0.2">
      <c r="B3102" s="61"/>
      <c r="E3102" s="61"/>
      <c r="F3102" s="61"/>
      <c r="G3102" s="61"/>
      <c r="H3102" s="61"/>
      <c r="I3102" s="111"/>
      <c r="J3102" s="216"/>
      <c r="K3102" s="217"/>
      <c r="L3102" s="216"/>
      <c r="M3102" s="217"/>
      <c r="N3102" s="216"/>
      <c r="O3102" s="217"/>
      <c r="P3102" s="216"/>
      <c r="Q3102" s="217"/>
      <c r="R3102" s="216"/>
      <c r="S3102" s="218"/>
      <c r="T3102" s="218"/>
      <c r="U3102" s="218"/>
      <c r="V3102" s="218"/>
      <c r="W3102" s="218"/>
      <c r="X3102" s="218"/>
      <c r="Y3102" s="218"/>
      <c r="Z3102" s="218"/>
      <c r="AA3102" s="218"/>
      <c r="AB3102" s="218"/>
      <c r="AC3102" s="218"/>
      <c r="AD3102" s="218"/>
      <c r="AE3102" s="218"/>
      <c r="AF3102" s="218"/>
      <c r="AG3102" s="218"/>
      <c r="AH3102" s="218"/>
      <c r="AI3102" s="218"/>
      <c r="AJ3102" s="218"/>
      <c r="AK3102" s="218"/>
      <c r="AL3102" s="218"/>
      <c r="AM3102" s="218"/>
      <c r="AN3102" s="218"/>
      <c r="AO3102" s="218"/>
      <c r="AP3102" s="218"/>
      <c r="AQ3102" s="218"/>
      <c r="AR3102" s="218"/>
      <c r="AS3102" s="218"/>
      <c r="AT3102" s="218"/>
    </row>
    <row r="3103" spans="2:46" s="60" customFormat="1" x14ac:dyDescent="0.2">
      <c r="B3103" s="61"/>
      <c r="E3103" s="61"/>
      <c r="F3103" s="61"/>
      <c r="G3103" s="61"/>
      <c r="H3103" s="61"/>
      <c r="I3103" s="111"/>
      <c r="J3103" s="216"/>
      <c r="K3103" s="217"/>
      <c r="L3103" s="216"/>
      <c r="M3103" s="217"/>
      <c r="N3103" s="216"/>
      <c r="O3103" s="217"/>
      <c r="P3103" s="216"/>
      <c r="Q3103" s="217"/>
      <c r="R3103" s="216"/>
      <c r="S3103" s="218"/>
      <c r="T3103" s="218"/>
      <c r="U3103" s="218"/>
      <c r="V3103" s="218"/>
      <c r="W3103" s="218"/>
      <c r="X3103" s="218"/>
      <c r="Y3103" s="218"/>
      <c r="Z3103" s="218"/>
      <c r="AA3103" s="218"/>
      <c r="AB3103" s="218"/>
      <c r="AC3103" s="218"/>
      <c r="AD3103" s="218"/>
      <c r="AE3103" s="218"/>
      <c r="AF3103" s="218"/>
      <c r="AG3103" s="218"/>
      <c r="AH3103" s="218"/>
      <c r="AI3103" s="218"/>
      <c r="AJ3103" s="218"/>
      <c r="AK3103" s="218"/>
      <c r="AL3103" s="218"/>
      <c r="AM3103" s="218"/>
      <c r="AN3103" s="218"/>
      <c r="AO3103" s="218"/>
      <c r="AP3103" s="218"/>
      <c r="AQ3103" s="218"/>
      <c r="AR3103" s="218"/>
      <c r="AS3103" s="218"/>
      <c r="AT3103" s="218"/>
    </row>
    <row r="3104" spans="2:46" s="60" customFormat="1" x14ac:dyDescent="0.2">
      <c r="B3104" s="61"/>
      <c r="E3104" s="61"/>
      <c r="F3104" s="61"/>
      <c r="G3104" s="61"/>
      <c r="H3104" s="61"/>
      <c r="I3104" s="111"/>
      <c r="J3104" s="216"/>
      <c r="K3104" s="217"/>
      <c r="L3104" s="216"/>
      <c r="M3104" s="217"/>
      <c r="N3104" s="216"/>
      <c r="O3104" s="217"/>
      <c r="P3104" s="216"/>
      <c r="Q3104" s="217"/>
      <c r="R3104" s="216"/>
      <c r="S3104" s="218"/>
      <c r="T3104" s="218"/>
      <c r="U3104" s="218"/>
      <c r="V3104" s="218"/>
      <c r="W3104" s="218"/>
      <c r="X3104" s="218"/>
      <c r="Y3104" s="218"/>
      <c r="Z3104" s="218"/>
      <c r="AA3104" s="218"/>
      <c r="AB3104" s="218"/>
      <c r="AC3104" s="218"/>
      <c r="AD3104" s="218"/>
      <c r="AE3104" s="218"/>
      <c r="AF3104" s="218"/>
      <c r="AG3104" s="218"/>
      <c r="AH3104" s="218"/>
      <c r="AI3104" s="218"/>
      <c r="AJ3104" s="218"/>
      <c r="AK3104" s="218"/>
      <c r="AL3104" s="218"/>
      <c r="AM3104" s="218"/>
      <c r="AN3104" s="218"/>
      <c r="AO3104" s="218"/>
      <c r="AP3104" s="218"/>
      <c r="AQ3104" s="218"/>
      <c r="AR3104" s="218"/>
      <c r="AS3104" s="218"/>
      <c r="AT3104" s="218"/>
    </row>
    <row r="3105" spans="2:46" s="60" customFormat="1" x14ac:dyDescent="0.2">
      <c r="B3105" s="61"/>
      <c r="E3105" s="61"/>
      <c r="F3105" s="61"/>
      <c r="G3105" s="61"/>
      <c r="H3105" s="61"/>
      <c r="I3105" s="111"/>
      <c r="J3105" s="216"/>
      <c r="K3105" s="217"/>
      <c r="L3105" s="216"/>
      <c r="M3105" s="217"/>
      <c r="N3105" s="216"/>
      <c r="O3105" s="217"/>
      <c r="P3105" s="216"/>
      <c r="Q3105" s="217"/>
      <c r="R3105" s="216"/>
      <c r="S3105" s="218"/>
      <c r="T3105" s="218"/>
      <c r="U3105" s="218"/>
      <c r="V3105" s="218"/>
      <c r="W3105" s="218"/>
      <c r="X3105" s="218"/>
      <c r="Y3105" s="218"/>
      <c r="Z3105" s="218"/>
      <c r="AA3105" s="218"/>
      <c r="AB3105" s="218"/>
      <c r="AC3105" s="218"/>
      <c r="AD3105" s="218"/>
      <c r="AE3105" s="218"/>
      <c r="AF3105" s="218"/>
      <c r="AG3105" s="218"/>
      <c r="AH3105" s="218"/>
      <c r="AI3105" s="218"/>
      <c r="AJ3105" s="218"/>
      <c r="AK3105" s="218"/>
      <c r="AL3105" s="218"/>
      <c r="AM3105" s="218"/>
      <c r="AN3105" s="218"/>
      <c r="AO3105" s="218"/>
      <c r="AP3105" s="218"/>
      <c r="AQ3105" s="218"/>
      <c r="AR3105" s="218"/>
      <c r="AS3105" s="218"/>
      <c r="AT3105" s="218"/>
    </row>
    <row r="3106" spans="2:46" s="60" customFormat="1" x14ac:dyDescent="0.2">
      <c r="B3106" s="61"/>
      <c r="E3106" s="61"/>
      <c r="F3106" s="61"/>
      <c r="G3106" s="61"/>
      <c r="H3106" s="61"/>
      <c r="I3106" s="111"/>
      <c r="J3106" s="216"/>
      <c r="K3106" s="217"/>
      <c r="L3106" s="216"/>
      <c r="M3106" s="217"/>
      <c r="N3106" s="216"/>
      <c r="O3106" s="217"/>
      <c r="P3106" s="216"/>
      <c r="Q3106" s="217"/>
      <c r="R3106" s="216"/>
      <c r="S3106" s="218"/>
      <c r="T3106" s="218"/>
      <c r="U3106" s="218"/>
      <c r="V3106" s="218"/>
      <c r="W3106" s="218"/>
      <c r="X3106" s="218"/>
      <c r="Y3106" s="218"/>
      <c r="Z3106" s="218"/>
      <c r="AA3106" s="218"/>
      <c r="AB3106" s="218"/>
      <c r="AC3106" s="218"/>
      <c r="AD3106" s="218"/>
      <c r="AE3106" s="218"/>
      <c r="AF3106" s="218"/>
      <c r="AG3106" s="218"/>
      <c r="AH3106" s="218"/>
      <c r="AI3106" s="218"/>
      <c r="AJ3106" s="218"/>
      <c r="AK3106" s="218"/>
      <c r="AL3106" s="218"/>
      <c r="AM3106" s="218"/>
      <c r="AN3106" s="218"/>
      <c r="AO3106" s="218"/>
      <c r="AP3106" s="218"/>
      <c r="AQ3106" s="218"/>
      <c r="AR3106" s="218"/>
      <c r="AS3106" s="218"/>
      <c r="AT3106" s="218"/>
    </row>
    <row r="3107" spans="2:46" s="60" customFormat="1" x14ac:dyDescent="0.2">
      <c r="B3107" s="61"/>
      <c r="E3107" s="61"/>
      <c r="F3107" s="61"/>
      <c r="G3107" s="61"/>
      <c r="H3107" s="61"/>
      <c r="I3107" s="111"/>
      <c r="J3107" s="216"/>
      <c r="K3107" s="217"/>
      <c r="L3107" s="216"/>
      <c r="M3107" s="217"/>
      <c r="N3107" s="216"/>
      <c r="O3107" s="217"/>
      <c r="P3107" s="216"/>
      <c r="Q3107" s="217"/>
      <c r="R3107" s="216"/>
      <c r="S3107" s="218"/>
      <c r="T3107" s="218"/>
      <c r="U3107" s="218"/>
      <c r="V3107" s="218"/>
      <c r="W3107" s="218"/>
      <c r="X3107" s="218"/>
      <c r="Y3107" s="218"/>
      <c r="Z3107" s="218"/>
      <c r="AA3107" s="218"/>
      <c r="AB3107" s="218"/>
      <c r="AC3107" s="218"/>
      <c r="AD3107" s="218"/>
      <c r="AE3107" s="218"/>
      <c r="AF3107" s="218"/>
      <c r="AG3107" s="218"/>
      <c r="AH3107" s="218"/>
      <c r="AI3107" s="218"/>
      <c r="AJ3107" s="218"/>
      <c r="AK3107" s="218"/>
      <c r="AL3107" s="218"/>
      <c r="AM3107" s="218"/>
      <c r="AN3107" s="218"/>
      <c r="AO3107" s="218"/>
      <c r="AP3107" s="218"/>
      <c r="AQ3107" s="218"/>
      <c r="AR3107" s="218"/>
      <c r="AS3107" s="218"/>
      <c r="AT3107" s="218"/>
    </row>
    <row r="3108" spans="2:46" s="60" customFormat="1" x14ac:dyDescent="0.2">
      <c r="B3108" s="61"/>
      <c r="E3108" s="61"/>
      <c r="F3108" s="61"/>
      <c r="G3108" s="61"/>
      <c r="H3108" s="61"/>
      <c r="I3108" s="111"/>
      <c r="J3108" s="216"/>
      <c r="K3108" s="217"/>
      <c r="L3108" s="216"/>
      <c r="M3108" s="217"/>
      <c r="N3108" s="216"/>
      <c r="O3108" s="217"/>
      <c r="P3108" s="216"/>
      <c r="Q3108" s="217"/>
      <c r="R3108" s="216"/>
      <c r="S3108" s="218"/>
      <c r="T3108" s="218"/>
      <c r="U3108" s="218"/>
      <c r="V3108" s="218"/>
      <c r="W3108" s="218"/>
      <c r="X3108" s="218"/>
      <c r="Y3108" s="218"/>
      <c r="Z3108" s="218"/>
      <c r="AA3108" s="218"/>
      <c r="AB3108" s="218"/>
      <c r="AC3108" s="218"/>
      <c r="AD3108" s="218"/>
      <c r="AE3108" s="218"/>
      <c r="AF3108" s="218"/>
      <c r="AG3108" s="218"/>
      <c r="AH3108" s="218"/>
      <c r="AI3108" s="218"/>
      <c r="AJ3108" s="218"/>
      <c r="AK3108" s="218"/>
      <c r="AL3108" s="218"/>
      <c r="AM3108" s="218"/>
      <c r="AN3108" s="218"/>
      <c r="AO3108" s="218"/>
      <c r="AP3108" s="218"/>
      <c r="AQ3108" s="218"/>
      <c r="AR3108" s="218"/>
      <c r="AS3108" s="218"/>
      <c r="AT3108" s="218"/>
    </row>
    <row r="3109" spans="2:46" s="60" customFormat="1" x14ac:dyDescent="0.2">
      <c r="B3109" s="61"/>
      <c r="E3109" s="61"/>
      <c r="F3109" s="61"/>
      <c r="G3109" s="61"/>
      <c r="H3109" s="61"/>
      <c r="I3109" s="111"/>
      <c r="J3109" s="216"/>
      <c r="K3109" s="217"/>
      <c r="L3109" s="216"/>
      <c r="M3109" s="217"/>
      <c r="N3109" s="216"/>
      <c r="O3109" s="217"/>
      <c r="P3109" s="216"/>
      <c r="Q3109" s="217"/>
      <c r="R3109" s="216"/>
      <c r="S3109" s="218"/>
      <c r="T3109" s="218"/>
      <c r="U3109" s="218"/>
      <c r="V3109" s="218"/>
      <c r="W3109" s="218"/>
      <c r="X3109" s="218"/>
      <c r="Y3109" s="218"/>
      <c r="Z3109" s="218"/>
      <c r="AA3109" s="218"/>
      <c r="AB3109" s="218"/>
      <c r="AC3109" s="218"/>
      <c r="AD3109" s="218"/>
      <c r="AE3109" s="218"/>
      <c r="AF3109" s="218"/>
      <c r="AG3109" s="218"/>
      <c r="AH3109" s="218"/>
      <c r="AI3109" s="218"/>
      <c r="AJ3109" s="218"/>
      <c r="AK3109" s="218"/>
      <c r="AL3109" s="218"/>
      <c r="AM3109" s="218"/>
      <c r="AN3109" s="218"/>
      <c r="AO3109" s="218"/>
      <c r="AP3109" s="218"/>
      <c r="AQ3109" s="218"/>
      <c r="AR3109" s="218"/>
      <c r="AS3109" s="218"/>
      <c r="AT3109" s="218"/>
    </row>
    <row r="3110" spans="2:46" s="60" customFormat="1" x14ac:dyDescent="0.2">
      <c r="B3110" s="61"/>
      <c r="E3110" s="61"/>
      <c r="F3110" s="61"/>
      <c r="G3110" s="61"/>
      <c r="H3110" s="61"/>
      <c r="I3110" s="111"/>
      <c r="J3110" s="216"/>
      <c r="K3110" s="217"/>
      <c r="L3110" s="216"/>
      <c r="M3110" s="217"/>
      <c r="N3110" s="216"/>
      <c r="O3110" s="217"/>
      <c r="P3110" s="216"/>
      <c r="Q3110" s="217"/>
      <c r="R3110" s="216"/>
      <c r="S3110" s="218"/>
      <c r="T3110" s="218"/>
      <c r="U3110" s="218"/>
      <c r="V3110" s="218"/>
      <c r="W3110" s="218"/>
      <c r="X3110" s="218"/>
      <c r="Y3110" s="218"/>
      <c r="Z3110" s="218"/>
      <c r="AA3110" s="218"/>
      <c r="AB3110" s="218"/>
      <c r="AC3110" s="218"/>
      <c r="AD3110" s="218"/>
      <c r="AE3110" s="218"/>
      <c r="AF3110" s="218"/>
      <c r="AG3110" s="218"/>
      <c r="AH3110" s="218"/>
      <c r="AI3110" s="218"/>
      <c r="AJ3110" s="218"/>
      <c r="AK3110" s="218"/>
      <c r="AL3110" s="218"/>
      <c r="AM3110" s="218"/>
      <c r="AN3110" s="218"/>
      <c r="AO3110" s="218"/>
      <c r="AP3110" s="218"/>
      <c r="AQ3110" s="218"/>
      <c r="AR3110" s="218"/>
      <c r="AS3110" s="218"/>
      <c r="AT3110" s="218"/>
    </row>
    <row r="3111" spans="2:46" s="60" customFormat="1" x14ac:dyDescent="0.2">
      <c r="B3111" s="61"/>
      <c r="E3111" s="61"/>
      <c r="F3111" s="61"/>
      <c r="G3111" s="61"/>
      <c r="H3111" s="61"/>
      <c r="I3111" s="111"/>
      <c r="J3111" s="216"/>
      <c r="K3111" s="217"/>
      <c r="L3111" s="216"/>
      <c r="M3111" s="217"/>
      <c r="N3111" s="216"/>
      <c r="O3111" s="217"/>
      <c r="P3111" s="216"/>
      <c r="Q3111" s="217"/>
      <c r="R3111" s="216"/>
      <c r="S3111" s="218"/>
      <c r="T3111" s="218"/>
      <c r="U3111" s="218"/>
      <c r="V3111" s="218"/>
      <c r="W3111" s="218"/>
      <c r="X3111" s="218"/>
      <c r="Y3111" s="218"/>
      <c r="Z3111" s="218"/>
      <c r="AA3111" s="218"/>
      <c r="AB3111" s="218"/>
      <c r="AC3111" s="218"/>
      <c r="AD3111" s="218"/>
      <c r="AE3111" s="218"/>
      <c r="AF3111" s="218"/>
      <c r="AG3111" s="218"/>
      <c r="AH3111" s="218"/>
      <c r="AI3111" s="218"/>
      <c r="AJ3111" s="218"/>
      <c r="AK3111" s="218"/>
      <c r="AL3111" s="218"/>
      <c r="AM3111" s="218"/>
      <c r="AN3111" s="218"/>
      <c r="AO3111" s="218"/>
      <c r="AP3111" s="218"/>
      <c r="AQ3111" s="218"/>
      <c r="AR3111" s="218"/>
      <c r="AS3111" s="218"/>
      <c r="AT3111" s="218"/>
    </row>
    <row r="3112" spans="2:46" s="60" customFormat="1" x14ac:dyDescent="0.2">
      <c r="B3112" s="61"/>
      <c r="E3112" s="61"/>
      <c r="F3112" s="61"/>
      <c r="G3112" s="61"/>
      <c r="H3112" s="61"/>
      <c r="I3112" s="111"/>
      <c r="J3112" s="216"/>
      <c r="K3112" s="217"/>
      <c r="L3112" s="216"/>
      <c r="M3112" s="217"/>
      <c r="N3112" s="216"/>
      <c r="O3112" s="217"/>
      <c r="P3112" s="216"/>
      <c r="Q3112" s="217"/>
      <c r="R3112" s="216"/>
      <c r="S3112" s="218"/>
      <c r="T3112" s="218"/>
      <c r="U3112" s="218"/>
      <c r="V3112" s="218"/>
      <c r="W3112" s="218"/>
      <c r="X3112" s="218"/>
      <c r="Y3112" s="218"/>
      <c r="Z3112" s="218"/>
      <c r="AA3112" s="218"/>
      <c r="AB3112" s="218"/>
      <c r="AC3112" s="218"/>
      <c r="AD3112" s="218"/>
      <c r="AE3112" s="218"/>
      <c r="AF3112" s="218"/>
      <c r="AG3112" s="218"/>
      <c r="AH3112" s="218"/>
      <c r="AI3112" s="218"/>
      <c r="AJ3112" s="218"/>
      <c r="AK3112" s="218"/>
      <c r="AL3112" s="218"/>
      <c r="AM3112" s="218"/>
      <c r="AN3112" s="218"/>
      <c r="AO3112" s="218"/>
      <c r="AP3112" s="218"/>
      <c r="AQ3112" s="218"/>
      <c r="AR3112" s="218"/>
      <c r="AS3112" s="218"/>
      <c r="AT3112" s="218"/>
    </row>
    <row r="3113" spans="2:46" s="60" customFormat="1" x14ac:dyDescent="0.2">
      <c r="B3113" s="61"/>
      <c r="E3113" s="61"/>
      <c r="F3113" s="61"/>
      <c r="G3113" s="61"/>
      <c r="H3113" s="61"/>
      <c r="I3113" s="111"/>
      <c r="J3113" s="216"/>
      <c r="K3113" s="217"/>
      <c r="L3113" s="216"/>
      <c r="M3113" s="217"/>
      <c r="N3113" s="216"/>
      <c r="O3113" s="217"/>
      <c r="P3113" s="216"/>
      <c r="Q3113" s="217"/>
      <c r="R3113" s="216"/>
      <c r="S3113" s="218"/>
      <c r="T3113" s="218"/>
      <c r="U3113" s="218"/>
      <c r="V3113" s="218"/>
      <c r="W3113" s="218"/>
      <c r="X3113" s="218"/>
      <c r="Y3113" s="218"/>
      <c r="Z3113" s="218"/>
      <c r="AA3113" s="218"/>
      <c r="AB3113" s="218"/>
      <c r="AC3113" s="218"/>
      <c r="AD3113" s="218"/>
      <c r="AE3113" s="218"/>
      <c r="AF3113" s="218"/>
      <c r="AG3113" s="218"/>
      <c r="AH3113" s="218"/>
      <c r="AI3113" s="218"/>
      <c r="AJ3113" s="218"/>
      <c r="AK3113" s="218"/>
      <c r="AL3113" s="218"/>
      <c r="AM3113" s="218"/>
      <c r="AN3113" s="218"/>
      <c r="AO3113" s="218"/>
      <c r="AP3113" s="218"/>
      <c r="AQ3113" s="218"/>
      <c r="AR3113" s="218"/>
      <c r="AS3113" s="218"/>
      <c r="AT3113" s="218"/>
    </row>
    <row r="3114" spans="2:46" s="60" customFormat="1" x14ac:dyDescent="0.2">
      <c r="B3114" s="61"/>
      <c r="E3114" s="61"/>
      <c r="F3114" s="61"/>
      <c r="G3114" s="61"/>
      <c r="H3114" s="61"/>
      <c r="I3114" s="111"/>
      <c r="J3114" s="216"/>
      <c r="K3114" s="217"/>
      <c r="L3114" s="216"/>
      <c r="M3114" s="217"/>
      <c r="N3114" s="216"/>
      <c r="O3114" s="217"/>
      <c r="P3114" s="216"/>
      <c r="Q3114" s="217"/>
      <c r="R3114" s="216"/>
      <c r="S3114" s="218"/>
      <c r="T3114" s="218"/>
      <c r="U3114" s="218"/>
      <c r="V3114" s="218"/>
      <c r="W3114" s="218"/>
      <c r="X3114" s="218"/>
      <c r="Y3114" s="218"/>
      <c r="Z3114" s="218"/>
      <c r="AA3114" s="218"/>
      <c r="AB3114" s="218"/>
      <c r="AC3114" s="218"/>
      <c r="AD3114" s="218"/>
      <c r="AE3114" s="218"/>
      <c r="AF3114" s="218"/>
      <c r="AG3114" s="218"/>
      <c r="AH3114" s="218"/>
      <c r="AI3114" s="218"/>
      <c r="AJ3114" s="218"/>
      <c r="AK3114" s="218"/>
      <c r="AL3114" s="218"/>
      <c r="AM3114" s="218"/>
      <c r="AN3114" s="218"/>
      <c r="AO3114" s="218"/>
      <c r="AP3114" s="218"/>
      <c r="AQ3114" s="218"/>
      <c r="AR3114" s="218"/>
      <c r="AS3114" s="218"/>
      <c r="AT3114" s="218"/>
    </row>
    <row r="3115" spans="2:46" s="60" customFormat="1" x14ac:dyDescent="0.2">
      <c r="B3115" s="61"/>
      <c r="E3115" s="61"/>
      <c r="F3115" s="61"/>
      <c r="G3115" s="61"/>
      <c r="H3115" s="61"/>
      <c r="I3115" s="111"/>
      <c r="J3115" s="216"/>
      <c r="K3115" s="217"/>
      <c r="L3115" s="216"/>
      <c r="M3115" s="217"/>
      <c r="N3115" s="216"/>
      <c r="O3115" s="217"/>
      <c r="P3115" s="216"/>
      <c r="Q3115" s="217"/>
      <c r="R3115" s="216"/>
      <c r="S3115" s="218"/>
      <c r="T3115" s="218"/>
      <c r="U3115" s="218"/>
      <c r="V3115" s="218"/>
      <c r="W3115" s="218"/>
      <c r="X3115" s="218"/>
      <c r="Y3115" s="218"/>
      <c r="Z3115" s="218"/>
      <c r="AA3115" s="218"/>
      <c r="AB3115" s="218"/>
      <c r="AC3115" s="218"/>
      <c r="AD3115" s="218"/>
      <c r="AE3115" s="218"/>
      <c r="AF3115" s="218"/>
      <c r="AG3115" s="218"/>
      <c r="AH3115" s="218"/>
      <c r="AI3115" s="218"/>
      <c r="AJ3115" s="218"/>
      <c r="AK3115" s="218"/>
      <c r="AL3115" s="218"/>
      <c r="AM3115" s="218"/>
      <c r="AN3115" s="218"/>
      <c r="AO3115" s="218"/>
      <c r="AP3115" s="218"/>
      <c r="AQ3115" s="218"/>
      <c r="AR3115" s="218"/>
      <c r="AS3115" s="218"/>
      <c r="AT3115" s="218"/>
    </row>
    <row r="3116" spans="2:46" s="60" customFormat="1" x14ac:dyDescent="0.2">
      <c r="B3116" s="61"/>
      <c r="E3116" s="61"/>
      <c r="F3116" s="61"/>
      <c r="G3116" s="61"/>
      <c r="H3116" s="61"/>
      <c r="I3116" s="111"/>
      <c r="J3116" s="216"/>
      <c r="K3116" s="217"/>
      <c r="L3116" s="216"/>
      <c r="M3116" s="217"/>
      <c r="N3116" s="216"/>
      <c r="O3116" s="217"/>
      <c r="P3116" s="216"/>
      <c r="Q3116" s="217"/>
      <c r="R3116" s="216"/>
      <c r="S3116" s="218"/>
      <c r="T3116" s="218"/>
      <c r="U3116" s="218"/>
      <c r="V3116" s="218"/>
      <c r="W3116" s="218"/>
      <c r="X3116" s="218"/>
      <c r="Y3116" s="218"/>
      <c r="Z3116" s="218"/>
      <c r="AA3116" s="218"/>
      <c r="AB3116" s="218"/>
      <c r="AC3116" s="218"/>
      <c r="AD3116" s="218"/>
      <c r="AE3116" s="218"/>
      <c r="AF3116" s="218"/>
      <c r="AG3116" s="218"/>
      <c r="AH3116" s="218"/>
      <c r="AI3116" s="218"/>
      <c r="AJ3116" s="218"/>
      <c r="AK3116" s="218"/>
      <c r="AL3116" s="218"/>
      <c r="AM3116" s="218"/>
      <c r="AN3116" s="218"/>
      <c r="AO3116" s="218"/>
      <c r="AP3116" s="218"/>
      <c r="AQ3116" s="218"/>
      <c r="AR3116" s="218"/>
      <c r="AS3116" s="218"/>
      <c r="AT3116" s="218"/>
    </row>
    <row r="3117" spans="2:46" s="60" customFormat="1" x14ac:dyDescent="0.2">
      <c r="B3117" s="61"/>
      <c r="E3117" s="61"/>
      <c r="F3117" s="61"/>
      <c r="G3117" s="61"/>
      <c r="H3117" s="61"/>
      <c r="I3117" s="111"/>
      <c r="J3117" s="216"/>
      <c r="K3117" s="217"/>
      <c r="L3117" s="216"/>
      <c r="M3117" s="217"/>
      <c r="N3117" s="216"/>
      <c r="O3117" s="217"/>
      <c r="P3117" s="216"/>
      <c r="Q3117" s="217"/>
      <c r="R3117" s="216"/>
      <c r="S3117" s="218"/>
      <c r="T3117" s="218"/>
      <c r="U3117" s="218"/>
      <c r="V3117" s="218"/>
      <c r="W3117" s="218"/>
      <c r="X3117" s="218"/>
      <c r="Y3117" s="218"/>
      <c r="Z3117" s="218"/>
      <c r="AA3117" s="218"/>
      <c r="AB3117" s="218"/>
      <c r="AC3117" s="218"/>
      <c r="AD3117" s="218"/>
      <c r="AE3117" s="218"/>
      <c r="AF3117" s="218"/>
      <c r="AG3117" s="218"/>
      <c r="AH3117" s="218"/>
      <c r="AI3117" s="218"/>
      <c r="AJ3117" s="218"/>
      <c r="AK3117" s="218"/>
      <c r="AL3117" s="218"/>
      <c r="AM3117" s="218"/>
      <c r="AN3117" s="218"/>
      <c r="AO3117" s="218"/>
      <c r="AP3117" s="218"/>
      <c r="AQ3117" s="218"/>
      <c r="AR3117" s="218"/>
      <c r="AS3117" s="218"/>
      <c r="AT3117" s="218"/>
    </row>
    <row r="3118" spans="2:46" s="60" customFormat="1" x14ac:dyDescent="0.2">
      <c r="B3118" s="61"/>
      <c r="E3118" s="61"/>
      <c r="F3118" s="61"/>
      <c r="G3118" s="61"/>
      <c r="H3118" s="61"/>
      <c r="I3118" s="111"/>
      <c r="J3118" s="216"/>
      <c r="K3118" s="217"/>
      <c r="L3118" s="216"/>
      <c r="M3118" s="217"/>
      <c r="N3118" s="216"/>
      <c r="O3118" s="217"/>
      <c r="P3118" s="216"/>
      <c r="Q3118" s="217"/>
      <c r="R3118" s="216"/>
      <c r="S3118" s="218"/>
      <c r="T3118" s="218"/>
      <c r="U3118" s="218"/>
      <c r="V3118" s="218"/>
      <c r="W3118" s="218"/>
      <c r="X3118" s="218"/>
      <c r="Y3118" s="218"/>
      <c r="Z3118" s="218"/>
      <c r="AA3118" s="218"/>
      <c r="AB3118" s="218"/>
      <c r="AC3118" s="218"/>
      <c r="AD3118" s="218"/>
      <c r="AE3118" s="218"/>
      <c r="AF3118" s="218"/>
      <c r="AG3118" s="218"/>
      <c r="AH3118" s="218"/>
      <c r="AI3118" s="218"/>
      <c r="AJ3118" s="218"/>
      <c r="AK3118" s="218"/>
      <c r="AL3118" s="218"/>
      <c r="AM3118" s="218"/>
      <c r="AN3118" s="218"/>
      <c r="AO3118" s="218"/>
      <c r="AP3118" s="218"/>
      <c r="AQ3118" s="218"/>
      <c r="AR3118" s="218"/>
      <c r="AS3118" s="218"/>
      <c r="AT3118" s="218"/>
    </row>
    <row r="3119" spans="2:46" s="60" customFormat="1" x14ac:dyDescent="0.2">
      <c r="B3119" s="61"/>
      <c r="E3119" s="61"/>
      <c r="F3119" s="61"/>
      <c r="G3119" s="61"/>
      <c r="H3119" s="61"/>
      <c r="I3119" s="111"/>
      <c r="J3119" s="216"/>
      <c r="K3119" s="217"/>
      <c r="L3119" s="216"/>
      <c r="M3119" s="217"/>
      <c r="N3119" s="216"/>
      <c r="O3119" s="217"/>
      <c r="P3119" s="216"/>
      <c r="Q3119" s="217"/>
      <c r="R3119" s="216"/>
      <c r="S3119" s="218"/>
      <c r="T3119" s="218"/>
      <c r="U3119" s="218"/>
      <c r="V3119" s="218"/>
      <c r="W3119" s="218"/>
      <c r="X3119" s="218"/>
      <c r="Y3119" s="218"/>
      <c r="Z3119" s="218"/>
      <c r="AA3119" s="218"/>
      <c r="AB3119" s="218"/>
      <c r="AC3119" s="218"/>
      <c r="AD3119" s="218"/>
      <c r="AE3119" s="218"/>
      <c r="AF3119" s="218"/>
      <c r="AG3119" s="218"/>
      <c r="AH3119" s="218"/>
      <c r="AI3119" s="218"/>
      <c r="AJ3119" s="218"/>
      <c r="AK3119" s="218"/>
      <c r="AL3119" s="218"/>
      <c r="AM3119" s="218"/>
      <c r="AN3119" s="218"/>
      <c r="AO3119" s="218"/>
      <c r="AP3119" s="218"/>
      <c r="AQ3119" s="218"/>
      <c r="AR3119" s="218"/>
      <c r="AS3119" s="218"/>
      <c r="AT3119" s="218"/>
    </row>
    <row r="3120" spans="2:46" s="60" customFormat="1" x14ac:dyDescent="0.2">
      <c r="B3120" s="61"/>
      <c r="E3120" s="61"/>
      <c r="F3120" s="61"/>
      <c r="G3120" s="61"/>
      <c r="H3120" s="61"/>
      <c r="I3120" s="111"/>
      <c r="J3120" s="216"/>
      <c r="K3120" s="217"/>
      <c r="L3120" s="216"/>
      <c r="M3120" s="217"/>
      <c r="N3120" s="216"/>
      <c r="O3120" s="217"/>
      <c r="P3120" s="216"/>
      <c r="Q3120" s="217"/>
      <c r="R3120" s="216"/>
      <c r="S3120" s="218"/>
      <c r="T3120" s="218"/>
      <c r="U3120" s="218"/>
      <c r="V3120" s="218"/>
      <c r="W3120" s="218"/>
      <c r="X3120" s="218"/>
      <c r="Y3120" s="218"/>
      <c r="Z3120" s="218"/>
      <c r="AA3120" s="218"/>
      <c r="AB3120" s="218"/>
      <c r="AC3120" s="218"/>
      <c r="AD3120" s="218"/>
      <c r="AE3120" s="218"/>
      <c r="AF3120" s="218"/>
      <c r="AG3120" s="218"/>
      <c r="AH3120" s="218"/>
      <c r="AI3120" s="218"/>
      <c r="AJ3120" s="218"/>
      <c r="AK3120" s="218"/>
      <c r="AL3120" s="218"/>
      <c r="AM3120" s="218"/>
      <c r="AN3120" s="218"/>
      <c r="AO3120" s="218"/>
      <c r="AP3120" s="218"/>
      <c r="AQ3120" s="218"/>
      <c r="AR3120" s="218"/>
      <c r="AS3120" s="218"/>
      <c r="AT3120" s="218"/>
    </row>
    <row r="3121" spans="2:46" s="60" customFormat="1" x14ac:dyDescent="0.2">
      <c r="B3121" s="61"/>
      <c r="E3121" s="61"/>
      <c r="F3121" s="61"/>
      <c r="G3121" s="61"/>
      <c r="H3121" s="61"/>
      <c r="I3121" s="111"/>
      <c r="J3121" s="216"/>
      <c r="K3121" s="217"/>
      <c r="L3121" s="216"/>
      <c r="M3121" s="217"/>
      <c r="N3121" s="216"/>
      <c r="O3121" s="217"/>
      <c r="P3121" s="216"/>
      <c r="Q3121" s="217"/>
      <c r="R3121" s="216"/>
      <c r="S3121" s="218"/>
      <c r="T3121" s="218"/>
      <c r="U3121" s="218"/>
      <c r="V3121" s="218"/>
      <c r="W3121" s="218"/>
      <c r="X3121" s="218"/>
      <c r="Y3121" s="218"/>
      <c r="Z3121" s="218"/>
      <c r="AA3121" s="218"/>
      <c r="AB3121" s="218"/>
      <c r="AC3121" s="218"/>
      <c r="AD3121" s="218"/>
      <c r="AE3121" s="218"/>
      <c r="AF3121" s="218"/>
      <c r="AG3121" s="218"/>
      <c r="AH3121" s="218"/>
      <c r="AI3121" s="218"/>
      <c r="AJ3121" s="218"/>
      <c r="AK3121" s="218"/>
      <c r="AL3121" s="218"/>
      <c r="AM3121" s="218"/>
      <c r="AN3121" s="218"/>
      <c r="AO3121" s="218"/>
      <c r="AP3121" s="218"/>
      <c r="AQ3121" s="218"/>
      <c r="AR3121" s="218"/>
      <c r="AS3121" s="218"/>
      <c r="AT3121" s="218"/>
    </row>
    <row r="3122" spans="2:46" s="60" customFormat="1" x14ac:dyDescent="0.2">
      <c r="B3122" s="61"/>
      <c r="E3122" s="61"/>
      <c r="F3122" s="61"/>
      <c r="G3122" s="61"/>
      <c r="H3122" s="61"/>
      <c r="I3122" s="111"/>
      <c r="J3122" s="216"/>
      <c r="K3122" s="217"/>
      <c r="L3122" s="216"/>
      <c r="M3122" s="217"/>
      <c r="N3122" s="216"/>
      <c r="O3122" s="217"/>
      <c r="P3122" s="216"/>
      <c r="Q3122" s="217"/>
      <c r="R3122" s="216"/>
      <c r="S3122" s="218"/>
      <c r="T3122" s="218"/>
      <c r="U3122" s="218"/>
      <c r="V3122" s="218"/>
      <c r="W3122" s="218"/>
      <c r="X3122" s="218"/>
      <c r="Y3122" s="218"/>
      <c r="Z3122" s="218"/>
      <c r="AA3122" s="218"/>
      <c r="AB3122" s="218"/>
      <c r="AC3122" s="218"/>
      <c r="AD3122" s="218"/>
      <c r="AE3122" s="218"/>
      <c r="AF3122" s="218"/>
      <c r="AG3122" s="218"/>
      <c r="AH3122" s="218"/>
      <c r="AI3122" s="218"/>
      <c r="AJ3122" s="218"/>
      <c r="AK3122" s="218"/>
      <c r="AL3122" s="218"/>
      <c r="AM3122" s="218"/>
      <c r="AN3122" s="218"/>
      <c r="AO3122" s="218"/>
      <c r="AP3122" s="218"/>
      <c r="AQ3122" s="218"/>
      <c r="AR3122" s="218"/>
      <c r="AS3122" s="218"/>
      <c r="AT3122" s="218"/>
    </row>
    <row r="3123" spans="2:46" s="60" customFormat="1" x14ac:dyDescent="0.2">
      <c r="B3123" s="61"/>
      <c r="E3123" s="61"/>
      <c r="F3123" s="61"/>
      <c r="G3123" s="61"/>
      <c r="H3123" s="61"/>
      <c r="I3123" s="111"/>
      <c r="J3123" s="216"/>
      <c r="K3123" s="217"/>
      <c r="L3123" s="216"/>
      <c r="M3123" s="217"/>
      <c r="N3123" s="216"/>
      <c r="O3123" s="217"/>
      <c r="P3123" s="216"/>
      <c r="Q3123" s="217"/>
      <c r="R3123" s="216"/>
      <c r="S3123" s="218"/>
      <c r="T3123" s="218"/>
      <c r="U3123" s="218"/>
      <c r="V3123" s="218"/>
      <c r="W3123" s="218"/>
      <c r="X3123" s="218"/>
      <c r="Y3123" s="218"/>
      <c r="Z3123" s="218"/>
      <c r="AA3123" s="218"/>
      <c r="AB3123" s="218"/>
      <c r="AC3123" s="218"/>
      <c r="AD3123" s="218"/>
      <c r="AE3123" s="218"/>
      <c r="AF3123" s="218"/>
      <c r="AG3123" s="218"/>
      <c r="AH3123" s="218"/>
      <c r="AI3123" s="218"/>
      <c r="AJ3123" s="218"/>
      <c r="AK3123" s="218"/>
      <c r="AL3123" s="218"/>
      <c r="AM3123" s="218"/>
      <c r="AN3123" s="218"/>
      <c r="AO3123" s="218"/>
      <c r="AP3123" s="218"/>
      <c r="AQ3123" s="218"/>
      <c r="AR3123" s="218"/>
      <c r="AS3123" s="218"/>
      <c r="AT3123" s="218"/>
    </row>
    <row r="3124" spans="2:46" s="60" customFormat="1" x14ac:dyDescent="0.2">
      <c r="B3124" s="61"/>
      <c r="E3124" s="61"/>
      <c r="F3124" s="61"/>
      <c r="G3124" s="61"/>
      <c r="H3124" s="61"/>
      <c r="I3124" s="111"/>
      <c r="J3124" s="216"/>
      <c r="K3124" s="217"/>
      <c r="L3124" s="216"/>
      <c r="M3124" s="217"/>
      <c r="N3124" s="216"/>
      <c r="O3124" s="217"/>
      <c r="P3124" s="216"/>
      <c r="Q3124" s="217"/>
      <c r="R3124" s="216"/>
      <c r="S3124" s="218"/>
      <c r="T3124" s="218"/>
      <c r="U3124" s="218"/>
      <c r="V3124" s="218"/>
      <c r="W3124" s="218"/>
      <c r="X3124" s="218"/>
      <c r="Y3124" s="218"/>
      <c r="Z3124" s="218"/>
      <c r="AA3124" s="218"/>
      <c r="AB3124" s="218"/>
      <c r="AC3124" s="218"/>
      <c r="AD3124" s="218"/>
      <c r="AE3124" s="218"/>
      <c r="AF3124" s="218"/>
      <c r="AG3124" s="218"/>
      <c r="AH3124" s="218"/>
      <c r="AI3124" s="218"/>
      <c r="AJ3124" s="218"/>
      <c r="AK3124" s="218"/>
      <c r="AL3124" s="218"/>
      <c r="AM3124" s="218"/>
      <c r="AN3124" s="218"/>
      <c r="AO3124" s="218"/>
      <c r="AP3124" s="218"/>
      <c r="AQ3124" s="218"/>
      <c r="AR3124" s="218"/>
      <c r="AS3124" s="218"/>
      <c r="AT3124" s="218"/>
    </row>
    <row r="3125" spans="2:46" s="60" customFormat="1" x14ac:dyDescent="0.2">
      <c r="B3125" s="61"/>
      <c r="E3125" s="61"/>
      <c r="F3125" s="61"/>
      <c r="G3125" s="61"/>
      <c r="H3125" s="61"/>
      <c r="I3125" s="111"/>
      <c r="J3125" s="216"/>
      <c r="K3125" s="217"/>
      <c r="L3125" s="216"/>
      <c r="M3125" s="217"/>
      <c r="N3125" s="216"/>
      <c r="O3125" s="217"/>
      <c r="P3125" s="216"/>
      <c r="Q3125" s="217"/>
      <c r="R3125" s="216"/>
      <c r="S3125" s="218"/>
      <c r="T3125" s="218"/>
      <c r="U3125" s="218"/>
      <c r="V3125" s="218"/>
      <c r="W3125" s="218"/>
      <c r="X3125" s="218"/>
      <c r="Y3125" s="218"/>
      <c r="Z3125" s="218"/>
      <c r="AA3125" s="218"/>
      <c r="AB3125" s="218"/>
      <c r="AC3125" s="218"/>
      <c r="AD3125" s="218"/>
      <c r="AE3125" s="218"/>
      <c r="AF3125" s="218"/>
      <c r="AG3125" s="218"/>
      <c r="AH3125" s="218"/>
      <c r="AI3125" s="218"/>
      <c r="AJ3125" s="218"/>
      <c r="AK3125" s="218"/>
      <c r="AL3125" s="218"/>
      <c r="AM3125" s="218"/>
      <c r="AN3125" s="218"/>
      <c r="AO3125" s="218"/>
      <c r="AP3125" s="218"/>
      <c r="AQ3125" s="218"/>
      <c r="AR3125" s="218"/>
      <c r="AS3125" s="218"/>
      <c r="AT3125" s="218"/>
    </row>
    <row r="3126" spans="2:46" s="60" customFormat="1" x14ac:dyDescent="0.2">
      <c r="B3126" s="61"/>
      <c r="E3126" s="61"/>
      <c r="F3126" s="61"/>
      <c r="G3126" s="61"/>
      <c r="H3126" s="61"/>
      <c r="I3126" s="111"/>
      <c r="J3126" s="216"/>
      <c r="K3126" s="217"/>
      <c r="L3126" s="216"/>
      <c r="M3126" s="217"/>
      <c r="N3126" s="216"/>
      <c r="O3126" s="217"/>
      <c r="P3126" s="216"/>
      <c r="Q3126" s="217"/>
      <c r="R3126" s="216"/>
      <c r="S3126" s="218"/>
      <c r="T3126" s="218"/>
      <c r="U3126" s="218"/>
      <c r="V3126" s="218"/>
      <c r="W3126" s="218"/>
      <c r="X3126" s="218"/>
      <c r="Y3126" s="218"/>
      <c r="Z3126" s="218"/>
      <c r="AA3126" s="218"/>
      <c r="AB3126" s="218"/>
      <c r="AC3126" s="218"/>
      <c r="AD3126" s="218"/>
      <c r="AE3126" s="218"/>
      <c r="AF3126" s="218"/>
      <c r="AG3126" s="218"/>
      <c r="AH3126" s="218"/>
      <c r="AI3126" s="218"/>
      <c r="AJ3126" s="218"/>
      <c r="AK3126" s="218"/>
      <c r="AL3126" s="218"/>
      <c r="AM3126" s="218"/>
      <c r="AN3126" s="218"/>
      <c r="AO3126" s="218"/>
      <c r="AP3126" s="218"/>
      <c r="AQ3126" s="218"/>
      <c r="AR3126" s="218"/>
      <c r="AS3126" s="218"/>
      <c r="AT3126" s="218"/>
    </row>
    <row r="3127" spans="2:46" s="60" customFormat="1" x14ac:dyDescent="0.2">
      <c r="B3127" s="61"/>
      <c r="E3127" s="61"/>
      <c r="F3127" s="61"/>
      <c r="G3127" s="61"/>
      <c r="H3127" s="61"/>
      <c r="I3127" s="111"/>
      <c r="J3127" s="216"/>
      <c r="K3127" s="217"/>
      <c r="L3127" s="216"/>
      <c r="M3127" s="217"/>
      <c r="N3127" s="216"/>
      <c r="O3127" s="217"/>
      <c r="P3127" s="216"/>
      <c r="Q3127" s="217"/>
      <c r="R3127" s="216"/>
      <c r="S3127" s="218"/>
      <c r="T3127" s="218"/>
      <c r="U3127" s="218"/>
      <c r="V3127" s="218"/>
      <c r="W3127" s="218"/>
      <c r="X3127" s="218"/>
      <c r="Y3127" s="218"/>
      <c r="Z3127" s="218"/>
      <c r="AA3127" s="218"/>
      <c r="AB3127" s="218"/>
      <c r="AC3127" s="218"/>
      <c r="AD3127" s="218"/>
      <c r="AE3127" s="218"/>
      <c r="AF3127" s="218"/>
      <c r="AG3127" s="218"/>
      <c r="AH3127" s="218"/>
      <c r="AI3127" s="218"/>
      <c r="AJ3127" s="218"/>
      <c r="AK3127" s="218"/>
      <c r="AL3127" s="218"/>
      <c r="AM3127" s="218"/>
      <c r="AN3127" s="218"/>
      <c r="AO3127" s="218"/>
      <c r="AP3127" s="218"/>
      <c r="AQ3127" s="218"/>
      <c r="AR3127" s="218"/>
      <c r="AS3127" s="218"/>
      <c r="AT3127" s="218"/>
    </row>
  </sheetData>
  <sheetProtection password="F8B3" sheet="1" objects="1" scenarios="1" selectLockedCells="1" selectUnlockedCells="1"/>
  <mergeCells count="149">
    <mergeCell ref="B1262:G1262"/>
    <mergeCell ref="A1276:G1276"/>
    <mergeCell ref="A2695:G2695"/>
    <mergeCell ref="A2723:G2723"/>
    <mergeCell ref="A2025:R2027"/>
    <mergeCell ref="A1342:G1342"/>
    <mergeCell ref="B1335:G1335"/>
    <mergeCell ref="A1275:G1275"/>
    <mergeCell ref="B1344:G1344"/>
    <mergeCell ref="A1636:G1636"/>
    <mergeCell ref="B1287:G1287"/>
    <mergeCell ref="B1363:G1363"/>
    <mergeCell ref="A1343:G1343"/>
    <mergeCell ref="B1458:G1458"/>
    <mergeCell ref="A1457:G1457"/>
    <mergeCell ref="A1539:G1539"/>
    <mergeCell ref="A2663:G2663"/>
    <mergeCell ref="B1741:G1741"/>
    <mergeCell ref="A2662:G2662"/>
    <mergeCell ref="A2694:G2694"/>
    <mergeCell ref="B2678:G2678"/>
    <mergeCell ref="B1655:G1655"/>
    <mergeCell ref="A2922:G2922"/>
    <mergeCell ref="B2938:G2938"/>
    <mergeCell ref="B2828:G2828"/>
    <mergeCell ref="B2898:G2898"/>
    <mergeCell ref="A2749:G2749"/>
    <mergeCell ref="B2751:G2751"/>
    <mergeCell ref="B2785:G2785"/>
    <mergeCell ref="B2955:G2955"/>
    <mergeCell ref="B2798:G2798"/>
    <mergeCell ref="B2825:G2825"/>
    <mergeCell ref="B2809:G2809"/>
    <mergeCell ref="B2952:G2952"/>
    <mergeCell ref="A2937:G2937"/>
    <mergeCell ref="A2877:G2877"/>
    <mergeCell ref="A2750:G2750"/>
    <mergeCell ref="A2784:G2784"/>
    <mergeCell ref="A2783:G2783"/>
    <mergeCell ref="A2921:G2921"/>
    <mergeCell ref="B2902:G2902"/>
    <mergeCell ref="B2895:G2895"/>
    <mergeCell ref="B2879:G2879"/>
    <mergeCell ref="B2765:G2765"/>
    <mergeCell ref="A2807:G2807"/>
    <mergeCell ref="B2831:G2831"/>
    <mergeCell ref="B3058:G3058"/>
    <mergeCell ref="B3038:G3038"/>
    <mergeCell ref="B3043:G3043"/>
    <mergeCell ref="A3041:G3041"/>
    <mergeCell ref="A3042:G3042"/>
    <mergeCell ref="B2923:G2923"/>
    <mergeCell ref="B3055:G3055"/>
    <mergeCell ref="B3029:G3029"/>
    <mergeCell ref="B2996:G2996"/>
    <mergeCell ref="B2931:G2931"/>
    <mergeCell ref="A3028:G3028"/>
    <mergeCell ref="A3027:G3027"/>
    <mergeCell ref="B3013:G3013"/>
    <mergeCell ref="B3016:G3016"/>
    <mergeCell ref="A2995:G2995"/>
    <mergeCell ref="B2970:G2970"/>
    <mergeCell ref="A2969:G2969"/>
    <mergeCell ref="B2980:G2980"/>
    <mergeCell ref="A2936:G2936"/>
    <mergeCell ref="A2968:G2968"/>
    <mergeCell ref="A2994:G2994"/>
    <mergeCell ref="A2808:G2808"/>
    <mergeCell ref="A2878:G2878"/>
    <mergeCell ref="B2664:G2664"/>
    <mergeCell ref="A2722:G2722"/>
    <mergeCell ref="B1758:G1758"/>
    <mergeCell ref="B2740:G2740"/>
    <mergeCell ref="B2724:G2724"/>
    <mergeCell ref="B2681:G2681"/>
    <mergeCell ref="A6:G6"/>
    <mergeCell ref="B60:G60"/>
    <mergeCell ref="B444:G444"/>
    <mergeCell ref="B675:G675"/>
    <mergeCell ref="B8:G8"/>
    <mergeCell ref="A7:G7"/>
    <mergeCell ref="B1129:G1129"/>
    <mergeCell ref="B742:G742"/>
    <mergeCell ref="B815:G815"/>
    <mergeCell ref="B876:G876"/>
    <mergeCell ref="B943:G943"/>
    <mergeCell ref="B1029:G1029"/>
    <mergeCell ref="B1117:G1117"/>
    <mergeCell ref="B1277:G1277"/>
    <mergeCell ref="B1533:G1533"/>
    <mergeCell ref="A1739:G1739"/>
    <mergeCell ref="J62:P62"/>
    <mergeCell ref="J446:P446"/>
    <mergeCell ref="J742:R742"/>
    <mergeCell ref="J815:R815"/>
    <mergeCell ref="J876:R876"/>
    <mergeCell ref="J1344:R1344"/>
    <mergeCell ref="J943:R943"/>
    <mergeCell ref="J1029:R1029"/>
    <mergeCell ref="J1197:R1197"/>
    <mergeCell ref="J1262:R1262"/>
    <mergeCell ref="B1197:G1197"/>
    <mergeCell ref="J1741:R1741"/>
    <mergeCell ref="J1758:R1758"/>
    <mergeCell ref="J2751:R2751"/>
    <mergeCell ref="J2765:R2765"/>
    <mergeCell ref="J2785:R2785"/>
    <mergeCell ref="J1277:R1277"/>
    <mergeCell ref="J1287:R1287"/>
    <mergeCell ref="J1363:R1363"/>
    <mergeCell ref="J1458:R1458"/>
    <mergeCell ref="J1474:R1474"/>
    <mergeCell ref="J1561:R1561"/>
    <mergeCell ref="J1564:R1564"/>
    <mergeCell ref="A1456:G1456"/>
    <mergeCell ref="B1540:G1540"/>
    <mergeCell ref="A1637:G1637"/>
    <mergeCell ref="B1474:G1474"/>
    <mergeCell ref="B1564:G1564"/>
    <mergeCell ref="B1638:G1638"/>
    <mergeCell ref="B1561:G1561"/>
    <mergeCell ref="A1538:G1538"/>
    <mergeCell ref="A1740:G1740"/>
    <mergeCell ref="B2708:G2708"/>
    <mergeCell ref="B2696:G2696"/>
    <mergeCell ref="J3038:R3038"/>
    <mergeCell ref="J3043:R3043"/>
    <mergeCell ref="J2970:R2970"/>
    <mergeCell ref="J2980:R2980"/>
    <mergeCell ref="J3055:R3055"/>
    <mergeCell ref="J3058:R3058"/>
    <mergeCell ref="J2831:R2831"/>
    <mergeCell ref="J8:R8"/>
    <mergeCell ref="J2996:R2996"/>
    <mergeCell ref="J3013:R3013"/>
    <mergeCell ref="J3016:R3016"/>
    <mergeCell ref="J3029:R3029"/>
    <mergeCell ref="J2902:R2902"/>
    <mergeCell ref="J2923:R2923"/>
    <mergeCell ref="J2931:R2931"/>
    <mergeCell ref="J2938:R2938"/>
    <mergeCell ref="J2952:R2952"/>
    <mergeCell ref="J2955:R2955"/>
    <mergeCell ref="J2825:R2825"/>
    <mergeCell ref="J2809:R2809"/>
    <mergeCell ref="J2828:R2828"/>
    <mergeCell ref="J2895:R2895"/>
    <mergeCell ref="J2879:R2879"/>
    <mergeCell ref="J2898:R2898"/>
  </mergeCells>
  <phoneticPr fontId="1" type="noConversion"/>
  <printOptions horizontalCentered="1" verticalCentered="1"/>
  <pageMargins left="0.73" right="0.23" top="0.32" bottom="0.17" header="0.17" footer="0.17"/>
  <pageSetup scale="80" orientation="landscape" r:id="rId1"/>
  <headerFooter alignWithMargins="0">
    <oddHeader>&amp;C&amp;"Arial Black,Regular"&amp;12New Mexico Public Education Department
Uniform Chart of Accounts (UCOA)&amp;Rversion 2.8</oddHeader>
    <oddFooter>&amp;C&amp;F&amp;R&amp;P of &amp;N</oddFooter>
  </headerFooter>
  <rowBreaks count="39" manualBreakCount="39">
    <brk id="83" max="6" man="1"/>
    <brk id="159" max="6" man="1"/>
    <brk id="236" max="6" man="1"/>
    <brk id="318" max="6" man="1"/>
    <brk id="397" max="6" man="1"/>
    <brk id="477" max="6" man="1"/>
    <brk id="554" max="6" man="1"/>
    <brk id="636" max="6" man="1"/>
    <brk id="720" max="6" man="1"/>
    <brk id="798" max="6" man="1"/>
    <brk id="882" max="6" man="1"/>
    <brk id="961" max="6" man="1"/>
    <brk id="1044" max="6" man="1"/>
    <brk id="1120" max="6" man="1"/>
    <brk id="1199" max="6" man="1"/>
    <brk id="1274" max="6" man="1"/>
    <brk id="1346" max="6" man="1"/>
    <brk id="1422" max="6" man="1"/>
    <brk id="1501" max="6" man="1"/>
    <brk id="1579" max="6" man="1"/>
    <brk id="1656" max="6" man="1"/>
    <brk id="1731" max="6" man="1"/>
    <brk id="1808" max="6" man="1"/>
    <brk id="1881" max="6" man="1"/>
    <brk id="1956" max="6" man="1"/>
    <brk id="2038" max="6" man="1"/>
    <brk id="2115" max="6" man="1"/>
    <brk id="2191" max="6" man="1"/>
    <brk id="2268" max="6" man="1"/>
    <brk id="2345" max="6" man="1"/>
    <brk id="2428" max="6" man="1"/>
    <brk id="2504" max="6" man="1"/>
    <brk id="2581" max="6" man="1"/>
    <brk id="2661" max="6" man="1"/>
    <brk id="2730" max="6" man="1"/>
    <brk id="2800" max="6" man="1"/>
    <brk id="2874" max="6" man="1"/>
    <brk id="2946" max="6" man="1"/>
    <brk id="3015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3</xdr:col>
                <xdr:colOff>1095375</xdr:colOff>
                <xdr:row>2071</xdr:row>
                <xdr:rowOff>66675</xdr:rowOff>
              </from>
              <to>
                <xdr:col>5</xdr:col>
                <xdr:colOff>561975</xdr:colOff>
                <xdr:row>2077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  <mc:AlternateContent xmlns:mc="http://schemas.openxmlformats.org/markup-compatibility/2006">
      <mc:Choice Requires="x14">
        <oleObject progId="Word.Document.8" shapeId="3074" r:id="rId6">
          <objectPr defaultSize="0" autoPict="0" r:id="rId7">
            <anchor moveWithCells="1">
              <from>
                <xdr:col>3</xdr:col>
                <xdr:colOff>1524000</xdr:colOff>
                <xdr:row>2172</xdr:row>
                <xdr:rowOff>38100</xdr:rowOff>
              </from>
              <to>
                <xdr:col>6</xdr:col>
                <xdr:colOff>85725</xdr:colOff>
                <xdr:row>2178</xdr:row>
                <xdr:rowOff>76200</xdr:rowOff>
              </to>
            </anchor>
          </objectPr>
        </oleObject>
      </mc:Choice>
      <mc:Fallback>
        <oleObject progId="Word.Document.8" shapeId="3074" r:id="rId6"/>
      </mc:Fallback>
    </mc:AlternateContent>
    <mc:AlternateContent xmlns:mc="http://schemas.openxmlformats.org/markup-compatibility/2006">
      <mc:Choice Requires="x14">
        <oleObject progId="Word.Document.8" shapeId="3075" r:id="rId8">
          <objectPr defaultSize="0" autoPict="0" r:id="rId7">
            <anchor moveWithCells="1">
              <from>
                <xdr:col>3</xdr:col>
                <xdr:colOff>1638300</xdr:colOff>
                <xdr:row>2261</xdr:row>
                <xdr:rowOff>66675</xdr:rowOff>
              </from>
              <to>
                <xdr:col>6</xdr:col>
                <xdr:colOff>200025</xdr:colOff>
                <xdr:row>2267</xdr:row>
                <xdr:rowOff>104775</xdr:rowOff>
              </to>
            </anchor>
          </objectPr>
        </oleObject>
      </mc:Choice>
      <mc:Fallback>
        <oleObject progId="Word.Document.8" shapeId="3075" r:id="rId8"/>
      </mc:Fallback>
    </mc:AlternateContent>
    <mc:AlternateContent xmlns:mc="http://schemas.openxmlformats.org/markup-compatibility/2006">
      <mc:Choice Requires="x14">
        <oleObject progId="Word.Document.8" shapeId="3076" r:id="rId9">
          <objectPr defaultSize="0" autoPict="0" r:id="rId10">
            <anchor moveWithCells="1">
              <from>
                <xdr:col>3</xdr:col>
                <xdr:colOff>876300</xdr:colOff>
                <xdr:row>2335</xdr:row>
                <xdr:rowOff>47625</xdr:rowOff>
              </from>
              <to>
                <xdr:col>5</xdr:col>
                <xdr:colOff>219075</xdr:colOff>
                <xdr:row>2341</xdr:row>
                <xdr:rowOff>85725</xdr:rowOff>
              </to>
            </anchor>
          </objectPr>
        </oleObject>
      </mc:Choice>
      <mc:Fallback>
        <oleObject progId="Word.Document.8" shapeId="3076" r:id="rId9"/>
      </mc:Fallback>
    </mc:AlternateContent>
    <mc:AlternateContent xmlns:mc="http://schemas.openxmlformats.org/markup-compatibility/2006">
      <mc:Choice Requires="x14">
        <oleObject progId="Word.Document.8" shapeId="3077" r:id="rId11">
          <objectPr defaultSize="0" autoPict="0" r:id="rId12">
            <anchor moveWithCells="1">
              <from>
                <xdr:col>3</xdr:col>
                <xdr:colOff>1666875</xdr:colOff>
                <xdr:row>2385</xdr:row>
                <xdr:rowOff>28575</xdr:rowOff>
              </from>
              <to>
                <xdr:col>5</xdr:col>
                <xdr:colOff>238125</xdr:colOff>
                <xdr:row>2389</xdr:row>
                <xdr:rowOff>114300</xdr:rowOff>
              </to>
            </anchor>
          </objectPr>
        </oleObject>
      </mc:Choice>
      <mc:Fallback>
        <oleObject progId="Word.Document.8" shapeId="3077" r:id="rId11"/>
      </mc:Fallback>
    </mc:AlternateContent>
    <mc:AlternateContent xmlns:mc="http://schemas.openxmlformats.org/markup-compatibility/2006">
      <mc:Choice Requires="x14">
        <oleObject progId="Word.Document.8" shapeId="3078" r:id="rId13">
          <objectPr defaultSize="0" autoPict="0" r:id="rId14">
            <anchor moveWithCells="1">
              <from>
                <xdr:col>3</xdr:col>
                <xdr:colOff>1095375</xdr:colOff>
                <xdr:row>2444</xdr:row>
                <xdr:rowOff>0</xdr:rowOff>
              </from>
              <to>
                <xdr:col>5</xdr:col>
                <xdr:colOff>447675</xdr:colOff>
                <xdr:row>2450</xdr:row>
                <xdr:rowOff>38100</xdr:rowOff>
              </to>
            </anchor>
          </objectPr>
        </oleObject>
      </mc:Choice>
      <mc:Fallback>
        <oleObject progId="Word.Document.8" shapeId="3078" r:id="rId13"/>
      </mc:Fallback>
    </mc:AlternateContent>
    <mc:AlternateContent xmlns:mc="http://schemas.openxmlformats.org/markup-compatibility/2006">
      <mc:Choice Requires="x14">
        <oleObject progId="Word.Document.8" shapeId="3080" r:id="rId15">
          <objectPr defaultSize="0" autoPict="0" r:id="rId16">
            <anchor moveWithCells="1">
              <from>
                <xdr:col>3</xdr:col>
                <xdr:colOff>962025</xdr:colOff>
                <xdr:row>2539</xdr:row>
                <xdr:rowOff>66675</xdr:rowOff>
              </from>
              <to>
                <xdr:col>5</xdr:col>
                <xdr:colOff>171450</xdr:colOff>
                <xdr:row>2545</xdr:row>
                <xdr:rowOff>28575</xdr:rowOff>
              </to>
            </anchor>
          </objectPr>
        </oleObject>
      </mc:Choice>
      <mc:Fallback>
        <oleObject progId="Word.Document.8" shapeId="3080" r:id="rId15"/>
      </mc:Fallback>
    </mc:AlternateContent>
    <mc:AlternateContent xmlns:mc="http://schemas.openxmlformats.org/markup-compatibility/2006">
      <mc:Choice Requires="x14">
        <oleObject progId="Word.Document.8" shapeId="3081" r:id="rId17">
          <objectPr defaultSize="0" autoPict="0" r:id="rId18">
            <anchor moveWithCells="1">
              <from>
                <xdr:col>3</xdr:col>
                <xdr:colOff>1466850</xdr:colOff>
                <xdr:row>2636</xdr:row>
                <xdr:rowOff>123825</xdr:rowOff>
              </from>
              <to>
                <xdr:col>6</xdr:col>
                <xdr:colOff>28575</xdr:colOff>
                <xdr:row>2643</xdr:row>
                <xdr:rowOff>9525</xdr:rowOff>
              </to>
            </anchor>
          </objectPr>
        </oleObject>
      </mc:Choice>
      <mc:Fallback>
        <oleObject progId="Word.Document.8" shapeId="3081" r:id="rId17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56AC85CCA7045B89887FE4BB6AECE" ma:contentTypeVersion="5" ma:contentTypeDescription="Create a new document." ma:contentTypeScope="" ma:versionID="64a0089f08bbc6890dcec6e2b5a62a56">
  <xsd:schema xmlns:xsd="http://www.w3.org/2001/XMLSchema" xmlns:xs="http://www.w3.org/2001/XMLSchema" xmlns:p="http://schemas.microsoft.com/office/2006/metadata/properties" xmlns:ns2="22d0b12d-c1bf-49f5-9ba9-733e3453057b" targetNamespace="http://schemas.microsoft.com/office/2006/metadata/properties" ma:root="true" ma:fieldsID="eaa470e9d6873c683e860d4ec05a6465" ns2:_="">
    <xsd:import namespace="22d0b12d-c1bf-49f5-9ba9-733e3453057b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Document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0b12d-c1bf-49f5-9ba9-733e3453057b" elementFormDefault="qualified">
    <xsd:import namespace="http://schemas.microsoft.com/office/2006/documentManagement/types"/>
    <xsd:import namespace="http://schemas.microsoft.com/office/infopath/2007/PartnerControls"/>
    <xsd:element name="DocumentName" ma:index="8" nillable="true" ma:displayName="DocumentName" ma:internalName="DocumentName">
      <xsd:simpleType>
        <xsd:restriction base="dms:Text">
          <xsd:maxLength value="255"/>
        </xsd:restriction>
      </xsd:simpleType>
    </xsd:element>
    <xsd:element name="DocumentPath" ma:index="11" nillable="true" ma:displayName="DocumentPath" ma:internalName="DocumentPath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th xmlns="22d0b12d-c1bf-49f5-9ba9-733e3453057b">/sites/Transfer/_layouts/download.aspx?SourceUrl=https://eui.ped.state.nm.us/sites/Transfer/Charters/2016%20New%20Applicants/Hozho%20Academy/Appendices/Appendix%20G%20-%205%20year%20Budget%20Plan%20Hozho.xlsx</DocumentPath>
    <DocumentName xmlns="22d0b12d-c1bf-49f5-9ba9-733e3453057b">Appendix G - 5 year Budget Plan Hozho.xlsx</DocumentName>
  </documentManagement>
</p:properties>
</file>

<file path=customXml/itemProps1.xml><?xml version="1.0" encoding="utf-8"?>
<ds:datastoreItem xmlns:ds="http://schemas.openxmlformats.org/officeDocument/2006/customXml" ds:itemID="{0B960E5C-B396-4754-BD73-AD11B2F9C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2B557-EDD3-4129-A01E-46D679CC2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0b12d-c1bf-49f5-9ba9-733e34530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F3623-B287-46EB-AE7F-4ED93E85895A}">
  <ds:schemaRefs>
    <ds:schemaRef ds:uri="http://schemas.microsoft.com/office/2006/metadata/properties"/>
    <ds:schemaRef ds:uri="http://schemas.microsoft.com/office/infopath/2007/PartnerControls"/>
    <ds:schemaRef ds:uri="22d0b12d-c1bf-49f5-9ba9-733e345305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Uniform Chart Of Accounts</vt:lpstr>
      <vt:lpstr>'Uniform Chart Of Accounts'!Print_Area</vt:lpstr>
      <vt:lpstr>'Uniform Chart Of Accounts'!Print_Titles</vt:lpstr>
    </vt:vector>
  </TitlesOfParts>
  <Company>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G - 5 year Budget Plan Hozho.xlsx</dc:title>
  <dc:creator>dvigil</dc:creator>
  <cp:lastModifiedBy>Katie Poulos</cp:lastModifiedBy>
  <cp:lastPrinted>2015-04-17T22:21:44Z</cp:lastPrinted>
  <dcterms:created xsi:type="dcterms:W3CDTF">2007-08-02T17:05:05Z</dcterms:created>
  <dcterms:modified xsi:type="dcterms:W3CDTF">2016-06-04T21:04:25Z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0x01010065856AC85CCA7045B89887FE4BB6AECE</vt:lpwstr>
  </property>
  <property fmtid="{D5CDD505-2E9C-101B-9397-08002B2CF9AE}" pid="3" name="WorkflowChangePath">
    <vt:lpwstr>a9766cbf-fe74-4319-9375-564b1c665bd0,2;</vt:lpwstr>
  </property>
</Properties>
</file>