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885" tabRatio="574"/>
  </bookViews>
  <sheets>
    <sheet name="School Funding &amp; Budget" sheetId="12" r:id="rId1"/>
    <sheet name="School Funding &amp; Budget Summary" sheetId="15" r:id="rId2"/>
    <sheet name="lists" sheetId="16" state="hidden" r:id="rId3"/>
  </sheets>
  <definedNames>
    <definedName name="_xlnm._FilterDatabase" localSheetId="2" hidden="1">#REF!</definedName>
    <definedName name="_xlnm._FilterDatabase" localSheetId="0" hidden="1">'School Funding &amp; Budget'!$A$9:$A$11</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'School Funding &amp; Budget'!$A$1:$K$167</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45621"/>
</workbook>
</file>

<file path=xl/calcChain.xml><?xml version="1.0" encoding="utf-8"?>
<calcChain xmlns="http://schemas.openxmlformats.org/spreadsheetml/2006/main">
  <c r="I67" i="12" l="1"/>
  <c r="G31" i="12" l="1"/>
  <c r="A37" i="12"/>
  <c r="D5" i="15" l="1"/>
  <c r="B103" i="12" l="1"/>
  <c r="C5" i="15" l="1"/>
  <c r="I110" i="12" l="1"/>
  <c r="I111" i="12"/>
  <c r="I112" i="12"/>
  <c r="I113" i="12"/>
  <c r="I114" i="12"/>
  <c r="I115" i="12"/>
  <c r="I116" i="12"/>
  <c r="I117" i="12"/>
  <c r="I118" i="12"/>
  <c r="H110" i="12"/>
  <c r="H111" i="12"/>
  <c r="H112" i="12"/>
  <c r="H113" i="12"/>
  <c r="H114" i="12"/>
  <c r="H115" i="12"/>
  <c r="H116" i="12"/>
  <c r="H117" i="12"/>
  <c r="H118" i="12"/>
  <c r="H43" i="12" l="1"/>
  <c r="I43" i="12"/>
  <c r="J43" i="12"/>
  <c r="H44" i="12"/>
  <c r="I44" i="12"/>
  <c r="J44" i="12"/>
  <c r="H45" i="12"/>
  <c r="I45" i="12"/>
  <c r="J45" i="12"/>
  <c r="H46" i="12"/>
  <c r="I46" i="12"/>
  <c r="J46" i="12"/>
  <c r="H47" i="12"/>
  <c r="I47" i="12"/>
  <c r="J47" i="12"/>
  <c r="H48" i="12"/>
  <c r="I48" i="12"/>
  <c r="J48" i="12"/>
  <c r="H49" i="12"/>
  <c r="I49" i="12"/>
  <c r="J49" i="12"/>
  <c r="H50" i="12"/>
  <c r="I50" i="12"/>
  <c r="J50" i="12"/>
  <c r="H51" i="12"/>
  <c r="I51" i="12"/>
  <c r="J51" i="12"/>
  <c r="H52" i="12"/>
  <c r="I52" i="12"/>
  <c r="J52" i="12"/>
  <c r="H53" i="12"/>
  <c r="I53" i="12"/>
  <c r="J53" i="12"/>
  <c r="H54" i="12"/>
  <c r="I54" i="12"/>
  <c r="J54" i="12"/>
  <c r="H55" i="12"/>
  <c r="I55" i="12"/>
  <c r="J55" i="12"/>
  <c r="H56" i="12"/>
  <c r="I56" i="12"/>
  <c r="J56" i="12"/>
  <c r="H57" i="12"/>
  <c r="I57" i="12"/>
  <c r="J57" i="12"/>
  <c r="H58" i="12"/>
  <c r="I58" i="12"/>
  <c r="J58" i="12"/>
  <c r="H59" i="12"/>
  <c r="I59" i="12"/>
  <c r="J59" i="12"/>
  <c r="H60" i="12"/>
  <c r="I60" i="12"/>
  <c r="J60" i="12"/>
  <c r="H61" i="12"/>
  <c r="I61" i="12"/>
  <c r="J61" i="12"/>
  <c r="H62" i="12"/>
  <c r="I62" i="12"/>
  <c r="J62" i="12"/>
  <c r="K60" i="12" l="1"/>
  <c r="K56" i="12"/>
  <c r="K52" i="12"/>
  <c r="K48" i="12"/>
  <c r="K44" i="12"/>
  <c r="K61" i="12"/>
  <c r="K57" i="12"/>
  <c r="K53" i="12"/>
  <c r="K49" i="12"/>
  <c r="K45" i="12"/>
  <c r="K62" i="12"/>
  <c r="K58" i="12"/>
  <c r="K54" i="12"/>
  <c r="K50" i="12"/>
  <c r="K46" i="12"/>
  <c r="K59" i="12"/>
  <c r="K55" i="12"/>
  <c r="K51" i="12"/>
  <c r="K47" i="12"/>
  <c r="K43" i="12"/>
  <c r="J118" i="12"/>
  <c r="J115" i="12" l="1"/>
  <c r="J114" i="12"/>
  <c r="K114" i="12" l="1"/>
  <c r="K115" i="12"/>
  <c r="K94" i="12" l="1"/>
  <c r="K162" i="12"/>
  <c r="J66" i="12" l="1"/>
  <c r="J65" i="12"/>
  <c r="J64" i="12"/>
  <c r="J63" i="12"/>
  <c r="J130" i="12" l="1"/>
  <c r="J129" i="12"/>
  <c r="J128" i="12"/>
  <c r="J127" i="12"/>
  <c r="J126" i="12"/>
  <c r="J125" i="12"/>
  <c r="J124" i="12"/>
  <c r="J123" i="12"/>
  <c r="J122" i="12"/>
  <c r="J121" i="12"/>
  <c r="I130" i="12"/>
  <c r="H130" i="12"/>
  <c r="I129" i="12"/>
  <c r="H129" i="12"/>
  <c r="I128" i="12"/>
  <c r="H128" i="12"/>
  <c r="I127" i="12"/>
  <c r="H127" i="12"/>
  <c r="I126" i="12"/>
  <c r="H126" i="12"/>
  <c r="I125" i="12"/>
  <c r="H125" i="12"/>
  <c r="I124" i="12"/>
  <c r="H124" i="12"/>
  <c r="I123" i="12"/>
  <c r="H123" i="12"/>
  <c r="I122" i="12"/>
  <c r="H122" i="12"/>
  <c r="I121" i="12"/>
  <c r="H121" i="12"/>
  <c r="K123" i="12" l="1"/>
  <c r="K127" i="12"/>
  <c r="K124" i="12"/>
  <c r="K128" i="12"/>
  <c r="K121" i="12"/>
  <c r="K125" i="12"/>
  <c r="K129" i="12"/>
  <c r="K122" i="12"/>
  <c r="K126" i="12"/>
  <c r="K130" i="12"/>
  <c r="D103" i="12" l="1"/>
  <c r="L20" i="12"/>
  <c r="L21" i="12"/>
  <c r="I23" i="12"/>
  <c r="D12" i="15"/>
  <c r="C12" i="15"/>
  <c r="A12" i="15"/>
  <c r="A9" i="15"/>
  <c r="A5" i="15"/>
  <c r="A103" i="12"/>
  <c r="K147" i="12" l="1"/>
  <c r="K146" i="12"/>
  <c r="K145" i="12"/>
  <c r="K144" i="12"/>
  <c r="K143" i="12"/>
  <c r="K80" i="12"/>
  <c r="K79" i="12"/>
  <c r="K78" i="12"/>
  <c r="K77" i="12"/>
  <c r="K76" i="12"/>
  <c r="K75" i="12"/>
  <c r="I134" i="12"/>
  <c r="I133" i="12"/>
  <c r="I132" i="12"/>
  <c r="I131" i="12"/>
  <c r="I120" i="12"/>
  <c r="I119" i="12"/>
  <c r="H134" i="12"/>
  <c r="H133" i="12"/>
  <c r="H132" i="12"/>
  <c r="H131" i="12"/>
  <c r="H120" i="12"/>
  <c r="H119" i="12"/>
  <c r="H66" i="12"/>
  <c r="H65" i="12"/>
  <c r="H64" i="12"/>
  <c r="H63" i="12"/>
  <c r="I66" i="12"/>
  <c r="I65" i="12"/>
  <c r="I64" i="12"/>
  <c r="I63" i="12"/>
  <c r="I135" i="12" l="1"/>
  <c r="H103" i="12"/>
  <c r="K64" i="12"/>
  <c r="K63" i="12"/>
  <c r="K65" i="12"/>
  <c r="K66" i="12"/>
  <c r="J134" i="12"/>
  <c r="K134" i="12" s="1"/>
  <c r="J133" i="12"/>
  <c r="K133" i="12" s="1"/>
  <c r="J132" i="12"/>
  <c r="K132" i="12" s="1"/>
  <c r="J131" i="12"/>
  <c r="K131" i="12" s="1"/>
  <c r="J120" i="12"/>
  <c r="K120" i="12" s="1"/>
  <c r="J119" i="12"/>
  <c r="K119" i="12" s="1"/>
  <c r="K118" i="12"/>
  <c r="J117" i="12"/>
  <c r="K117" i="12" s="1"/>
  <c r="J116" i="12"/>
  <c r="K116" i="12" s="1"/>
  <c r="J113" i="12"/>
  <c r="K113" i="12" s="1"/>
  <c r="J112" i="12"/>
  <c r="K112" i="12" s="1"/>
  <c r="J111" i="12"/>
  <c r="K111" i="12" s="1"/>
  <c r="J110" i="12"/>
  <c r="K110" i="12" s="1"/>
  <c r="K136" i="12" l="1"/>
  <c r="B9" i="15"/>
  <c r="B12" i="15"/>
  <c r="B5" i="15"/>
  <c r="K166" i="12" l="1"/>
  <c r="N9" i="15" s="1"/>
  <c r="O9" i="15"/>
  <c r="K148" i="12"/>
  <c r="K142" i="12"/>
  <c r="K141" i="12"/>
  <c r="K140" i="12"/>
  <c r="K139" i="12"/>
  <c r="K149" i="12" l="1"/>
  <c r="L9" i="15" s="1"/>
  <c r="J9" i="15"/>
  <c r="K68" i="12" l="1"/>
  <c r="J5" i="15"/>
  <c r="E5" i="15"/>
  <c r="F5" i="15" s="1"/>
  <c r="K98" i="12"/>
  <c r="G9" i="15" s="1"/>
  <c r="H9" i="15"/>
  <c r="K74" i="12"/>
  <c r="K73" i="12"/>
  <c r="K72" i="12"/>
  <c r="K71" i="12"/>
  <c r="G5" i="15" l="1"/>
  <c r="E103" i="12"/>
  <c r="E37" i="12"/>
  <c r="C9" i="15"/>
  <c r="K81" i="12"/>
  <c r="E9" i="15" s="1"/>
  <c r="G37" i="12" l="1"/>
  <c r="F37" i="12"/>
  <c r="K9" i="15"/>
  <c r="M5" i="15"/>
  <c r="K5" i="15"/>
  <c r="G103" i="12"/>
  <c r="F103" i="12"/>
  <c r="K84" i="12"/>
  <c r="N5" i="15" l="1"/>
  <c r="F9" i="15"/>
  <c r="I103" i="12"/>
  <c r="L5" i="15"/>
  <c r="K152" i="12"/>
  <c r="K167" i="12" s="1"/>
  <c r="J103" i="12" l="1"/>
  <c r="M9" i="15"/>
  <c r="P9" i="15" s="1"/>
  <c r="K99" i="12"/>
  <c r="D9" i="15"/>
  <c r="I9" i="15"/>
  <c r="Q9" i="15"/>
  <c r="H37" i="12"/>
  <c r="H5" i="15" s="1"/>
  <c r="I5" i="15" s="1"/>
  <c r="O5" i="15" s="1"/>
  <c r="P5" i="15" s="1"/>
  <c r="I37" i="12" l="1"/>
  <c r="J37" i="12" s="1"/>
</calcChain>
</file>

<file path=xl/sharedStrings.xml><?xml version="1.0" encoding="utf-8"?>
<sst xmlns="http://schemas.openxmlformats.org/spreadsheetml/2006/main" count="1004" uniqueCount="852">
  <si>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</si>
  <si>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</si>
  <si>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</si>
  <si>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</si>
  <si>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</si>
  <si>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</si>
  <si>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</si>
  <si>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</si>
  <si>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</si>
  <si>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</si>
  <si>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</si>
  <si>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</si>
  <si>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</si>
  <si>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</si>
  <si>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</si>
  <si>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</si>
  <si>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</si>
  <si>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</si>
  <si>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</si>
  <si>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</si>
  <si>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</si>
  <si>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</si>
  <si>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</si>
  <si>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</si>
  <si>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</si>
  <si>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</si>
  <si>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</si>
  <si>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</si>
  <si>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</si>
  <si>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</si>
  <si>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</si>
  <si>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</si>
  <si>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</si>
  <si>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</si>
  <si>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</si>
  <si>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</si>
  <si>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</si>
  <si>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</si>
  <si>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</si>
  <si>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</si>
  <si>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</si>
  <si>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</si>
  <si>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</si>
  <si>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</si>
  <si>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</si>
  <si>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</si>
  <si>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</si>
  <si>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</si>
  <si>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</si>
  <si>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</si>
  <si>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</si>
  <si>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</si>
  <si>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</si>
  <si>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</si>
  <si>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</si>
  <si>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</si>
  <si>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</si>
  <si>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</si>
  <si>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</si>
  <si>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</si>
  <si>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</si>
  <si>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</si>
  <si>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</si>
  <si>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</si>
  <si>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</si>
  <si>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</si>
  <si>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</si>
  <si>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</si>
  <si>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</si>
  <si>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</si>
  <si>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</si>
  <si>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</si>
  <si>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</si>
  <si>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</si>
  <si>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</si>
  <si>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</si>
  <si>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</si>
  <si>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</si>
  <si>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</si>
  <si>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</si>
  <si>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</si>
  <si>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</si>
  <si>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</si>
  <si>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</si>
  <si>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</si>
  <si>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</si>
  <si>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</si>
  <si>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</si>
  <si>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</si>
  <si>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</si>
  <si>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</si>
  <si>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</si>
  <si>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</si>
  <si>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</si>
  <si>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</si>
  <si>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</si>
  <si>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</si>
  <si>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</si>
  <si>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</si>
  <si>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</si>
  <si>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</si>
  <si>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</si>
  <si>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</si>
  <si>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</si>
  <si>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</si>
  <si>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</si>
  <si>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</si>
  <si>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</si>
  <si>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</si>
  <si>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</si>
  <si>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</si>
  <si>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</si>
  <si>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</si>
  <si>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</si>
  <si>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</si>
  <si>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</si>
  <si>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</si>
  <si>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</si>
  <si>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</si>
  <si>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</si>
  <si>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</si>
  <si>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</si>
  <si>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</si>
  <si>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</si>
  <si>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</si>
  <si>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</si>
  <si>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</si>
  <si>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</si>
  <si>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</si>
  <si>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</si>
  <si>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</si>
  <si>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</si>
  <si>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</si>
  <si>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</si>
  <si>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</si>
  <si>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</si>
  <si>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</si>
  <si>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</si>
  <si>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</si>
  <si>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</si>
  <si>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</si>
  <si>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</si>
  <si>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</si>
  <si>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</si>
  <si>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</si>
  <si>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</si>
  <si>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</si>
  <si>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</si>
  <si>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</si>
  <si>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</si>
  <si>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</si>
  <si>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</si>
  <si>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</si>
  <si>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</si>
  <si>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</si>
  <si>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</si>
  <si>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</si>
  <si>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</si>
  <si>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</si>
  <si>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</si>
  <si>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</si>
  <si>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</si>
  <si>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</si>
  <si>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</si>
  <si>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</si>
  <si>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</si>
  <si>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</si>
  <si>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</si>
  <si>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</si>
  <si>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</si>
  <si>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</si>
  <si>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</si>
  <si>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</si>
  <si>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</si>
  <si>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</si>
  <si>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</si>
  <si>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</si>
  <si>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</si>
  <si>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</si>
  <si>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</si>
  <si>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</si>
  <si>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</si>
  <si>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</si>
  <si>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</si>
  <si>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</si>
  <si>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</si>
  <si>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</si>
  <si>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</si>
  <si>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</si>
  <si>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</si>
  <si>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</si>
  <si>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</si>
  <si>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</si>
  <si>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</si>
  <si>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</si>
  <si>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</si>
  <si>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</si>
  <si>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</si>
  <si>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</si>
  <si>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</si>
  <si>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</si>
  <si>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</si>
  <si>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</si>
  <si>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</si>
  <si>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</si>
  <si>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</si>
  <si>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</si>
  <si>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</si>
  <si>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</si>
  <si>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</si>
  <si>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</si>
  <si>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</si>
  <si>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</si>
  <si>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</si>
  <si>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</si>
  <si>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</si>
  <si>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</si>
  <si>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</si>
  <si>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</si>
  <si>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</si>
  <si>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</si>
  <si>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</si>
  <si>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</si>
  <si>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</si>
  <si>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</si>
  <si>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</si>
  <si>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</si>
  <si>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</si>
  <si>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</si>
  <si>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</si>
  <si>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</si>
  <si>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</si>
  <si>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</si>
  <si>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</si>
  <si>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</si>
  <si>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</si>
  <si>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</si>
  <si>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</si>
  <si>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</si>
  <si>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</si>
  <si>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</si>
  <si>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</si>
  <si>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</si>
  <si>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</si>
  <si>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</si>
  <si>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</si>
  <si>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</si>
  <si>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</si>
  <si>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</si>
  <si>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</si>
  <si>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</si>
  <si>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</si>
  <si>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</si>
  <si>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</si>
  <si>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</si>
  <si>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</si>
  <si>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</si>
  <si>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</si>
  <si>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</si>
  <si>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</si>
  <si>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</si>
  <si>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</si>
  <si>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</si>
  <si>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</si>
  <si>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</si>
  <si>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</si>
  <si>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</si>
  <si>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</si>
  <si>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</si>
  <si>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</si>
  <si>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</si>
  <si>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</si>
  <si>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</si>
  <si>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</si>
  <si>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</si>
  <si>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</si>
  <si>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</si>
  <si>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</si>
  <si>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</si>
  <si>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</si>
  <si>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</si>
  <si>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</si>
  <si>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</si>
  <si>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</si>
  <si>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</si>
  <si>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</si>
  <si>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</si>
  <si>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</si>
  <si>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</si>
  <si>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</si>
  <si>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</si>
  <si>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</si>
  <si>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</si>
  <si>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</si>
  <si>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</si>
  <si>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</si>
  <si>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</si>
  <si>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</si>
  <si>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</si>
  <si>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</si>
  <si>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</si>
  <si>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</si>
  <si>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</si>
  <si>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</si>
  <si>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</si>
  <si>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</si>
  <si>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</si>
  <si>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</si>
  <si>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</si>
  <si>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</si>
  <si>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</si>
  <si>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</si>
  <si>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</si>
  <si>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</si>
  <si>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</si>
  <si>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</si>
  <si>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</si>
  <si>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</si>
  <si>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</si>
  <si>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</si>
  <si>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</si>
  <si>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</si>
  <si>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</si>
  <si>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</si>
  <si>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</si>
  <si>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</si>
  <si>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</si>
  <si>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</si>
  <si>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</si>
  <si>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</si>
  <si>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</si>
  <si>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</si>
  <si>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</si>
  <si>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</si>
  <si>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</si>
  <si>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</si>
  <si>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</si>
  <si>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</si>
  <si>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</si>
  <si>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</si>
  <si>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</si>
  <si>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</si>
  <si>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</si>
  <si>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</si>
  <si>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</si>
  <si>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</si>
  <si>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</si>
  <si>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</si>
  <si>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</si>
  <si>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</si>
  <si>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</si>
  <si>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</si>
  <si>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</si>
  <si>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</si>
  <si>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</si>
  <si>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</si>
  <si>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</si>
  <si>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</si>
  <si>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</si>
  <si>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</si>
  <si>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</si>
  <si>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</si>
  <si>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</si>
  <si>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</si>
  <si>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</si>
  <si>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</si>
  <si>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</si>
  <si>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</si>
  <si>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</si>
  <si>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</si>
  <si>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</si>
  <si>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</si>
  <si>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</si>
  <si>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</si>
  <si>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</si>
  <si>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</si>
  <si>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</si>
  <si>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</si>
  <si>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</si>
  <si>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</si>
  <si>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</si>
  <si>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</si>
  <si>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</si>
  <si>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</si>
  <si>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</si>
  <si>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</si>
  <si>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</si>
  <si>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</si>
  <si>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</si>
  <si>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</si>
  <si>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</si>
  <si>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</si>
  <si>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</si>
  <si>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</si>
  <si>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</si>
  <si>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</si>
  <si>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</si>
  <si>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</si>
  <si>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</si>
  <si>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</si>
  <si>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</si>
  <si>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</si>
  <si>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</si>
  <si>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</si>
  <si>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</si>
  <si>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</si>
  <si>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</si>
  <si>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</si>
  <si>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</si>
  <si>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</si>
  <si>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</si>
  <si>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</si>
  <si>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</si>
  <si>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</si>
  <si>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</si>
  <si>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</si>
  <si>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</si>
  <si>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</si>
  <si>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</si>
  <si>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</si>
  <si>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</si>
  <si>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</si>
  <si>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</si>
  <si>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</si>
  <si>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</si>
  <si>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</si>
  <si>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</si>
  <si>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</si>
  <si>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</si>
  <si>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</si>
  <si>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</si>
  <si>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</si>
  <si>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</si>
  <si>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</si>
  <si>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</si>
  <si>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</si>
  <si>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</si>
  <si>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</si>
  <si>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</si>
  <si>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</si>
  <si>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</si>
  <si>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</si>
  <si>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</si>
  <si>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</si>
  <si>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</si>
  <si>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</si>
  <si>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</si>
  <si>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</si>
  <si>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</si>
  <si>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</si>
  <si>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</si>
  <si>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</si>
  <si>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</si>
  <si>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</si>
  <si>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</si>
  <si>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</si>
  <si>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</si>
  <si>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</si>
  <si>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</si>
  <si>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</si>
  <si>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</si>
  <si>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</si>
  <si>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</si>
  <si>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</si>
  <si>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</si>
  <si>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</si>
  <si>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</si>
  <si>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</si>
  <si>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</si>
  <si>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</si>
  <si>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</si>
  <si>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</si>
  <si>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</si>
  <si>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</si>
  <si>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</si>
  <si>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</si>
  <si>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</si>
  <si>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</si>
  <si>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</si>
  <si>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</si>
  <si>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</si>
  <si>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</si>
  <si>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</si>
  <si>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</si>
  <si>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</si>
  <si>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</si>
  <si>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</si>
  <si>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</si>
  <si>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</si>
  <si>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</si>
  <si>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</si>
  <si>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</si>
  <si>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</si>
  <si>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</si>
  <si>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</si>
  <si>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</si>
  <si>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</si>
  <si>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</si>
  <si>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</si>
  <si>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</si>
  <si>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</si>
  <si>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</si>
  <si>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</si>
  <si>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</si>
  <si>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</si>
  <si>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</si>
  <si>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</si>
  <si>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</si>
  <si>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</si>
  <si>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</si>
  <si>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</si>
  <si>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</si>
  <si>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</si>
  <si>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</si>
  <si>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</si>
  <si>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</si>
  <si>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</si>
  <si>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</si>
  <si>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</si>
  <si>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</si>
  <si>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</si>
  <si>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</si>
  <si>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</si>
  <si>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</si>
  <si>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</si>
  <si>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</si>
  <si>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</si>
  <si>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</si>
  <si>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</si>
  <si>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</si>
  <si>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</si>
  <si>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</si>
  <si>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</si>
  <si>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</si>
  <si>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</si>
  <si>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</si>
  <si>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</si>
  <si>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</si>
  <si>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</si>
  <si>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</si>
  <si>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</si>
  <si>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</si>
  <si>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</si>
  <si>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</si>
  <si>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</si>
  <si>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</si>
  <si>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</si>
  <si>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</si>
  <si>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</si>
  <si>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</si>
  <si>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</si>
  <si>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</si>
  <si>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</si>
  <si>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</si>
  <si>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</si>
  <si>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</si>
  <si>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</si>
  <si>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</si>
  <si>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</si>
  <si>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</si>
  <si>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</si>
  <si>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</si>
  <si>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</si>
  <si>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</si>
  <si>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</si>
  <si>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</si>
  <si>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</si>
  <si>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</si>
  <si>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</si>
  <si>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</si>
  <si>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</si>
  <si>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</si>
  <si>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</si>
  <si>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</si>
  <si>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</si>
  <si>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</si>
  <si>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</si>
  <si>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</si>
  <si>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</si>
  <si>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</si>
  <si>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</si>
  <si>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</si>
  <si>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</si>
  <si>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</si>
  <si>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</si>
  <si>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</si>
  <si>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</si>
  <si>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</si>
  <si>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</si>
  <si>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</si>
  <si>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</si>
  <si>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</si>
  <si>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</si>
  <si>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</si>
  <si>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</si>
  <si>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</si>
  <si>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</si>
  <si>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</si>
  <si>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</si>
  <si>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</si>
  <si>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</si>
  <si>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</si>
  <si>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</si>
  <si>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</si>
  <si>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</si>
  <si>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</si>
  <si>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</si>
  <si>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</si>
  <si>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</si>
  <si>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</si>
  <si>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</si>
  <si>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</si>
  <si>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</si>
  <si>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</si>
  <si>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</si>
  <si>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</si>
  <si>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</si>
  <si>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</si>
  <si>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</si>
  <si>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</si>
  <si>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</si>
  <si>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</si>
  <si>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</si>
  <si>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</si>
  <si>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</si>
  <si>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</si>
  <si>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</si>
  <si>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</si>
  <si>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</si>
  <si>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</si>
  <si>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</si>
  <si>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</si>
  <si>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</si>
  <si>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</si>
  <si>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</si>
  <si>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</si>
  <si>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</si>
  <si>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</si>
  <si>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</si>
  <si>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</si>
  <si>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</si>
  <si>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</si>
  <si>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</si>
  <si>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</si>
  <si>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</si>
  <si>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</si>
  <si>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</si>
  <si>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</si>
  <si>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</si>
  <si>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</si>
  <si>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</si>
  <si>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</si>
  <si>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</si>
  <si>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</si>
  <si>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</si>
  <si>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</si>
  <si>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</si>
  <si>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</si>
  <si>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</si>
  <si>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</si>
  <si>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</si>
  <si>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</si>
  <si>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</si>
  <si>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</si>
  <si>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</si>
  <si>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</si>
  <si>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</si>
  <si>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</si>
  <si>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</si>
  <si>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</si>
  <si>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</si>
  <si>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</si>
  <si>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</si>
  <si>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</si>
  <si>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</si>
  <si>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</si>
  <si>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</si>
  <si>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</si>
  <si>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</si>
  <si>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</si>
  <si>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</si>
  <si>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</si>
  <si>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</si>
  <si>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</si>
  <si>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</si>
  <si>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</si>
  <si>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</si>
  <si>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</si>
  <si>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</si>
  <si>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</si>
  <si>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</si>
  <si>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</si>
  <si>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</si>
  <si>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</si>
  <si>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</si>
  <si>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</si>
  <si>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</si>
  <si>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</si>
  <si>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</si>
  <si>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</si>
  <si>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</si>
  <si>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</si>
  <si>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</si>
  <si>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</si>
  <si>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</si>
  <si>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</si>
  <si>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</si>
  <si>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</si>
  <si>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</si>
  <si>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</si>
  <si>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</si>
  <si>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</si>
  <si>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</si>
  <si>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</si>
  <si>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</si>
  <si>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</si>
  <si>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School
Code</t>
  </si>
  <si>
    <t>Total for Planning Day</t>
  </si>
  <si>
    <t>Total Number of Classrooms</t>
  </si>
  <si>
    <t>June Planning Day:</t>
  </si>
  <si>
    <t>July Planning Day:</t>
  </si>
  <si>
    <t>Dates students are not in session:</t>
  </si>
  <si>
    <t>June Program Days:</t>
  </si>
  <si>
    <t>July/Aug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</si>
  <si>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</si>
  <si>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</si>
  <si>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</si>
  <si>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</si>
  <si>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</si>
  <si>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</si>
  <si>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</si>
  <si>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</si>
  <si>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</si>
  <si>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</si>
  <si>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</si>
  <si>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</si>
  <si>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</si>
  <si>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</si>
  <si>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</si>
  <si>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</si>
  <si>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</si>
  <si>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</si>
  <si>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</si>
  <si>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</si>
  <si>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</si>
  <si>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</si>
  <si>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</si>
  <si>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</si>
  <si>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</si>
  <si>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</si>
  <si>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</si>
  <si>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</si>
  <si>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</si>
  <si>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</si>
  <si>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</si>
  <si>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</si>
  <si>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</si>
  <si>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</si>
  <si>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</si>
  <si>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</si>
  <si>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</si>
  <si>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</si>
  <si>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</si>
  <si>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</si>
  <si>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</si>
  <si>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</si>
  <si>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</si>
  <si>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</si>
  <si>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</si>
  <si>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</si>
  <si>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</si>
  <si>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</si>
  <si>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</si>
  <si>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</si>
  <si>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</si>
  <si>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This campus is a NM PreK  site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</si>
  <si>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</si>
  <si>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</si>
  <si>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</si>
  <si>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sz val="14"/>
        <color theme="1"/>
        <rFont val="Arial Narrow"/>
        <family val="2"/>
      </rPr>
      <t>June Prep and Planning Day</t>
    </r>
    <r>
      <rPr>
        <sz val="11"/>
        <color theme="1"/>
        <rFont val="Arial Narrow"/>
        <family val="2"/>
      </rPr>
      <t xml:space="preserve"> (Only </t>
    </r>
    <r>
      <rPr>
        <b/>
        <u/>
        <sz val="11"/>
        <color theme="1"/>
        <rFont val="Arial Narrow"/>
        <family val="2"/>
      </rPr>
      <t xml:space="preserve">one day </t>
    </r>
    <r>
      <rPr>
        <sz val="11"/>
        <color theme="1"/>
        <rFont val="Arial Narrow"/>
        <family val="2"/>
      </rPr>
      <t xml:space="preserve"> is funded for the Summer 2018 program.) </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</si>
  <si>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</si>
  <si>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</si>
  <si>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</si>
  <si>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</si>
  <si>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</si>
  <si>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</si>
  <si>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</si>
  <si>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</si>
  <si>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</si>
  <si>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</si>
  <si>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</si>
  <si>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</si>
  <si>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</si>
  <si>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</si>
  <si>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</si>
  <si>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</si>
  <si>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</si>
  <si>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</si>
  <si>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</si>
  <si>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Position/ Grade Level</t>
  </si>
  <si>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</si>
  <si>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</si>
  <si>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</si>
  <si>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</si>
  <si>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</si>
  <si>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</si>
  <si>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</si>
  <si>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</si>
  <si>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</si>
  <si>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</si>
  <si>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</si>
  <si>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</si>
  <si>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</si>
  <si>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</si>
  <si>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</si>
  <si>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</si>
  <si>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</si>
  <si>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</si>
  <si>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4"/>
        <color theme="1"/>
        <rFont val="Arial Narrow"/>
        <family val="2"/>
      </rPr>
      <t>July Prep and Planning Day</t>
    </r>
    <r>
      <rPr>
        <sz val="11"/>
        <color theme="1"/>
        <rFont val="Arial Narrow"/>
        <family val="2"/>
      </rPr>
      <t xml:space="preserve">      </t>
    </r>
    <r>
      <rPr>
        <sz val="10"/>
        <color theme="1"/>
        <rFont val="Arial Narrow"/>
        <family val="2"/>
      </rPr>
      <t xml:space="preserve"> (Only  </t>
    </r>
    <r>
      <rPr>
        <b/>
        <sz val="10"/>
        <color theme="1"/>
        <rFont val="Arial Narrow"/>
        <family val="2"/>
      </rPr>
      <t xml:space="preserve">one day </t>
    </r>
    <r>
      <rPr>
        <sz val="10"/>
        <color theme="1"/>
        <rFont val="Arial Narrow"/>
        <family val="2"/>
      </rPr>
      <t xml:space="preserve"> is funded for the Summer 2018 program.)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</si>
  <si>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</si>
  <si>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</si>
  <si>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r>
      <t xml:space="preserve">June FY18 School Funding and Budget </t>
    </r>
    <r>
      <rPr>
        <b/>
        <sz val="24"/>
        <color rgb="FFFF0000"/>
        <rFont val="Calibri"/>
        <family val="2"/>
        <scheme val="minor"/>
      </rPr>
      <t xml:space="preserve">(Skip To STEP 12 - FY 19 July/August) </t>
    </r>
  </si>
  <si>
    <r>
      <rPr>
        <b/>
        <sz val="14"/>
        <color theme="1"/>
        <rFont val="Arial Narrow"/>
        <family val="2"/>
      </rPr>
      <t>Daily Rate</t>
    </r>
    <r>
      <rPr>
        <b/>
        <sz val="11"/>
        <color theme="1"/>
        <rFont val="Arial Narrow"/>
        <family val="2"/>
      </rPr>
      <t xml:space="preserve">
$49.01 for 25-day program &amp;  $61.26 for 20-day program</t>
    </r>
  </si>
  <si>
    <t>STEP 13: Enter budget details below. The budget balance should reflect the July–August FY19 funding total. A zero budget balance indicates that the budget equals funding.</t>
  </si>
  <si>
    <r>
      <t xml:space="preserve">SUMMER 2018  </t>
    </r>
    <r>
      <rPr>
        <b/>
        <sz val="28"/>
        <color rgb="FFFF0000"/>
        <rFont val="Calibri"/>
        <family val="2"/>
        <scheme val="minor"/>
      </rPr>
      <t>Grade 4 &amp; 5 PILOT</t>
    </r>
  </si>
  <si>
    <t>Funding for the 4th &amp; 5th grade pilot program will not be available until July 1, 2018</t>
  </si>
  <si>
    <r>
      <t xml:space="preserve">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SunshineES4n5.XYZdistrict)</t>
    </r>
  </si>
  <si>
    <r>
      <rPr>
        <b/>
        <sz val="10"/>
        <color theme="1"/>
        <rFont val="Calibri"/>
        <family val="2"/>
        <scheme val="minor"/>
      </rPr>
      <t>"K–3 plus 4&amp;5"</t>
    </r>
    <r>
      <rPr>
        <b/>
        <sz val="11"/>
        <color theme="1"/>
        <rFont val="Calibri"/>
        <family val="2"/>
        <scheme val="minor"/>
      </rPr>
      <t xml:space="preserve"> Planning/Prep Day:</t>
    </r>
  </si>
  <si>
    <t>"K–3 plus 4&amp;5" End Date:</t>
  </si>
  <si>
    <t>"K–3 plus 4&amp;5" 15th Day Date:</t>
  </si>
  <si>
    <r>
      <rPr>
        <b/>
        <sz val="11"/>
        <color theme="1"/>
        <rFont val="Calibri"/>
        <family val="2"/>
        <scheme val="minor"/>
      </rPr>
      <t>"K–3 plus 4&amp;5" Instructional Start Date</t>
    </r>
    <r>
      <rPr>
        <b/>
        <sz val="12"/>
        <color theme="1"/>
        <rFont val="Calibri"/>
        <family val="2"/>
        <scheme val="minor"/>
      </rPr>
      <t>:</t>
    </r>
  </si>
  <si>
    <t>Please ensure that the June and July/August days entered below equal the total "K–3 plus 4&amp;5" program days.</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</si>
  <si>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4&amp;5" are allowed. Use of "K–3 plus 4&amp;5" funds to supplant funding designated for year–round expenses is not permitted.)</t>
    </r>
  </si>
  <si>
    <t xml:space="preserve">Narrative and budget regarding two percent to be entered on district summary workbook by "K–3 plus 4&amp;5" coordinator  </t>
  </si>
  <si>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4&amp;5" funds.  Please work with your district.) </t>
    </r>
    <r>
      <rPr>
        <sz val="8"/>
        <rFont val="Calibri"/>
        <family val="2"/>
        <scheme val="minor"/>
      </rPr>
      <t>transportation manager to establish this budget projection.)</t>
    </r>
  </si>
  <si>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</si>
  <si>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t xml:space="preserve">In order to be eligible to participate in this pilot program, teachers in "K-3 plus 4&amp;5" MUST remain with the student cohort for the regular school year 2018/2019.                                                                             All other eligibility requirements remain. </t>
  </si>
  <si>
    <r>
      <t xml:space="preserve">Summer 2018 K–3 Plus School Funding and Budget Summary  </t>
    </r>
    <r>
      <rPr>
        <b/>
        <sz val="24"/>
        <color rgb="FFFF0000"/>
        <rFont val="Calibri"/>
        <family val="2"/>
        <scheme val="minor"/>
      </rPr>
      <t>(July/August K-3 plus 4&amp;5 PILOT programs)</t>
    </r>
  </si>
  <si>
    <t>Daily Rate
$49.01 for 25-day program &amp;  $61.26 for 20-day program</t>
  </si>
  <si>
    <t>Total Summer 2018 Program Budget Balance</t>
  </si>
  <si>
    <t>YES</t>
  </si>
  <si>
    <t>NO</t>
  </si>
  <si>
    <t>(select YES or NO)</t>
  </si>
  <si>
    <r>
      <rPr>
        <b/>
        <sz val="14"/>
        <color theme="1"/>
        <rFont val="Arial Narrow"/>
        <family val="2"/>
      </rPr>
      <t>Daily Rate (select)</t>
    </r>
    <r>
      <rPr>
        <b/>
        <sz val="11"/>
        <color theme="1"/>
        <rFont val="Arial Narrow"/>
        <family val="2"/>
      </rPr>
      <t xml:space="preserve">
$49.01 for 25-day program &amp;  $61.26 for 20-day program</t>
    </r>
  </si>
  <si>
    <t>Total "K–3 plus 4&amp;5" Program days: (select)</t>
  </si>
  <si>
    <t>(select YES or NO below)</t>
  </si>
  <si>
    <t>June (FY18) Program Days</t>
  </si>
  <si>
    <t xml:space="preserve">June (FY18)  Prep and Planning Day </t>
  </si>
  <si>
    <t>July/August (FY 19) Program Days</t>
  </si>
  <si>
    <t>Student Generated Funding for July/Aug (FY19)</t>
  </si>
  <si>
    <r>
      <t xml:space="preserve">2% </t>
    </r>
    <r>
      <rPr>
        <sz val="11"/>
        <color theme="1"/>
        <rFont val="Calibri"/>
        <family val="2"/>
        <scheme val="minor"/>
      </rPr>
      <t>(this amount is included in Student Generated Funding for July/Aug FY19)</t>
    </r>
  </si>
  <si>
    <t xml:space="preserve">July/Aug (FY 19) Prep and Planning Day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</si>
</sst>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14"/>
      <color theme="1"/>
      <name val="Arial Narrow"/>
      <family val="2"/>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sz val="10"/>
      <color theme="1"/>
      <name val="Arial Narrow"/>
      <family val="2"/>
    </font>
    <font>
      <b/>
      <sz val="10"/>
      <color theme="1"/>
      <name val="Arial Narrow"/>
      <family val="2"/>
    </font>
    <font>
      <b/>
      <sz val="20"/>
      <color theme="1"/>
      <name val="Calibri"/>
      <family val="2"/>
      <scheme val="minor"/>
    </font>
    <font>
      <i/>
      <sz val="14"/>
      <color rgb="FF1D21B3"/>
      <name val="Calibri"/>
      <family val="2"/>
      <scheme val="minor"/>
    </font>
    <font>
      <b/>
      <sz val="24"/>
      <color rgb="FFFF0000"/>
      <name val="Calibri"/>
      <family val="2"/>
      <scheme val="minor"/>
    </font>
    <font>
      <b/>
      <sz val="28"/>
      <color rgb="FFFF0000"/>
      <name val="Calibri"/>
      <family val="2"/>
      <scheme val="minor"/>
    </font>
    <font>
      <b/>
      <sz val="11"/>
      <color rgb="FFFF0000"/>
      <name val="Calibri"/>
      <family val="2"/>
      <scheme val="minor"/>
    </font>
    <font>
      <b/>
      <sz val="14"/>
      <color rgb="FFFF0000"/>
      <name val="Calibri"/>
      <family val="2"/>
      <scheme val="minor"/>
    </font>
    <font>
      <b/>
      <sz val="12"/>
      <color rgb="FFFF0000"/>
      <name val="Calibri"/>
      <family val="2"/>
      <scheme val="minor"/>
    </font>
    <font>
      <b/>
      <sz val="10"/>
      <color theme="1"/>
      <name val="Calibri"/>
      <family val="2"/>
      <scheme val="minor"/>
    </font>
    <font>
      <sz val="11"/>
      <color rgb="FFFF000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52">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44" fontId="0" fillId="0" borderId="16" xfId="0" applyNumberFormat="1" applyFont="1" applyFill="1" applyBorder="1" applyAlignment="1" applyProtection="1">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4" fillId="5" borderId="0" xfId="0" applyFont="1" applyFill="1" applyBorder="1" applyAlignment="1">
      <alignment textRotation="45" wrapText="1"/>
    </xf>
    <xf numFmtId="0" fontId="10" fillId="5" borderId="0" xfId="0" applyFont="1" applyFill="1" applyBorder="1" applyAlignment="1">
      <alignment horizontal="right"/>
    </xf>
    <xf numFmtId="0" fontId="10" fillId="5" borderId="0" xfId="0" applyFont="1" applyFill="1" applyBorder="1"/>
    <xf numFmtId="0" fontId="16" fillId="5" borderId="15" xfId="0" applyFont="1" applyFill="1" applyBorder="1" applyAlignment="1">
      <alignment horizontal="right"/>
    </xf>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16" fillId="5" borderId="27" xfId="0" applyFont="1" applyFill="1" applyBorder="1" applyAlignment="1">
      <alignment horizontal="right"/>
    </xf>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16" fillId="5" borderId="19" xfId="0" applyFont="1" applyFill="1" applyBorder="1" applyAlignment="1">
      <alignment horizontal="right"/>
    </xf>
    <xf numFmtId="0" fontId="0" fillId="5" borderId="49" xfId="0" applyFill="1" applyBorder="1"/>
    <xf numFmtId="0" fontId="16" fillId="5" borderId="22" xfId="0" applyFont="1" applyFill="1" applyBorder="1" applyAlignment="1">
      <alignment horizontal="center"/>
    </xf>
    <xf numFmtId="0" fontId="0" fillId="5" borderId="0" xfId="0" applyFill="1" applyBorder="1" applyProtection="1">
      <protection locked="0"/>
    </xf>
    <xf numFmtId="0" fontId="9" fillId="5" borderId="38" xfId="0" applyFont="1" applyFill="1" applyBorder="1"/>
    <xf numFmtId="0" fontId="0" fillId="0" borderId="20" xfId="0" applyBorder="1" applyProtection="1">
      <protection locked="0"/>
    </xf>
    <xf numFmtId="0" fontId="0" fillId="5" borderId="27" xfId="0" applyFill="1" applyBorder="1" applyProtection="1">
      <protection locked="0"/>
    </xf>
    <xf numFmtId="0" fontId="16" fillId="5" borderId="27" xfId="0" applyFont="1" applyFill="1" applyBorder="1" applyAlignment="1" applyProtection="1">
      <alignment horizontal="right"/>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16" fillId="5" borderId="0" xfId="0" applyFont="1" applyFill="1" applyBorder="1" applyAlignment="1">
      <alignment horizontal="right" wrapText="1"/>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50" xfId="0" applyFont="1" applyFill="1" applyBorder="1" applyAlignment="1">
      <alignment horizontal="righ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0" fontId="21" fillId="5" borderId="1" xfId="0" applyFont="1" applyFill="1" applyBorder="1" applyAlignment="1" applyProtection="1">
      <alignment horizontal="center"/>
    </xf>
    <xf numFmtId="14" fontId="0" fillId="0" borderId="20" xfId="0" applyNumberFormat="1" applyBorder="1" applyAlignment="1" applyProtection="1">
      <protection locked="0"/>
    </xf>
    <xf numFmtId="14" fontId="0" fillId="0" borderId="16" xfId="0" applyNumberFormat="1" applyBorder="1" applyProtection="1">
      <protection locked="0"/>
    </xf>
    <xf numFmtId="0" fontId="16" fillId="5" borderId="27" xfId="0" applyFont="1" applyFill="1" applyBorder="1"/>
    <xf numFmtId="0" fontId="0" fillId="0" borderId="1" xfId="0" applyFill="1" applyBorder="1" applyAlignment="1" applyProtection="1">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44" fontId="0" fillId="15" borderId="16" xfId="0" applyNumberFormat="1" applyFont="1" applyFill="1" applyBorder="1" applyAlignment="1" applyProtection="1">
      <protection locked="0"/>
    </xf>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0" fillId="6" borderId="0" xfId="0" applyFill="1" applyAlignment="1">
      <alignment horizontal="center"/>
    </xf>
    <xf numFmtId="0" fontId="3" fillId="17" borderId="9" xfId="0" applyFont="1" applyFill="1" applyBorder="1"/>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10" fillId="2" borderId="1" xfId="0" applyFont="1" applyFill="1" applyBorder="1" applyAlignment="1">
      <alignment vertical="center" wrapText="1"/>
    </xf>
    <xf numFmtId="0" fontId="0" fillId="6" borderId="0" xfId="0" applyFill="1" applyAlignment="1">
      <alignment horizontal="center" vertical="center" wrapText="1"/>
    </xf>
    <xf numFmtId="0" fontId="0" fillId="6" borderId="0" xfId="0" applyFill="1" applyAlignment="1">
      <alignment vertical="center" wrapText="1"/>
    </xf>
    <xf numFmtId="0" fontId="10" fillId="2" borderId="1" xfId="0" applyFont="1" applyFill="1" applyBorder="1" applyAlignment="1">
      <alignment horizontal="center" vertical="center" wrapText="1"/>
    </xf>
    <xf numFmtId="0" fontId="35" fillId="5" borderId="48" xfId="0" applyFont="1" applyFill="1" applyBorder="1" applyAlignment="1" applyProtection="1">
      <alignment horizontal="left" vertical="center"/>
      <protection locked="0"/>
    </xf>
    <xf numFmtId="0" fontId="0" fillId="10" borderId="4" xfId="0" applyFill="1" applyBorder="1" applyProtection="1"/>
    <xf numFmtId="0" fontId="0" fillId="21" borderId="5" xfId="0" applyFill="1" applyBorder="1" applyProtection="1"/>
    <xf numFmtId="44" fontId="0" fillId="4" borderId="6" xfId="2" applyFont="1" applyFill="1" applyBorder="1" applyProtection="1">
      <protection locked="0"/>
    </xf>
    <xf numFmtId="0" fontId="10"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6" fillId="8" borderId="16" xfId="0" applyFont="1" applyFill="1" applyBorder="1" applyAlignment="1">
      <alignment horizontal="center" vertical="center" wrapText="1"/>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0" fillId="21" borderId="46" xfId="0" applyNumberFormat="1" applyFont="1" applyFill="1" applyBorder="1" applyAlignment="1">
      <alignment wrapText="1"/>
    </xf>
    <xf numFmtId="44" fontId="1" fillId="2" borderId="21" xfId="1" applyNumberFormat="1" applyFont="1" applyFill="1" applyBorder="1" applyAlignment="1">
      <alignment wrapText="1"/>
    </xf>
    <xf numFmtId="44" fontId="1" fillId="19"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0" fontId="0" fillId="20" borderId="4" xfId="0" applyFill="1" applyBorder="1"/>
    <xf numFmtId="0" fontId="14" fillId="21" borderId="36" xfId="0" applyFont="1" applyFill="1" applyBorder="1" applyAlignment="1">
      <alignment horizontal="center" vertical="center" textRotation="45" wrapText="1"/>
    </xf>
    <xf numFmtId="0" fontId="15" fillId="4" borderId="37" xfId="0" applyFont="1" applyFill="1" applyBorder="1" applyAlignment="1">
      <alignment horizontal="center" vertical="center" textRotation="45" wrapText="1"/>
    </xf>
    <xf numFmtId="0" fontId="14" fillId="3" borderId="36" xfId="0" applyFont="1" applyFill="1" applyBorder="1" applyAlignment="1">
      <alignment horizontal="center" vertical="center" textRotation="45" wrapText="1"/>
    </xf>
    <xf numFmtId="0" fontId="14" fillId="2" borderId="35" xfId="0" applyFont="1" applyFill="1" applyBorder="1" applyAlignment="1">
      <alignment horizontal="center" vertical="center" textRotation="45" wrapText="1"/>
    </xf>
    <xf numFmtId="0" fontId="14" fillId="2" borderId="36" xfId="0" applyFont="1" applyFill="1" applyBorder="1" applyAlignment="1">
      <alignment horizontal="center" vertical="center" textRotation="45" wrapText="1"/>
    </xf>
    <xf numFmtId="0" fontId="14" fillId="2" borderId="28" xfId="0" applyFont="1" applyFill="1" applyBorder="1" applyAlignment="1">
      <alignment horizontal="center" vertical="center" textRotation="45"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0" fontId="18" fillId="25" borderId="37" xfId="0" applyFont="1" applyFill="1" applyBorder="1" applyAlignment="1">
      <alignment horizontal="center" vertical="center" textRotation="45" wrapText="1"/>
    </xf>
    <xf numFmtId="44" fontId="2" fillId="25" borderId="34" xfId="0" applyNumberFormat="1" applyFont="1" applyFill="1" applyBorder="1"/>
    <xf numFmtId="0" fontId="18" fillId="25" borderId="28" xfId="0" applyFont="1" applyFill="1" applyBorder="1" applyAlignment="1">
      <alignment horizontal="center" vertical="center" textRotation="45" wrapText="1"/>
    </xf>
    <xf numFmtId="40" fontId="0" fillId="3" borderId="46" xfId="0" applyNumberFormat="1" applyFill="1" applyBorder="1"/>
    <xf numFmtId="0" fontId="14" fillId="2" borderId="0" xfId="0" applyFont="1" applyFill="1" applyAlignment="1">
      <alignment horizontal="center" vertical="center" wrapText="1"/>
    </xf>
    <xf numFmtId="0" fontId="0" fillId="2" borderId="0" xfId="0" applyFill="1"/>
    <xf numFmtId="0" fontId="16" fillId="2" borderId="16" xfId="0" applyFont="1" applyFill="1" applyBorder="1" applyAlignment="1">
      <alignment horizontal="center" vertical="center" wrapText="1"/>
    </xf>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0" fontId="4" fillId="2" borderId="1" xfId="0" applyFont="1" applyFill="1" applyBorder="1" applyAlignment="1" applyProtection="1">
      <alignment horizontal="right" wrapText="1"/>
      <protection locked="0"/>
    </xf>
    <xf numFmtId="0" fontId="4" fillId="2" borderId="3" xfId="0" applyFont="1" applyFill="1" applyBorder="1" applyAlignment="1" applyProtection="1">
      <alignment horizontal="right" wrapText="1"/>
      <protection locked="0"/>
    </xf>
    <xf numFmtId="44" fontId="4" fillId="20" borderId="16" xfId="0" applyNumberFormat="1" applyFont="1" applyFill="1" applyBorder="1" applyAlignment="1">
      <alignment horizontal="right" wrapText="1"/>
    </xf>
    <xf numFmtId="44" fontId="4" fillId="2" borderId="3" xfId="0" applyNumberFormat="1" applyFont="1" applyFill="1" applyBorder="1" applyAlignment="1">
      <alignmen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 borderId="60" xfId="0" applyNumberFormat="1" applyFont="1" applyFill="1" applyBorder="1" applyAlignment="1">
      <alignment wrapText="1"/>
    </xf>
    <xf numFmtId="44" fontId="0" fillId="20" borderId="46" xfId="0" applyNumberFormat="1" applyFont="1" applyFill="1" applyBorder="1" applyAlignment="1">
      <alignment wrapText="1"/>
    </xf>
    <xf numFmtId="0" fontId="42" fillId="5" borderId="0" xfId="0" applyFont="1" applyFill="1"/>
    <xf numFmtId="0" fontId="6" fillId="8"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wrapText="1"/>
    </xf>
    <xf numFmtId="0" fontId="3" fillId="8" borderId="16" xfId="0" applyFont="1" applyFill="1" applyBorder="1" applyAlignment="1">
      <alignment horizontal="center" wrapText="1"/>
    </xf>
    <xf numFmtId="0" fontId="7" fillId="8" borderId="16" xfId="0" applyFont="1" applyFill="1" applyBorder="1" applyAlignment="1">
      <alignment horizontal="center" wrapText="1"/>
    </xf>
    <xf numFmtId="0" fontId="43" fillId="20" borderId="35"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7" fillId="2" borderId="16" xfId="0" applyFont="1" applyFill="1" applyBorder="1" applyAlignment="1">
      <alignment horizontal="center" wrapText="1"/>
    </xf>
    <xf numFmtId="0" fontId="16" fillId="9" borderId="1" xfId="0" applyFont="1" applyFill="1" applyBorder="1" applyAlignment="1">
      <alignment horizontal="right"/>
    </xf>
    <xf numFmtId="0" fontId="4" fillId="0" borderId="1" xfId="0" applyFont="1" applyFill="1" applyBorder="1" applyAlignment="1" applyProtection="1">
      <alignment vertical="center" wrapText="1"/>
      <protection locked="0"/>
    </xf>
    <xf numFmtId="44" fontId="56" fillId="5" borderId="0" xfId="0" applyNumberFormat="1" applyFont="1" applyFill="1" applyBorder="1"/>
    <xf numFmtId="0" fontId="56" fillId="5" borderId="0" xfId="0" applyFont="1" applyFill="1" applyBorder="1"/>
    <xf numFmtId="44" fontId="56" fillId="5" borderId="0" xfId="2" applyFont="1" applyFill="1" applyBorder="1"/>
    <xf numFmtId="0" fontId="56" fillId="5" borderId="0" xfId="0" applyFont="1" applyFill="1"/>
    <xf numFmtId="0" fontId="57" fillId="5" borderId="0" xfId="0" applyFont="1" applyFill="1" applyBorder="1"/>
    <xf numFmtId="0" fontId="3" fillId="17" borderId="11" xfId="0" applyFont="1" applyFill="1" applyBorder="1" applyProtection="1"/>
    <xf numFmtId="0" fontId="6" fillId="11" borderId="12" xfId="0" applyFont="1" applyFill="1" applyBorder="1" applyAlignment="1" applyProtection="1">
      <alignment horizontal="center" vertical="center" wrapText="1"/>
    </xf>
    <xf numFmtId="0" fontId="6" fillId="11" borderId="26" xfId="0" applyFont="1" applyFill="1" applyBorder="1" applyAlignment="1" applyProtection="1">
      <alignment horizontal="center" vertical="center" wrapText="1"/>
    </xf>
    <xf numFmtId="0" fontId="6" fillId="11" borderId="13" xfId="0" applyFont="1" applyFill="1" applyBorder="1" applyAlignment="1" applyProtection="1">
      <alignment horizontal="center" vertical="center" wrapText="1"/>
    </xf>
    <xf numFmtId="0" fontId="7" fillId="12" borderId="62" xfId="0" applyFont="1" applyFill="1" applyBorder="1" applyAlignment="1" applyProtection="1">
      <alignment horizontal="center" vertical="center" wrapText="1"/>
    </xf>
    <xf numFmtId="0" fontId="6" fillId="4" borderId="6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7" fillId="13" borderId="14" xfId="0" applyFont="1" applyFill="1" applyBorder="1" applyAlignment="1" applyProtection="1">
      <alignment horizontal="center" vertical="center" wrapText="1"/>
    </xf>
    <xf numFmtId="0" fontId="29" fillId="3" borderId="62" xfId="0" applyFont="1" applyFill="1" applyBorder="1" applyAlignment="1" applyProtection="1">
      <alignment horizontal="center" vertical="center" wrapText="1"/>
    </xf>
    <xf numFmtId="0" fontId="29" fillId="3" borderId="13" xfId="0" applyFont="1" applyFill="1" applyBorder="1" applyAlignment="1" applyProtection="1">
      <alignment horizontal="center" vertical="center" wrapText="1"/>
    </xf>
    <xf numFmtId="0" fontId="29" fillId="3" borderId="12" xfId="0" applyFont="1" applyFill="1" applyBorder="1" applyAlignment="1" applyProtection="1">
      <alignment horizontal="center" vertical="center" wrapText="1"/>
    </xf>
    <xf numFmtId="0" fontId="6" fillId="11" borderId="61" xfId="0" applyFont="1" applyFill="1" applyBorder="1" applyAlignment="1" applyProtection="1">
      <alignment horizontal="center" vertical="center" wrapText="1"/>
    </xf>
    <xf numFmtId="0" fontId="3" fillId="13" borderId="9" xfId="0" applyFont="1" applyFill="1" applyBorder="1" applyProtection="1"/>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33" fillId="15" borderId="33" xfId="0" applyFont="1" applyFill="1" applyBorder="1" applyAlignment="1" applyProtection="1"/>
    <xf numFmtId="0" fontId="0" fillId="6" borderId="0" xfId="0" applyFill="1" applyProtection="1"/>
    <xf numFmtId="0" fontId="33" fillId="15" borderId="0" xfId="0" applyFont="1" applyFill="1" applyAlignment="1" applyProtection="1"/>
    <xf numFmtId="0" fontId="0" fillId="15" borderId="0" xfId="0" applyFill="1" applyAlignment="1" applyProtection="1">
      <alignment horizontal="center"/>
    </xf>
    <xf numFmtId="0" fontId="7" fillId="14" borderId="65" xfId="0" applyFont="1" applyFill="1" applyBorder="1" applyAlignment="1" applyProtection="1">
      <alignment horizontal="center" vertical="center" wrapText="1"/>
    </xf>
    <xf numFmtId="0" fontId="0" fillId="0" borderId="20" xfId="0" applyBorder="1" applyProtection="1"/>
    <xf numFmtId="0" fontId="0" fillId="15" borderId="1" xfId="0" applyFill="1" applyBorder="1" applyProtection="1">
      <protection locked="0"/>
    </xf>
    <xf numFmtId="0" fontId="2" fillId="15" borderId="20" xfId="0" applyFont="1" applyFill="1" applyBorder="1" applyProtection="1">
      <protection locked="0"/>
    </xf>
    <xf numFmtId="44" fontId="0" fillId="4" borderId="6" xfId="2" applyFont="1" applyFill="1" applyBorder="1" applyProtection="1"/>
    <xf numFmtId="0" fontId="0" fillId="11" borderId="4" xfId="0" applyFill="1" applyBorder="1" applyProtection="1"/>
    <xf numFmtId="43" fontId="4" fillId="0" borderId="1" xfId="0" applyNumberFormat="1" applyFont="1" applyFill="1" applyBorder="1" applyAlignment="1" applyProtection="1">
      <alignment horizontal="right" wrapText="1"/>
    </xf>
    <xf numFmtId="0" fontId="4" fillId="0" borderId="1" xfId="0" applyFont="1" applyFill="1" applyBorder="1" applyAlignment="1" applyProtection="1">
      <alignment horizontal="right"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vertical="center" wrapText="1"/>
    </xf>
    <xf numFmtId="44" fontId="10" fillId="16" borderId="20" xfId="2" applyFont="1" applyFill="1" applyBorder="1" applyProtection="1"/>
    <xf numFmtId="0" fontId="4" fillId="5" borderId="27" xfId="0" applyFont="1" applyFill="1" applyBorder="1" applyAlignment="1" applyProtection="1">
      <alignment horizontal="center"/>
      <protection locked="0"/>
    </xf>
    <xf numFmtId="0" fontId="4" fillId="9" borderId="1" xfId="0" applyFont="1" applyFill="1" applyBorder="1" applyAlignment="1" applyProtection="1">
      <alignment wrapText="1"/>
    </xf>
    <xf numFmtId="44" fontId="0" fillId="11" borderId="5" xfId="0" applyNumberFormat="1" applyFill="1" applyBorder="1" applyProtection="1"/>
    <xf numFmtId="44" fontId="0" fillId="11" borderId="34" xfId="0" applyNumberFormat="1" applyFill="1" applyBorder="1" applyProtection="1"/>
    <xf numFmtId="44" fontId="2" fillId="26" borderId="6" xfId="0" applyNumberFormat="1" applyFont="1" applyFill="1" applyBorder="1" applyProtection="1"/>
    <xf numFmtId="44" fontId="2" fillId="26" borderId="34" xfId="0" applyNumberFormat="1" applyFont="1" applyFill="1" applyBorder="1" applyProtection="1"/>
    <xf numFmtId="40" fontId="0" fillId="3" borderId="46" xfId="0" applyNumberFormat="1" applyFill="1" applyBorder="1" applyAlignment="1" applyProtection="1"/>
    <xf numFmtId="0" fontId="0" fillId="2" borderId="4" xfId="0" applyFill="1" applyBorder="1" applyProtection="1"/>
    <xf numFmtId="0" fontId="2" fillId="5" borderId="46" xfId="0" applyFont="1" applyFill="1" applyBorder="1" applyAlignment="1" applyProtection="1">
      <alignment horizontal="center" vertical="center"/>
    </xf>
    <xf numFmtId="0" fontId="10" fillId="10" borderId="35" xfId="0" applyFont="1" applyFill="1" applyBorder="1" applyAlignment="1" applyProtection="1">
      <alignment horizontal="center"/>
    </xf>
    <xf numFmtId="0" fontId="6" fillId="21" borderId="36" xfId="0" applyFont="1" applyFill="1" applyBorder="1" applyAlignment="1" applyProtection="1">
      <alignment horizontal="center" textRotation="45" wrapText="1"/>
    </xf>
    <xf numFmtId="0" fontId="15" fillId="4" borderId="37" xfId="0" applyFont="1" applyFill="1" applyBorder="1" applyAlignment="1" applyProtection="1">
      <alignment horizontal="center" textRotation="45" wrapText="1"/>
    </xf>
    <xf numFmtId="0" fontId="43" fillId="11" borderId="35" xfId="0" applyFont="1" applyFill="1" applyBorder="1" applyAlignment="1" applyProtection="1">
      <alignment horizontal="center" textRotation="45" wrapText="1"/>
    </xf>
    <xf numFmtId="0" fontId="14" fillId="11" borderId="36" xfId="0" applyFont="1" applyFill="1" applyBorder="1" applyAlignment="1" applyProtection="1">
      <alignment horizontal="center" textRotation="45" wrapText="1"/>
    </xf>
    <xf numFmtId="0" fontId="14" fillId="11" borderId="28" xfId="0" applyFont="1" applyFill="1" applyBorder="1" applyAlignment="1" applyProtection="1">
      <alignment horizontal="center" textRotation="45" wrapText="1"/>
    </xf>
    <xf numFmtId="0" fontId="18" fillId="11" borderId="37" xfId="0" applyFont="1" applyFill="1" applyBorder="1" applyAlignment="1" applyProtection="1">
      <alignment horizontal="center" textRotation="45" wrapText="1"/>
    </xf>
    <xf numFmtId="0" fontId="18" fillId="11" borderId="28" xfId="0" applyFont="1" applyFill="1" applyBorder="1" applyAlignment="1" applyProtection="1">
      <alignment horizontal="center" textRotation="45" wrapText="1"/>
    </xf>
    <xf numFmtId="164" fontId="14" fillId="3" borderId="36" xfId="0" applyNumberFormat="1" applyFont="1" applyFill="1" applyBorder="1" applyAlignment="1" applyProtection="1">
      <alignment horizontal="left" textRotation="45" wrapText="1"/>
    </xf>
    <xf numFmtId="0" fontId="10" fillId="11" borderId="19" xfId="0" applyFont="1" applyFill="1" applyBorder="1" applyProtection="1"/>
    <xf numFmtId="0" fontId="10" fillId="11" borderId="58" xfId="0" applyFont="1" applyFill="1" applyBorder="1" applyProtection="1"/>
    <xf numFmtId="0" fontId="10" fillId="11" borderId="20" xfId="0" applyFont="1" applyFill="1" applyBorder="1" applyProtection="1"/>
    <xf numFmtId="0" fontId="10" fillId="16" borderId="20" xfId="0" applyFont="1" applyFill="1" applyBorder="1" applyProtection="1"/>
    <xf numFmtId="44" fontId="10" fillId="16" borderId="20" xfId="0" applyNumberFormat="1" applyFont="1" applyFill="1" applyBorder="1" applyProtection="1"/>
    <xf numFmtId="44" fontId="16" fillId="17" borderId="21" xfId="0" applyNumberFormat="1" applyFont="1" applyFill="1" applyBorder="1" applyProtection="1"/>
    <xf numFmtId="0" fontId="10" fillId="16" borderId="58" xfId="0" applyFont="1" applyFill="1" applyBorder="1" applyProtection="1"/>
    <xf numFmtId="44" fontId="16" fillId="17" borderId="53" xfId="0" applyNumberFormat="1" applyFont="1" applyFill="1" applyBorder="1" applyProtection="1"/>
    <xf numFmtId="8" fontId="16" fillId="14" borderId="53" xfId="0" applyNumberFormat="1" applyFont="1" applyFill="1" applyBorder="1" applyProtection="1"/>
    <xf numFmtId="0" fontId="3" fillId="13" borderId="11" xfId="0" applyFont="1" applyFill="1" applyBorder="1" applyProtection="1"/>
    <xf numFmtId="0" fontId="3" fillId="14" borderId="64" xfId="0" applyFont="1" applyFill="1" applyBorder="1" applyAlignment="1" applyProtection="1"/>
    <xf numFmtId="0" fontId="10" fillId="8" borderId="19" xfId="0" applyFont="1" applyFill="1" applyBorder="1" applyProtection="1"/>
    <xf numFmtId="44" fontId="10" fillId="3" borderId="19" xfId="0" applyNumberFormat="1" applyFont="1" applyFill="1" applyBorder="1" applyProtection="1"/>
    <xf numFmtId="44" fontId="10" fillId="3" borderId="20" xfId="0" applyNumberFormat="1" applyFont="1" applyFill="1" applyBorder="1" applyProtection="1"/>
    <xf numFmtId="44" fontId="10" fillId="3" borderId="55" xfId="0" applyNumberFormat="1" applyFont="1" applyFill="1" applyBorder="1" applyProtection="1"/>
    <xf numFmtId="44" fontId="16" fillId="13" borderId="21" xfId="0" applyNumberFormat="1" applyFont="1" applyFill="1" applyBorder="1" applyProtection="1"/>
    <xf numFmtId="44" fontId="10" fillId="4" borderId="58" xfId="0" applyNumberFormat="1" applyFont="1" applyFill="1" applyBorder="1" applyProtection="1"/>
    <xf numFmtId="44" fontId="10" fillId="4" borderId="20" xfId="0" applyNumberFormat="1" applyFont="1" applyFill="1" applyBorder="1" applyProtection="1"/>
    <xf numFmtId="44" fontId="10" fillId="4" borderId="55" xfId="0" applyNumberFormat="1" applyFont="1" applyFill="1" applyBorder="1" applyProtection="1"/>
    <xf numFmtId="44" fontId="16" fillId="12" borderId="55" xfId="0" applyNumberFormat="1" applyFont="1" applyFill="1" applyBorder="1" applyProtection="1"/>
    <xf numFmtId="44" fontId="16" fillId="14" borderId="53" xfId="0" applyNumberFormat="1" applyFont="1" applyFill="1" applyBorder="1" applyProtection="1"/>
    <xf numFmtId="0" fontId="10" fillId="10" borderId="19" xfId="0" applyFont="1" applyFill="1" applyBorder="1" applyProtection="1"/>
    <xf numFmtId="0" fontId="10" fillId="10" borderId="20" xfId="0" applyFont="1" applyFill="1" applyBorder="1" applyProtection="1"/>
    <xf numFmtId="0" fontId="10" fillId="10" borderId="21" xfId="0" applyFont="1" applyFill="1" applyBorder="1" applyProtection="1"/>
    <xf numFmtId="0" fontId="21" fillId="5" borderId="1" xfId="0" applyFont="1" applyFill="1" applyBorder="1" applyAlignment="1" applyProtection="1">
      <alignment horizontal="center"/>
      <protection locked="0"/>
    </xf>
    <xf numFmtId="0" fontId="16" fillId="5" borderId="39" xfId="0" applyFont="1" applyFill="1" applyBorder="1" applyAlignment="1">
      <alignment horizontal="right" wrapText="1"/>
    </xf>
    <xf numFmtId="0" fontId="60" fillId="5" borderId="0" xfId="0" applyFont="1" applyFill="1" applyBorder="1" applyAlignment="1"/>
    <xf numFmtId="0" fontId="6" fillId="16"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7" fillId="17" borderId="52"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0" fillId="5" borderId="46" xfId="0" applyFill="1" applyBorder="1" applyAlignment="1" applyProtection="1">
      <protection locked="0"/>
    </xf>
    <xf numFmtId="0" fontId="7" fillId="3" borderId="4" xfId="0" applyFont="1" applyFill="1" applyBorder="1" applyAlignment="1">
      <alignment horizontal="right" wrapText="1"/>
    </xf>
    <xf numFmtId="0" fontId="2" fillId="3" borderId="5" xfId="0" applyFont="1" applyFill="1" applyBorder="1" applyAlignment="1">
      <alignment horizontal="right" wrapText="1"/>
    </xf>
    <xf numFmtId="0" fontId="2" fillId="3" borderId="34" xfId="0" applyFont="1" applyFill="1" applyBorder="1" applyAlignment="1">
      <alignment horizontal="right" wrapText="1"/>
    </xf>
    <xf numFmtId="0" fontId="7" fillId="2" borderId="22" xfId="0" applyFont="1" applyFill="1" applyBorder="1" applyAlignment="1">
      <alignment horizontal="left" wrapText="1" indent="1"/>
    </xf>
    <xf numFmtId="0" fontId="2" fillId="2" borderId="18" xfId="0" applyFont="1" applyFill="1" applyBorder="1" applyAlignment="1">
      <alignment horizontal="left" wrapText="1" indent="1"/>
    </xf>
    <xf numFmtId="0" fontId="2" fillId="2" borderId="43" xfId="0" applyFont="1" applyFill="1" applyBorder="1" applyAlignment="1">
      <alignment horizontal="left" wrapText="1" indent="1"/>
    </xf>
    <xf numFmtId="0" fontId="4" fillId="0" borderId="15"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10" fillId="0" borderId="15"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10" fillId="2" borderId="19" xfId="0" applyFont="1" applyFill="1" applyBorder="1" applyAlignment="1">
      <alignment horizontal="right" wrapText="1"/>
    </xf>
    <xf numFmtId="0" fontId="0" fillId="2" borderId="20" xfId="0" applyFont="1" applyFill="1" applyBorder="1" applyAlignment="1">
      <alignment horizontal="right" wrapText="1"/>
    </xf>
    <xf numFmtId="0" fontId="6" fillId="8" borderId="22" xfId="0" applyFont="1" applyFill="1" applyBorder="1" applyAlignment="1">
      <alignment horizontal="center" wrapText="1"/>
    </xf>
    <xf numFmtId="0" fontId="4" fillId="8" borderId="18" xfId="0" applyFont="1" applyFill="1" applyBorder="1" applyAlignment="1">
      <alignment horizontal="center" wrapText="1"/>
    </xf>
    <xf numFmtId="0" fontId="4" fillId="8" borderId="17" xfId="0" applyFont="1" applyFill="1" applyBorder="1" applyAlignment="1">
      <alignment horizontal="center" wrapText="1"/>
    </xf>
    <xf numFmtId="0" fontId="32" fillId="7" borderId="9"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0" fillId="0" borderId="2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0" borderId="1" xfId="0" applyFont="1" applyBorder="1" applyAlignment="1" applyProtection="1">
      <alignment horizontal="left" wrapText="1"/>
      <protection locked="0"/>
    </xf>
    <xf numFmtId="0" fontId="19" fillId="20" borderId="9" xfId="0" applyFont="1" applyFill="1" applyBorder="1" applyAlignment="1">
      <alignment horizontal="center"/>
    </xf>
    <xf numFmtId="0" fontId="19" fillId="20" borderId="10" xfId="0" applyFont="1" applyFill="1" applyBorder="1" applyAlignment="1">
      <alignment horizontal="center"/>
    </xf>
    <xf numFmtId="0" fontId="19" fillId="20" borderId="11" xfId="0" applyFont="1" applyFill="1" applyBorder="1" applyAlignment="1">
      <alignment horizontal="center"/>
    </xf>
    <xf numFmtId="0" fontId="7" fillId="2" borderId="24" xfId="0" applyFont="1" applyFill="1" applyBorder="1" applyAlignment="1">
      <alignment horizontal="left" wrapText="1" indent="1"/>
    </xf>
    <xf numFmtId="0" fontId="2" fillId="2" borderId="7" xfId="0" applyFont="1" applyFill="1" applyBorder="1" applyAlignment="1">
      <alignment horizontal="left" wrapText="1" indent="1"/>
    </xf>
    <xf numFmtId="0" fontId="2" fillId="2" borderId="25" xfId="0" applyFont="1" applyFill="1" applyBorder="1" applyAlignment="1">
      <alignment horizontal="left" wrapText="1" indent="1"/>
    </xf>
    <xf numFmtId="0" fontId="0" fillId="8" borderId="12" xfId="0" applyFont="1" applyFill="1" applyBorder="1" applyAlignment="1">
      <alignment horizontal="left" wrapText="1" indent="1"/>
    </xf>
    <xf numFmtId="0" fontId="0" fillId="8" borderId="13" xfId="0" applyFont="1" applyFill="1" applyBorder="1" applyAlignment="1">
      <alignment horizontal="left" wrapText="1" indent="1"/>
    </xf>
    <xf numFmtId="0" fontId="0" fillId="8" borderId="14" xfId="0" applyFont="1" applyFill="1" applyBorder="1" applyAlignment="1">
      <alignment horizontal="left" wrapText="1" indent="1"/>
    </xf>
    <xf numFmtId="0" fontId="7" fillId="8" borderId="12" xfId="0" applyFont="1" applyFill="1" applyBorder="1" applyAlignment="1">
      <alignment horizontal="left" wrapText="1" indent="1"/>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16" fillId="8" borderId="59" xfId="0" applyFont="1" applyFill="1" applyBorder="1" applyAlignment="1">
      <alignment horizontal="right" wrapText="1"/>
    </xf>
    <xf numFmtId="0" fontId="2" fillId="8" borderId="3" xfId="0" applyFont="1" applyFill="1" applyBorder="1" applyAlignment="1">
      <alignment horizontal="right" wrapText="1"/>
    </xf>
    <xf numFmtId="0" fontId="10" fillId="8" borderId="19" xfId="0" applyFont="1" applyFill="1" applyBorder="1" applyAlignment="1">
      <alignment horizontal="right" wrapText="1"/>
    </xf>
    <xf numFmtId="0" fontId="0" fillId="8" borderId="20" xfId="0" applyFont="1" applyFill="1" applyBorder="1" applyAlignment="1">
      <alignment horizontal="right" wrapText="1"/>
    </xf>
    <xf numFmtId="0" fontId="6" fillId="8" borderId="1" xfId="0" applyFont="1" applyFill="1" applyBorder="1" applyAlignment="1">
      <alignment horizontal="center" wrapText="1"/>
    </xf>
    <xf numFmtId="0" fontId="4" fillId="8" borderId="1" xfId="0" applyFont="1" applyFill="1" applyBorder="1" applyAlignment="1">
      <alignment horizontal="center" wrapText="1"/>
    </xf>
    <xf numFmtId="0" fontId="7" fillId="8" borderId="19" xfId="0" applyFont="1" applyFill="1" applyBorder="1" applyAlignment="1">
      <alignment horizontal="right" wrapText="1"/>
    </xf>
    <xf numFmtId="0" fontId="0" fillId="8" borderId="24"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25" xfId="0" applyFont="1" applyFill="1" applyBorder="1" applyAlignment="1">
      <alignment horizontal="left" wrapText="1" indent="1"/>
    </xf>
    <xf numFmtId="0" fontId="16" fillId="9" borderId="19" xfId="0" applyFont="1" applyFill="1" applyBorder="1" applyAlignment="1">
      <alignment horizontal="right" wrapText="1"/>
    </xf>
    <xf numFmtId="0" fontId="41" fillId="9" borderId="20" xfId="0" applyFont="1" applyFill="1" applyBorder="1" applyAlignment="1">
      <alignment horizontal="right" wrapText="1"/>
    </xf>
    <xf numFmtId="0" fontId="41" fillId="9" borderId="40" xfId="0" applyFont="1" applyFill="1" applyBorder="1" applyAlignment="1">
      <alignment horizontal="right" wrapText="1"/>
    </xf>
    <xf numFmtId="14" fontId="0" fillId="0" borderId="1" xfId="0" applyNumberFormat="1" applyBorder="1" applyAlignment="1" applyProtection="1">
      <alignment horizontal="center"/>
      <protection locked="0"/>
    </xf>
    <xf numFmtId="0" fontId="39" fillId="23" borderId="9" xfId="0" applyFont="1" applyFill="1" applyBorder="1" applyAlignment="1">
      <alignment horizontal="center"/>
    </xf>
    <xf numFmtId="0" fontId="39" fillId="23" borderId="10" xfId="0" applyFont="1" applyFill="1" applyBorder="1" applyAlignment="1">
      <alignment horizontal="center"/>
    </xf>
    <xf numFmtId="0" fontId="39" fillId="23" borderId="11" xfId="0" applyFont="1" applyFill="1" applyBorder="1" applyAlignment="1">
      <alignment horizontal="center"/>
    </xf>
    <xf numFmtId="0" fontId="32" fillId="7" borderId="10" xfId="0" applyFont="1" applyFill="1" applyBorder="1" applyAlignment="1">
      <alignment horizontal="center" vertical="center"/>
    </xf>
    <xf numFmtId="0" fontId="10" fillId="8" borderId="12" xfId="0" applyFont="1" applyFill="1" applyBorder="1" applyAlignment="1">
      <alignment horizontal="left" wrapText="1" indent="1"/>
    </xf>
    <xf numFmtId="0" fontId="6" fillId="8" borderId="1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3" fillId="24" borderId="4" xfId="0" applyFont="1" applyFill="1" applyBorder="1" applyAlignment="1">
      <alignment horizontal="right" wrapText="1"/>
    </xf>
    <xf numFmtId="0" fontId="3" fillId="24" borderId="5" xfId="0" applyFont="1" applyFill="1" applyBorder="1" applyAlignment="1">
      <alignment horizontal="right" wrapText="1"/>
    </xf>
    <xf numFmtId="0" fontId="3" fillId="24" borderId="34" xfId="0" applyFont="1" applyFill="1" applyBorder="1" applyAlignment="1">
      <alignment horizontal="right" wrapText="1"/>
    </xf>
    <xf numFmtId="0" fontId="58" fillId="2" borderId="0" xfId="0" applyFont="1" applyFill="1" applyAlignment="1">
      <alignment horizontal="center" wrapText="1"/>
    </xf>
    <xf numFmtId="0" fontId="0" fillId="2" borderId="24" xfId="0" applyFont="1" applyFill="1" applyBorder="1" applyAlignment="1">
      <alignment horizontal="left" wrapText="1" indent="1"/>
    </xf>
    <xf numFmtId="0" fontId="0" fillId="2" borderId="7" xfId="0" applyFont="1" applyFill="1" applyBorder="1" applyAlignment="1">
      <alignment horizontal="left" wrapText="1" indent="1"/>
    </xf>
    <xf numFmtId="0" fontId="0" fillId="2" borderId="25" xfId="0" applyFont="1" applyFill="1" applyBorder="1" applyAlignment="1">
      <alignment horizontal="left" wrapText="1" indent="1"/>
    </xf>
    <xf numFmtId="0" fontId="10" fillId="2" borderId="15" xfId="0" applyFont="1" applyFill="1" applyBorder="1" applyAlignment="1">
      <alignment horizontal="right" wrapText="1"/>
    </xf>
    <xf numFmtId="0" fontId="5" fillId="2" borderId="1" xfId="0" applyFont="1" applyFill="1" applyBorder="1" applyAlignment="1">
      <alignment horizontal="right" wrapText="1"/>
    </xf>
    <xf numFmtId="0" fontId="0" fillId="2" borderId="12" xfId="0" applyFont="1" applyFill="1" applyBorder="1" applyAlignment="1">
      <alignment wrapText="1"/>
    </xf>
    <xf numFmtId="0" fontId="0" fillId="2" borderId="13" xfId="0" applyFont="1" applyFill="1" applyBorder="1" applyAlignment="1">
      <alignment wrapText="1"/>
    </xf>
    <xf numFmtId="0" fontId="0" fillId="2" borderId="14" xfId="0" applyFont="1" applyFill="1" applyBorder="1" applyAlignment="1">
      <alignment wrapText="1"/>
    </xf>
    <xf numFmtId="0" fontId="10" fillId="2" borderId="42" xfId="0" applyFont="1" applyFill="1" applyBorder="1" applyAlignment="1">
      <alignment horizontal="right" wrapText="1"/>
    </xf>
    <xf numFmtId="0" fontId="4" fillId="2" borderId="31" xfId="0" applyFont="1" applyFill="1" applyBorder="1" applyAlignment="1">
      <alignment horizontal="right" wrapText="1"/>
    </xf>
    <xf numFmtId="0" fontId="4" fillId="2" borderId="32" xfId="0" applyFont="1" applyFill="1" applyBorder="1" applyAlignment="1">
      <alignment horizontal="right" wrapText="1"/>
    </xf>
    <xf numFmtId="0" fontId="0" fillId="2" borderId="12" xfId="0" applyFont="1" applyFill="1" applyBorder="1" applyAlignment="1">
      <alignment horizontal="left" wrapText="1" indent="1"/>
    </xf>
    <xf numFmtId="0" fontId="0" fillId="2" borderId="13" xfId="0" applyFont="1" applyFill="1" applyBorder="1" applyAlignment="1">
      <alignment horizontal="left" wrapText="1" indent="1"/>
    </xf>
    <xf numFmtId="0" fontId="0" fillId="2" borderId="14" xfId="0" applyFont="1" applyFill="1" applyBorder="1" applyAlignment="1">
      <alignment horizontal="left" wrapText="1" indent="1"/>
    </xf>
    <xf numFmtId="0" fontId="6" fillId="2" borderId="22" xfId="0" applyFont="1" applyFill="1" applyBorder="1" applyAlignment="1">
      <alignment horizontal="center" wrapText="1"/>
    </xf>
    <xf numFmtId="0" fontId="4" fillId="2" borderId="18" xfId="0" applyFont="1" applyFill="1" applyBorder="1" applyAlignment="1">
      <alignment horizontal="center" wrapText="1"/>
    </xf>
    <xf numFmtId="0" fontId="4" fillId="2" borderId="17" xfId="0" applyFont="1" applyFill="1" applyBorder="1" applyAlignment="1">
      <alignment horizontal="center" wrapText="1"/>
    </xf>
    <xf numFmtId="0" fontId="10" fillId="2" borderId="59" xfId="0" applyFont="1" applyFill="1" applyBorder="1" applyAlignment="1">
      <alignment horizontal="right" wrapText="1"/>
    </xf>
    <xf numFmtId="0" fontId="0" fillId="2" borderId="3" xfId="0" applyFont="1" applyFill="1" applyBorder="1" applyAlignment="1">
      <alignment horizontal="right" wrapText="1"/>
    </xf>
    <xf numFmtId="0" fontId="6" fillId="2" borderId="1" xfId="0" applyFont="1" applyFill="1" applyBorder="1" applyAlignment="1">
      <alignment horizontal="center" wrapText="1"/>
    </xf>
    <xf numFmtId="0" fontId="4" fillId="2" borderId="1" xfId="0" applyFont="1" applyFill="1" applyBorder="1" applyAlignment="1">
      <alignment horizont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2"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0" fillId="5" borderId="33" xfId="0" applyFont="1" applyFill="1" applyBorder="1" applyAlignment="1">
      <alignment horizontal="right"/>
    </xf>
    <xf numFmtId="0" fontId="10" fillId="5" borderId="0" xfId="0" applyFont="1" applyFill="1" applyBorder="1" applyAlignment="1">
      <alignment horizontal="right"/>
    </xf>
    <xf numFmtId="0" fontId="10" fillId="0" borderId="1"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19" fillId="20" borderId="9" xfId="0" applyFont="1" applyFill="1" applyBorder="1" applyAlignment="1">
      <alignment horizontal="center" wrapText="1"/>
    </xf>
    <xf numFmtId="0" fontId="19" fillId="20" borderId="10" xfId="0" applyFont="1" applyFill="1" applyBorder="1" applyAlignment="1">
      <alignment horizontal="center" wrapText="1"/>
    </xf>
    <xf numFmtId="0" fontId="19" fillId="20" borderId="11" xfId="0" applyFont="1" applyFill="1" applyBorder="1" applyAlignment="1">
      <alignment horizontal="center" wrapText="1"/>
    </xf>
    <xf numFmtId="0" fontId="10" fillId="0" borderId="1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14" fontId="0" fillId="0" borderId="20" xfId="0" applyNumberFormat="1" applyBorder="1" applyAlignment="1" applyProtection="1">
      <alignment horizontal="center"/>
      <protection locked="0"/>
    </xf>
    <xf numFmtId="0" fontId="10" fillId="9" borderId="22" xfId="0" applyFont="1" applyFill="1" applyBorder="1" applyAlignment="1">
      <alignment horizontal="right" wrapText="1"/>
    </xf>
    <xf numFmtId="0" fontId="4" fillId="9" borderId="18" xfId="0" applyFont="1" applyFill="1" applyBorder="1" applyAlignment="1">
      <alignment horizontal="right" wrapText="1"/>
    </xf>
    <xf numFmtId="0" fontId="4" fillId="9" borderId="17" xfId="0" applyFont="1" applyFill="1" applyBorder="1" applyAlignment="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35" fillId="5" borderId="10" xfId="0" applyFont="1" applyFill="1" applyBorder="1" applyAlignment="1">
      <alignment horizontal="left"/>
    </xf>
    <xf numFmtId="0" fontId="35" fillId="5" borderId="11" xfId="0" applyFont="1" applyFill="1" applyBorder="1" applyAlignment="1">
      <alignment horizontal="left"/>
    </xf>
    <xf numFmtId="0" fontId="35" fillId="2" borderId="0" xfId="0" applyFont="1" applyFill="1" applyBorder="1" applyAlignment="1">
      <alignment horizontal="left" indent="1"/>
    </xf>
    <xf numFmtId="0" fontId="48" fillId="0" borderId="51" xfId="0" applyFont="1" applyBorder="1" applyAlignment="1">
      <alignment horizontal="left" vertical="top" wrapText="1"/>
    </xf>
    <xf numFmtId="0" fontId="34" fillId="0" borderId="50" xfId="0" applyFont="1" applyBorder="1" applyAlignment="1">
      <alignment horizontal="left" vertical="top" wrapText="1"/>
    </xf>
    <xf numFmtId="0" fontId="34" fillId="0" borderId="47" xfId="0" applyFont="1" applyBorder="1" applyAlignment="1">
      <alignment horizontal="left" vertical="top" wrapText="1"/>
    </xf>
    <xf numFmtId="0" fontId="34" fillId="0" borderId="39" xfId="0" applyFont="1" applyBorder="1" applyAlignment="1">
      <alignment horizontal="left" vertical="top" wrapText="1"/>
    </xf>
    <xf numFmtId="0" fontId="34" fillId="0" borderId="27" xfId="0" applyFont="1" applyBorder="1" applyAlignment="1">
      <alignment horizontal="left" vertical="top" wrapText="1"/>
    </xf>
    <xf numFmtId="0" fontId="34" fillId="0" borderId="49" xfId="0" applyFont="1" applyBorder="1" applyAlignment="1">
      <alignment horizontal="left" vertical="top" wrapText="1"/>
    </xf>
    <xf numFmtId="0" fontId="35" fillId="5" borderId="30" xfId="0" applyFont="1" applyFill="1" applyBorder="1" applyAlignment="1" applyProtection="1">
      <alignment horizontal="center"/>
      <protection locked="0"/>
    </xf>
    <xf numFmtId="0" fontId="35" fillId="5" borderId="31" xfId="0" applyFont="1" applyFill="1" applyBorder="1" applyAlignment="1" applyProtection="1">
      <alignment horizontal="center"/>
      <protection locked="0"/>
    </xf>
    <xf numFmtId="0" fontId="49" fillId="3" borderId="9"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0" fontId="35" fillId="5" borderId="51" xfId="0" applyFont="1" applyFill="1" applyBorder="1" applyAlignment="1">
      <alignment horizontal="left" vertical="center" wrapText="1"/>
    </xf>
    <xf numFmtId="0" fontId="37" fillId="5" borderId="50" xfId="0" applyFont="1" applyFill="1" applyBorder="1" applyAlignment="1">
      <alignment horizontal="left" vertical="center" wrapText="1"/>
    </xf>
    <xf numFmtId="0" fontId="37" fillId="5" borderId="47" xfId="0" applyFont="1" applyFill="1" applyBorder="1" applyAlignment="1">
      <alignment horizontal="left" vertical="center" wrapText="1"/>
    </xf>
    <xf numFmtId="0" fontId="37" fillId="5" borderId="48" xfId="0" applyFont="1" applyFill="1" applyBorder="1" applyAlignment="1">
      <alignment horizontal="left" vertical="center" wrapText="1"/>
    </xf>
    <xf numFmtId="0" fontId="37" fillId="5" borderId="29"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35" fillId="5" borderId="50" xfId="0" applyFont="1" applyFill="1" applyBorder="1" applyAlignment="1">
      <alignment horizontal="left" vertical="center" wrapText="1"/>
    </xf>
    <xf numFmtId="0" fontId="35" fillId="5" borderId="47" xfId="0" applyFont="1" applyFill="1" applyBorder="1" applyAlignment="1">
      <alignment horizontal="left" vertical="center" wrapText="1"/>
    </xf>
    <xf numFmtId="0" fontId="35" fillId="5" borderId="48" xfId="0" applyFont="1" applyFill="1" applyBorder="1" applyAlignment="1">
      <alignment horizontal="left" vertical="center" wrapText="1"/>
    </xf>
    <xf numFmtId="0" fontId="35" fillId="5" borderId="29" xfId="0" applyFont="1" applyFill="1" applyBorder="1" applyAlignment="1">
      <alignment horizontal="left" vertical="center" wrapText="1"/>
    </xf>
    <xf numFmtId="0" fontId="35" fillId="5" borderId="54" xfId="0" applyFont="1" applyFill="1" applyBorder="1" applyAlignment="1">
      <alignment horizontal="left" vertical="center" wrapText="1"/>
    </xf>
    <xf numFmtId="0" fontId="0" fillId="5" borderId="0" xfId="0" applyFill="1" applyBorder="1" applyAlignment="1">
      <alignment horizontal="right"/>
    </xf>
    <xf numFmtId="0" fontId="0" fillId="5" borderId="39" xfId="0" applyFill="1" applyBorder="1" applyAlignment="1">
      <alignment horizontal="right"/>
    </xf>
    <xf numFmtId="0" fontId="0" fillId="5" borderId="27" xfId="0" applyFill="1" applyBorder="1" applyAlignment="1">
      <alignment horizontal="right"/>
    </xf>
    <xf numFmtId="0" fontId="22" fillId="5" borderId="39" xfId="0" applyFont="1" applyFill="1" applyBorder="1" applyAlignment="1" applyProtection="1">
      <alignment horizontal="right"/>
      <protection locked="0"/>
    </xf>
    <xf numFmtId="0" fontId="22" fillId="5" borderId="57" xfId="0" applyFont="1" applyFill="1" applyBorder="1" applyAlignment="1" applyProtection="1">
      <alignment horizontal="right"/>
      <protection locked="0"/>
    </xf>
    <xf numFmtId="0" fontId="35" fillId="5" borderId="33"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38" xfId="0" applyFont="1" applyFill="1" applyBorder="1" applyAlignment="1">
      <alignment horizontal="left" vertical="center" wrapText="1"/>
    </xf>
    <xf numFmtId="0" fontId="35" fillId="5" borderId="51" xfId="0" applyFont="1" applyFill="1" applyBorder="1" applyAlignment="1">
      <alignment horizontal="left" vertical="center"/>
    </xf>
    <xf numFmtId="0" fontId="35" fillId="5" borderId="50" xfId="0" applyFont="1" applyFill="1" applyBorder="1" applyAlignment="1">
      <alignment horizontal="left" vertical="center"/>
    </xf>
    <xf numFmtId="0" fontId="35" fillId="5" borderId="47" xfId="0" applyFont="1" applyFill="1" applyBorder="1" applyAlignment="1">
      <alignment horizontal="left" vertical="center"/>
    </xf>
    <xf numFmtId="0" fontId="35" fillId="5" borderId="33" xfId="0" applyFont="1" applyFill="1" applyBorder="1" applyAlignment="1">
      <alignment horizontal="left" vertical="center"/>
    </xf>
    <xf numFmtId="0" fontId="35" fillId="5" borderId="0" xfId="0" applyFont="1" applyFill="1" applyBorder="1" applyAlignment="1">
      <alignment horizontal="left" vertical="center"/>
    </xf>
    <xf numFmtId="0" fontId="35" fillId="5" borderId="38" xfId="0" applyFont="1" applyFill="1" applyBorder="1" applyAlignment="1">
      <alignment horizontal="left" vertical="center"/>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lignment horizontal="right"/>
    </xf>
    <xf numFmtId="0" fontId="16" fillId="5" borderId="67" xfId="0" applyFont="1" applyFill="1" applyBorder="1" applyAlignment="1">
      <alignment horizontal="right"/>
    </xf>
    <xf numFmtId="0" fontId="16" fillId="5" borderId="27" xfId="0" applyFont="1" applyFill="1" applyBorder="1" applyAlignment="1">
      <alignment horizontal="right"/>
    </xf>
    <xf numFmtId="0" fontId="16" fillId="5" borderId="57" xfId="0" applyFont="1" applyFill="1" applyBorder="1" applyAlignment="1">
      <alignment horizontal="right"/>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lignment horizontal="center" wrapText="1"/>
    </xf>
    <xf numFmtId="0" fontId="39" fillId="22" borderId="10" xfId="0" applyFont="1" applyFill="1" applyBorder="1" applyAlignment="1">
      <alignment horizontal="center" wrapText="1"/>
    </xf>
    <xf numFmtId="0" fontId="39" fillId="22" borderId="11" xfId="0" applyFont="1" applyFill="1" applyBorder="1" applyAlignment="1">
      <alignment horizontal="center" wrapText="1"/>
    </xf>
    <xf numFmtId="0" fontId="47" fillId="5" borderId="10" xfId="0" applyFont="1" applyFill="1" applyBorder="1" applyAlignment="1">
      <alignment horizontal="left"/>
    </xf>
    <xf numFmtId="0" fontId="38" fillId="5" borderId="10" xfId="0" applyFont="1" applyFill="1" applyBorder="1" applyAlignment="1">
      <alignment horizontal="left"/>
    </xf>
    <xf numFmtId="0" fontId="38" fillId="5" borderId="11" xfId="0" applyFont="1" applyFill="1" applyBorder="1" applyAlignment="1">
      <alignment horizontal="left"/>
    </xf>
    <xf numFmtId="0" fontId="35" fillId="5" borderId="0" xfId="0" applyFont="1" applyFill="1" applyBorder="1" applyAlignment="1">
      <alignment horizontal="left" indent="1"/>
    </xf>
    <xf numFmtId="0" fontId="2" fillId="5" borderId="56" xfId="0" applyFont="1" applyFill="1" applyBorder="1" applyAlignment="1">
      <alignment horizontal="left"/>
    </xf>
    <xf numFmtId="0" fontId="2" fillId="5" borderId="27" xfId="0" applyFont="1" applyFill="1" applyBorder="1" applyAlignment="1">
      <alignment horizontal="left"/>
    </xf>
    <xf numFmtId="0" fontId="2" fillId="5" borderId="49" xfId="0" applyFont="1" applyFill="1" applyBorder="1" applyAlignment="1">
      <alignment horizontal="left"/>
    </xf>
    <xf numFmtId="0" fontId="2" fillId="5" borderId="33" xfId="0" applyFont="1" applyFill="1" applyBorder="1" applyAlignment="1">
      <alignment horizontal="right"/>
    </xf>
    <xf numFmtId="0" fontId="2" fillId="5" borderId="0" xfId="0" applyFont="1" applyFill="1" applyBorder="1" applyAlignment="1">
      <alignment horizontal="right"/>
    </xf>
    <xf numFmtId="0" fontId="3" fillId="17" borderId="9" xfId="0" applyFont="1" applyFill="1" applyBorder="1" applyAlignment="1" applyProtection="1">
      <alignment horizontal="center" wrapText="1"/>
    </xf>
    <xf numFmtId="0" fontId="3" fillId="17" borderId="10" xfId="0" applyFont="1" applyFill="1" applyBorder="1" applyAlignment="1" applyProtection="1">
      <alignment horizontal="center" wrapText="1"/>
    </xf>
    <xf numFmtId="0" fontId="32" fillId="7" borderId="2" xfId="0" applyFont="1" applyFill="1" applyBorder="1" applyAlignment="1" applyProtection="1">
      <alignment horizontal="center" vertical="center"/>
    </xf>
    <xf numFmtId="0" fontId="24" fillId="7" borderId="18" xfId="0" applyFont="1" applyFill="1" applyBorder="1" applyAlignment="1" applyProtection="1">
      <alignment horizontal="center" vertical="center"/>
    </xf>
    <xf numFmtId="0" fontId="24" fillId="7" borderId="17" xfId="0" applyFont="1" applyFill="1" applyBorder="1" applyAlignment="1" applyProtection="1">
      <alignment horizontal="center" vertical="center"/>
    </xf>
    <xf numFmtId="0" fontId="30" fillId="6" borderId="36" xfId="0" applyFont="1" applyFill="1" applyBorder="1" applyAlignment="1" applyProtection="1">
      <alignment horizontal="center"/>
    </xf>
    <xf numFmtId="0" fontId="3" fillId="13" borderId="51" xfId="0" applyFont="1" applyFill="1" applyBorder="1" applyAlignment="1" applyProtection="1">
      <alignment horizontal="center"/>
    </xf>
    <xf numFmtId="0" fontId="3" fillId="13" borderId="50" xfId="0" applyFont="1" applyFill="1" applyBorder="1" applyAlignment="1" applyProtection="1">
      <alignment horizontal="center"/>
    </xf>
    <xf numFmtId="0" fontId="3" fillId="13" borderId="47" xfId="0" applyFont="1" applyFill="1" applyBorder="1" applyAlignment="1" applyProtection="1">
      <alignment horizontal="center"/>
    </xf>
    <xf numFmtId="0" fontId="3" fillId="17" borderId="34" xfId="0" applyFont="1" applyFill="1" applyBorder="1" applyAlignment="1" applyProtection="1">
      <alignment horizontal="center"/>
    </xf>
    <xf numFmtId="0" fontId="3" fillId="17" borderId="11" xfId="0" applyFont="1" applyFill="1" applyBorder="1" applyAlignment="1" applyProtection="1">
      <alignment horizontal="center"/>
    </xf>
    <xf numFmtId="0" fontId="3" fillId="17" borderId="11"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58" xfId="0" applyFont="1" applyFill="1" applyBorder="1" applyAlignment="1" applyProtection="1">
      <alignment horizontal="center"/>
    </xf>
    <xf numFmtId="0" fontId="3" fillId="12" borderId="9" xfId="0" applyFont="1" applyFill="1" applyBorder="1" applyAlignment="1" applyProtection="1">
      <alignment horizontal="center"/>
    </xf>
    <xf numFmtId="0" fontId="3" fillId="12" borderId="10" xfId="0" applyFont="1" applyFill="1" applyBorder="1" applyAlignment="1" applyProtection="1">
      <alignment horizontal="center"/>
    </xf>
    <xf numFmtId="0" fontId="25" fillId="15" borderId="30" xfId="0" applyFont="1" applyFill="1" applyBorder="1" applyAlignment="1" applyProtection="1">
      <alignment horizontal="left" wrapText="1"/>
    </xf>
    <xf numFmtId="0" fontId="25" fillId="15" borderId="31" xfId="0" applyFont="1" applyFill="1" applyBorder="1" applyAlignment="1" applyProtection="1">
      <alignment horizontal="left" wrapText="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5"/>
  <sheetViews>
    <sheetView tabSelected="1" view="pageLayout" zoomScale="80" zoomScaleNormal="80" zoomScaleSheetLayoutView="100" zoomScalePageLayoutView="80" workbookViewId="0">
      <selection activeCell="A11" sqref="A11"/>
    </sheetView>
  </sheetViews>
  <sheetFormatPr defaultRowHeight="15" x14ac:dyDescent="0.25"/>
  <cols>
    <col min="1" max="1" width="34.42578125" customWidth="1"/>
    <col min="2" max="2" width="11" customWidth="1"/>
    <col min="3" max="3" width="17.140625" customWidth="1"/>
    <col min="4" max="4" width="11.85546875" customWidth="1"/>
    <col min="5" max="5" width="15.42578125" customWidth="1"/>
    <col min="6" max="6" width="13" customWidth="1"/>
    <col min="7" max="7" width="15" customWidth="1"/>
    <col min="8" max="8" width="16.42578125" customWidth="1"/>
    <col min="9" max="9" width="15.5703125" customWidth="1"/>
    <col min="10" max="10" width="14.140625" customWidth="1"/>
    <col min="11" max="11" width="21.42578125" customWidth="1"/>
    <col min="12" max="12" width="5.85546875" style="83"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6">
      <c r="A1" s="384" t="s">
        <v>824</v>
      </c>
      <c r="B1" s="385"/>
      <c r="C1" s="385"/>
      <c r="D1" s="385"/>
      <c r="E1" s="385"/>
      <c r="F1" s="385"/>
      <c r="G1" s="385"/>
      <c r="H1" s="385"/>
      <c r="I1" s="385"/>
      <c r="J1" s="385"/>
      <c r="K1" s="386"/>
      <c r="L1" s="82"/>
      <c r="M1" s="6"/>
      <c r="N1" s="6"/>
      <c r="O1" s="6"/>
    </row>
    <row r="2" spans="1:15" ht="39" customHeight="1" x14ac:dyDescent="0.25">
      <c r="A2" s="376" t="s">
        <v>826</v>
      </c>
      <c r="B2" s="377"/>
      <c r="C2" s="377"/>
      <c r="D2" s="377"/>
      <c r="E2" s="377"/>
      <c r="F2" s="377"/>
      <c r="G2" s="377"/>
      <c r="H2" s="377"/>
      <c r="I2" s="377"/>
      <c r="J2" s="377"/>
      <c r="K2" s="378"/>
      <c r="N2" s="3"/>
      <c r="O2" s="3"/>
    </row>
    <row r="3" spans="1:15" ht="23.25" customHeight="1" thickBot="1" x14ac:dyDescent="0.3">
      <c r="A3" s="379"/>
      <c r="B3" s="380"/>
      <c r="C3" s="380"/>
      <c r="D3" s="380"/>
      <c r="E3" s="380"/>
      <c r="F3" s="380"/>
      <c r="G3" s="380"/>
      <c r="H3" s="380"/>
      <c r="I3" s="380"/>
      <c r="J3" s="380"/>
      <c r="K3" s="381"/>
      <c r="M3" s="3"/>
      <c r="N3" s="3"/>
      <c r="O3" s="3"/>
    </row>
    <row r="4" spans="1:15" ht="24.95" customHeight="1" x14ac:dyDescent="0.25">
      <c r="A4" s="103" t="s">
        <v>806</v>
      </c>
      <c r="B4" s="387" t="s">
        <v>808</v>
      </c>
      <c r="C4" s="393"/>
      <c r="D4" s="393"/>
      <c r="E4" s="394"/>
      <c r="F4" s="409" t="s">
        <v>809</v>
      </c>
      <c r="G4" s="410"/>
      <c r="H4" s="410"/>
      <c r="I4" s="410"/>
      <c r="J4" s="411"/>
      <c r="K4" s="7"/>
      <c r="M4" s="3"/>
      <c r="N4" s="3"/>
      <c r="O4" s="3"/>
    </row>
    <row r="5" spans="1:15" ht="24.95" customHeight="1" thickBot="1" x14ac:dyDescent="0.3">
      <c r="A5" s="80"/>
      <c r="B5" s="353" t="s">
        <v>8</v>
      </c>
      <c r="C5" s="354"/>
      <c r="D5" s="351"/>
      <c r="E5" s="352"/>
      <c r="F5" s="38"/>
      <c r="G5" s="416" t="s">
        <v>748</v>
      </c>
      <c r="H5" s="417"/>
      <c r="I5" s="46"/>
      <c r="J5" s="39"/>
      <c r="K5" s="37"/>
      <c r="M5" s="3"/>
      <c r="N5" s="3"/>
      <c r="O5" s="3"/>
    </row>
    <row r="6" spans="1:15" ht="24.95" customHeight="1" thickBot="1" x14ac:dyDescent="0.3">
      <c r="A6" s="103" t="s">
        <v>807</v>
      </c>
      <c r="B6" s="353" t="s">
        <v>725</v>
      </c>
      <c r="C6" s="354"/>
      <c r="D6" s="351"/>
      <c r="E6" s="352"/>
      <c r="F6" s="40"/>
      <c r="G6" s="418" t="s">
        <v>749</v>
      </c>
      <c r="H6" s="419"/>
      <c r="I6" s="71"/>
      <c r="J6" s="43"/>
      <c r="K6" s="35"/>
      <c r="M6" s="3"/>
      <c r="N6" s="3"/>
      <c r="O6" s="65"/>
    </row>
    <row r="7" spans="1:15" ht="24.95" customHeight="1" thickBot="1" x14ac:dyDescent="0.3">
      <c r="A7" s="81"/>
      <c r="B7" s="353" t="s">
        <v>726</v>
      </c>
      <c r="C7" s="354"/>
      <c r="D7" s="412"/>
      <c r="E7" s="413"/>
      <c r="F7" s="7"/>
      <c r="G7" s="7"/>
      <c r="H7" s="7"/>
      <c r="I7" s="7"/>
      <c r="J7" s="7"/>
      <c r="K7" s="9"/>
      <c r="M7" s="3"/>
      <c r="N7" s="3"/>
      <c r="O7" s="3"/>
    </row>
    <row r="8" spans="1:15" ht="24.95" customHeight="1" x14ac:dyDescent="0.25">
      <c r="A8" s="35"/>
      <c r="B8" s="353" t="s">
        <v>727</v>
      </c>
      <c r="C8" s="354"/>
      <c r="D8" s="414"/>
      <c r="E8" s="415"/>
      <c r="F8" s="387" t="s">
        <v>810</v>
      </c>
      <c r="G8" s="393"/>
      <c r="H8" s="393"/>
      <c r="I8" s="393"/>
      <c r="J8" s="393"/>
      <c r="K8" s="394"/>
      <c r="M8" s="3"/>
      <c r="N8" s="3"/>
      <c r="O8" s="3"/>
    </row>
    <row r="9" spans="1:15" ht="24.95" customHeight="1" x14ac:dyDescent="0.3">
      <c r="A9" s="153" t="s">
        <v>775</v>
      </c>
      <c r="B9" s="353" t="s">
        <v>714</v>
      </c>
      <c r="C9" s="354"/>
      <c r="D9" s="351"/>
      <c r="E9" s="352"/>
      <c r="F9" s="403"/>
      <c r="G9" s="404"/>
      <c r="H9" s="404"/>
      <c r="I9" s="404"/>
      <c r="J9" s="404"/>
      <c r="K9" s="405"/>
      <c r="M9" s="3"/>
      <c r="N9" s="3"/>
      <c r="O9" s="3"/>
    </row>
    <row r="10" spans="1:15" ht="24.95" customHeight="1" thickBot="1" x14ac:dyDescent="0.3">
      <c r="A10" s="248" t="s">
        <v>845</v>
      </c>
      <c r="B10" s="353" t="s">
        <v>725</v>
      </c>
      <c r="C10" s="354"/>
      <c r="D10" s="351"/>
      <c r="E10" s="352"/>
      <c r="F10" s="38"/>
      <c r="G10" s="11" t="s">
        <v>827</v>
      </c>
      <c r="H10" s="46"/>
      <c r="I10" s="37"/>
      <c r="J10" s="35"/>
      <c r="K10" s="47"/>
      <c r="M10" s="3"/>
      <c r="N10" s="3"/>
      <c r="O10" s="3"/>
    </row>
    <row r="11" spans="1:15" ht="24.95" customHeight="1" thickBot="1" x14ac:dyDescent="0.3">
      <c r="A11" s="254"/>
      <c r="B11" s="398" t="s">
        <v>728</v>
      </c>
      <c r="C11" s="398"/>
      <c r="D11" s="412"/>
      <c r="E11" s="413"/>
      <c r="F11" s="432" t="s">
        <v>719</v>
      </c>
      <c r="G11" s="433"/>
      <c r="H11" s="70"/>
      <c r="I11" s="9"/>
      <c r="J11" s="9"/>
      <c r="K11" s="34"/>
      <c r="M11" s="3"/>
      <c r="N11" s="3"/>
      <c r="O11" s="3"/>
    </row>
    <row r="12" spans="1:15" ht="24.95" customHeight="1" thickBot="1" x14ac:dyDescent="0.3">
      <c r="A12" s="8"/>
      <c r="B12" s="399" t="s">
        <v>727</v>
      </c>
      <c r="C12" s="400"/>
      <c r="D12" s="420"/>
      <c r="E12" s="421"/>
      <c r="F12" s="401" t="s">
        <v>720</v>
      </c>
      <c r="G12" s="402"/>
      <c r="H12" s="246"/>
      <c r="I12" s="204" t="s">
        <v>842</v>
      </c>
      <c r="J12" s="45"/>
      <c r="K12" s="43"/>
      <c r="M12" s="3"/>
      <c r="N12" s="3"/>
      <c r="O12" s="3"/>
    </row>
    <row r="13" spans="1:15" ht="14.25" customHeight="1" thickBot="1" x14ac:dyDescent="0.3">
      <c r="A13" s="8"/>
      <c r="B13" s="24"/>
      <c r="C13" s="24"/>
      <c r="D13" s="28"/>
      <c r="E13" s="28"/>
      <c r="F13" s="31"/>
      <c r="G13" s="29"/>
      <c r="H13" s="25"/>
      <c r="I13" s="25"/>
      <c r="J13" s="25"/>
      <c r="K13" s="35"/>
      <c r="M13" s="3"/>
      <c r="N13" s="3"/>
      <c r="O13" s="3"/>
    </row>
    <row r="14" spans="1:15" ht="24.95" customHeight="1" x14ac:dyDescent="0.25">
      <c r="A14" s="406" t="s">
        <v>811</v>
      </c>
      <c r="B14" s="407"/>
      <c r="C14" s="407"/>
      <c r="D14" s="407"/>
      <c r="E14" s="407"/>
      <c r="F14" s="407"/>
      <c r="G14" s="407"/>
      <c r="H14" s="407"/>
      <c r="I14" s="407"/>
      <c r="J14" s="407"/>
      <c r="K14" s="408"/>
      <c r="M14" s="3"/>
      <c r="N14" s="3"/>
      <c r="O14" s="3"/>
    </row>
    <row r="15" spans="1:15" ht="24.95" customHeight="1" x14ac:dyDescent="0.25">
      <c r="A15" s="33" t="s">
        <v>830</v>
      </c>
      <c r="B15" s="306"/>
      <c r="C15" s="306"/>
      <c r="D15" s="306"/>
      <c r="E15" s="306"/>
      <c r="F15" s="9"/>
      <c r="G15" s="9"/>
      <c r="H15" s="9"/>
      <c r="I15" s="9"/>
      <c r="J15" s="9"/>
      <c r="K15" s="34"/>
      <c r="M15" s="3"/>
      <c r="N15" s="3"/>
      <c r="O15" s="3"/>
    </row>
    <row r="16" spans="1:15" ht="24.95" customHeight="1" x14ac:dyDescent="0.25">
      <c r="A16" s="33" t="s">
        <v>828</v>
      </c>
      <c r="B16" s="306"/>
      <c r="C16" s="306"/>
      <c r="D16" s="306"/>
      <c r="E16" s="306"/>
      <c r="F16" s="9"/>
      <c r="G16" s="9"/>
      <c r="H16" s="9"/>
      <c r="I16" s="9"/>
      <c r="J16" s="9"/>
      <c r="K16" s="34"/>
      <c r="M16" s="3"/>
      <c r="N16" s="3"/>
      <c r="O16" s="3"/>
    </row>
    <row r="17" spans="1:15" ht="24.95" customHeight="1" thickBot="1" x14ac:dyDescent="0.3">
      <c r="A17" s="48" t="s">
        <v>829</v>
      </c>
      <c r="B17" s="363"/>
      <c r="C17" s="363"/>
      <c r="D17" s="363"/>
      <c r="E17" s="363"/>
      <c r="F17" s="429" t="s">
        <v>729</v>
      </c>
      <c r="G17" s="430"/>
      <c r="H17" s="430"/>
      <c r="I17" s="430"/>
      <c r="J17" s="430"/>
      <c r="K17" s="431"/>
      <c r="M17" s="3"/>
      <c r="N17" s="3"/>
      <c r="O17" s="3"/>
    </row>
    <row r="18" spans="1:15" ht="15" customHeight="1" thickBot="1" x14ac:dyDescent="0.3">
      <c r="A18" s="36"/>
      <c r="B18" s="29"/>
      <c r="C18" s="29"/>
      <c r="D18" s="29"/>
      <c r="E18" s="29"/>
      <c r="F18" s="24"/>
      <c r="G18" s="24"/>
      <c r="H18" s="25"/>
      <c r="I18" s="25"/>
      <c r="J18" s="25"/>
      <c r="K18" s="9"/>
      <c r="M18" s="3"/>
      <c r="N18" s="3"/>
      <c r="O18" s="3"/>
    </row>
    <row r="19" spans="1:15" ht="15" customHeight="1" x14ac:dyDescent="0.25">
      <c r="A19" s="387" t="s">
        <v>812</v>
      </c>
      <c r="B19" s="388"/>
      <c r="C19" s="388"/>
      <c r="D19" s="388"/>
      <c r="E19" s="388"/>
      <c r="F19" s="388"/>
      <c r="G19" s="388"/>
      <c r="H19" s="388"/>
      <c r="I19" s="388"/>
      <c r="J19" s="388"/>
      <c r="K19" s="389"/>
      <c r="M19" s="3"/>
      <c r="N19" s="3"/>
      <c r="O19" s="3"/>
    </row>
    <row r="20" spans="1:15" ht="24.95" customHeight="1" x14ac:dyDescent="0.25">
      <c r="A20" s="390"/>
      <c r="B20" s="391"/>
      <c r="C20" s="391"/>
      <c r="D20" s="391"/>
      <c r="E20" s="391"/>
      <c r="F20" s="391"/>
      <c r="G20" s="391"/>
      <c r="H20" s="391"/>
      <c r="I20" s="391"/>
      <c r="J20" s="391"/>
      <c r="K20" s="392"/>
      <c r="L20" s="89">
        <f>NETWORKDAYS(B15,B16)</f>
        <v>0</v>
      </c>
      <c r="M20" s="3"/>
      <c r="N20" s="3"/>
      <c r="O20" s="3"/>
    </row>
    <row r="21" spans="1:15" ht="24.95" customHeight="1" x14ac:dyDescent="0.25">
      <c r="A21" s="33" t="s">
        <v>721</v>
      </c>
      <c r="B21" s="21"/>
      <c r="C21" s="69"/>
      <c r="D21" s="69"/>
      <c r="E21" s="69"/>
      <c r="F21" s="69"/>
      <c r="G21" s="21"/>
      <c r="H21" s="21"/>
      <c r="I21" s="21"/>
      <c r="J21" s="21"/>
      <c r="K21" s="72"/>
      <c r="L21" s="90">
        <f>NETWORKDAYS(B15,B16,B21:K21)</f>
        <v>0</v>
      </c>
      <c r="M21" s="3"/>
      <c r="O21" s="3"/>
    </row>
    <row r="22" spans="1:15" ht="24.95" customHeight="1" x14ac:dyDescent="0.25">
      <c r="A22" s="50" t="s">
        <v>776</v>
      </c>
      <c r="B22" s="195"/>
      <c r="C22" s="382" t="s">
        <v>831</v>
      </c>
      <c r="D22" s="383"/>
      <c r="E22" s="383"/>
      <c r="F22" s="383"/>
      <c r="G22" s="383"/>
      <c r="H22" s="383"/>
      <c r="I22" s="383"/>
      <c r="J22" s="383"/>
      <c r="K22" s="52"/>
      <c r="M22" s="3"/>
      <c r="O22" s="3"/>
    </row>
    <row r="23" spans="1:15" ht="31.5" customHeight="1" thickBot="1" x14ac:dyDescent="0.3">
      <c r="A23" s="247" t="s">
        <v>844</v>
      </c>
      <c r="B23" s="196"/>
      <c r="C23" s="73"/>
      <c r="D23" s="42" t="s">
        <v>722</v>
      </c>
      <c r="E23" s="194"/>
      <c r="F23" s="54"/>
      <c r="G23" s="55" t="s">
        <v>723</v>
      </c>
      <c r="H23" s="53"/>
      <c r="I23" s="66">
        <f>E23+H23</f>
        <v>0</v>
      </c>
      <c r="J23" s="67"/>
      <c r="K23" s="68"/>
      <c r="M23" s="3"/>
      <c r="N23" s="3"/>
      <c r="O23" s="3"/>
    </row>
    <row r="24" spans="1:15" ht="16.5" customHeight="1" thickBot="1" x14ac:dyDescent="0.3">
      <c r="A24" s="36"/>
      <c r="B24" s="56"/>
      <c r="C24" s="32"/>
      <c r="D24" s="11"/>
      <c r="E24" s="51"/>
      <c r="F24" s="51"/>
      <c r="G24" s="57"/>
      <c r="H24" s="51"/>
      <c r="I24" s="9"/>
      <c r="J24" s="9"/>
      <c r="K24" s="9"/>
      <c r="M24" s="3"/>
      <c r="N24" s="3"/>
      <c r="O24" s="3"/>
    </row>
    <row r="25" spans="1:15" ht="24.95" customHeight="1" x14ac:dyDescent="0.25">
      <c r="A25" s="387" t="s">
        <v>820</v>
      </c>
      <c r="B25" s="393"/>
      <c r="C25" s="393"/>
      <c r="D25" s="393"/>
      <c r="E25" s="393"/>
      <c r="F25" s="393"/>
      <c r="G25" s="393"/>
      <c r="H25" s="393"/>
      <c r="I25" s="393"/>
      <c r="J25" s="393"/>
      <c r="K25" s="394"/>
      <c r="M25" s="3"/>
      <c r="N25" s="3"/>
      <c r="O25" s="3"/>
    </row>
    <row r="26" spans="1:15" ht="24.95" customHeight="1" x14ac:dyDescent="0.25">
      <c r="A26" s="395"/>
      <c r="B26" s="396"/>
      <c r="C26" s="396"/>
      <c r="D26" s="396"/>
      <c r="E26" s="396"/>
      <c r="F26" s="396"/>
      <c r="G26" s="396"/>
      <c r="H26" s="396"/>
      <c r="I26" s="396"/>
      <c r="J26" s="396"/>
      <c r="K26" s="397"/>
      <c r="M26" s="3"/>
      <c r="N26" s="3"/>
      <c r="O26" s="3"/>
    </row>
    <row r="27" spans="1:15" ht="31.5" customHeight="1" x14ac:dyDescent="0.25">
      <c r="A27" s="164" t="s">
        <v>750</v>
      </c>
      <c r="B27" s="27"/>
      <c r="C27" s="367"/>
      <c r="D27" s="368"/>
      <c r="E27" s="368"/>
      <c r="F27" s="368"/>
      <c r="G27" s="368"/>
      <c r="H27" s="368"/>
      <c r="I27" s="369"/>
      <c r="J27" s="9"/>
      <c r="K27" s="34"/>
    </row>
    <row r="28" spans="1:15" ht="32.25" customHeight="1" x14ac:dyDescent="0.25">
      <c r="A28" s="164" t="s">
        <v>751</v>
      </c>
      <c r="B28" s="27"/>
      <c r="C28" s="370"/>
      <c r="D28" s="371"/>
      <c r="E28" s="371"/>
      <c r="F28" s="371"/>
      <c r="G28" s="371"/>
      <c r="H28" s="371"/>
      <c r="I28" s="372"/>
      <c r="J28" s="9"/>
      <c r="K28" s="34"/>
    </row>
    <row r="29" spans="1:15" ht="9.75" customHeight="1" thickBot="1" x14ac:dyDescent="0.3">
      <c r="A29" s="44"/>
      <c r="B29" s="45"/>
      <c r="C29" s="59"/>
      <c r="D29" s="59"/>
      <c r="E29" s="59"/>
      <c r="F29" s="59"/>
      <c r="G29" s="59"/>
      <c r="H29" s="59"/>
      <c r="I29" s="59"/>
      <c r="J29" s="41"/>
      <c r="K29" s="49"/>
    </row>
    <row r="30" spans="1:15" ht="24.95" customHeight="1" thickBot="1" x14ac:dyDescent="0.3">
      <c r="A30" s="387" t="s">
        <v>813</v>
      </c>
      <c r="B30" s="61"/>
      <c r="C30" s="62" t="s">
        <v>715</v>
      </c>
      <c r="D30" s="61"/>
      <c r="E30" s="61"/>
      <c r="F30" s="61"/>
      <c r="G30" s="62" t="s">
        <v>718</v>
      </c>
      <c r="H30" s="61"/>
      <c r="I30" s="61"/>
      <c r="J30" s="61"/>
      <c r="K30" s="63"/>
    </row>
    <row r="31" spans="1:15" ht="24.95" customHeight="1" thickBot="1" x14ac:dyDescent="0.3">
      <c r="A31" s="403"/>
      <c r="B31" s="11">
        <v>4</v>
      </c>
      <c r="C31" s="74"/>
      <c r="D31" s="58">
        <v>5</v>
      </c>
      <c r="E31" s="74"/>
      <c r="F31" s="60"/>
      <c r="G31" s="212">
        <f>SUM(C31,E31)</f>
        <v>0</v>
      </c>
      <c r="H31" s="60"/>
      <c r="I31" s="60"/>
      <c r="J31" s="9"/>
      <c r="K31" s="34"/>
    </row>
    <row r="32" spans="1:15" ht="24.95" customHeight="1" x14ac:dyDescent="0.25">
      <c r="A32" s="64"/>
      <c r="B32" s="58"/>
      <c r="C32" s="35"/>
      <c r="D32" s="58"/>
      <c r="E32" s="35"/>
      <c r="F32" s="60"/>
      <c r="G32" s="60"/>
      <c r="H32" s="60"/>
      <c r="I32" s="60"/>
      <c r="J32" s="9"/>
      <c r="K32" s="34"/>
    </row>
    <row r="33" spans="1:17" ht="15.75" thickBot="1" x14ac:dyDescent="0.3">
      <c r="A33" s="40"/>
      <c r="B33" s="41"/>
      <c r="C33" s="41"/>
      <c r="D33" s="41"/>
      <c r="E33" s="41"/>
      <c r="F33" s="41"/>
      <c r="G33" s="41"/>
      <c r="H33" s="41"/>
      <c r="I33" s="41"/>
      <c r="J33" s="41"/>
      <c r="K33" s="49"/>
    </row>
    <row r="34" spans="1:17" ht="45.75" customHeight="1" thickBot="1" x14ac:dyDescent="0.3">
      <c r="A34" s="310" t="s">
        <v>821</v>
      </c>
      <c r="B34" s="310"/>
      <c r="C34" s="310"/>
      <c r="D34" s="310"/>
      <c r="E34" s="310"/>
      <c r="F34" s="310"/>
      <c r="G34" s="310"/>
      <c r="H34" s="310"/>
      <c r="I34" s="310"/>
      <c r="J34" s="310"/>
      <c r="K34" s="310"/>
    </row>
    <row r="35" spans="1:17" ht="21.75" customHeight="1" thickBot="1" x14ac:dyDescent="0.4">
      <c r="A35" s="425" t="s">
        <v>814</v>
      </c>
      <c r="B35" s="426"/>
      <c r="C35" s="426"/>
      <c r="D35" s="426"/>
      <c r="E35" s="427"/>
      <c r="F35" s="422" t="s">
        <v>752</v>
      </c>
      <c r="G35" s="423"/>
      <c r="H35" s="423"/>
      <c r="I35" s="423"/>
      <c r="J35" s="423"/>
      <c r="K35" s="424"/>
      <c r="L35" s="84"/>
      <c r="M35" s="10"/>
      <c r="N35" s="10"/>
      <c r="O35" s="10"/>
      <c r="P35" s="10"/>
      <c r="Q35" s="10"/>
    </row>
    <row r="36" spans="1:17" ht="100.5" customHeight="1" thickBot="1" x14ac:dyDescent="0.3">
      <c r="A36" s="213" t="s">
        <v>2</v>
      </c>
      <c r="B36" s="214" t="s">
        <v>3</v>
      </c>
      <c r="C36" s="215" t="s">
        <v>822</v>
      </c>
      <c r="D36" s="216" t="s">
        <v>7</v>
      </c>
      <c r="E36" s="217" t="s">
        <v>777</v>
      </c>
      <c r="F36" s="218" t="s">
        <v>778</v>
      </c>
      <c r="G36" s="219" t="s">
        <v>753</v>
      </c>
      <c r="H36" s="217" t="s">
        <v>779</v>
      </c>
      <c r="I36" s="220" t="s">
        <v>754</v>
      </c>
      <c r="J36" s="221" t="s">
        <v>780</v>
      </c>
      <c r="K36" s="30"/>
      <c r="L36" s="85"/>
      <c r="M36" s="4"/>
      <c r="O36" s="5"/>
      <c r="P36" s="2"/>
      <c r="Q36" s="2"/>
    </row>
    <row r="37" spans="1:17" ht="15.75" thickBot="1" x14ac:dyDescent="0.3">
      <c r="A37" s="104">
        <f>+A7</f>
        <v>0</v>
      </c>
      <c r="B37" s="105"/>
      <c r="C37" s="197"/>
      <c r="D37" s="198"/>
      <c r="E37" s="206">
        <f>B37*C37*D37</f>
        <v>0</v>
      </c>
      <c r="F37" s="207">
        <f>E37*0.02</f>
        <v>0</v>
      </c>
      <c r="G37" s="208">
        <f>E37</f>
        <v>0</v>
      </c>
      <c r="H37" s="206">
        <f>I67</f>
        <v>0</v>
      </c>
      <c r="I37" s="209">
        <f>G37+H37</f>
        <v>0</v>
      </c>
      <c r="J37" s="210">
        <f>I37-K99</f>
        <v>0</v>
      </c>
      <c r="K37" s="8"/>
      <c r="L37" s="86"/>
      <c r="M37" s="2"/>
      <c r="O37" s="2"/>
      <c r="P37" s="2"/>
      <c r="Q37" s="2"/>
    </row>
    <row r="38" spans="1:17" s="1" customFormat="1" ht="18.75" x14ac:dyDescent="0.3">
      <c r="A38" s="170" t="s">
        <v>825</v>
      </c>
      <c r="B38" s="167"/>
      <c r="C38" s="168"/>
      <c r="D38" s="167"/>
      <c r="E38" s="166"/>
      <c r="F38" s="166"/>
      <c r="G38" s="166"/>
      <c r="H38" s="166"/>
      <c r="I38" s="169"/>
      <c r="J38" s="167"/>
      <c r="K38" s="9"/>
      <c r="L38" s="86"/>
      <c r="M38" s="2"/>
      <c r="N38" s="2"/>
      <c r="O38" s="2"/>
      <c r="P38" s="2"/>
      <c r="Q38" s="2"/>
    </row>
    <row r="39" spans="1:17" s="1" customFormat="1" ht="19.5" thickBot="1" x14ac:dyDescent="0.35">
      <c r="A39" s="428" t="s">
        <v>815</v>
      </c>
      <c r="B39" s="428"/>
      <c r="C39" s="428"/>
      <c r="D39" s="428"/>
      <c r="E39" s="428"/>
      <c r="F39" s="428"/>
      <c r="G39" s="428"/>
      <c r="H39" s="428"/>
      <c r="I39" s="428"/>
      <c r="J39" s="428"/>
      <c r="K39" s="428"/>
      <c r="L39" s="86"/>
      <c r="M39" s="2"/>
      <c r="N39" s="2"/>
      <c r="O39" s="2"/>
      <c r="P39" s="2"/>
      <c r="Q39" s="2"/>
    </row>
    <row r="40" spans="1:17" ht="24" thickBot="1" x14ac:dyDescent="0.4">
      <c r="A40" s="307" t="s">
        <v>756</v>
      </c>
      <c r="B40" s="308"/>
      <c r="C40" s="308"/>
      <c r="D40" s="308"/>
      <c r="E40" s="308"/>
      <c r="F40" s="308"/>
      <c r="G40" s="308"/>
      <c r="H40" s="308"/>
      <c r="I40" s="308"/>
      <c r="J40" s="308"/>
      <c r="K40" s="309"/>
    </row>
    <row r="41" spans="1:17" x14ac:dyDescent="0.25">
      <c r="A41" s="311" t="s">
        <v>9</v>
      </c>
      <c r="B41" s="287"/>
      <c r="C41" s="287"/>
      <c r="D41" s="287"/>
      <c r="E41" s="287"/>
      <c r="F41" s="287"/>
      <c r="G41" s="287"/>
      <c r="H41" s="287"/>
      <c r="I41" s="287"/>
      <c r="J41" s="287"/>
      <c r="K41" s="288"/>
    </row>
    <row r="42" spans="1:17" s="96" customFormat="1" ht="116.25" x14ac:dyDescent="0.25">
      <c r="A42" s="312" t="s">
        <v>15</v>
      </c>
      <c r="B42" s="313"/>
      <c r="C42" s="154" t="s">
        <v>786</v>
      </c>
      <c r="D42" s="107" t="s">
        <v>781</v>
      </c>
      <c r="E42" s="155" t="s">
        <v>17</v>
      </c>
      <c r="F42" s="108" t="s">
        <v>782</v>
      </c>
      <c r="G42" s="108" t="s">
        <v>783</v>
      </c>
      <c r="H42" s="108" t="s">
        <v>787</v>
      </c>
      <c r="I42" s="108" t="s">
        <v>784</v>
      </c>
      <c r="J42" s="108" t="s">
        <v>785</v>
      </c>
      <c r="K42" s="109" t="s">
        <v>788</v>
      </c>
      <c r="L42" s="95"/>
    </row>
    <row r="43" spans="1:17" ht="15" customHeight="1" x14ac:dyDescent="0.25">
      <c r="A43" s="261"/>
      <c r="B43" s="262"/>
      <c r="C43" s="202"/>
      <c r="D43" s="202"/>
      <c r="E43" s="199"/>
      <c r="F43" s="199"/>
      <c r="G43" s="200"/>
      <c r="H43" s="110" t="str">
        <f t="shared" ref="H43" si="0">IF(E43=0, "0", E43/G43)</f>
        <v>0</v>
      </c>
      <c r="I43" s="111" t="str">
        <f>IF(E43=0, "0", SUM((E43+F43)/G43))</f>
        <v>0</v>
      </c>
      <c r="J43" s="205">
        <f>E23</f>
        <v>0</v>
      </c>
      <c r="K43" s="112">
        <f>IF(H43=0,"0", (I43*J43))</f>
        <v>0</v>
      </c>
    </row>
    <row r="44" spans="1:17" ht="15" customHeight="1" x14ac:dyDescent="0.25">
      <c r="A44" s="261"/>
      <c r="B44" s="262"/>
      <c r="C44" s="202"/>
      <c r="D44" s="202"/>
      <c r="E44" s="199"/>
      <c r="F44" s="199"/>
      <c r="G44" s="200"/>
      <c r="H44" s="110" t="str">
        <f>IF(E44=0, "0", E44/G44)</f>
        <v>0</v>
      </c>
      <c r="I44" s="111" t="str">
        <f>IF(E44=0, "0", SUM((E44+F44)/G44))</f>
        <v>0</v>
      </c>
      <c r="J44" s="205">
        <f>E23</f>
        <v>0</v>
      </c>
      <c r="K44" s="112">
        <f>IF(H44=0,"0", (I44*J44))</f>
        <v>0</v>
      </c>
    </row>
    <row r="45" spans="1:17" ht="15" customHeight="1" x14ac:dyDescent="0.25">
      <c r="A45" s="261"/>
      <c r="B45" s="262"/>
      <c r="C45" s="202"/>
      <c r="D45" s="202"/>
      <c r="E45" s="199"/>
      <c r="F45" s="199"/>
      <c r="G45" s="200"/>
      <c r="H45" s="110" t="str">
        <f t="shared" ref="H45:H53" si="1">IF(E45=0, "0", E45/G45)</f>
        <v>0</v>
      </c>
      <c r="I45" s="111" t="str">
        <f t="shared" ref="I45:I53" si="2">IF(E45=0, "0", SUM((E45+F45)/G45))</f>
        <v>0</v>
      </c>
      <c r="J45" s="205">
        <f>E23</f>
        <v>0</v>
      </c>
      <c r="K45" s="112">
        <f t="shared" ref="K45:K66" si="3">IF(H45=0,"0", (I45*J45))</f>
        <v>0</v>
      </c>
    </row>
    <row r="46" spans="1:17" ht="15" customHeight="1" x14ac:dyDescent="0.25">
      <c r="A46" s="261"/>
      <c r="B46" s="262"/>
      <c r="C46" s="202"/>
      <c r="D46" s="202"/>
      <c r="E46" s="199"/>
      <c r="F46" s="199"/>
      <c r="G46" s="200"/>
      <c r="H46" s="110" t="str">
        <f t="shared" si="1"/>
        <v>0</v>
      </c>
      <c r="I46" s="111" t="str">
        <f t="shared" si="2"/>
        <v>0</v>
      </c>
      <c r="J46" s="205">
        <f>E23</f>
        <v>0</v>
      </c>
      <c r="K46" s="112">
        <f t="shared" si="3"/>
        <v>0</v>
      </c>
    </row>
    <row r="47" spans="1:17" ht="15" customHeight="1" x14ac:dyDescent="0.25">
      <c r="A47" s="261"/>
      <c r="B47" s="262"/>
      <c r="C47" s="202"/>
      <c r="D47" s="202"/>
      <c r="E47" s="199"/>
      <c r="F47" s="199"/>
      <c r="G47" s="200"/>
      <c r="H47" s="110" t="str">
        <f t="shared" si="1"/>
        <v>0</v>
      </c>
      <c r="I47" s="111" t="str">
        <f t="shared" si="2"/>
        <v>0</v>
      </c>
      <c r="J47" s="205">
        <f>E23</f>
        <v>0</v>
      </c>
      <c r="K47" s="112">
        <f t="shared" si="3"/>
        <v>0</v>
      </c>
    </row>
    <row r="48" spans="1:17" ht="15" customHeight="1" x14ac:dyDescent="0.25">
      <c r="A48" s="261"/>
      <c r="B48" s="262"/>
      <c r="C48" s="202"/>
      <c r="D48" s="202"/>
      <c r="E48" s="199"/>
      <c r="F48" s="199"/>
      <c r="G48" s="200"/>
      <c r="H48" s="110" t="str">
        <f t="shared" si="1"/>
        <v>0</v>
      </c>
      <c r="I48" s="111" t="str">
        <f t="shared" si="2"/>
        <v>0</v>
      </c>
      <c r="J48" s="205">
        <f>E23</f>
        <v>0</v>
      </c>
      <c r="K48" s="112">
        <f t="shared" si="3"/>
        <v>0</v>
      </c>
    </row>
    <row r="49" spans="1:11" ht="15" customHeight="1" x14ac:dyDescent="0.25">
      <c r="A49" s="261"/>
      <c r="B49" s="262"/>
      <c r="C49" s="202"/>
      <c r="D49" s="202"/>
      <c r="E49" s="199"/>
      <c r="F49" s="199"/>
      <c r="G49" s="200"/>
      <c r="H49" s="110" t="str">
        <f t="shared" ref="H49" si="4">IF(E49=0, "0", E49/G49)</f>
        <v>0</v>
      </c>
      <c r="I49" s="111" t="str">
        <f t="shared" ref="I49" si="5">IF(E49=0, "0", SUM((E49+F49)/G49))</f>
        <v>0</v>
      </c>
      <c r="J49" s="205">
        <f>E23</f>
        <v>0</v>
      </c>
      <c r="K49" s="112">
        <f t="shared" ref="K49" si="6">IF(H49=0,"0", (I49*J49))</f>
        <v>0</v>
      </c>
    </row>
    <row r="50" spans="1:11" ht="15" customHeight="1" x14ac:dyDescent="0.25">
      <c r="A50" s="261"/>
      <c r="B50" s="262"/>
      <c r="C50" s="202"/>
      <c r="D50" s="202"/>
      <c r="E50" s="199"/>
      <c r="F50" s="199"/>
      <c r="G50" s="200"/>
      <c r="H50" s="110" t="str">
        <f t="shared" si="1"/>
        <v>0</v>
      </c>
      <c r="I50" s="111" t="str">
        <f t="shared" si="2"/>
        <v>0</v>
      </c>
      <c r="J50" s="205">
        <f>E23</f>
        <v>0</v>
      </c>
      <c r="K50" s="112">
        <f t="shared" si="3"/>
        <v>0</v>
      </c>
    </row>
    <row r="51" spans="1:11" ht="15" customHeight="1" x14ac:dyDescent="0.25">
      <c r="A51" s="261"/>
      <c r="B51" s="262"/>
      <c r="C51" s="202"/>
      <c r="D51" s="202"/>
      <c r="E51" s="199"/>
      <c r="F51" s="199"/>
      <c r="G51" s="200"/>
      <c r="H51" s="110" t="str">
        <f t="shared" si="1"/>
        <v>0</v>
      </c>
      <c r="I51" s="111" t="str">
        <f t="shared" si="2"/>
        <v>0</v>
      </c>
      <c r="J51" s="205">
        <f>E23</f>
        <v>0</v>
      </c>
      <c r="K51" s="112">
        <f t="shared" si="3"/>
        <v>0</v>
      </c>
    </row>
    <row r="52" spans="1:11" ht="15" customHeight="1" x14ac:dyDescent="0.25">
      <c r="A52" s="261"/>
      <c r="B52" s="262"/>
      <c r="C52" s="202"/>
      <c r="D52" s="202"/>
      <c r="E52" s="199"/>
      <c r="F52" s="199"/>
      <c r="G52" s="200"/>
      <c r="H52" s="110" t="str">
        <f t="shared" si="1"/>
        <v>0</v>
      </c>
      <c r="I52" s="111" t="str">
        <f t="shared" si="2"/>
        <v>0</v>
      </c>
      <c r="J52" s="205">
        <f>E23</f>
        <v>0</v>
      </c>
      <c r="K52" s="112">
        <f t="shared" si="3"/>
        <v>0</v>
      </c>
    </row>
    <row r="53" spans="1:11" ht="15" customHeight="1" x14ac:dyDescent="0.25">
      <c r="A53" s="261"/>
      <c r="B53" s="262"/>
      <c r="C53" s="202"/>
      <c r="D53" s="202"/>
      <c r="E53" s="199"/>
      <c r="F53" s="199"/>
      <c r="G53" s="200"/>
      <c r="H53" s="110" t="str">
        <f t="shared" si="1"/>
        <v>0</v>
      </c>
      <c r="I53" s="111" t="str">
        <f t="shared" si="2"/>
        <v>0</v>
      </c>
      <c r="J53" s="205">
        <f>E23</f>
        <v>0</v>
      </c>
      <c r="K53" s="112">
        <f t="shared" si="3"/>
        <v>0</v>
      </c>
    </row>
    <row r="54" spans="1:11" x14ac:dyDescent="0.25">
      <c r="A54" s="261"/>
      <c r="B54" s="262"/>
      <c r="C54" s="202"/>
      <c r="D54" s="202"/>
      <c r="E54" s="199"/>
      <c r="F54" s="199"/>
      <c r="G54" s="200"/>
      <c r="H54" s="110" t="str">
        <f>IF(E54=0, "0", E54/G54)</f>
        <v>0</v>
      </c>
      <c r="I54" s="111" t="str">
        <f>IF(E54=0, "0", SUM((E54+F54)/G54))</f>
        <v>0</v>
      </c>
      <c r="J54" s="205">
        <f>E23</f>
        <v>0</v>
      </c>
      <c r="K54" s="112">
        <f t="shared" si="3"/>
        <v>0</v>
      </c>
    </row>
    <row r="55" spans="1:11" x14ac:dyDescent="0.25">
      <c r="A55" s="261"/>
      <c r="B55" s="262"/>
      <c r="C55" s="202"/>
      <c r="D55" s="202"/>
      <c r="E55" s="199"/>
      <c r="F55" s="199"/>
      <c r="G55" s="200"/>
      <c r="H55" s="110" t="str">
        <f t="shared" ref="H55:H66" si="7">IF(E55=0, "0", E55/G55)</f>
        <v>0</v>
      </c>
      <c r="I55" s="111" t="str">
        <f t="shared" ref="I55:I66" si="8">IF(E55=0, "0", SUM((E55+F55)/G55))</f>
        <v>0</v>
      </c>
      <c r="J55" s="205">
        <f>E23</f>
        <v>0</v>
      </c>
      <c r="K55" s="112">
        <f t="shared" si="3"/>
        <v>0</v>
      </c>
    </row>
    <row r="56" spans="1:11" x14ac:dyDescent="0.25">
      <c r="A56" s="261"/>
      <c r="B56" s="262"/>
      <c r="C56" s="202"/>
      <c r="D56" s="202"/>
      <c r="E56" s="199"/>
      <c r="F56" s="199"/>
      <c r="G56" s="200"/>
      <c r="H56" s="110" t="str">
        <f t="shared" si="7"/>
        <v>0</v>
      </c>
      <c r="I56" s="111" t="str">
        <f t="shared" si="8"/>
        <v>0</v>
      </c>
      <c r="J56" s="205">
        <f>E23</f>
        <v>0</v>
      </c>
      <c r="K56" s="112">
        <f t="shared" si="3"/>
        <v>0</v>
      </c>
    </row>
    <row r="57" spans="1:11" x14ac:dyDescent="0.25">
      <c r="A57" s="261"/>
      <c r="B57" s="262"/>
      <c r="C57" s="202"/>
      <c r="D57" s="202"/>
      <c r="E57" s="199"/>
      <c r="F57" s="199"/>
      <c r="G57" s="200"/>
      <c r="H57" s="110" t="str">
        <f t="shared" si="7"/>
        <v>0</v>
      </c>
      <c r="I57" s="111" t="str">
        <f t="shared" si="8"/>
        <v>0</v>
      </c>
      <c r="J57" s="205">
        <f>E23</f>
        <v>0</v>
      </c>
      <c r="K57" s="112">
        <f t="shared" si="3"/>
        <v>0</v>
      </c>
    </row>
    <row r="58" spans="1:11" x14ac:dyDescent="0.25">
      <c r="A58" s="261"/>
      <c r="B58" s="262"/>
      <c r="C58" s="202"/>
      <c r="D58" s="202"/>
      <c r="E58" s="199"/>
      <c r="F58" s="199"/>
      <c r="G58" s="200"/>
      <c r="H58" s="110" t="str">
        <f t="shared" si="7"/>
        <v>0</v>
      </c>
      <c r="I58" s="111" t="str">
        <f t="shared" si="8"/>
        <v>0</v>
      </c>
      <c r="J58" s="205">
        <f>E23</f>
        <v>0</v>
      </c>
      <c r="K58" s="112">
        <f t="shared" si="3"/>
        <v>0</v>
      </c>
    </row>
    <row r="59" spans="1:11" x14ac:dyDescent="0.25">
      <c r="A59" s="261"/>
      <c r="B59" s="262"/>
      <c r="C59" s="202"/>
      <c r="D59" s="202"/>
      <c r="E59" s="199"/>
      <c r="F59" s="199"/>
      <c r="G59" s="200"/>
      <c r="H59" s="110" t="str">
        <f t="shared" si="7"/>
        <v>0</v>
      </c>
      <c r="I59" s="111" t="str">
        <f t="shared" si="8"/>
        <v>0</v>
      </c>
      <c r="J59" s="205">
        <f>E23</f>
        <v>0</v>
      </c>
      <c r="K59" s="112">
        <f t="shared" si="3"/>
        <v>0</v>
      </c>
    </row>
    <row r="60" spans="1:11" x14ac:dyDescent="0.25">
      <c r="A60" s="261"/>
      <c r="B60" s="262"/>
      <c r="C60" s="202"/>
      <c r="D60" s="202"/>
      <c r="E60" s="199"/>
      <c r="F60" s="199"/>
      <c r="G60" s="200"/>
      <c r="H60" s="110" t="str">
        <f t="shared" si="7"/>
        <v>0</v>
      </c>
      <c r="I60" s="111" t="str">
        <f t="shared" si="8"/>
        <v>0</v>
      </c>
      <c r="J60" s="205">
        <f>E23</f>
        <v>0</v>
      </c>
      <c r="K60" s="112">
        <f t="shared" si="3"/>
        <v>0</v>
      </c>
    </row>
    <row r="61" spans="1:11" x14ac:dyDescent="0.25">
      <c r="A61" s="261"/>
      <c r="B61" s="262"/>
      <c r="C61" s="202"/>
      <c r="D61" s="202"/>
      <c r="E61" s="199"/>
      <c r="F61" s="199"/>
      <c r="G61" s="200"/>
      <c r="H61" s="110" t="str">
        <f t="shared" si="7"/>
        <v>0</v>
      </c>
      <c r="I61" s="111" t="str">
        <f t="shared" si="8"/>
        <v>0</v>
      </c>
      <c r="J61" s="205">
        <f>E23</f>
        <v>0</v>
      </c>
      <c r="K61" s="112">
        <f t="shared" si="3"/>
        <v>0</v>
      </c>
    </row>
    <row r="62" spans="1:11" x14ac:dyDescent="0.25">
      <c r="A62" s="261"/>
      <c r="B62" s="262"/>
      <c r="C62" s="202"/>
      <c r="D62" s="202"/>
      <c r="E62" s="199"/>
      <c r="F62" s="199"/>
      <c r="G62" s="200"/>
      <c r="H62" s="110" t="str">
        <f t="shared" si="7"/>
        <v>0</v>
      </c>
      <c r="I62" s="111" t="str">
        <f t="shared" si="8"/>
        <v>0</v>
      </c>
      <c r="J62" s="205">
        <f>E23</f>
        <v>0</v>
      </c>
      <c r="K62" s="112">
        <f t="shared" si="3"/>
        <v>0</v>
      </c>
    </row>
    <row r="63" spans="1:11" x14ac:dyDescent="0.25">
      <c r="A63" s="261"/>
      <c r="B63" s="262"/>
      <c r="C63" s="202"/>
      <c r="D63" s="202"/>
      <c r="E63" s="199"/>
      <c r="F63" s="199"/>
      <c r="G63" s="200"/>
      <c r="H63" s="110" t="str">
        <f t="shared" si="7"/>
        <v>0</v>
      </c>
      <c r="I63" s="111" t="str">
        <f t="shared" si="8"/>
        <v>0</v>
      </c>
      <c r="J63" s="205">
        <f>E23</f>
        <v>0</v>
      </c>
      <c r="K63" s="112">
        <f t="shared" si="3"/>
        <v>0</v>
      </c>
    </row>
    <row r="64" spans="1:11" x14ac:dyDescent="0.25">
      <c r="A64" s="261"/>
      <c r="B64" s="262"/>
      <c r="C64" s="202"/>
      <c r="D64" s="202"/>
      <c r="E64" s="199"/>
      <c r="F64" s="199"/>
      <c r="G64" s="200"/>
      <c r="H64" s="110" t="str">
        <f t="shared" si="7"/>
        <v>0</v>
      </c>
      <c r="I64" s="111" t="str">
        <f t="shared" si="8"/>
        <v>0</v>
      </c>
      <c r="J64" s="205">
        <f>E23</f>
        <v>0</v>
      </c>
      <c r="K64" s="112">
        <f t="shared" si="3"/>
        <v>0</v>
      </c>
    </row>
    <row r="65" spans="1:11" x14ac:dyDescent="0.25">
      <c r="A65" s="261"/>
      <c r="B65" s="262"/>
      <c r="C65" s="202"/>
      <c r="D65" s="201"/>
      <c r="E65" s="199"/>
      <c r="F65" s="199"/>
      <c r="G65" s="200"/>
      <c r="H65" s="110" t="str">
        <f t="shared" si="7"/>
        <v>0</v>
      </c>
      <c r="I65" s="111" t="str">
        <f t="shared" si="8"/>
        <v>0</v>
      </c>
      <c r="J65" s="205">
        <f>E23</f>
        <v>0</v>
      </c>
      <c r="K65" s="112">
        <f t="shared" si="3"/>
        <v>0</v>
      </c>
    </row>
    <row r="66" spans="1:11" x14ac:dyDescent="0.25">
      <c r="A66" s="261"/>
      <c r="B66" s="262"/>
      <c r="C66" s="202"/>
      <c r="D66" s="201"/>
      <c r="E66" s="199"/>
      <c r="F66" s="199"/>
      <c r="G66" s="200"/>
      <c r="H66" s="110" t="str">
        <f t="shared" si="7"/>
        <v>0</v>
      </c>
      <c r="I66" s="111" t="str">
        <f t="shared" si="8"/>
        <v>0</v>
      </c>
      <c r="J66" s="205">
        <f>E23</f>
        <v>0</v>
      </c>
      <c r="K66" s="112">
        <f t="shared" si="3"/>
        <v>0</v>
      </c>
    </row>
    <row r="67" spans="1:11" x14ac:dyDescent="0.25">
      <c r="A67" s="364" t="s">
        <v>717</v>
      </c>
      <c r="B67" s="365"/>
      <c r="C67" s="365"/>
      <c r="D67" s="365"/>
      <c r="E67" s="365"/>
      <c r="F67" s="365"/>
      <c r="G67" s="365"/>
      <c r="H67" s="366"/>
      <c r="I67" s="113">
        <f>SUM(I43:I66)</f>
        <v>0</v>
      </c>
      <c r="J67" s="114"/>
      <c r="K67" s="75"/>
    </row>
    <row r="68" spans="1:11" ht="15.75" thickBot="1" x14ac:dyDescent="0.3">
      <c r="A68" s="303" t="s">
        <v>23</v>
      </c>
      <c r="B68" s="304"/>
      <c r="C68" s="304"/>
      <c r="D68" s="304"/>
      <c r="E68" s="304"/>
      <c r="F68" s="304"/>
      <c r="G68" s="304"/>
      <c r="H68" s="304"/>
      <c r="I68" s="304"/>
      <c r="J68" s="305"/>
      <c r="K68" s="120">
        <f>SUM(K43:K66)</f>
        <v>0</v>
      </c>
    </row>
    <row r="69" spans="1:11" ht="15.75" x14ac:dyDescent="0.3">
      <c r="A69" s="289" t="s">
        <v>11</v>
      </c>
      <c r="B69" s="287"/>
      <c r="C69" s="287"/>
      <c r="D69" s="287"/>
      <c r="E69" s="287"/>
      <c r="F69" s="287"/>
      <c r="G69" s="287"/>
      <c r="H69" s="287"/>
      <c r="I69" s="287"/>
      <c r="J69" s="287"/>
      <c r="K69" s="122"/>
    </row>
    <row r="70" spans="1:11" ht="21" x14ac:dyDescent="0.35">
      <c r="A70" s="267" t="s">
        <v>19</v>
      </c>
      <c r="B70" s="268"/>
      <c r="C70" s="268"/>
      <c r="D70" s="268"/>
      <c r="E70" s="268"/>
      <c r="F70" s="268"/>
      <c r="G70" s="268"/>
      <c r="H70" s="269"/>
      <c r="I70" s="156" t="s">
        <v>12</v>
      </c>
      <c r="J70" s="156" t="s">
        <v>13</v>
      </c>
      <c r="K70" s="157" t="s">
        <v>10</v>
      </c>
    </row>
    <row r="71" spans="1:11" x14ac:dyDescent="0.25">
      <c r="A71" s="290"/>
      <c r="B71" s="291"/>
      <c r="C71" s="291"/>
      <c r="D71" s="291"/>
      <c r="E71" s="291"/>
      <c r="F71" s="291"/>
      <c r="G71" s="291"/>
      <c r="H71" s="292"/>
      <c r="I71" s="22"/>
      <c r="J71" s="23"/>
      <c r="K71" s="121">
        <f>I71*J71</f>
        <v>0</v>
      </c>
    </row>
    <row r="72" spans="1:11" x14ac:dyDescent="0.25">
      <c r="A72" s="290"/>
      <c r="B72" s="291"/>
      <c r="C72" s="291"/>
      <c r="D72" s="291"/>
      <c r="E72" s="291"/>
      <c r="F72" s="291"/>
      <c r="G72" s="291"/>
      <c r="H72" s="292"/>
      <c r="I72" s="22"/>
      <c r="J72" s="23"/>
      <c r="K72" s="121">
        <f>I72*J72</f>
        <v>0</v>
      </c>
    </row>
    <row r="73" spans="1:11" x14ac:dyDescent="0.25">
      <c r="A73" s="290"/>
      <c r="B73" s="291"/>
      <c r="C73" s="291"/>
      <c r="D73" s="291"/>
      <c r="E73" s="291"/>
      <c r="F73" s="291"/>
      <c r="G73" s="291"/>
      <c r="H73" s="292"/>
      <c r="I73" s="22"/>
      <c r="J73" s="23"/>
      <c r="K73" s="121">
        <f>I73*J73</f>
        <v>0</v>
      </c>
    </row>
    <row r="74" spans="1:11" x14ac:dyDescent="0.25">
      <c r="A74" s="290"/>
      <c r="B74" s="291"/>
      <c r="C74" s="291"/>
      <c r="D74" s="291"/>
      <c r="E74" s="291"/>
      <c r="F74" s="291"/>
      <c r="G74" s="291"/>
      <c r="H74" s="292"/>
      <c r="I74" s="22"/>
      <c r="J74" s="23"/>
      <c r="K74" s="121">
        <f>I74*J74</f>
        <v>0</v>
      </c>
    </row>
    <row r="75" spans="1:11" x14ac:dyDescent="0.25">
      <c r="A75" s="290"/>
      <c r="B75" s="291"/>
      <c r="C75" s="291"/>
      <c r="D75" s="291"/>
      <c r="E75" s="291"/>
      <c r="F75" s="291"/>
      <c r="G75" s="291"/>
      <c r="H75" s="292"/>
      <c r="I75" s="22"/>
      <c r="J75" s="23"/>
      <c r="K75" s="121">
        <f t="shared" ref="K75:K80" si="9">I75*J75</f>
        <v>0</v>
      </c>
    </row>
    <row r="76" spans="1:11" x14ac:dyDescent="0.25">
      <c r="A76" s="290"/>
      <c r="B76" s="291"/>
      <c r="C76" s="291"/>
      <c r="D76" s="291"/>
      <c r="E76" s="291"/>
      <c r="F76" s="291"/>
      <c r="G76" s="291"/>
      <c r="H76" s="292"/>
      <c r="I76" s="22"/>
      <c r="J76" s="23"/>
      <c r="K76" s="121">
        <f t="shared" si="9"/>
        <v>0</v>
      </c>
    </row>
    <row r="77" spans="1:11" x14ac:dyDescent="0.25">
      <c r="A77" s="290"/>
      <c r="B77" s="291"/>
      <c r="C77" s="291"/>
      <c r="D77" s="291"/>
      <c r="E77" s="291"/>
      <c r="F77" s="291"/>
      <c r="G77" s="291"/>
      <c r="H77" s="292"/>
      <c r="I77" s="22"/>
      <c r="J77" s="23"/>
      <c r="K77" s="121">
        <f t="shared" si="9"/>
        <v>0</v>
      </c>
    </row>
    <row r="78" spans="1:11" x14ac:dyDescent="0.25">
      <c r="A78" s="290"/>
      <c r="B78" s="291"/>
      <c r="C78" s="291"/>
      <c r="D78" s="291"/>
      <c r="E78" s="291"/>
      <c r="F78" s="291"/>
      <c r="G78" s="291"/>
      <c r="H78" s="292"/>
      <c r="I78" s="22"/>
      <c r="J78" s="23"/>
      <c r="K78" s="121">
        <f t="shared" si="9"/>
        <v>0</v>
      </c>
    </row>
    <row r="79" spans="1:11" x14ac:dyDescent="0.25">
      <c r="A79" s="290"/>
      <c r="B79" s="291"/>
      <c r="C79" s="291"/>
      <c r="D79" s="291"/>
      <c r="E79" s="291"/>
      <c r="F79" s="291"/>
      <c r="G79" s="291"/>
      <c r="H79" s="292"/>
      <c r="I79" s="22"/>
      <c r="J79" s="23"/>
      <c r="K79" s="121">
        <f t="shared" si="9"/>
        <v>0</v>
      </c>
    </row>
    <row r="80" spans="1:11" x14ac:dyDescent="0.25">
      <c r="A80" s="290"/>
      <c r="B80" s="291"/>
      <c r="C80" s="291"/>
      <c r="D80" s="291"/>
      <c r="E80" s="291"/>
      <c r="F80" s="291"/>
      <c r="G80" s="291"/>
      <c r="H80" s="292"/>
      <c r="I80" s="22"/>
      <c r="J80" s="23"/>
      <c r="K80" s="121">
        <f t="shared" si="9"/>
        <v>0</v>
      </c>
    </row>
    <row r="81" spans="1:11" ht="15.75" thickBot="1" x14ac:dyDescent="0.3">
      <c r="A81" s="293" t="s">
        <v>11</v>
      </c>
      <c r="B81" s="294"/>
      <c r="C81" s="294"/>
      <c r="D81" s="294"/>
      <c r="E81" s="294"/>
      <c r="F81" s="294"/>
      <c r="G81" s="294"/>
      <c r="H81" s="294"/>
      <c r="I81" s="294"/>
      <c r="J81" s="294"/>
      <c r="K81" s="115">
        <f>SUM(K71:K80)</f>
        <v>0</v>
      </c>
    </row>
    <row r="82" spans="1:11" x14ac:dyDescent="0.25">
      <c r="A82" s="286" t="s">
        <v>816</v>
      </c>
      <c r="B82" s="287"/>
      <c r="C82" s="287"/>
      <c r="D82" s="287"/>
      <c r="E82" s="287"/>
      <c r="F82" s="287"/>
      <c r="G82" s="287"/>
      <c r="H82" s="287"/>
      <c r="I82" s="287"/>
      <c r="J82" s="287"/>
      <c r="K82" s="288"/>
    </row>
    <row r="83" spans="1:11" ht="15" customHeight="1" x14ac:dyDescent="0.25">
      <c r="A83" s="360" t="s">
        <v>789</v>
      </c>
      <c r="B83" s="361"/>
      <c r="C83" s="361"/>
      <c r="D83" s="361"/>
      <c r="E83" s="361"/>
      <c r="F83" s="361"/>
      <c r="G83" s="361"/>
      <c r="H83" s="361"/>
      <c r="I83" s="361"/>
      <c r="J83" s="361"/>
      <c r="K83" s="362"/>
    </row>
    <row r="84" spans="1:11" ht="16.5" thickBot="1" x14ac:dyDescent="0.35">
      <c r="A84" s="299" t="s">
        <v>18</v>
      </c>
      <c r="B84" s="296"/>
      <c r="C84" s="296"/>
      <c r="D84" s="296"/>
      <c r="E84" s="296"/>
      <c r="F84" s="296"/>
      <c r="G84" s="296"/>
      <c r="H84" s="296"/>
      <c r="I84" s="296"/>
      <c r="J84" s="296"/>
      <c r="K84" s="116">
        <f>E37*0.02</f>
        <v>0</v>
      </c>
    </row>
    <row r="85" spans="1:11" x14ac:dyDescent="0.25">
      <c r="A85" s="300" t="s">
        <v>835</v>
      </c>
      <c r="B85" s="301"/>
      <c r="C85" s="301"/>
      <c r="D85" s="301"/>
      <c r="E85" s="301"/>
      <c r="F85" s="301"/>
      <c r="G85" s="301"/>
      <c r="H85" s="301"/>
      <c r="I85" s="301"/>
      <c r="J85" s="301"/>
      <c r="K85" s="302"/>
    </row>
    <row r="86" spans="1:11" ht="18.75" x14ac:dyDescent="0.3">
      <c r="A86" s="267" t="s">
        <v>14</v>
      </c>
      <c r="B86" s="268"/>
      <c r="C86" s="268"/>
      <c r="D86" s="269"/>
      <c r="E86" s="297" t="s">
        <v>20</v>
      </c>
      <c r="F86" s="298"/>
      <c r="G86" s="298"/>
      <c r="H86" s="298"/>
      <c r="I86" s="298"/>
      <c r="J86" s="298"/>
      <c r="K86" s="158" t="s">
        <v>10</v>
      </c>
    </row>
    <row r="87" spans="1:11" x14ac:dyDescent="0.25">
      <c r="A87" s="273"/>
      <c r="B87" s="274"/>
      <c r="C87" s="274"/>
      <c r="D87" s="275"/>
      <c r="E87" s="279"/>
      <c r="F87" s="279"/>
      <c r="G87" s="279"/>
      <c r="H87" s="279"/>
      <c r="I87" s="279"/>
      <c r="J87" s="279"/>
      <c r="K87" s="88"/>
    </row>
    <row r="88" spans="1:11" x14ac:dyDescent="0.25">
      <c r="A88" s="273"/>
      <c r="B88" s="274"/>
      <c r="C88" s="274"/>
      <c r="D88" s="275"/>
      <c r="E88" s="276"/>
      <c r="F88" s="274"/>
      <c r="G88" s="274"/>
      <c r="H88" s="274"/>
      <c r="I88" s="274"/>
      <c r="J88" s="275"/>
      <c r="K88" s="88"/>
    </row>
    <row r="89" spans="1:11" x14ac:dyDescent="0.25">
      <c r="A89" s="273"/>
      <c r="B89" s="274"/>
      <c r="C89" s="274"/>
      <c r="D89" s="275"/>
      <c r="E89" s="276"/>
      <c r="F89" s="274"/>
      <c r="G89" s="274"/>
      <c r="H89" s="274"/>
      <c r="I89" s="274"/>
      <c r="J89" s="275"/>
      <c r="K89" s="88"/>
    </row>
    <row r="90" spans="1:11" x14ac:dyDescent="0.25">
      <c r="A90" s="273"/>
      <c r="B90" s="274"/>
      <c r="C90" s="274"/>
      <c r="D90" s="275"/>
      <c r="E90" s="276"/>
      <c r="F90" s="274"/>
      <c r="G90" s="274"/>
      <c r="H90" s="274"/>
      <c r="I90" s="274"/>
      <c r="J90" s="275"/>
      <c r="K90" s="88"/>
    </row>
    <row r="91" spans="1:11" x14ac:dyDescent="0.25">
      <c r="A91" s="273"/>
      <c r="B91" s="274"/>
      <c r="C91" s="274"/>
      <c r="D91" s="275"/>
      <c r="E91" s="276"/>
      <c r="F91" s="274"/>
      <c r="G91" s="274"/>
      <c r="H91" s="274"/>
      <c r="I91" s="274"/>
      <c r="J91" s="275"/>
      <c r="K91" s="88"/>
    </row>
    <row r="92" spans="1:11" x14ac:dyDescent="0.25">
      <c r="A92" s="273"/>
      <c r="B92" s="274"/>
      <c r="C92" s="274"/>
      <c r="D92" s="275"/>
      <c r="E92" s="279"/>
      <c r="F92" s="279"/>
      <c r="G92" s="279"/>
      <c r="H92" s="279"/>
      <c r="I92" s="279"/>
      <c r="J92" s="279"/>
      <c r="K92" s="88"/>
    </row>
    <row r="93" spans="1:11" x14ac:dyDescent="0.25">
      <c r="A93" s="273"/>
      <c r="B93" s="274"/>
      <c r="C93" s="274"/>
      <c r="D93" s="275"/>
      <c r="E93" s="279"/>
      <c r="F93" s="279"/>
      <c r="G93" s="279"/>
      <c r="H93" s="279"/>
      <c r="I93" s="279"/>
      <c r="J93" s="279"/>
      <c r="K93" s="88"/>
    </row>
    <row r="94" spans="1:11" ht="15.75" thickBot="1" x14ac:dyDescent="0.3">
      <c r="A94" s="295" t="s">
        <v>16</v>
      </c>
      <c r="B94" s="296"/>
      <c r="C94" s="296"/>
      <c r="D94" s="296"/>
      <c r="E94" s="296"/>
      <c r="F94" s="296"/>
      <c r="G94" s="296"/>
      <c r="H94" s="296"/>
      <c r="I94" s="296"/>
      <c r="J94" s="296"/>
      <c r="K94" s="116">
        <f>SUM(K87:K93)</f>
        <v>0</v>
      </c>
    </row>
    <row r="95" spans="1:11" x14ac:dyDescent="0.25">
      <c r="A95" s="286" t="s">
        <v>790</v>
      </c>
      <c r="B95" s="287"/>
      <c r="C95" s="287"/>
      <c r="D95" s="287"/>
      <c r="E95" s="287"/>
      <c r="F95" s="287"/>
      <c r="G95" s="287"/>
      <c r="H95" s="287"/>
      <c r="I95" s="287"/>
      <c r="J95" s="287"/>
      <c r="K95" s="288"/>
    </row>
    <row r="96" spans="1:11" ht="15.75" x14ac:dyDescent="0.25">
      <c r="A96" s="263" t="s">
        <v>791</v>
      </c>
      <c r="B96" s="264"/>
      <c r="C96" s="317"/>
      <c r="D96" s="318"/>
      <c r="E96" s="318"/>
      <c r="F96" s="318"/>
      <c r="G96" s="318"/>
      <c r="H96" s="318"/>
      <c r="I96" s="318"/>
      <c r="J96" s="319"/>
      <c r="K96" s="26"/>
    </row>
    <row r="97" spans="1:12" ht="15.75" x14ac:dyDescent="0.25">
      <c r="A97" s="263" t="s">
        <v>792</v>
      </c>
      <c r="B97" s="264"/>
      <c r="C97" s="316"/>
      <c r="D97" s="316"/>
      <c r="E97" s="316"/>
      <c r="F97" s="316"/>
      <c r="G97" s="316"/>
      <c r="H97" s="316"/>
      <c r="I97" s="316"/>
      <c r="J97" s="316"/>
      <c r="K97" s="26"/>
    </row>
    <row r="98" spans="1:12" ht="15.75" thickBot="1" x14ac:dyDescent="0.3">
      <c r="A98" s="295" t="s">
        <v>24</v>
      </c>
      <c r="B98" s="296"/>
      <c r="C98" s="296"/>
      <c r="D98" s="296"/>
      <c r="E98" s="296"/>
      <c r="F98" s="296"/>
      <c r="G98" s="296"/>
      <c r="H98" s="296"/>
      <c r="I98" s="296"/>
      <c r="J98" s="296"/>
      <c r="K98" s="119">
        <f>SUM(K96:K97)</f>
        <v>0</v>
      </c>
    </row>
    <row r="99" spans="1:12" ht="27" customHeight="1" thickBot="1" x14ac:dyDescent="0.4">
      <c r="A99" s="320" t="s">
        <v>761</v>
      </c>
      <c r="B99" s="321"/>
      <c r="C99" s="321"/>
      <c r="D99" s="321"/>
      <c r="E99" s="321"/>
      <c r="F99" s="321"/>
      <c r="G99" s="321"/>
      <c r="H99" s="321"/>
      <c r="I99" s="321"/>
      <c r="J99" s="322"/>
      <c r="K99" s="117">
        <f>SUM(I67,K68,K81,K84,K94,K98)</f>
        <v>0</v>
      </c>
    </row>
    <row r="100" spans="1:12" ht="45" customHeight="1" thickBot="1" x14ac:dyDescent="0.3">
      <c r="A100" s="270" t="s">
        <v>793</v>
      </c>
      <c r="B100" s="271"/>
      <c r="C100" s="271"/>
      <c r="D100" s="271"/>
      <c r="E100" s="271"/>
      <c r="F100" s="271"/>
      <c r="G100" s="271"/>
      <c r="H100" s="271"/>
      <c r="I100" s="271"/>
      <c r="J100" s="271"/>
      <c r="K100" s="272"/>
    </row>
    <row r="101" spans="1:12" ht="21" customHeight="1" thickBot="1" x14ac:dyDescent="0.4">
      <c r="A101" s="373" t="s">
        <v>817</v>
      </c>
      <c r="B101" s="373"/>
      <c r="C101" s="374"/>
      <c r="D101" s="357" t="s">
        <v>757</v>
      </c>
      <c r="E101" s="358"/>
      <c r="F101" s="358"/>
      <c r="G101" s="358"/>
      <c r="H101" s="358"/>
      <c r="I101" s="358"/>
      <c r="J101" s="358"/>
      <c r="K101" s="359"/>
    </row>
    <row r="102" spans="1:12" s="98" customFormat="1" ht="129" customHeight="1" thickBot="1" x14ac:dyDescent="0.3">
      <c r="A102" s="159" t="s">
        <v>2</v>
      </c>
      <c r="B102" s="124" t="s">
        <v>794</v>
      </c>
      <c r="C102" s="125" t="s">
        <v>843</v>
      </c>
      <c r="D102" s="127" t="s">
        <v>795</v>
      </c>
      <c r="E102" s="128" t="s">
        <v>796</v>
      </c>
      <c r="F102" s="129" t="s">
        <v>797</v>
      </c>
      <c r="G102" s="133" t="s">
        <v>798</v>
      </c>
      <c r="H102" s="128" t="s">
        <v>818</v>
      </c>
      <c r="I102" s="135" t="s">
        <v>758</v>
      </c>
      <c r="J102" s="126" t="s">
        <v>780</v>
      </c>
      <c r="K102" s="137"/>
      <c r="L102" s="97"/>
    </row>
    <row r="103" spans="1:12" ht="15.75" thickBot="1" x14ac:dyDescent="0.3">
      <c r="A103" s="123">
        <f>A7</f>
        <v>0</v>
      </c>
      <c r="B103" s="105">
        <f>B28</f>
        <v>0</v>
      </c>
      <c r="C103" s="106">
        <v>49.01</v>
      </c>
      <c r="D103" s="211">
        <f>H23</f>
        <v>0</v>
      </c>
      <c r="E103" s="130">
        <f>B103*C103*D103</f>
        <v>0</v>
      </c>
      <c r="F103" s="131">
        <f>E103*0.02</f>
        <v>0</v>
      </c>
      <c r="G103" s="132">
        <f>E103</f>
        <v>0</v>
      </c>
      <c r="H103" s="130">
        <f>I135</f>
        <v>0</v>
      </c>
      <c r="I103" s="134">
        <f>G103+H103</f>
        <v>0</v>
      </c>
      <c r="J103" s="136">
        <f>I103-K167</f>
        <v>0</v>
      </c>
      <c r="K103" s="138"/>
    </row>
    <row r="104" spans="1:12" s="83" customFormat="1" ht="15.75" customHeight="1" x14ac:dyDescent="0.25">
      <c r="A104" s="323" t="s">
        <v>836</v>
      </c>
      <c r="B104" s="323"/>
      <c r="C104" s="323"/>
      <c r="D104" s="323"/>
      <c r="E104" s="323"/>
      <c r="F104" s="323"/>
      <c r="G104" s="323"/>
      <c r="H104" s="323"/>
      <c r="I104" s="323"/>
      <c r="J104" s="323"/>
      <c r="K104" s="323"/>
    </row>
    <row r="105" spans="1:12" s="83" customFormat="1" ht="15.75" customHeight="1" x14ac:dyDescent="0.25">
      <c r="A105" s="323"/>
      <c r="B105" s="323"/>
      <c r="C105" s="323"/>
      <c r="D105" s="323"/>
      <c r="E105" s="323"/>
      <c r="F105" s="323"/>
      <c r="G105" s="323"/>
      <c r="H105" s="323"/>
      <c r="I105" s="323"/>
      <c r="J105" s="323"/>
      <c r="K105" s="323"/>
    </row>
    <row r="106" spans="1:12" ht="16.5" thickBot="1" x14ac:dyDescent="0.3">
      <c r="A106" s="375" t="s">
        <v>823</v>
      </c>
      <c r="B106" s="375"/>
      <c r="C106" s="375"/>
      <c r="D106" s="375"/>
      <c r="E106" s="375"/>
      <c r="F106" s="375"/>
      <c r="G106" s="375"/>
      <c r="H106" s="375"/>
      <c r="I106" s="375"/>
      <c r="J106" s="375"/>
      <c r="K106" s="375"/>
    </row>
    <row r="107" spans="1:12" ht="24" thickBot="1" x14ac:dyDescent="0.4">
      <c r="A107" s="280" t="s">
        <v>759</v>
      </c>
      <c r="B107" s="281"/>
      <c r="C107" s="281"/>
      <c r="D107" s="281"/>
      <c r="E107" s="281"/>
      <c r="F107" s="281"/>
      <c r="G107" s="281"/>
      <c r="H107" s="281"/>
      <c r="I107" s="281"/>
      <c r="J107" s="281"/>
      <c r="K107" s="282"/>
    </row>
    <row r="108" spans="1:12" ht="15.75" x14ac:dyDescent="0.3">
      <c r="A108" s="283" t="s">
        <v>9</v>
      </c>
      <c r="B108" s="284"/>
      <c r="C108" s="284"/>
      <c r="D108" s="284"/>
      <c r="E108" s="284"/>
      <c r="F108" s="284"/>
      <c r="G108" s="284"/>
      <c r="H108" s="284"/>
      <c r="I108" s="284"/>
      <c r="J108" s="284"/>
      <c r="K108" s="285"/>
    </row>
    <row r="109" spans="1:12" s="96" customFormat="1" ht="116.25" x14ac:dyDescent="0.25">
      <c r="A109" s="314" t="s">
        <v>15</v>
      </c>
      <c r="B109" s="315"/>
      <c r="C109" s="160" t="s">
        <v>799</v>
      </c>
      <c r="D109" s="99" t="s">
        <v>781</v>
      </c>
      <c r="E109" s="161" t="s">
        <v>17</v>
      </c>
      <c r="F109" s="102" t="s">
        <v>782</v>
      </c>
      <c r="G109" s="102" t="s">
        <v>783</v>
      </c>
      <c r="H109" s="102" t="s">
        <v>800</v>
      </c>
      <c r="I109" s="102" t="s">
        <v>784</v>
      </c>
      <c r="J109" s="102" t="s">
        <v>801</v>
      </c>
      <c r="K109" s="139" t="s">
        <v>802</v>
      </c>
      <c r="L109" s="95"/>
    </row>
    <row r="110" spans="1:12" x14ac:dyDescent="0.25">
      <c r="A110" s="277"/>
      <c r="B110" s="278"/>
      <c r="C110" s="76"/>
      <c r="D110" s="76"/>
      <c r="E110" s="78"/>
      <c r="F110" s="78"/>
      <c r="G110" s="79"/>
      <c r="H110" s="140" t="str">
        <f t="shared" ref="H110:H134" si="10">IF(E110=0, "0", E110/G110)</f>
        <v>0</v>
      </c>
      <c r="I110" s="141" t="str">
        <f t="shared" ref="I110:I134" si="11">IF(E110=0, "0", SUM((E110+F110)/G110))</f>
        <v>0</v>
      </c>
      <c r="J110" s="142">
        <f>H23</f>
        <v>0</v>
      </c>
      <c r="K110" s="144">
        <f>IF(H110=0,"0", (I110*J110))</f>
        <v>0</v>
      </c>
    </row>
    <row r="111" spans="1:12" x14ac:dyDescent="0.25">
      <c r="A111" s="277"/>
      <c r="B111" s="278"/>
      <c r="C111" s="76"/>
      <c r="D111" s="165"/>
      <c r="E111" s="78"/>
      <c r="F111" s="78"/>
      <c r="G111" s="79"/>
      <c r="H111" s="140" t="str">
        <f t="shared" si="10"/>
        <v>0</v>
      </c>
      <c r="I111" s="141" t="str">
        <f t="shared" si="11"/>
        <v>0</v>
      </c>
      <c r="J111" s="142">
        <f>H23</f>
        <v>0</v>
      </c>
      <c r="K111" s="144">
        <f>IF(H111=0,"0", (I111*J111))</f>
        <v>0</v>
      </c>
    </row>
    <row r="112" spans="1:12" x14ac:dyDescent="0.25">
      <c r="A112" s="277"/>
      <c r="B112" s="278"/>
      <c r="C112" s="93"/>
      <c r="D112" s="165"/>
      <c r="E112" s="78"/>
      <c r="F112" s="78"/>
      <c r="G112" s="79"/>
      <c r="H112" s="140" t="str">
        <f t="shared" si="10"/>
        <v>0</v>
      </c>
      <c r="I112" s="141" t="str">
        <f t="shared" si="11"/>
        <v>0</v>
      </c>
      <c r="J112" s="142">
        <f>H23</f>
        <v>0</v>
      </c>
      <c r="K112" s="144">
        <f t="shared" ref="K112:K134" si="12">IF(H112=0,"0", (I112*J112))</f>
        <v>0</v>
      </c>
    </row>
    <row r="113" spans="1:11" x14ac:dyDescent="0.25">
      <c r="A113" s="277"/>
      <c r="B113" s="278"/>
      <c r="C113" s="93"/>
      <c r="D113" s="165"/>
      <c r="E113" s="78"/>
      <c r="F113" s="78"/>
      <c r="G113" s="79"/>
      <c r="H113" s="140" t="str">
        <f t="shared" si="10"/>
        <v>0</v>
      </c>
      <c r="I113" s="141" t="str">
        <f t="shared" si="11"/>
        <v>0</v>
      </c>
      <c r="J113" s="142">
        <f>H23</f>
        <v>0</v>
      </c>
      <c r="K113" s="144">
        <f t="shared" si="12"/>
        <v>0</v>
      </c>
    </row>
    <row r="114" spans="1:11" x14ac:dyDescent="0.25">
      <c r="A114" s="277"/>
      <c r="B114" s="278"/>
      <c r="C114" s="93"/>
      <c r="D114" s="165"/>
      <c r="E114" s="78"/>
      <c r="F114" s="78"/>
      <c r="G114" s="79"/>
      <c r="H114" s="140" t="str">
        <f t="shared" si="10"/>
        <v>0</v>
      </c>
      <c r="I114" s="141" t="str">
        <f t="shared" si="11"/>
        <v>0</v>
      </c>
      <c r="J114" s="142">
        <f>H23</f>
        <v>0</v>
      </c>
      <c r="K114" s="144">
        <f t="shared" ref="K114:K115" si="13">IF(H114=0,"0", (I114*J114))</f>
        <v>0</v>
      </c>
    </row>
    <row r="115" spans="1:11" x14ac:dyDescent="0.25">
      <c r="A115" s="277"/>
      <c r="B115" s="278"/>
      <c r="C115" s="93"/>
      <c r="D115" s="165"/>
      <c r="E115" s="78"/>
      <c r="F115" s="78"/>
      <c r="G115" s="79"/>
      <c r="H115" s="140" t="str">
        <f t="shared" si="10"/>
        <v>0</v>
      </c>
      <c r="I115" s="141" t="str">
        <f t="shared" si="11"/>
        <v>0</v>
      </c>
      <c r="J115" s="142">
        <f>H23</f>
        <v>0</v>
      </c>
      <c r="K115" s="144">
        <f t="shared" si="13"/>
        <v>0</v>
      </c>
    </row>
    <row r="116" spans="1:11" x14ac:dyDescent="0.25">
      <c r="A116" s="277"/>
      <c r="B116" s="278"/>
      <c r="C116" s="93"/>
      <c r="D116" s="165"/>
      <c r="E116" s="78"/>
      <c r="F116" s="78"/>
      <c r="G116" s="79"/>
      <c r="H116" s="140" t="str">
        <f t="shared" si="10"/>
        <v>0</v>
      </c>
      <c r="I116" s="141" t="str">
        <f t="shared" si="11"/>
        <v>0</v>
      </c>
      <c r="J116" s="142">
        <f>H23</f>
        <v>0</v>
      </c>
      <c r="K116" s="144">
        <f t="shared" si="12"/>
        <v>0</v>
      </c>
    </row>
    <row r="117" spans="1:11" x14ac:dyDescent="0.25">
      <c r="A117" s="277"/>
      <c r="B117" s="278"/>
      <c r="C117" s="93"/>
      <c r="D117" s="165"/>
      <c r="E117" s="78"/>
      <c r="F117" s="78"/>
      <c r="G117" s="79"/>
      <c r="H117" s="140" t="str">
        <f t="shared" si="10"/>
        <v>0</v>
      </c>
      <c r="I117" s="141" t="str">
        <f t="shared" si="11"/>
        <v>0</v>
      </c>
      <c r="J117" s="142">
        <f>H23</f>
        <v>0</v>
      </c>
      <c r="K117" s="144">
        <f t="shared" si="12"/>
        <v>0</v>
      </c>
    </row>
    <row r="118" spans="1:11" x14ac:dyDescent="0.25">
      <c r="A118" s="277"/>
      <c r="B118" s="278"/>
      <c r="C118" s="93"/>
      <c r="D118" s="76"/>
      <c r="E118" s="78"/>
      <c r="F118" s="78"/>
      <c r="G118" s="79"/>
      <c r="H118" s="140" t="str">
        <f t="shared" si="10"/>
        <v>0</v>
      </c>
      <c r="I118" s="141" t="str">
        <f t="shared" si="11"/>
        <v>0</v>
      </c>
      <c r="J118" s="142">
        <f>H23</f>
        <v>0</v>
      </c>
      <c r="K118" s="144">
        <f t="shared" si="12"/>
        <v>0</v>
      </c>
    </row>
    <row r="119" spans="1:11" x14ac:dyDescent="0.25">
      <c r="A119" s="277"/>
      <c r="B119" s="278"/>
      <c r="C119" s="93"/>
      <c r="D119" s="76"/>
      <c r="E119" s="78"/>
      <c r="F119" s="78"/>
      <c r="G119" s="79"/>
      <c r="H119" s="140" t="str">
        <f t="shared" si="10"/>
        <v>0</v>
      </c>
      <c r="I119" s="141" t="str">
        <f t="shared" si="11"/>
        <v>0</v>
      </c>
      <c r="J119" s="142">
        <f>H23</f>
        <v>0</v>
      </c>
      <c r="K119" s="144">
        <f t="shared" si="12"/>
        <v>0</v>
      </c>
    </row>
    <row r="120" spans="1:11" x14ac:dyDescent="0.25">
      <c r="A120" s="277"/>
      <c r="B120" s="278"/>
      <c r="C120" s="93"/>
      <c r="D120" s="76"/>
      <c r="E120" s="78"/>
      <c r="F120" s="78"/>
      <c r="G120" s="79"/>
      <c r="H120" s="140" t="str">
        <f t="shared" si="10"/>
        <v>0</v>
      </c>
      <c r="I120" s="141" t="str">
        <f t="shared" si="11"/>
        <v>0</v>
      </c>
      <c r="J120" s="142">
        <f>H23</f>
        <v>0</v>
      </c>
      <c r="K120" s="144">
        <f t="shared" si="12"/>
        <v>0</v>
      </c>
    </row>
    <row r="121" spans="1:11" x14ac:dyDescent="0.25">
      <c r="A121" s="277"/>
      <c r="B121" s="278"/>
      <c r="C121" s="93"/>
      <c r="D121" s="76"/>
      <c r="E121" s="78"/>
      <c r="F121" s="78"/>
      <c r="G121" s="79"/>
      <c r="H121" s="140" t="str">
        <f>IF(E121=0, "0", E121/G121)</f>
        <v>0</v>
      </c>
      <c r="I121" s="141" t="str">
        <f>IF(E121=0, "0", SUM((E121+F121)/G121))</f>
        <v>0</v>
      </c>
      <c r="J121" s="142">
        <f>H23</f>
        <v>0</v>
      </c>
      <c r="K121" s="144">
        <f t="shared" si="12"/>
        <v>0</v>
      </c>
    </row>
    <row r="122" spans="1:11" x14ac:dyDescent="0.25">
      <c r="A122" s="277"/>
      <c r="B122" s="278"/>
      <c r="C122" s="93"/>
      <c r="D122" s="76"/>
      <c r="E122" s="78"/>
      <c r="F122" s="78"/>
      <c r="G122" s="79"/>
      <c r="H122" s="140" t="str">
        <f t="shared" ref="H122:H130" si="14">IF(E122=0, "0", E122/G122)</f>
        <v>0</v>
      </c>
      <c r="I122" s="141" t="str">
        <f t="shared" ref="I122:I130" si="15">IF(E122=0, "0", SUM((E122+F122)/G122))</f>
        <v>0</v>
      </c>
      <c r="J122" s="142">
        <f>H23</f>
        <v>0</v>
      </c>
      <c r="K122" s="144">
        <f t="shared" si="12"/>
        <v>0</v>
      </c>
    </row>
    <row r="123" spans="1:11" x14ac:dyDescent="0.25">
      <c r="A123" s="277"/>
      <c r="B123" s="278"/>
      <c r="C123" s="93"/>
      <c r="D123" s="76"/>
      <c r="E123" s="78"/>
      <c r="F123" s="78"/>
      <c r="G123" s="79"/>
      <c r="H123" s="140" t="str">
        <f t="shared" si="14"/>
        <v>0</v>
      </c>
      <c r="I123" s="141" t="str">
        <f t="shared" si="15"/>
        <v>0</v>
      </c>
      <c r="J123" s="142">
        <f>H23</f>
        <v>0</v>
      </c>
      <c r="K123" s="144">
        <f t="shared" si="12"/>
        <v>0</v>
      </c>
    </row>
    <row r="124" spans="1:11" x14ac:dyDescent="0.25">
      <c r="A124" s="277"/>
      <c r="B124" s="278"/>
      <c r="C124" s="93"/>
      <c r="D124" s="76"/>
      <c r="E124" s="78"/>
      <c r="F124" s="78"/>
      <c r="G124" s="79"/>
      <c r="H124" s="140" t="str">
        <f t="shared" si="14"/>
        <v>0</v>
      </c>
      <c r="I124" s="141" t="str">
        <f t="shared" si="15"/>
        <v>0</v>
      </c>
      <c r="J124" s="142">
        <f>H23</f>
        <v>0</v>
      </c>
      <c r="K124" s="144">
        <f t="shared" si="12"/>
        <v>0</v>
      </c>
    </row>
    <row r="125" spans="1:11" x14ac:dyDescent="0.25">
      <c r="A125" s="277"/>
      <c r="B125" s="278"/>
      <c r="C125" s="93"/>
      <c r="D125" s="76"/>
      <c r="E125" s="78"/>
      <c r="F125" s="78"/>
      <c r="G125" s="79"/>
      <c r="H125" s="140" t="str">
        <f t="shared" si="14"/>
        <v>0</v>
      </c>
      <c r="I125" s="141" t="str">
        <f t="shared" si="15"/>
        <v>0</v>
      </c>
      <c r="J125" s="142">
        <f>H23</f>
        <v>0</v>
      </c>
      <c r="K125" s="144">
        <f t="shared" si="12"/>
        <v>0</v>
      </c>
    </row>
    <row r="126" spans="1:11" x14ac:dyDescent="0.25">
      <c r="A126" s="277"/>
      <c r="B126" s="278"/>
      <c r="C126" s="93"/>
      <c r="D126" s="76"/>
      <c r="E126" s="78"/>
      <c r="F126" s="78"/>
      <c r="G126" s="79"/>
      <c r="H126" s="140" t="str">
        <f t="shared" si="14"/>
        <v>0</v>
      </c>
      <c r="I126" s="141" t="str">
        <f t="shared" si="15"/>
        <v>0</v>
      </c>
      <c r="J126" s="142">
        <f>H23</f>
        <v>0</v>
      </c>
      <c r="K126" s="144">
        <f t="shared" si="12"/>
        <v>0</v>
      </c>
    </row>
    <row r="127" spans="1:11" x14ac:dyDescent="0.25">
      <c r="A127" s="277"/>
      <c r="B127" s="278"/>
      <c r="C127" s="93"/>
      <c r="D127" s="76"/>
      <c r="E127" s="78"/>
      <c r="F127" s="78"/>
      <c r="G127" s="79"/>
      <c r="H127" s="140" t="str">
        <f t="shared" si="14"/>
        <v>0</v>
      </c>
      <c r="I127" s="141" t="str">
        <f t="shared" si="15"/>
        <v>0</v>
      </c>
      <c r="J127" s="142">
        <f>H23</f>
        <v>0</v>
      </c>
      <c r="K127" s="144">
        <f t="shared" si="12"/>
        <v>0</v>
      </c>
    </row>
    <row r="128" spans="1:11" x14ac:dyDescent="0.25">
      <c r="A128" s="277"/>
      <c r="B128" s="278"/>
      <c r="C128" s="93"/>
      <c r="D128" s="76"/>
      <c r="E128" s="78"/>
      <c r="F128" s="78"/>
      <c r="G128" s="79"/>
      <c r="H128" s="140" t="str">
        <f t="shared" si="14"/>
        <v>0</v>
      </c>
      <c r="I128" s="141" t="str">
        <f t="shared" si="15"/>
        <v>0</v>
      </c>
      <c r="J128" s="142">
        <f>H23</f>
        <v>0</v>
      </c>
      <c r="K128" s="144">
        <f t="shared" si="12"/>
        <v>0</v>
      </c>
    </row>
    <row r="129" spans="1:11" x14ac:dyDescent="0.25">
      <c r="A129" s="277"/>
      <c r="B129" s="278"/>
      <c r="C129" s="93"/>
      <c r="D129" s="76"/>
      <c r="E129" s="78"/>
      <c r="F129" s="78"/>
      <c r="G129" s="79"/>
      <c r="H129" s="140" t="str">
        <f t="shared" si="14"/>
        <v>0</v>
      </c>
      <c r="I129" s="141" t="str">
        <f t="shared" si="15"/>
        <v>0</v>
      </c>
      <c r="J129" s="142">
        <f>H23</f>
        <v>0</v>
      </c>
      <c r="K129" s="144">
        <f t="shared" si="12"/>
        <v>0</v>
      </c>
    </row>
    <row r="130" spans="1:11" x14ac:dyDescent="0.25">
      <c r="A130" s="277"/>
      <c r="B130" s="278"/>
      <c r="C130" s="93"/>
      <c r="D130" s="76"/>
      <c r="E130" s="78"/>
      <c r="F130" s="78"/>
      <c r="G130" s="79"/>
      <c r="H130" s="140" t="str">
        <f t="shared" si="14"/>
        <v>0</v>
      </c>
      <c r="I130" s="141" t="str">
        <f t="shared" si="15"/>
        <v>0</v>
      </c>
      <c r="J130" s="142">
        <f>H23</f>
        <v>0</v>
      </c>
      <c r="K130" s="144">
        <f t="shared" si="12"/>
        <v>0</v>
      </c>
    </row>
    <row r="131" spans="1:11" x14ac:dyDescent="0.25">
      <c r="A131" s="277"/>
      <c r="B131" s="278"/>
      <c r="C131" s="93"/>
      <c r="D131" s="76"/>
      <c r="E131" s="78"/>
      <c r="F131" s="78"/>
      <c r="G131" s="79"/>
      <c r="H131" s="140" t="str">
        <f t="shared" si="10"/>
        <v>0</v>
      </c>
      <c r="I131" s="141" t="str">
        <f t="shared" si="11"/>
        <v>0</v>
      </c>
      <c r="J131" s="142">
        <f>H23</f>
        <v>0</v>
      </c>
      <c r="K131" s="144">
        <f t="shared" si="12"/>
        <v>0</v>
      </c>
    </row>
    <row r="132" spans="1:11" x14ac:dyDescent="0.25">
      <c r="A132" s="277"/>
      <c r="B132" s="278"/>
      <c r="C132" s="93"/>
      <c r="D132" s="76"/>
      <c r="E132" s="78"/>
      <c r="F132" s="78"/>
      <c r="G132" s="79"/>
      <c r="H132" s="140" t="str">
        <f t="shared" si="10"/>
        <v>0</v>
      </c>
      <c r="I132" s="141" t="str">
        <f t="shared" si="11"/>
        <v>0</v>
      </c>
      <c r="J132" s="142">
        <f>H23</f>
        <v>0</v>
      </c>
      <c r="K132" s="144">
        <f t="shared" si="12"/>
        <v>0</v>
      </c>
    </row>
    <row r="133" spans="1:11" x14ac:dyDescent="0.25">
      <c r="A133" s="277"/>
      <c r="B133" s="278"/>
      <c r="C133" s="93"/>
      <c r="D133" s="77"/>
      <c r="E133" s="78"/>
      <c r="F133" s="78"/>
      <c r="G133" s="79"/>
      <c r="H133" s="140" t="str">
        <f t="shared" si="10"/>
        <v>0</v>
      </c>
      <c r="I133" s="141" t="str">
        <f t="shared" si="11"/>
        <v>0</v>
      </c>
      <c r="J133" s="143">
        <f>H23</f>
        <v>0</v>
      </c>
      <c r="K133" s="144">
        <f t="shared" si="12"/>
        <v>0</v>
      </c>
    </row>
    <row r="134" spans="1:11" ht="15" customHeight="1" x14ac:dyDescent="0.25">
      <c r="A134" s="277"/>
      <c r="B134" s="278"/>
      <c r="C134" s="93"/>
      <c r="D134" s="77"/>
      <c r="E134" s="78"/>
      <c r="F134" s="78"/>
      <c r="G134" s="79"/>
      <c r="H134" s="140" t="str">
        <f t="shared" si="10"/>
        <v>0</v>
      </c>
      <c r="I134" s="141" t="str">
        <f t="shared" si="11"/>
        <v>0</v>
      </c>
      <c r="J134" s="143">
        <f>H23</f>
        <v>0</v>
      </c>
      <c r="K134" s="144">
        <f t="shared" si="12"/>
        <v>0</v>
      </c>
    </row>
    <row r="135" spans="1:11" x14ac:dyDescent="0.25">
      <c r="A135" s="332" t="s">
        <v>717</v>
      </c>
      <c r="B135" s="333"/>
      <c r="C135" s="333"/>
      <c r="D135" s="333"/>
      <c r="E135" s="333"/>
      <c r="F135" s="333"/>
      <c r="G135" s="333"/>
      <c r="H135" s="334"/>
      <c r="I135" s="145">
        <f>SUM(I110:I134)</f>
        <v>0</v>
      </c>
      <c r="J135" s="146"/>
      <c r="K135" s="147"/>
    </row>
    <row r="136" spans="1:11" x14ac:dyDescent="0.25">
      <c r="A136" s="327" t="s">
        <v>23</v>
      </c>
      <c r="B136" s="328"/>
      <c r="C136" s="328"/>
      <c r="D136" s="328"/>
      <c r="E136" s="328"/>
      <c r="F136" s="328"/>
      <c r="G136" s="328"/>
      <c r="H136" s="328"/>
      <c r="I136" s="328"/>
      <c r="J136" s="328"/>
      <c r="K136" s="148">
        <f>SUM(K110:K134)</f>
        <v>0</v>
      </c>
    </row>
    <row r="137" spans="1:11" ht="15" customHeight="1" x14ac:dyDescent="0.3">
      <c r="A137" s="258" t="s">
        <v>11</v>
      </c>
      <c r="B137" s="259"/>
      <c r="C137" s="259"/>
      <c r="D137" s="259"/>
      <c r="E137" s="259"/>
      <c r="F137" s="259"/>
      <c r="G137" s="259"/>
      <c r="H137" s="259"/>
      <c r="I137" s="259"/>
      <c r="J137" s="259"/>
      <c r="K137" s="260"/>
    </row>
    <row r="138" spans="1:11" ht="18.75" x14ac:dyDescent="0.3">
      <c r="A138" s="338" t="s">
        <v>19</v>
      </c>
      <c r="B138" s="339"/>
      <c r="C138" s="339"/>
      <c r="D138" s="339"/>
      <c r="E138" s="339"/>
      <c r="F138" s="339"/>
      <c r="G138" s="339"/>
      <c r="H138" s="340"/>
      <c r="I138" s="162" t="s">
        <v>12</v>
      </c>
      <c r="J138" s="162" t="s">
        <v>13</v>
      </c>
      <c r="K138" s="163" t="s">
        <v>10</v>
      </c>
    </row>
    <row r="139" spans="1:11" x14ac:dyDescent="0.25">
      <c r="A139" s="290"/>
      <c r="B139" s="291"/>
      <c r="C139" s="291"/>
      <c r="D139" s="291"/>
      <c r="E139" s="291"/>
      <c r="F139" s="291"/>
      <c r="G139" s="291"/>
      <c r="H139" s="292"/>
      <c r="I139" s="22"/>
      <c r="J139" s="23"/>
      <c r="K139" s="149">
        <f>I139*J139</f>
        <v>0</v>
      </c>
    </row>
    <row r="140" spans="1:11" x14ac:dyDescent="0.25">
      <c r="A140" s="290"/>
      <c r="B140" s="291"/>
      <c r="C140" s="291"/>
      <c r="D140" s="291"/>
      <c r="E140" s="291"/>
      <c r="F140" s="291"/>
      <c r="G140" s="291"/>
      <c r="H140" s="292"/>
      <c r="I140" s="22"/>
      <c r="J140" s="23"/>
      <c r="K140" s="149">
        <f>I140*J140</f>
        <v>0</v>
      </c>
    </row>
    <row r="141" spans="1:11" ht="15.75" customHeight="1" x14ac:dyDescent="0.25">
      <c r="A141" s="290"/>
      <c r="B141" s="291"/>
      <c r="C141" s="291"/>
      <c r="D141" s="291"/>
      <c r="E141" s="291"/>
      <c r="F141" s="291"/>
      <c r="G141" s="291"/>
      <c r="H141" s="292"/>
      <c r="I141" s="22"/>
      <c r="J141" s="23"/>
      <c r="K141" s="149">
        <f>I141*J141</f>
        <v>0</v>
      </c>
    </row>
    <row r="142" spans="1:11" ht="15" customHeight="1" x14ac:dyDescent="0.25">
      <c r="A142" s="290"/>
      <c r="B142" s="291"/>
      <c r="C142" s="291"/>
      <c r="D142" s="291"/>
      <c r="E142" s="291"/>
      <c r="F142" s="291"/>
      <c r="G142" s="291"/>
      <c r="H142" s="292"/>
      <c r="I142" s="22"/>
      <c r="J142" s="23"/>
      <c r="K142" s="149">
        <f>I142*J142</f>
        <v>0</v>
      </c>
    </row>
    <row r="143" spans="1:11" ht="15" customHeight="1" x14ac:dyDescent="0.25">
      <c r="A143" s="290"/>
      <c r="B143" s="291"/>
      <c r="C143" s="291"/>
      <c r="D143" s="291"/>
      <c r="E143" s="291"/>
      <c r="F143" s="291"/>
      <c r="G143" s="291"/>
      <c r="H143" s="292"/>
      <c r="I143" s="22"/>
      <c r="J143" s="23"/>
      <c r="K143" s="149">
        <f t="shared" ref="K143:K147" si="16">I143*J143</f>
        <v>0</v>
      </c>
    </row>
    <row r="144" spans="1:11" ht="15" customHeight="1" x14ac:dyDescent="0.25">
      <c r="A144" s="290"/>
      <c r="B144" s="291"/>
      <c r="C144" s="291"/>
      <c r="D144" s="291"/>
      <c r="E144" s="291"/>
      <c r="F144" s="291"/>
      <c r="G144" s="291"/>
      <c r="H144" s="292"/>
      <c r="I144" s="22"/>
      <c r="J144" s="23"/>
      <c r="K144" s="149">
        <f t="shared" si="16"/>
        <v>0</v>
      </c>
    </row>
    <row r="145" spans="1:11" ht="15" customHeight="1" x14ac:dyDescent="0.25">
      <c r="A145" s="290"/>
      <c r="B145" s="291"/>
      <c r="C145" s="291"/>
      <c r="D145" s="291"/>
      <c r="E145" s="291"/>
      <c r="F145" s="291"/>
      <c r="G145" s="291"/>
      <c r="H145" s="292"/>
      <c r="I145" s="22"/>
      <c r="J145" s="23"/>
      <c r="K145" s="149">
        <f t="shared" si="16"/>
        <v>0</v>
      </c>
    </row>
    <row r="146" spans="1:11" ht="15" customHeight="1" x14ac:dyDescent="0.25">
      <c r="A146" s="290"/>
      <c r="B146" s="291"/>
      <c r="C146" s="291"/>
      <c r="D146" s="291"/>
      <c r="E146" s="291"/>
      <c r="F146" s="291"/>
      <c r="G146" s="291"/>
      <c r="H146" s="292"/>
      <c r="I146" s="22"/>
      <c r="J146" s="23"/>
      <c r="K146" s="149">
        <f t="shared" si="16"/>
        <v>0</v>
      </c>
    </row>
    <row r="147" spans="1:11" ht="15" customHeight="1" x14ac:dyDescent="0.25">
      <c r="A147" s="290"/>
      <c r="B147" s="291"/>
      <c r="C147" s="291"/>
      <c r="D147" s="291"/>
      <c r="E147" s="291"/>
      <c r="F147" s="291"/>
      <c r="G147" s="291"/>
      <c r="H147" s="292"/>
      <c r="I147" s="22"/>
      <c r="J147" s="23"/>
      <c r="K147" s="149">
        <f t="shared" si="16"/>
        <v>0</v>
      </c>
    </row>
    <row r="148" spans="1:11" ht="15" customHeight="1" x14ac:dyDescent="0.25">
      <c r="A148" s="290"/>
      <c r="B148" s="291"/>
      <c r="C148" s="291"/>
      <c r="D148" s="291"/>
      <c r="E148" s="291"/>
      <c r="F148" s="291"/>
      <c r="G148" s="291"/>
      <c r="H148" s="292"/>
      <c r="I148" s="22"/>
      <c r="J148" s="23"/>
      <c r="K148" s="149">
        <f>I148*J148</f>
        <v>0</v>
      </c>
    </row>
    <row r="149" spans="1:11" ht="15.75" customHeight="1" thickBot="1" x14ac:dyDescent="0.3">
      <c r="A149" s="341" t="s">
        <v>11</v>
      </c>
      <c r="B149" s="342"/>
      <c r="C149" s="342"/>
      <c r="D149" s="342"/>
      <c r="E149" s="342"/>
      <c r="F149" s="342"/>
      <c r="G149" s="342"/>
      <c r="H149" s="342"/>
      <c r="I149" s="342"/>
      <c r="J149" s="342"/>
      <c r="K149" s="151">
        <f>SUM(K139:K148)</f>
        <v>0</v>
      </c>
    </row>
    <row r="150" spans="1:11" ht="15" customHeight="1" x14ac:dyDescent="0.25">
      <c r="A150" s="335" t="s">
        <v>803</v>
      </c>
      <c r="B150" s="336"/>
      <c r="C150" s="336"/>
      <c r="D150" s="336"/>
      <c r="E150" s="336"/>
      <c r="F150" s="336"/>
      <c r="G150" s="336"/>
      <c r="H150" s="336"/>
      <c r="I150" s="336"/>
      <c r="J150" s="336"/>
      <c r="K150" s="337"/>
    </row>
    <row r="151" spans="1:11" ht="15.75" x14ac:dyDescent="0.25">
      <c r="A151" s="345" t="s">
        <v>833</v>
      </c>
      <c r="B151" s="346"/>
      <c r="C151" s="346"/>
      <c r="D151" s="346"/>
      <c r="E151" s="346"/>
      <c r="F151" s="346"/>
      <c r="G151" s="346"/>
      <c r="H151" s="346"/>
      <c r="I151" s="346"/>
      <c r="J151" s="346"/>
      <c r="K151" s="347"/>
    </row>
    <row r="152" spans="1:11" ht="15.75" thickBot="1" x14ac:dyDescent="0.3">
      <c r="A152" s="265" t="s">
        <v>18</v>
      </c>
      <c r="B152" s="266"/>
      <c r="C152" s="266"/>
      <c r="D152" s="266"/>
      <c r="E152" s="266"/>
      <c r="F152" s="266"/>
      <c r="G152" s="266"/>
      <c r="H152" s="266"/>
      <c r="I152" s="266"/>
      <c r="J152" s="266"/>
      <c r="K152" s="118">
        <f>F103</f>
        <v>0</v>
      </c>
    </row>
    <row r="153" spans="1:11" x14ac:dyDescent="0.25">
      <c r="A153" s="324" t="s">
        <v>832</v>
      </c>
      <c r="B153" s="325"/>
      <c r="C153" s="325"/>
      <c r="D153" s="325"/>
      <c r="E153" s="325"/>
      <c r="F153" s="325"/>
      <c r="G153" s="325"/>
      <c r="H153" s="325"/>
      <c r="I153" s="325"/>
      <c r="J153" s="325"/>
      <c r="K153" s="326"/>
    </row>
    <row r="154" spans="1:11" ht="18.75" x14ac:dyDescent="0.3">
      <c r="A154" s="338" t="s">
        <v>14</v>
      </c>
      <c r="B154" s="339"/>
      <c r="C154" s="339"/>
      <c r="D154" s="340"/>
      <c r="E154" s="343" t="s">
        <v>20</v>
      </c>
      <c r="F154" s="344"/>
      <c r="G154" s="344"/>
      <c r="H154" s="344"/>
      <c r="I154" s="344"/>
      <c r="J154" s="344"/>
      <c r="K154" s="163" t="s">
        <v>10</v>
      </c>
    </row>
    <row r="155" spans="1:11" x14ac:dyDescent="0.25">
      <c r="A155" s="273"/>
      <c r="B155" s="274"/>
      <c r="C155" s="274"/>
      <c r="D155" s="275"/>
      <c r="E155" s="279"/>
      <c r="F155" s="279"/>
      <c r="G155" s="279"/>
      <c r="H155" s="279"/>
      <c r="I155" s="279"/>
      <c r="J155" s="279"/>
      <c r="K155" s="88"/>
    </row>
    <row r="156" spans="1:11" x14ac:dyDescent="0.25">
      <c r="A156" s="273"/>
      <c r="B156" s="274"/>
      <c r="C156" s="274"/>
      <c r="D156" s="275"/>
      <c r="E156" s="276"/>
      <c r="F156" s="274"/>
      <c r="G156" s="274"/>
      <c r="H156" s="274"/>
      <c r="I156" s="274"/>
      <c r="J156" s="275"/>
      <c r="K156" s="88"/>
    </row>
    <row r="157" spans="1:11" x14ac:dyDescent="0.25">
      <c r="A157" s="273"/>
      <c r="B157" s="274"/>
      <c r="C157" s="274"/>
      <c r="D157" s="275"/>
      <c r="E157" s="276"/>
      <c r="F157" s="274"/>
      <c r="G157" s="274"/>
      <c r="H157" s="274"/>
      <c r="I157" s="274"/>
      <c r="J157" s="275"/>
      <c r="K157" s="88"/>
    </row>
    <row r="158" spans="1:11" x14ac:dyDescent="0.25">
      <c r="A158" s="273"/>
      <c r="B158" s="274"/>
      <c r="C158" s="274"/>
      <c r="D158" s="275"/>
      <c r="E158" s="276"/>
      <c r="F158" s="274"/>
      <c r="G158" s="274"/>
      <c r="H158" s="274"/>
      <c r="I158" s="274"/>
      <c r="J158" s="275"/>
      <c r="K158" s="88"/>
    </row>
    <row r="159" spans="1:11" x14ac:dyDescent="0.25">
      <c r="A159" s="273"/>
      <c r="B159" s="274"/>
      <c r="C159" s="274"/>
      <c r="D159" s="275"/>
      <c r="E159" s="276"/>
      <c r="F159" s="274"/>
      <c r="G159" s="274"/>
      <c r="H159" s="274"/>
      <c r="I159" s="274"/>
      <c r="J159" s="275"/>
      <c r="K159" s="88"/>
    </row>
    <row r="160" spans="1:11" ht="15" customHeight="1" x14ac:dyDescent="0.25">
      <c r="A160" s="273"/>
      <c r="B160" s="274"/>
      <c r="C160" s="274"/>
      <c r="D160" s="275"/>
      <c r="E160" s="279"/>
      <c r="F160" s="279"/>
      <c r="G160" s="279"/>
      <c r="H160" s="279"/>
      <c r="I160" s="279"/>
      <c r="J160" s="279"/>
      <c r="K160" s="88"/>
    </row>
    <row r="161" spans="1:11" x14ac:dyDescent="0.25">
      <c r="A161" s="273"/>
      <c r="B161" s="274"/>
      <c r="C161" s="274"/>
      <c r="D161" s="275"/>
      <c r="E161" s="279"/>
      <c r="F161" s="279"/>
      <c r="G161" s="279"/>
      <c r="H161" s="279"/>
      <c r="I161" s="279"/>
      <c r="J161" s="279"/>
      <c r="K161" s="88"/>
    </row>
    <row r="162" spans="1:11" ht="15.75" thickBot="1" x14ac:dyDescent="0.3">
      <c r="A162" s="265" t="s">
        <v>16</v>
      </c>
      <c r="B162" s="266"/>
      <c r="C162" s="266"/>
      <c r="D162" s="266"/>
      <c r="E162" s="266"/>
      <c r="F162" s="266"/>
      <c r="G162" s="266"/>
      <c r="H162" s="266"/>
      <c r="I162" s="266"/>
      <c r="J162" s="266"/>
      <c r="K162" s="118">
        <f>SUM(K155:K161)</f>
        <v>0</v>
      </c>
    </row>
    <row r="163" spans="1:11" x14ac:dyDescent="0.25">
      <c r="A163" s="329" t="s">
        <v>834</v>
      </c>
      <c r="B163" s="330"/>
      <c r="C163" s="330"/>
      <c r="D163" s="330"/>
      <c r="E163" s="330"/>
      <c r="F163" s="330"/>
      <c r="G163" s="330"/>
      <c r="H163" s="330"/>
      <c r="I163" s="330"/>
      <c r="J163" s="330"/>
      <c r="K163" s="331"/>
    </row>
    <row r="164" spans="1:11" ht="15.75" x14ac:dyDescent="0.25">
      <c r="A164" s="263" t="s">
        <v>805</v>
      </c>
      <c r="B164" s="264"/>
      <c r="C164" s="348"/>
      <c r="D164" s="349"/>
      <c r="E164" s="349"/>
      <c r="F164" s="349"/>
      <c r="G164" s="349"/>
      <c r="H164" s="349"/>
      <c r="I164" s="349"/>
      <c r="J164" s="350"/>
      <c r="K164" s="87"/>
    </row>
    <row r="165" spans="1:11" ht="15.75" x14ac:dyDescent="0.25">
      <c r="A165" s="263" t="s">
        <v>804</v>
      </c>
      <c r="B165" s="355"/>
      <c r="C165" s="356"/>
      <c r="D165" s="356"/>
      <c r="E165" s="356"/>
      <c r="F165" s="356"/>
      <c r="G165" s="356"/>
      <c r="H165" s="356"/>
      <c r="I165" s="356"/>
      <c r="J165" s="356"/>
      <c r="K165" s="87"/>
    </row>
    <row r="166" spans="1:11" ht="15.75" thickBot="1" x14ac:dyDescent="0.3">
      <c r="A166" s="265" t="s">
        <v>24</v>
      </c>
      <c r="B166" s="266"/>
      <c r="C166" s="266"/>
      <c r="D166" s="266"/>
      <c r="E166" s="266"/>
      <c r="F166" s="266"/>
      <c r="G166" s="266"/>
      <c r="H166" s="266"/>
      <c r="I166" s="266"/>
      <c r="J166" s="266"/>
      <c r="K166" s="150">
        <f>SUM(K164:K165)</f>
        <v>0</v>
      </c>
    </row>
    <row r="167" spans="1:11" ht="31.5" customHeight="1" thickBot="1" x14ac:dyDescent="0.35">
      <c r="A167" s="255" t="s">
        <v>760</v>
      </c>
      <c r="B167" s="256"/>
      <c r="C167" s="256"/>
      <c r="D167" s="256"/>
      <c r="E167" s="256"/>
      <c r="F167" s="256"/>
      <c r="G167" s="256"/>
      <c r="H167" s="256"/>
      <c r="I167" s="256"/>
      <c r="J167" s="257"/>
      <c r="K167" s="152">
        <f>SUM(I135,K136,K149,K152,K162,K166)</f>
        <v>0</v>
      </c>
    </row>
    <row r="168" spans="1:11" x14ac:dyDescent="0.25">
      <c r="A168" s="83"/>
      <c r="B168" s="83"/>
      <c r="C168" s="83"/>
      <c r="D168" s="83"/>
      <c r="E168" s="83"/>
      <c r="F168" s="83"/>
      <c r="G168" s="83"/>
      <c r="H168" s="83"/>
      <c r="I168" s="83"/>
      <c r="J168" s="83"/>
      <c r="K168" s="83"/>
    </row>
    <row r="170" spans="1:11" ht="1.5" customHeight="1" x14ac:dyDescent="0.25"/>
    <row r="174" spans="1:11" x14ac:dyDescent="0.25">
      <c r="B174">
        <v>20</v>
      </c>
      <c r="D174">
        <v>49.01</v>
      </c>
      <c r="F174" t="s">
        <v>840</v>
      </c>
    </row>
    <row r="175" spans="1:11" x14ac:dyDescent="0.25">
      <c r="B175">
        <v>25</v>
      </c>
      <c r="D175">
        <v>61.26</v>
      </c>
      <c r="F175" t="s">
        <v>841</v>
      </c>
    </row>
  </sheetData>
  <sheetProtection password="EEAC" sheet="1" objects="1" scenarios="1"/>
  <mergeCells count="185">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 ref="B15:E15"/>
    <mergeCell ref="A154:D154"/>
    <mergeCell ref="A101:C101"/>
    <mergeCell ref="A106:K106"/>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9:E9"/>
    <mergeCell ref="D10:E10"/>
    <mergeCell ref="A159:D159"/>
    <mergeCell ref="E159:J159"/>
    <mergeCell ref="B5:C5"/>
    <mergeCell ref="B6:C6"/>
    <mergeCell ref="B7:C7"/>
    <mergeCell ref="B8:C8"/>
    <mergeCell ref="A165:B165"/>
    <mergeCell ref="C165:J165"/>
    <mergeCell ref="D101:K101"/>
    <mergeCell ref="A83:K83"/>
    <mergeCell ref="B17:E17"/>
    <mergeCell ref="A65:B65"/>
    <mergeCell ref="A66:B66"/>
    <mergeCell ref="A67:H67"/>
    <mergeCell ref="C27:I28"/>
    <mergeCell ref="A119:B119"/>
    <mergeCell ref="A120:B120"/>
    <mergeCell ref="A131:B131"/>
    <mergeCell ref="A75:H75"/>
    <mergeCell ref="A76:H76"/>
    <mergeCell ref="A77:H77"/>
    <mergeCell ref="A78:H78"/>
    <mergeCell ref="A164:B164"/>
    <mergeCell ref="A160:D160"/>
    <mergeCell ref="E160:J160"/>
    <mergeCell ref="A161:D161"/>
    <mergeCell ref="E161:J161"/>
    <mergeCell ref="A162:J162"/>
    <mergeCell ref="A163:K163"/>
    <mergeCell ref="A135:H135"/>
    <mergeCell ref="A150:K150"/>
    <mergeCell ref="A139:H139"/>
    <mergeCell ref="A140:H140"/>
    <mergeCell ref="A138:H138"/>
    <mergeCell ref="A149:J149"/>
    <mergeCell ref="A157:D157"/>
    <mergeCell ref="E157:J157"/>
    <mergeCell ref="A158:D158"/>
    <mergeCell ref="E158:J158"/>
    <mergeCell ref="E154:J154"/>
    <mergeCell ref="A155:D155"/>
    <mergeCell ref="E155:J155"/>
    <mergeCell ref="A156:D156"/>
    <mergeCell ref="E156:J156"/>
    <mergeCell ref="A151:K151"/>
    <mergeCell ref="C164:J164"/>
    <mergeCell ref="A152:J152"/>
    <mergeCell ref="A153:K153"/>
    <mergeCell ref="A134:B134"/>
    <mergeCell ref="A136:J136"/>
    <mergeCell ref="A141:H141"/>
    <mergeCell ref="A142:H142"/>
    <mergeCell ref="A148:H148"/>
    <mergeCell ref="A144:H144"/>
    <mergeCell ref="A145:H145"/>
    <mergeCell ref="A146:H146"/>
    <mergeCell ref="A147:H147"/>
    <mergeCell ref="A143:H143"/>
    <mergeCell ref="A109:B109"/>
    <mergeCell ref="A110:B110"/>
    <mergeCell ref="A111:B111"/>
    <mergeCell ref="A97:B97"/>
    <mergeCell ref="C97:J97"/>
    <mergeCell ref="A114:B114"/>
    <mergeCell ref="A115:B115"/>
    <mergeCell ref="C96:J96"/>
    <mergeCell ref="A98:J98"/>
    <mergeCell ref="A99:J99"/>
    <mergeCell ref="A104:K105"/>
    <mergeCell ref="A133:B133"/>
    <mergeCell ref="A121:B121"/>
    <mergeCell ref="A122:B122"/>
    <mergeCell ref="A123:B123"/>
    <mergeCell ref="A124:B124"/>
    <mergeCell ref="A125:B125"/>
    <mergeCell ref="A126:B126"/>
    <mergeCell ref="A127:B127"/>
    <mergeCell ref="A128:B128"/>
    <mergeCell ref="A129:B129"/>
    <mergeCell ref="A130:B130"/>
    <mergeCell ref="A132:B132"/>
    <mergeCell ref="A68:J68"/>
    <mergeCell ref="A59:B59"/>
    <mergeCell ref="A60:B60"/>
    <mergeCell ref="A61:B61"/>
    <mergeCell ref="A62:B62"/>
    <mergeCell ref="A63:B63"/>
    <mergeCell ref="A64:B64"/>
    <mergeCell ref="B16:E16"/>
    <mergeCell ref="A40:K40"/>
    <mergeCell ref="A34:K34"/>
    <mergeCell ref="A41:K41"/>
    <mergeCell ref="A42:B42"/>
    <mergeCell ref="A69:J69"/>
    <mergeCell ref="A70:H70"/>
    <mergeCell ref="A71:H71"/>
    <mergeCell ref="A81:J81"/>
    <mergeCell ref="A94:J94"/>
    <mergeCell ref="A95:K95"/>
    <mergeCell ref="A74:H74"/>
    <mergeCell ref="A80:H80"/>
    <mergeCell ref="E91:J91"/>
    <mergeCell ref="A93:D93"/>
    <mergeCell ref="A88:D88"/>
    <mergeCell ref="E88:J88"/>
    <mergeCell ref="A89:D89"/>
    <mergeCell ref="E87:J87"/>
    <mergeCell ref="A72:H72"/>
    <mergeCell ref="A73:H73"/>
    <mergeCell ref="A79:H79"/>
    <mergeCell ref="E86:J86"/>
    <mergeCell ref="A87:D87"/>
    <mergeCell ref="A84:J84"/>
    <mergeCell ref="A85:K85"/>
    <mergeCell ref="E93:J93"/>
    <mergeCell ref="A90:D90"/>
    <mergeCell ref="A167:J167"/>
    <mergeCell ref="A137:K137"/>
    <mergeCell ref="A43:B43"/>
    <mergeCell ref="A54:B54"/>
    <mergeCell ref="A55:B55"/>
    <mergeCell ref="A56:B56"/>
    <mergeCell ref="A57:B57"/>
    <mergeCell ref="A58:B58"/>
    <mergeCell ref="A96:B96"/>
    <mergeCell ref="A166:J166"/>
    <mergeCell ref="A86:D86"/>
    <mergeCell ref="A100:K100"/>
    <mergeCell ref="A91:D91"/>
    <mergeCell ref="E89:J89"/>
    <mergeCell ref="A112:B112"/>
    <mergeCell ref="A113:B113"/>
    <mergeCell ref="A116:B116"/>
    <mergeCell ref="A117:B117"/>
    <mergeCell ref="A118:B118"/>
    <mergeCell ref="A92:D92"/>
    <mergeCell ref="E92:J92"/>
    <mergeCell ref="A107:K107"/>
    <mergeCell ref="A108:K108"/>
    <mergeCell ref="A82:K82"/>
  </mergeCells>
  <conditionalFormatting sqref="C22:J22">
    <cfRule type="expression" dxfId="0" priority="1">
      <formula>$B$23&lt;&gt;$I$23</formula>
    </cfRule>
  </conditionalFormatting>
  <dataValidations count="5">
    <dataValidation type="list" allowBlank="1" showInputMessage="1" showErrorMessage="1" sqref="A5">
      <formula1>Districts</formula1>
    </dataValidation>
    <dataValidation type="list" allowBlank="1" showInputMessage="1" showErrorMessage="1" sqref="A7">
      <formula1>INDIRECT(A5)</formula1>
    </dataValidation>
    <dataValidation type="list" allowBlank="1" showInputMessage="1" showErrorMessage="1" sqref="H11:H12 A11">
      <formula1>$F$174:$F$175</formula1>
    </dataValidation>
    <dataValidation type="list" allowBlank="1" showInputMessage="1" showErrorMessage="1" sqref="B23">
      <formula1>$B$174:$B$175</formula1>
    </dataValidation>
    <dataValidation type="list" allowBlank="1" showInputMessage="1" showErrorMessage="1" sqref="C37 C103">
      <formula1>$D$174:$D$175</formula1>
    </dataValidation>
  </dataValidations>
  <pageMargins left="0.45" right="0.05" top="0.75" bottom="0.75" header="0.3" footer="0.3"/>
  <pageSetup scale="52"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2" zoomScale="80" zoomScaleNormal="80" zoomScaleSheetLayoutView="80" workbookViewId="0">
      <selection activeCell="E12" sqref="E12"/>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36" t="s">
        <v>837</v>
      </c>
      <c r="B1" s="437"/>
      <c r="C1" s="437"/>
      <c r="D1" s="437"/>
      <c r="E1" s="437"/>
      <c r="F1" s="437"/>
      <c r="G1" s="437"/>
      <c r="H1" s="437"/>
      <c r="I1" s="437"/>
      <c r="J1" s="437"/>
      <c r="K1" s="437"/>
      <c r="L1" s="437"/>
      <c r="M1" s="437"/>
      <c r="N1" s="437"/>
      <c r="O1" s="437"/>
      <c r="P1" s="437"/>
      <c r="Q1" s="438"/>
    </row>
    <row r="2" spans="1:17" ht="46.5" customHeight="1" thickBot="1" x14ac:dyDescent="0.4">
      <c r="A2" s="446" t="s">
        <v>25</v>
      </c>
      <c r="B2" s="447"/>
      <c r="C2" s="439"/>
      <c r="D2" s="439"/>
      <c r="E2" s="450" t="s">
        <v>732</v>
      </c>
      <c r="F2" s="451"/>
      <c r="G2" s="451"/>
      <c r="H2" s="451"/>
      <c r="I2" s="451"/>
      <c r="J2" s="451"/>
      <c r="K2" s="451"/>
      <c r="L2" s="451"/>
      <c r="M2" s="451"/>
      <c r="N2" s="451"/>
      <c r="O2" s="451"/>
      <c r="P2" s="451"/>
      <c r="Q2" s="451"/>
    </row>
    <row r="3" spans="1:17" ht="21.75" customHeight="1" thickBot="1" x14ac:dyDescent="0.4">
      <c r="A3" s="92" t="s">
        <v>0</v>
      </c>
      <c r="B3" s="171"/>
      <c r="C3" s="434" t="s">
        <v>771</v>
      </c>
      <c r="D3" s="435"/>
      <c r="E3" s="435"/>
      <c r="F3" s="435"/>
      <c r="G3" s="435"/>
      <c r="H3" s="435"/>
      <c r="I3" s="445"/>
      <c r="J3" s="434" t="s">
        <v>764</v>
      </c>
      <c r="K3" s="435"/>
      <c r="L3" s="435"/>
      <c r="M3" s="435"/>
      <c r="N3" s="435"/>
      <c r="O3" s="443" t="s">
        <v>724</v>
      </c>
      <c r="P3" s="444"/>
      <c r="Q3" s="12"/>
    </row>
    <row r="4" spans="1:17" s="98" customFormat="1" ht="112.5" x14ac:dyDescent="0.25">
      <c r="A4" s="172" t="s">
        <v>2</v>
      </c>
      <c r="B4" s="173" t="s">
        <v>716</v>
      </c>
      <c r="C4" s="174" t="s">
        <v>3</v>
      </c>
      <c r="D4" s="249" t="s">
        <v>838</v>
      </c>
      <c r="E4" s="249" t="s">
        <v>846</v>
      </c>
      <c r="F4" s="249" t="s">
        <v>755</v>
      </c>
      <c r="G4" s="249" t="s">
        <v>762</v>
      </c>
      <c r="H4" s="249" t="s">
        <v>847</v>
      </c>
      <c r="I4" s="250" t="s">
        <v>763</v>
      </c>
      <c r="J4" s="251" t="s">
        <v>848</v>
      </c>
      <c r="K4" s="249" t="s">
        <v>849</v>
      </c>
      <c r="L4" s="249" t="s">
        <v>850</v>
      </c>
      <c r="M4" s="249" t="s">
        <v>851</v>
      </c>
      <c r="N4" s="250" t="s">
        <v>765</v>
      </c>
      <c r="O4" s="252" t="s">
        <v>766</v>
      </c>
      <c r="P4" s="253" t="s">
        <v>839</v>
      </c>
      <c r="Q4" s="100"/>
    </row>
    <row r="5" spans="1:17" ht="16.5" customHeight="1" thickBot="1" x14ac:dyDescent="0.3">
      <c r="A5" s="222">
        <f>'School Funding &amp; Budget'!A7</f>
        <v>0</v>
      </c>
      <c r="B5" s="223" t="str">
        <f>RIGHT(A5,3)</f>
        <v>0</v>
      </c>
      <c r="C5" s="224">
        <f>'School Funding &amp; Budget'!B37</f>
        <v>0</v>
      </c>
      <c r="D5" s="203">
        <f>'School Funding &amp; Budget'!C103</f>
        <v>49.01</v>
      </c>
      <c r="E5" s="225">
        <f>'School Funding &amp; Budget'!D37</f>
        <v>0</v>
      </c>
      <c r="F5" s="226">
        <f>C5*D5*E5</f>
        <v>0</v>
      </c>
      <c r="G5" s="226">
        <f>F5*0.02</f>
        <v>0</v>
      </c>
      <c r="H5" s="226">
        <f>'School Funding &amp; Budget'!H37</f>
        <v>0</v>
      </c>
      <c r="I5" s="227">
        <f>SUM(F5+H5)</f>
        <v>0</v>
      </c>
      <c r="J5" s="228">
        <f>'School Funding &amp; Budget'!D103</f>
        <v>0</v>
      </c>
      <c r="K5" s="226">
        <f>'School Funding &amp; Budget'!E103</f>
        <v>0</v>
      </c>
      <c r="L5" s="226">
        <f>'School Funding &amp; Budget'!F103</f>
        <v>0</v>
      </c>
      <c r="M5" s="226">
        <f>'School Funding &amp; Budget'!I135</f>
        <v>0</v>
      </c>
      <c r="N5" s="227">
        <f>SUM(K5+M5)</f>
        <v>0</v>
      </c>
      <c r="O5" s="229">
        <f>I5+N5</f>
        <v>0</v>
      </c>
      <c r="P5" s="230">
        <f>SUM(O5-Q9)</f>
        <v>0</v>
      </c>
      <c r="Q5" s="12"/>
    </row>
    <row r="6" spans="1:17" ht="15.75" thickBot="1" x14ac:dyDescent="0.3">
      <c r="A6" s="12"/>
      <c r="B6" s="12"/>
      <c r="C6" s="12"/>
      <c r="D6" s="12"/>
      <c r="E6" s="12"/>
      <c r="F6" s="12"/>
      <c r="G6" s="12"/>
      <c r="H6" s="12"/>
      <c r="I6" s="12"/>
      <c r="J6" s="12"/>
      <c r="K6" s="12"/>
      <c r="L6" s="12"/>
      <c r="M6" s="12"/>
      <c r="N6" s="12"/>
      <c r="O6" s="12"/>
      <c r="P6" s="12"/>
      <c r="Q6" s="12"/>
    </row>
    <row r="7" spans="1:17" ht="21.75" thickBot="1" x14ac:dyDescent="0.4">
      <c r="A7" s="185" t="s">
        <v>1</v>
      </c>
      <c r="B7" s="231"/>
      <c r="C7" s="440" t="s">
        <v>772</v>
      </c>
      <c r="D7" s="441"/>
      <c r="E7" s="441"/>
      <c r="F7" s="441"/>
      <c r="G7" s="441"/>
      <c r="H7" s="441"/>
      <c r="I7" s="442"/>
      <c r="J7" s="448" t="s">
        <v>769</v>
      </c>
      <c r="K7" s="449"/>
      <c r="L7" s="449"/>
      <c r="M7" s="449"/>
      <c r="N7" s="449"/>
      <c r="O7" s="449"/>
      <c r="P7" s="449"/>
      <c r="Q7" s="232"/>
    </row>
    <row r="8" spans="1:17" s="98" customFormat="1" ht="105" x14ac:dyDescent="0.25">
      <c r="A8" s="172" t="s">
        <v>2</v>
      </c>
      <c r="B8" s="184" t="s">
        <v>716</v>
      </c>
      <c r="C8" s="183" t="s">
        <v>6</v>
      </c>
      <c r="D8" s="182" t="s">
        <v>22</v>
      </c>
      <c r="E8" s="181" t="s">
        <v>4</v>
      </c>
      <c r="F8" s="182" t="s">
        <v>730</v>
      </c>
      <c r="G8" s="182" t="s">
        <v>5</v>
      </c>
      <c r="H8" s="181" t="s">
        <v>21</v>
      </c>
      <c r="I8" s="180" t="s">
        <v>770</v>
      </c>
      <c r="J8" s="179" t="s">
        <v>6</v>
      </c>
      <c r="K8" s="177" t="s">
        <v>22</v>
      </c>
      <c r="L8" s="177" t="s">
        <v>4</v>
      </c>
      <c r="M8" s="178" t="s">
        <v>731</v>
      </c>
      <c r="N8" s="177" t="s">
        <v>5</v>
      </c>
      <c r="O8" s="176" t="s">
        <v>21</v>
      </c>
      <c r="P8" s="175" t="s">
        <v>768</v>
      </c>
      <c r="Q8" s="193" t="s">
        <v>767</v>
      </c>
    </row>
    <row r="9" spans="1:17" ht="16.5" thickBot="1" x14ac:dyDescent="0.3">
      <c r="A9" s="233">
        <f>'School Funding &amp; Budget'!A7</f>
        <v>0</v>
      </c>
      <c r="B9" s="233" t="str">
        <f>RIGHT(A9,3)</f>
        <v>0</v>
      </c>
      <c r="C9" s="234">
        <f>'School Funding &amp; Budget'!K68</f>
        <v>0</v>
      </c>
      <c r="D9" s="235">
        <f>'School Funding &amp; Budget'!I67</f>
        <v>0</v>
      </c>
      <c r="E9" s="235">
        <f>'School Funding &amp; Budget'!K81</f>
        <v>0</v>
      </c>
      <c r="F9" s="236">
        <f>'School Funding &amp; Budget'!K84</f>
        <v>0</v>
      </c>
      <c r="G9" s="236">
        <f>'School Funding &amp; Budget'!K98</f>
        <v>0</v>
      </c>
      <c r="H9" s="235">
        <f>'School Funding &amp; Budget'!K94</f>
        <v>0</v>
      </c>
      <c r="I9" s="237">
        <f>SUM(C9:H9)</f>
        <v>0</v>
      </c>
      <c r="J9" s="238">
        <f>'School Funding &amp; Budget'!K136</f>
        <v>0</v>
      </c>
      <c r="K9" s="239">
        <f>'School Funding &amp; Budget'!I135</f>
        <v>0</v>
      </c>
      <c r="L9" s="239">
        <f>'School Funding &amp; Budget'!K149</f>
        <v>0</v>
      </c>
      <c r="M9" s="239">
        <f>'School Funding &amp; Budget'!K152</f>
        <v>0</v>
      </c>
      <c r="N9" s="239">
        <f>'School Funding &amp; Budget'!K166</f>
        <v>0</v>
      </c>
      <c r="O9" s="240">
        <f>'School Funding &amp; Budget'!K162</f>
        <v>0</v>
      </c>
      <c r="P9" s="241">
        <f>SUM(J9:O9)</f>
        <v>0</v>
      </c>
      <c r="Q9" s="242">
        <f>I9+P9</f>
        <v>0</v>
      </c>
    </row>
    <row r="10" spans="1:17" ht="15.75" thickBot="1" x14ac:dyDescent="0.3">
      <c r="A10" s="12"/>
      <c r="B10" s="12"/>
      <c r="C10" s="12"/>
      <c r="D10" s="12"/>
      <c r="E10" s="12"/>
      <c r="F10" s="12"/>
      <c r="G10" s="12"/>
      <c r="H10" s="12"/>
      <c r="I10" s="12"/>
      <c r="J10" s="12"/>
      <c r="K10" s="12"/>
      <c r="L10" s="12"/>
      <c r="M10" s="12"/>
      <c r="N10" s="12"/>
      <c r="O10" s="12"/>
      <c r="P10" s="12"/>
      <c r="Q10" s="12"/>
    </row>
    <row r="11" spans="1:17" s="96" customFormat="1" ht="56.25" x14ac:dyDescent="0.25">
      <c r="A11" s="186" t="s">
        <v>2</v>
      </c>
      <c r="B11" s="187" t="s">
        <v>716</v>
      </c>
      <c r="C11" s="187" t="s">
        <v>773</v>
      </c>
      <c r="D11" s="188" t="s">
        <v>774</v>
      </c>
      <c r="E11" s="101"/>
      <c r="F11" s="101"/>
      <c r="G11" s="101"/>
      <c r="H11" s="101"/>
      <c r="I11" s="101"/>
      <c r="J11" s="101"/>
      <c r="K11" s="101"/>
      <c r="L11" s="101"/>
      <c r="M11" s="101"/>
      <c r="N11" s="101"/>
      <c r="O11" s="101"/>
      <c r="P11" s="101"/>
      <c r="Q11" s="101"/>
    </row>
    <row r="12" spans="1:17" ht="27" customHeight="1" thickBot="1" x14ac:dyDescent="0.4">
      <c r="A12" s="243">
        <f>'School Funding &amp; Budget'!A7</f>
        <v>0</v>
      </c>
      <c r="B12" s="243" t="str">
        <f>RIGHT(A12,3)</f>
        <v>0</v>
      </c>
      <c r="C12" s="244">
        <f>'School Funding &amp; Budget'!B27</f>
        <v>0</v>
      </c>
      <c r="D12" s="245">
        <f>'School Funding &amp; Budget'!B28</f>
        <v>0</v>
      </c>
      <c r="E12" s="189"/>
      <c r="F12" s="191"/>
      <c r="G12" s="191"/>
      <c r="H12" s="191"/>
      <c r="I12" s="191"/>
      <c r="J12" s="191"/>
      <c r="K12" s="191"/>
      <c r="L12" s="191"/>
      <c r="M12" s="192"/>
      <c r="N12" s="91"/>
      <c r="O12" s="91"/>
      <c r="P12" s="12"/>
      <c r="Q12" s="12"/>
    </row>
    <row r="13" spans="1:17" ht="24.75" customHeight="1" x14ac:dyDescent="0.4">
      <c r="A13" s="190" t="s">
        <v>819</v>
      </c>
      <c r="B13" s="190"/>
      <c r="C13" s="190"/>
      <c r="D13" s="190"/>
      <c r="E13" s="190"/>
      <c r="F13" s="12"/>
      <c r="G13" s="12"/>
      <c r="H13" s="12"/>
      <c r="I13" s="12"/>
      <c r="J13" s="12"/>
      <c r="K13" s="12"/>
      <c r="L13" s="12"/>
      <c r="M13" s="12"/>
      <c r="N13" s="12"/>
      <c r="O13" s="12"/>
      <c r="P13" s="12"/>
      <c r="Q13" s="12"/>
    </row>
  </sheetData>
  <sheetProtection password="EEAC" sheet="1" objects="1" scenarios="1"/>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17" customFormat="1" ht="35.25" customHeight="1" x14ac:dyDescent="0.25">
      <c r="A1" s="15" t="s">
        <v>26</v>
      </c>
      <c r="B1" s="15" t="s">
        <v>27</v>
      </c>
      <c r="C1" s="13" t="s">
        <v>671</v>
      </c>
      <c r="D1" s="13" t="s">
        <v>141</v>
      </c>
      <c r="E1" s="13" t="s">
        <v>29</v>
      </c>
      <c r="F1" s="13" t="s">
        <v>117</v>
      </c>
      <c r="G1" s="13" t="s">
        <v>105</v>
      </c>
      <c r="H1" s="13" t="s">
        <v>160</v>
      </c>
      <c r="I1" s="13" t="s">
        <v>181</v>
      </c>
      <c r="J1" s="13" t="s">
        <v>157</v>
      </c>
      <c r="K1" s="13" t="s">
        <v>162</v>
      </c>
      <c r="L1" s="13" t="s">
        <v>134</v>
      </c>
      <c r="M1" t="s">
        <v>747</v>
      </c>
      <c r="N1" s="13" t="s">
        <v>99</v>
      </c>
      <c r="O1" s="13" t="s">
        <v>129</v>
      </c>
      <c r="P1" s="13" t="s">
        <v>699</v>
      </c>
      <c r="Q1" s="13" t="s">
        <v>148</v>
      </c>
      <c r="R1" s="13" t="s">
        <v>704</v>
      </c>
      <c r="S1" s="13" t="s">
        <v>53</v>
      </c>
      <c r="T1" s="13" t="s">
        <v>180</v>
      </c>
      <c r="U1" s="13" t="s">
        <v>143</v>
      </c>
      <c r="V1" s="13" t="s">
        <v>66</v>
      </c>
      <c r="W1" s="13" t="s">
        <v>663</v>
      </c>
      <c r="X1" s="13" t="s">
        <v>675</v>
      </c>
      <c r="Y1" s="13" t="s">
        <v>130</v>
      </c>
      <c r="Z1" s="13" t="s">
        <v>158</v>
      </c>
      <c r="AA1" s="13" t="s">
        <v>135</v>
      </c>
      <c r="AB1" s="13" t="s">
        <v>673</v>
      </c>
      <c r="AC1" s="13" t="s">
        <v>48</v>
      </c>
      <c r="AD1" s="13" t="s">
        <v>156</v>
      </c>
      <c r="AE1" s="13" t="s">
        <v>676</v>
      </c>
      <c r="AF1" s="13" t="s">
        <v>149</v>
      </c>
      <c r="AG1" s="13" t="s">
        <v>153</v>
      </c>
      <c r="AH1" s="13" t="s">
        <v>150</v>
      </c>
      <c r="AI1" s="13" t="s">
        <v>175</v>
      </c>
      <c r="AJ1" s="13" t="s">
        <v>121</v>
      </c>
      <c r="AK1" s="13" t="s">
        <v>161</v>
      </c>
      <c r="AL1" s="13" t="s">
        <v>154</v>
      </c>
      <c r="AM1" s="13" t="s">
        <v>661</v>
      </c>
      <c r="AN1" s="13" t="s">
        <v>93</v>
      </c>
      <c r="AO1" s="13" t="s">
        <v>136</v>
      </c>
      <c r="AP1" s="13" t="s">
        <v>78</v>
      </c>
      <c r="AQ1" s="13" t="s">
        <v>183</v>
      </c>
      <c r="AR1" s="13" t="s">
        <v>45</v>
      </c>
      <c r="AS1" s="13" t="s">
        <v>90</v>
      </c>
      <c r="AT1" s="13" t="s">
        <v>122</v>
      </c>
      <c r="AU1" s="13" t="s">
        <v>133</v>
      </c>
      <c r="AV1" s="13" t="s">
        <v>677</v>
      </c>
      <c r="AW1" s="13" t="s">
        <v>146</v>
      </c>
      <c r="AX1" s="13" t="s">
        <v>678</v>
      </c>
      <c r="AY1" s="13" t="s">
        <v>679</v>
      </c>
      <c r="AZ1" s="13" t="s">
        <v>125</v>
      </c>
      <c r="BA1" s="13" t="s">
        <v>669</v>
      </c>
      <c r="BB1" s="13" t="s">
        <v>682</v>
      </c>
      <c r="BC1" s="13" t="s">
        <v>680</v>
      </c>
      <c r="BD1" s="13" t="s">
        <v>681</v>
      </c>
      <c r="BE1" s="13" t="s">
        <v>700</v>
      </c>
      <c r="BF1" s="13" t="s">
        <v>660</v>
      </c>
      <c r="BG1" s="13" t="s">
        <v>662</v>
      </c>
      <c r="BH1" s="13" t="s">
        <v>683</v>
      </c>
      <c r="BI1" s="13" t="s">
        <v>147</v>
      </c>
      <c r="BJ1" s="13" t="s">
        <v>116</v>
      </c>
      <c r="BK1" s="13" t="s">
        <v>701</v>
      </c>
      <c r="BL1" s="13" t="s">
        <v>672</v>
      </c>
      <c r="BM1" s="13" t="s">
        <v>102</v>
      </c>
      <c r="BN1" s="13" t="s">
        <v>119</v>
      </c>
      <c r="BO1" s="13" t="s">
        <v>171</v>
      </c>
      <c r="BP1" s="13" t="s">
        <v>64</v>
      </c>
      <c r="BQ1" s="13" t="s">
        <v>76</v>
      </c>
      <c r="BR1" s="13" t="s">
        <v>684</v>
      </c>
      <c r="BS1" s="13" t="s">
        <v>685</v>
      </c>
      <c r="BT1" s="13" t="s">
        <v>140</v>
      </c>
      <c r="BU1" s="13" t="s">
        <v>686</v>
      </c>
      <c r="BV1" s="13" t="s">
        <v>114</v>
      </c>
      <c r="BW1" s="13" t="s">
        <v>178</v>
      </c>
      <c r="BX1" s="13" t="s">
        <v>687</v>
      </c>
      <c r="BY1" s="13" t="s">
        <v>688</v>
      </c>
      <c r="BZ1" s="13" t="s">
        <v>166</v>
      </c>
      <c r="CA1" s="13" t="s">
        <v>173</v>
      </c>
      <c r="CB1" s="13" t="s">
        <v>168</v>
      </c>
      <c r="CC1" s="13" t="s">
        <v>152</v>
      </c>
      <c r="CD1" s="13" t="s">
        <v>35</v>
      </c>
      <c r="CE1" s="13" t="s">
        <v>174</v>
      </c>
      <c r="CF1" s="13" t="s">
        <v>57</v>
      </c>
      <c r="CG1" s="13" t="s">
        <v>689</v>
      </c>
      <c r="CH1" s="13" t="s">
        <v>32</v>
      </c>
      <c r="CI1" s="13" t="s">
        <v>690</v>
      </c>
      <c r="CJ1" s="13" t="s">
        <v>38</v>
      </c>
      <c r="CK1" s="13" t="s">
        <v>113</v>
      </c>
      <c r="CL1" s="13" t="s">
        <v>128</v>
      </c>
      <c r="CM1" s="13" t="s">
        <v>691</v>
      </c>
      <c r="CN1" s="13" t="s">
        <v>668</v>
      </c>
      <c r="CO1" s="13" t="s">
        <v>692</v>
      </c>
      <c r="CP1" s="13" t="s">
        <v>665</v>
      </c>
      <c r="CQ1" s="13" t="s">
        <v>664</v>
      </c>
      <c r="CR1" s="13" t="s">
        <v>170</v>
      </c>
      <c r="CS1" s="13" t="s">
        <v>693</v>
      </c>
      <c r="CT1" s="13" t="s">
        <v>60</v>
      </c>
      <c r="CU1" s="13" t="s">
        <v>172</v>
      </c>
      <c r="CV1" s="16" t="s">
        <v>698</v>
      </c>
      <c r="CW1" s="13" t="s">
        <v>697</v>
      </c>
      <c r="CX1" s="13" t="s">
        <v>127</v>
      </c>
      <c r="CY1" s="13" t="s">
        <v>74</v>
      </c>
      <c r="CZ1" s="13" t="s">
        <v>696</v>
      </c>
      <c r="DA1" s="13" t="s">
        <v>145</v>
      </c>
      <c r="DB1" s="13" t="s">
        <v>142</v>
      </c>
      <c r="DC1" s="13" t="s">
        <v>734</v>
      </c>
      <c r="DD1" s="13" t="s">
        <v>695</v>
      </c>
      <c r="DE1" s="13" t="s">
        <v>111</v>
      </c>
      <c r="DF1" s="13" t="s">
        <v>667</v>
      </c>
      <c r="DG1" s="13" t="s">
        <v>674</v>
      </c>
      <c r="DH1" s="13" t="s">
        <v>694</v>
      </c>
      <c r="DI1" s="13" t="s">
        <v>185</v>
      </c>
      <c r="DJ1" s="20" t="s">
        <v>706</v>
      </c>
      <c r="DK1" s="20" t="s">
        <v>709</v>
      </c>
      <c r="DL1" s="20" t="s">
        <v>710</v>
      </c>
      <c r="DM1"/>
      <c r="DN1"/>
      <c r="DO1"/>
      <c r="DP1"/>
      <c r="DQ1"/>
      <c r="DR1"/>
      <c r="DS1"/>
      <c r="DT1"/>
      <c r="DU1"/>
      <c r="DV1"/>
      <c r="DW1"/>
      <c r="DX1"/>
      <c r="DY1"/>
      <c r="DZ1"/>
      <c r="EA1"/>
      <c r="EB1"/>
      <c r="EC1"/>
      <c r="ED1"/>
      <c r="EE1"/>
    </row>
    <row r="2" spans="1:135" x14ac:dyDescent="0.25">
      <c r="A2" s="13" t="s">
        <v>190</v>
      </c>
      <c r="B2" s="13"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733</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735</v>
      </c>
      <c r="DD2" t="s">
        <v>656</v>
      </c>
      <c r="DE2" t="s">
        <v>405</v>
      </c>
      <c r="DF2" t="s">
        <v>465</v>
      </c>
      <c r="DG2" t="s">
        <v>542</v>
      </c>
      <c r="DH2" t="s">
        <v>654</v>
      </c>
      <c r="DI2" t="s">
        <v>638</v>
      </c>
      <c r="DJ2" t="s">
        <v>707</v>
      </c>
      <c r="DK2">
        <v>0</v>
      </c>
      <c r="DL2" t="s">
        <v>711</v>
      </c>
    </row>
    <row r="3" spans="1:135" x14ac:dyDescent="0.25">
      <c r="A3" s="13" t="s">
        <v>123</v>
      </c>
      <c r="B3" s="13" t="s">
        <v>141</v>
      </c>
      <c r="C3" s="14"/>
      <c r="D3" t="s">
        <v>467</v>
      </c>
      <c r="E3" t="s">
        <v>207</v>
      </c>
      <c r="G3" t="s">
        <v>388</v>
      </c>
      <c r="H3" t="s">
        <v>518</v>
      </c>
      <c r="I3" t="s">
        <v>624</v>
      </c>
      <c r="J3" t="s">
        <v>509</v>
      </c>
      <c r="K3" t="s">
        <v>532</v>
      </c>
      <c r="N3" t="s">
        <v>378</v>
      </c>
      <c r="P3" s="19"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x14ac:dyDescent="0.25">
      <c r="A4" s="13" t="s">
        <v>28</v>
      </c>
      <c r="B4" s="13" t="s">
        <v>29</v>
      </c>
      <c r="C4" s="14"/>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746</v>
      </c>
      <c r="DK4">
        <v>2</v>
      </c>
      <c r="DL4" t="s">
        <v>713</v>
      </c>
    </row>
    <row r="5" spans="1:135" x14ac:dyDescent="0.25">
      <c r="A5" s="13" t="s">
        <v>95</v>
      </c>
      <c r="B5" s="13" t="s">
        <v>117</v>
      </c>
      <c r="C5" s="14"/>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x14ac:dyDescent="0.25">
      <c r="A6" s="13" t="s">
        <v>104</v>
      </c>
      <c r="B6" s="13"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x14ac:dyDescent="0.25">
      <c r="A7" s="13" t="s">
        <v>126</v>
      </c>
      <c r="B7" s="13"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x14ac:dyDescent="0.25">
      <c r="A8" s="13" t="s">
        <v>151</v>
      </c>
      <c r="B8" s="13"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x14ac:dyDescent="0.25">
      <c r="A9" s="13" t="s">
        <v>87</v>
      </c>
      <c r="B9" s="13"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19" t="s">
        <v>702</v>
      </c>
      <c r="DK9">
        <v>7</v>
      </c>
    </row>
    <row r="10" spans="1:135" x14ac:dyDescent="0.25">
      <c r="A10" s="13" t="s">
        <v>70</v>
      </c>
      <c r="B10" s="13" t="s">
        <v>162</v>
      </c>
      <c r="D10" t="s">
        <v>474</v>
      </c>
      <c r="E10" t="s">
        <v>214</v>
      </c>
      <c r="N10" t="s">
        <v>385</v>
      </c>
      <c r="P10" s="19"/>
      <c r="V10" t="s">
        <v>334</v>
      </c>
      <c r="AH10" t="s">
        <v>494</v>
      </c>
      <c r="AK10" t="s">
        <v>529</v>
      </c>
      <c r="AN10" t="s">
        <v>370</v>
      </c>
      <c r="AO10" t="s">
        <v>453</v>
      </c>
      <c r="AT10" t="s">
        <v>424</v>
      </c>
      <c r="BG10" t="s">
        <v>350</v>
      </c>
      <c r="BL10" t="s">
        <v>621</v>
      </c>
      <c r="CI10" t="s">
        <v>608</v>
      </c>
      <c r="CJ10" t="s">
        <v>313</v>
      </c>
      <c r="CO10" t="s">
        <v>561</v>
      </c>
      <c r="DK10">
        <v>8</v>
      </c>
    </row>
    <row r="11" spans="1:135" x14ac:dyDescent="0.25">
      <c r="A11" s="13" t="s">
        <v>68</v>
      </c>
      <c r="B11" s="13" t="s">
        <v>134</v>
      </c>
      <c r="D11" t="s">
        <v>475</v>
      </c>
      <c r="E11" t="s">
        <v>215</v>
      </c>
      <c r="N11" t="s">
        <v>744</v>
      </c>
      <c r="V11" t="s">
        <v>335</v>
      </c>
      <c r="AH11" t="s">
        <v>495</v>
      </c>
      <c r="AK11" t="s">
        <v>530</v>
      </c>
      <c r="AN11" t="s">
        <v>371</v>
      </c>
      <c r="AO11" t="s">
        <v>454</v>
      </c>
      <c r="AT11" t="s">
        <v>425</v>
      </c>
      <c r="BG11" t="s">
        <v>351</v>
      </c>
      <c r="BL11" t="s">
        <v>622</v>
      </c>
      <c r="CI11" t="s">
        <v>609</v>
      </c>
      <c r="CJ11" t="s">
        <v>314</v>
      </c>
      <c r="CO11" t="s">
        <v>562</v>
      </c>
      <c r="DK11">
        <v>9</v>
      </c>
    </row>
    <row r="12" spans="1:135" x14ac:dyDescent="0.25">
      <c r="A12" s="13" t="s">
        <v>94</v>
      </c>
      <c r="B12" s="13" t="s">
        <v>99</v>
      </c>
      <c r="E12" t="s">
        <v>216</v>
      </c>
      <c r="N12" t="s">
        <v>745</v>
      </c>
      <c r="V12" t="s">
        <v>336</v>
      </c>
      <c r="AH12" t="s">
        <v>496</v>
      </c>
      <c r="AN12" t="s">
        <v>372</v>
      </c>
      <c r="AO12" t="s">
        <v>455</v>
      </c>
      <c r="AT12" t="s">
        <v>426</v>
      </c>
      <c r="BG12" t="s">
        <v>352</v>
      </c>
      <c r="BL12" t="s">
        <v>623</v>
      </c>
      <c r="CJ12" t="s">
        <v>315</v>
      </c>
      <c r="CO12" t="s">
        <v>563</v>
      </c>
    </row>
    <row r="13" spans="1:135" x14ac:dyDescent="0.25">
      <c r="A13" s="13" t="s">
        <v>108</v>
      </c>
      <c r="B13" s="13" t="s">
        <v>129</v>
      </c>
      <c r="E13" t="s">
        <v>217</v>
      </c>
      <c r="V13" t="s">
        <v>337</v>
      </c>
      <c r="AH13" t="s">
        <v>497</v>
      </c>
      <c r="AN13" t="s">
        <v>373</v>
      </c>
      <c r="AO13" t="s">
        <v>456</v>
      </c>
      <c r="AT13" t="s">
        <v>427</v>
      </c>
      <c r="BG13" t="s">
        <v>353</v>
      </c>
      <c r="CJ13" t="s">
        <v>316</v>
      </c>
      <c r="CO13" t="s">
        <v>564</v>
      </c>
    </row>
    <row r="14" spans="1:135" x14ac:dyDescent="0.25">
      <c r="A14" s="13" t="s">
        <v>163</v>
      </c>
      <c r="B14" s="13" t="s">
        <v>699</v>
      </c>
      <c r="E14" t="s">
        <v>218</v>
      </c>
      <c r="AN14" t="s">
        <v>374</v>
      </c>
      <c r="AO14" t="s">
        <v>457</v>
      </c>
      <c r="BG14" t="s">
        <v>354</v>
      </c>
      <c r="CO14" s="19" t="s">
        <v>703</v>
      </c>
    </row>
    <row r="15" spans="1:135" x14ac:dyDescent="0.25">
      <c r="A15" s="13" t="s">
        <v>86</v>
      </c>
      <c r="B15" s="13" t="s">
        <v>148</v>
      </c>
      <c r="E15" t="s">
        <v>219</v>
      </c>
      <c r="AN15" t="s">
        <v>375</v>
      </c>
      <c r="AO15" t="s">
        <v>458</v>
      </c>
      <c r="BG15" t="s">
        <v>355</v>
      </c>
      <c r="CO15" t="s">
        <v>565</v>
      </c>
    </row>
    <row r="16" spans="1:135" x14ac:dyDescent="0.25">
      <c r="A16" s="13" t="s">
        <v>188</v>
      </c>
      <c r="B16" s="13" t="s">
        <v>704</v>
      </c>
      <c r="E16" t="s">
        <v>220</v>
      </c>
      <c r="AN16" t="s">
        <v>376</v>
      </c>
      <c r="AO16" t="s">
        <v>459</v>
      </c>
      <c r="BG16" t="s">
        <v>356</v>
      </c>
      <c r="CO16" t="s">
        <v>566</v>
      </c>
    </row>
    <row r="17" spans="1:93" x14ac:dyDescent="0.25">
      <c r="A17" s="13" t="s">
        <v>52</v>
      </c>
      <c r="B17" s="13" t="s">
        <v>53</v>
      </c>
      <c r="E17" t="s">
        <v>221</v>
      </c>
      <c r="AO17" t="s">
        <v>460</v>
      </c>
      <c r="BG17" t="s">
        <v>357</v>
      </c>
      <c r="CO17" t="s">
        <v>567</v>
      </c>
    </row>
    <row r="18" spans="1:93" x14ac:dyDescent="0.25">
      <c r="A18" s="13" t="s">
        <v>72</v>
      </c>
      <c r="B18" s="13" t="s">
        <v>180</v>
      </c>
      <c r="C18" s="14"/>
      <c r="E18" t="s">
        <v>222</v>
      </c>
      <c r="AO18" t="s">
        <v>461</v>
      </c>
      <c r="BG18" t="s">
        <v>358</v>
      </c>
      <c r="CO18" t="s">
        <v>568</v>
      </c>
    </row>
    <row r="19" spans="1:93" x14ac:dyDescent="0.25">
      <c r="A19" s="13" t="s">
        <v>84</v>
      </c>
      <c r="B19" s="13" t="s">
        <v>143</v>
      </c>
      <c r="C19" s="14"/>
      <c r="E19" t="s">
        <v>223</v>
      </c>
      <c r="AO19" t="s">
        <v>462</v>
      </c>
      <c r="BG19" t="s">
        <v>359</v>
      </c>
      <c r="CO19" t="s">
        <v>569</v>
      </c>
    </row>
    <row r="20" spans="1:93" x14ac:dyDescent="0.25">
      <c r="A20" s="13" t="s">
        <v>65</v>
      </c>
      <c r="B20" s="13" t="s">
        <v>66</v>
      </c>
      <c r="C20" s="14"/>
      <c r="E20" t="s">
        <v>224</v>
      </c>
      <c r="F20" s="14"/>
      <c r="BG20" t="s">
        <v>738</v>
      </c>
      <c r="CO20" t="s">
        <v>570</v>
      </c>
    </row>
    <row r="21" spans="1:93" x14ac:dyDescent="0.25">
      <c r="A21" s="13" t="s">
        <v>39</v>
      </c>
      <c r="B21" s="13" t="s">
        <v>663</v>
      </c>
      <c r="C21" s="14"/>
      <c r="E21" t="s">
        <v>225</v>
      </c>
      <c r="F21" s="14"/>
      <c r="BG21" t="s">
        <v>739</v>
      </c>
    </row>
    <row r="22" spans="1:93" x14ac:dyDescent="0.25">
      <c r="A22" s="13" t="s">
        <v>197</v>
      </c>
      <c r="B22" s="13" t="s">
        <v>675</v>
      </c>
      <c r="C22" s="14"/>
      <c r="E22" t="s">
        <v>226</v>
      </c>
      <c r="F22" s="14"/>
      <c r="BG22" t="s">
        <v>740</v>
      </c>
    </row>
    <row r="23" spans="1:93" x14ac:dyDescent="0.25">
      <c r="A23" s="13" t="s">
        <v>100</v>
      </c>
      <c r="B23" s="13" t="s">
        <v>130</v>
      </c>
      <c r="C23" s="14"/>
      <c r="E23" t="s">
        <v>227</v>
      </c>
      <c r="F23" s="14"/>
      <c r="BG23" t="s">
        <v>741</v>
      </c>
    </row>
    <row r="24" spans="1:93" x14ac:dyDescent="0.25">
      <c r="A24" s="13" t="s">
        <v>137</v>
      </c>
      <c r="B24" s="13" t="s">
        <v>158</v>
      </c>
      <c r="C24" s="14"/>
      <c r="E24" t="s">
        <v>228</v>
      </c>
      <c r="F24" s="14"/>
      <c r="BG24" t="s">
        <v>742</v>
      </c>
    </row>
    <row r="25" spans="1:93" x14ac:dyDescent="0.25">
      <c r="A25" s="13" t="s">
        <v>67</v>
      </c>
      <c r="B25" s="13" t="s">
        <v>135</v>
      </c>
      <c r="C25" s="14"/>
      <c r="E25" t="s">
        <v>229</v>
      </c>
      <c r="F25" s="14"/>
      <c r="BG25" t="s">
        <v>743</v>
      </c>
    </row>
    <row r="26" spans="1:93" x14ac:dyDescent="0.25">
      <c r="A26" s="13" t="s">
        <v>103</v>
      </c>
      <c r="B26" s="13" t="s">
        <v>673</v>
      </c>
      <c r="C26" s="14"/>
      <c r="E26" t="s">
        <v>230</v>
      </c>
      <c r="F26" s="14"/>
    </row>
    <row r="27" spans="1:93" x14ac:dyDescent="0.25">
      <c r="A27" s="13" t="s">
        <v>47</v>
      </c>
      <c r="B27" s="13" t="s">
        <v>48</v>
      </c>
      <c r="C27" s="14"/>
      <c r="E27" t="s">
        <v>231</v>
      </c>
      <c r="F27" s="14"/>
    </row>
    <row r="28" spans="1:93" x14ac:dyDescent="0.25">
      <c r="A28" s="13" t="s">
        <v>155</v>
      </c>
      <c r="B28" s="13" t="s">
        <v>156</v>
      </c>
      <c r="C28" s="14"/>
      <c r="E28" t="s">
        <v>232</v>
      </c>
      <c r="F28" s="14"/>
    </row>
    <row r="29" spans="1:93" x14ac:dyDescent="0.25">
      <c r="A29" s="13" t="s">
        <v>205</v>
      </c>
      <c r="B29" s="13" t="s">
        <v>676</v>
      </c>
      <c r="C29" s="14"/>
      <c r="E29" t="s">
        <v>233</v>
      </c>
      <c r="F29" s="14"/>
    </row>
    <row r="30" spans="1:93" x14ac:dyDescent="0.25">
      <c r="A30" s="13" t="s">
        <v>46</v>
      </c>
      <c r="B30" s="13" t="s">
        <v>149</v>
      </c>
      <c r="C30" s="14"/>
      <c r="E30" t="s">
        <v>234</v>
      </c>
      <c r="F30" s="14"/>
    </row>
    <row r="31" spans="1:93" x14ac:dyDescent="0.25">
      <c r="A31" s="13" t="s">
        <v>62</v>
      </c>
      <c r="B31" s="13" t="s">
        <v>153</v>
      </c>
      <c r="C31" s="14"/>
      <c r="E31" t="s">
        <v>235</v>
      </c>
      <c r="F31" s="14"/>
    </row>
    <row r="32" spans="1:93" x14ac:dyDescent="0.25">
      <c r="A32" s="13" t="s">
        <v>33</v>
      </c>
      <c r="B32" s="13" t="s">
        <v>150</v>
      </c>
      <c r="C32" s="14"/>
      <c r="E32" t="s">
        <v>236</v>
      </c>
      <c r="F32" s="14"/>
    </row>
    <row r="33" spans="1:6" x14ac:dyDescent="0.25">
      <c r="A33" s="13" t="s">
        <v>58</v>
      </c>
      <c r="B33" s="13" t="s">
        <v>175</v>
      </c>
      <c r="C33" s="14"/>
      <c r="E33" t="s">
        <v>237</v>
      </c>
      <c r="F33" s="14"/>
    </row>
    <row r="34" spans="1:6" x14ac:dyDescent="0.25">
      <c r="A34" s="13" t="s">
        <v>106</v>
      </c>
      <c r="B34" s="13" t="s">
        <v>121</v>
      </c>
      <c r="C34" s="14"/>
      <c r="E34" t="s">
        <v>238</v>
      </c>
      <c r="F34" s="14"/>
    </row>
    <row r="35" spans="1:6" x14ac:dyDescent="0.25">
      <c r="A35" s="13" t="s">
        <v>88</v>
      </c>
      <c r="B35" s="13" t="s">
        <v>161</v>
      </c>
      <c r="C35" s="14"/>
      <c r="E35" t="s">
        <v>239</v>
      </c>
      <c r="F35" s="14"/>
    </row>
    <row r="36" spans="1:6" x14ac:dyDescent="0.25">
      <c r="A36" s="13" t="s">
        <v>85</v>
      </c>
      <c r="B36" s="13" t="s">
        <v>154</v>
      </c>
      <c r="C36" s="14"/>
      <c r="E36" t="s">
        <v>670</v>
      </c>
      <c r="F36" s="14"/>
    </row>
    <row r="37" spans="1:6" x14ac:dyDescent="0.25">
      <c r="A37" s="13" t="s">
        <v>79</v>
      </c>
      <c r="B37" s="13" t="s">
        <v>661</v>
      </c>
      <c r="C37" s="14"/>
      <c r="E37" t="s">
        <v>240</v>
      </c>
      <c r="F37" s="14"/>
    </row>
    <row r="38" spans="1:6" x14ac:dyDescent="0.25">
      <c r="A38" s="13" t="s">
        <v>92</v>
      </c>
      <c r="B38" s="13" t="s">
        <v>93</v>
      </c>
      <c r="C38" s="14"/>
      <c r="E38" t="s">
        <v>241</v>
      </c>
      <c r="F38" s="14"/>
    </row>
    <row r="39" spans="1:6" x14ac:dyDescent="0.25">
      <c r="A39" s="13" t="s">
        <v>49</v>
      </c>
      <c r="B39" s="13" t="s">
        <v>136</v>
      </c>
      <c r="C39" s="14"/>
      <c r="E39" t="s">
        <v>242</v>
      </c>
      <c r="F39" s="14"/>
    </row>
    <row r="40" spans="1:6" x14ac:dyDescent="0.25">
      <c r="A40" s="13" t="s">
        <v>77</v>
      </c>
      <c r="B40" s="13" t="s">
        <v>78</v>
      </c>
      <c r="C40" s="14"/>
      <c r="E40" t="s">
        <v>243</v>
      </c>
      <c r="F40" s="14"/>
    </row>
    <row r="41" spans="1:6" x14ac:dyDescent="0.25">
      <c r="A41" s="13" t="s">
        <v>182</v>
      </c>
      <c r="B41" s="13" t="s">
        <v>183</v>
      </c>
      <c r="C41" s="14"/>
      <c r="E41" t="s">
        <v>244</v>
      </c>
      <c r="F41" s="14"/>
    </row>
    <row r="42" spans="1:6" x14ac:dyDescent="0.25">
      <c r="A42" s="13" t="s">
        <v>44</v>
      </c>
      <c r="B42" s="13" t="s">
        <v>45</v>
      </c>
      <c r="C42" s="14"/>
      <c r="E42" t="s">
        <v>245</v>
      </c>
      <c r="F42" s="14"/>
    </row>
    <row r="43" spans="1:6" x14ac:dyDescent="0.25">
      <c r="A43" s="13" t="s">
        <v>89</v>
      </c>
      <c r="B43" s="13" t="s">
        <v>90</v>
      </c>
      <c r="C43" s="14"/>
      <c r="E43" t="s">
        <v>246</v>
      </c>
      <c r="F43" s="14"/>
    </row>
    <row r="44" spans="1:6" x14ac:dyDescent="0.25">
      <c r="A44" s="13" t="s">
        <v>54</v>
      </c>
      <c r="B44" s="13" t="s">
        <v>122</v>
      </c>
      <c r="C44" s="14"/>
      <c r="E44" t="s">
        <v>247</v>
      </c>
      <c r="F44" s="14"/>
    </row>
    <row r="45" spans="1:6" x14ac:dyDescent="0.25">
      <c r="A45" s="13" t="s">
        <v>132</v>
      </c>
      <c r="B45" s="13" t="s">
        <v>133</v>
      </c>
      <c r="C45" s="14"/>
      <c r="E45" t="s">
        <v>248</v>
      </c>
      <c r="F45" s="14"/>
    </row>
    <row r="46" spans="1:6" x14ac:dyDescent="0.25">
      <c r="A46" s="13" t="s">
        <v>186</v>
      </c>
      <c r="B46" s="13" t="s">
        <v>677</v>
      </c>
      <c r="C46" s="14"/>
      <c r="E46" t="s">
        <v>249</v>
      </c>
      <c r="F46" s="14"/>
    </row>
    <row r="47" spans="1:6" x14ac:dyDescent="0.25">
      <c r="A47" s="13" t="s">
        <v>42</v>
      </c>
      <c r="B47" s="13" t="s">
        <v>146</v>
      </c>
      <c r="C47" s="14"/>
      <c r="E47" t="s">
        <v>250</v>
      </c>
      <c r="F47" s="14"/>
    </row>
    <row r="48" spans="1:6" ht="30" x14ac:dyDescent="0.25">
      <c r="A48" s="13" t="s">
        <v>189</v>
      </c>
      <c r="B48" s="13" t="s">
        <v>678</v>
      </c>
      <c r="C48" s="14"/>
      <c r="E48" t="s">
        <v>251</v>
      </c>
      <c r="F48" s="14"/>
    </row>
    <row r="49" spans="1:6" x14ac:dyDescent="0.25">
      <c r="A49" s="13" t="s">
        <v>195</v>
      </c>
      <c r="B49" s="13" t="s">
        <v>679</v>
      </c>
      <c r="C49" s="14"/>
      <c r="E49" t="s">
        <v>252</v>
      </c>
      <c r="F49" s="14"/>
    </row>
    <row r="50" spans="1:6" x14ac:dyDescent="0.25">
      <c r="A50" s="13" t="s">
        <v>82</v>
      </c>
      <c r="B50" s="13" t="s">
        <v>125</v>
      </c>
      <c r="C50" s="14"/>
      <c r="E50" t="s">
        <v>253</v>
      </c>
      <c r="F50" s="14"/>
    </row>
    <row r="51" spans="1:6" x14ac:dyDescent="0.25">
      <c r="A51" s="13" t="s">
        <v>61</v>
      </c>
      <c r="B51" s="13" t="s">
        <v>669</v>
      </c>
      <c r="C51" s="14"/>
      <c r="E51" t="s">
        <v>254</v>
      </c>
      <c r="F51" s="14"/>
    </row>
    <row r="52" spans="1:6" x14ac:dyDescent="0.25">
      <c r="A52" s="13" t="s">
        <v>159</v>
      </c>
      <c r="B52" s="13" t="s">
        <v>682</v>
      </c>
      <c r="C52" s="14"/>
      <c r="E52" t="s">
        <v>255</v>
      </c>
      <c r="F52" s="14"/>
    </row>
    <row r="53" spans="1:6" x14ac:dyDescent="0.25">
      <c r="A53" s="13" t="s">
        <v>203</v>
      </c>
      <c r="B53" s="13" t="s">
        <v>680</v>
      </c>
      <c r="C53" s="14"/>
      <c r="E53" t="s">
        <v>256</v>
      </c>
      <c r="F53" s="14"/>
    </row>
    <row r="54" spans="1:6" x14ac:dyDescent="0.25">
      <c r="A54" s="13" t="s">
        <v>191</v>
      </c>
      <c r="B54" s="13" t="s">
        <v>681</v>
      </c>
      <c r="C54" s="14"/>
      <c r="E54" t="s">
        <v>257</v>
      </c>
      <c r="F54" s="14"/>
    </row>
    <row r="55" spans="1:6" x14ac:dyDescent="0.25">
      <c r="A55" s="13" t="s">
        <v>200</v>
      </c>
      <c r="B55" s="13" t="s">
        <v>201</v>
      </c>
      <c r="C55" s="14"/>
      <c r="E55" t="s">
        <v>258</v>
      </c>
      <c r="F55" s="14"/>
    </row>
    <row r="56" spans="1:6" x14ac:dyDescent="0.25">
      <c r="A56" s="13" t="s">
        <v>50</v>
      </c>
      <c r="B56" s="13" t="s">
        <v>660</v>
      </c>
      <c r="C56" s="14"/>
      <c r="E56" t="s">
        <v>259</v>
      </c>
      <c r="F56" s="14"/>
    </row>
    <row r="57" spans="1:6" x14ac:dyDescent="0.25">
      <c r="A57" s="13" t="s">
        <v>81</v>
      </c>
      <c r="B57" s="13" t="s">
        <v>662</v>
      </c>
      <c r="C57" s="14"/>
      <c r="E57" t="s">
        <v>260</v>
      </c>
      <c r="F57" s="14"/>
    </row>
    <row r="58" spans="1:6" x14ac:dyDescent="0.25">
      <c r="A58" s="13" t="s">
        <v>164</v>
      </c>
      <c r="B58" s="13" t="s">
        <v>683</v>
      </c>
      <c r="C58" s="14"/>
      <c r="E58" t="s">
        <v>261</v>
      </c>
      <c r="F58" s="14"/>
    </row>
    <row r="59" spans="1:6" x14ac:dyDescent="0.25">
      <c r="A59" s="13" t="s">
        <v>80</v>
      </c>
      <c r="B59" s="13" t="s">
        <v>147</v>
      </c>
      <c r="C59" s="14"/>
      <c r="E59" t="s">
        <v>262</v>
      </c>
      <c r="F59" s="14"/>
    </row>
    <row r="60" spans="1:6" x14ac:dyDescent="0.25">
      <c r="A60" s="13" t="s">
        <v>115</v>
      </c>
      <c r="B60" s="13" t="s">
        <v>116</v>
      </c>
      <c r="C60" s="14"/>
      <c r="E60" t="s">
        <v>263</v>
      </c>
      <c r="F60" s="14"/>
    </row>
    <row r="61" spans="1:6" x14ac:dyDescent="0.25">
      <c r="A61" s="13" t="s">
        <v>40</v>
      </c>
      <c r="B61" s="13" t="s">
        <v>701</v>
      </c>
      <c r="C61" s="14"/>
      <c r="E61" t="s">
        <v>264</v>
      </c>
      <c r="F61" s="14"/>
    </row>
    <row r="62" spans="1:6" x14ac:dyDescent="0.25">
      <c r="A62" s="13" t="s">
        <v>98</v>
      </c>
      <c r="B62" s="13" t="s">
        <v>672</v>
      </c>
      <c r="C62" s="14"/>
      <c r="E62" t="s">
        <v>265</v>
      </c>
      <c r="F62" s="14"/>
    </row>
    <row r="63" spans="1:6" x14ac:dyDescent="0.25">
      <c r="A63" s="13" t="s">
        <v>101</v>
      </c>
      <c r="B63" s="13" t="s">
        <v>102</v>
      </c>
      <c r="C63" s="14"/>
      <c r="E63" t="s">
        <v>266</v>
      </c>
      <c r="F63" s="14"/>
    </row>
    <row r="64" spans="1:6" x14ac:dyDescent="0.25">
      <c r="A64" s="13" t="s">
        <v>118</v>
      </c>
      <c r="B64" s="13" t="s">
        <v>119</v>
      </c>
      <c r="C64" s="14"/>
      <c r="E64" t="s">
        <v>267</v>
      </c>
      <c r="F64" s="14"/>
    </row>
    <row r="65" spans="1:6" x14ac:dyDescent="0.25">
      <c r="A65" s="13" t="s">
        <v>124</v>
      </c>
      <c r="B65" s="13" t="s">
        <v>171</v>
      </c>
      <c r="C65" s="14"/>
      <c r="E65" t="s">
        <v>268</v>
      </c>
      <c r="F65" s="14"/>
    </row>
    <row r="66" spans="1:6" x14ac:dyDescent="0.25">
      <c r="A66" s="13" t="s">
        <v>63</v>
      </c>
      <c r="B66" s="13" t="s">
        <v>64</v>
      </c>
      <c r="C66" s="14"/>
      <c r="E66" t="s">
        <v>269</v>
      </c>
      <c r="F66" s="14"/>
    </row>
    <row r="67" spans="1:6" x14ac:dyDescent="0.25">
      <c r="A67" s="13" t="s">
        <v>75</v>
      </c>
      <c r="B67" s="13" t="s">
        <v>76</v>
      </c>
      <c r="C67" s="14"/>
      <c r="E67" t="s">
        <v>270</v>
      </c>
      <c r="F67" s="14"/>
    </row>
    <row r="68" spans="1:6" x14ac:dyDescent="0.25">
      <c r="A68" s="13" t="s">
        <v>120</v>
      </c>
      <c r="B68" s="13" t="s">
        <v>684</v>
      </c>
      <c r="C68" s="14"/>
      <c r="E68" t="s">
        <v>271</v>
      </c>
      <c r="F68" s="14"/>
    </row>
    <row r="69" spans="1:6" ht="30" x14ac:dyDescent="0.25">
      <c r="A69" s="13" t="s">
        <v>192</v>
      </c>
      <c r="B69" s="13" t="s">
        <v>685</v>
      </c>
      <c r="C69" s="14"/>
      <c r="E69" t="s">
        <v>272</v>
      </c>
      <c r="F69" s="14"/>
    </row>
    <row r="70" spans="1:6" x14ac:dyDescent="0.25">
      <c r="A70" s="13" t="s">
        <v>41</v>
      </c>
      <c r="B70" s="13" t="s">
        <v>140</v>
      </c>
      <c r="C70" s="14"/>
      <c r="E70" t="s">
        <v>273</v>
      </c>
      <c r="F70" s="14"/>
    </row>
    <row r="71" spans="1:6" x14ac:dyDescent="0.25">
      <c r="A71" s="13" t="s">
        <v>176</v>
      </c>
      <c r="B71" s="13" t="s">
        <v>686</v>
      </c>
      <c r="C71" s="14"/>
      <c r="E71" t="s">
        <v>274</v>
      </c>
      <c r="F71" s="14"/>
    </row>
    <row r="72" spans="1:6" x14ac:dyDescent="0.25">
      <c r="A72" s="13" t="s">
        <v>30</v>
      </c>
      <c r="B72" s="13" t="s">
        <v>114</v>
      </c>
      <c r="C72" s="14"/>
      <c r="E72" t="s">
        <v>736</v>
      </c>
      <c r="F72" s="14"/>
    </row>
    <row r="73" spans="1:6" x14ac:dyDescent="0.25">
      <c r="A73" s="13" t="s">
        <v>177</v>
      </c>
      <c r="B73" s="13" t="s">
        <v>178</v>
      </c>
      <c r="C73" s="14"/>
      <c r="E73" s="94" t="s">
        <v>275</v>
      </c>
      <c r="F73" s="14"/>
    </row>
    <row r="74" spans="1:6" ht="30" x14ac:dyDescent="0.25">
      <c r="A74" s="13" t="s">
        <v>194</v>
      </c>
      <c r="B74" s="13" t="s">
        <v>687</v>
      </c>
      <c r="C74" s="14"/>
      <c r="E74" t="s">
        <v>276</v>
      </c>
      <c r="F74" s="14"/>
    </row>
    <row r="75" spans="1:6" x14ac:dyDescent="0.25">
      <c r="A75" s="13" t="s">
        <v>187</v>
      </c>
      <c r="B75" s="13" t="s">
        <v>688</v>
      </c>
      <c r="C75" s="14"/>
      <c r="E75" t="s">
        <v>277</v>
      </c>
      <c r="F75" s="14"/>
    </row>
    <row r="76" spans="1:6" x14ac:dyDescent="0.25">
      <c r="A76" s="13" t="s">
        <v>165</v>
      </c>
      <c r="B76" s="13" t="s">
        <v>166</v>
      </c>
      <c r="C76" s="14"/>
      <c r="E76" t="s">
        <v>278</v>
      </c>
      <c r="F76" s="14"/>
    </row>
    <row r="77" spans="1:6" x14ac:dyDescent="0.25">
      <c r="A77" s="13" t="s">
        <v>138</v>
      </c>
      <c r="B77" s="13" t="s">
        <v>173</v>
      </c>
      <c r="C77" s="14"/>
      <c r="E77" t="s">
        <v>279</v>
      </c>
      <c r="F77" s="14"/>
    </row>
    <row r="78" spans="1:6" x14ac:dyDescent="0.25">
      <c r="A78" s="13" t="s">
        <v>71</v>
      </c>
      <c r="B78" s="13" t="s">
        <v>168</v>
      </c>
      <c r="C78" s="14"/>
      <c r="E78" t="s">
        <v>280</v>
      </c>
      <c r="F78" s="14"/>
    </row>
    <row r="79" spans="1:6" x14ac:dyDescent="0.25">
      <c r="A79" s="13" t="s">
        <v>91</v>
      </c>
      <c r="B79" s="13" t="s">
        <v>152</v>
      </c>
      <c r="C79" s="14"/>
      <c r="E79" t="s">
        <v>281</v>
      </c>
      <c r="F79" s="14"/>
    </row>
    <row r="80" spans="1:6" x14ac:dyDescent="0.25">
      <c r="A80" s="13" t="s">
        <v>34</v>
      </c>
      <c r="B80" s="13" t="s">
        <v>35</v>
      </c>
      <c r="C80" s="14"/>
      <c r="E80" t="s">
        <v>282</v>
      </c>
      <c r="F80" s="14"/>
    </row>
    <row r="81" spans="1:6" x14ac:dyDescent="0.25">
      <c r="A81" s="13" t="s">
        <v>139</v>
      </c>
      <c r="B81" s="13" t="s">
        <v>174</v>
      </c>
      <c r="C81" s="14"/>
      <c r="E81" t="s">
        <v>283</v>
      </c>
      <c r="F81" s="14"/>
    </row>
    <row r="82" spans="1:6" x14ac:dyDescent="0.25">
      <c r="A82" s="13" t="s">
        <v>56</v>
      </c>
      <c r="B82" s="13" t="s">
        <v>57</v>
      </c>
      <c r="C82" s="14"/>
      <c r="E82" t="s">
        <v>284</v>
      </c>
      <c r="F82" s="14"/>
    </row>
    <row r="83" spans="1:6" ht="30" x14ac:dyDescent="0.25">
      <c r="A83" s="13" t="s">
        <v>196</v>
      </c>
      <c r="B83" s="13" t="s">
        <v>689</v>
      </c>
      <c r="C83" s="14"/>
      <c r="E83" t="s">
        <v>285</v>
      </c>
      <c r="F83" s="14"/>
    </row>
    <row r="84" spans="1:6" x14ac:dyDescent="0.25">
      <c r="A84" s="13" t="s">
        <v>31</v>
      </c>
      <c r="B84" s="13" t="s">
        <v>32</v>
      </c>
      <c r="C84" s="14"/>
      <c r="E84" t="s">
        <v>286</v>
      </c>
      <c r="F84" s="14"/>
    </row>
    <row r="85" spans="1:6" x14ac:dyDescent="0.25">
      <c r="A85" s="13" t="s">
        <v>179</v>
      </c>
      <c r="B85" s="13" t="s">
        <v>690</v>
      </c>
      <c r="C85" s="14"/>
      <c r="E85" t="s">
        <v>287</v>
      </c>
      <c r="F85" s="14"/>
    </row>
    <row r="86" spans="1:6" x14ac:dyDescent="0.25">
      <c r="A86" s="13" t="s">
        <v>37</v>
      </c>
      <c r="B86" s="13" t="s">
        <v>38</v>
      </c>
      <c r="C86" s="14"/>
      <c r="E86" t="s">
        <v>288</v>
      </c>
      <c r="F86" s="14"/>
    </row>
    <row r="87" spans="1:6" x14ac:dyDescent="0.25">
      <c r="A87" s="13" t="s">
        <v>37</v>
      </c>
      <c r="B87" s="13" t="s">
        <v>38</v>
      </c>
      <c r="C87" s="14"/>
      <c r="E87" t="s">
        <v>289</v>
      </c>
      <c r="F87" s="14"/>
    </row>
    <row r="88" spans="1:6" x14ac:dyDescent="0.25">
      <c r="A88" s="13" t="s">
        <v>112</v>
      </c>
      <c r="B88" s="13" t="s">
        <v>113</v>
      </c>
      <c r="C88" s="14"/>
      <c r="E88" t="s">
        <v>290</v>
      </c>
      <c r="F88" s="14"/>
    </row>
    <row r="89" spans="1:6" x14ac:dyDescent="0.25">
      <c r="A89" s="13" t="s">
        <v>83</v>
      </c>
      <c r="B89" s="13" t="s">
        <v>128</v>
      </c>
      <c r="C89" s="14"/>
      <c r="E89" t="s">
        <v>291</v>
      </c>
      <c r="F89" s="14"/>
    </row>
    <row r="90" spans="1:6" ht="30" x14ac:dyDescent="0.25">
      <c r="A90" s="13" t="s">
        <v>198</v>
      </c>
      <c r="B90" s="13" t="s">
        <v>691</v>
      </c>
      <c r="C90" s="14"/>
      <c r="E90" t="s">
        <v>292</v>
      </c>
      <c r="F90" s="14"/>
    </row>
    <row r="91" spans="1:6" x14ac:dyDescent="0.25">
      <c r="A91" s="13" t="s">
        <v>43</v>
      </c>
      <c r="B91" s="13" t="s">
        <v>668</v>
      </c>
      <c r="C91" s="14"/>
      <c r="E91" t="s">
        <v>293</v>
      </c>
      <c r="F91" s="14"/>
    </row>
    <row r="92" spans="1:6" x14ac:dyDescent="0.25">
      <c r="A92" s="13" t="s">
        <v>167</v>
      </c>
      <c r="B92" s="13" t="s">
        <v>692</v>
      </c>
      <c r="C92" s="14"/>
      <c r="E92" t="s">
        <v>294</v>
      </c>
      <c r="F92" s="14"/>
    </row>
    <row r="93" spans="1:6" x14ac:dyDescent="0.25">
      <c r="A93" s="13" t="s">
        <v>109</v>
      </c>
      <c r="B93" s="13" t="s">
        <v>665</v>
      </c>
      <c r="C93" s="14"/>
      <c r="E93" t="s">
        <v>295</v>
      </c>
      <c r="F93" s="14"/>
    </row>
    <row r="94" spans="1:6" x14ac:dyDescent="0.25">
      <c r="A94" s="13" t="s">
        <v>107</v>
      </c>
      <c r="B94" s="13" t="s">
        <v>664</v>
      </c>
      <c r="C94" s="14"/>
      <c r="E94" t="s">
        <v>296</v>
      </c>
      <c r="F94" s="14"/>
    </row>
    <row r="95" spans="1:6" x14ac:dyDescent="0.25">
      <c r="A95" s="13" t="s">
        <v>169</v>
      </c>
      <c r="B95" s="13" t="s">
        <v>170</v>
      </c>
      <c r="C95" s="14"/>
      <c r="E95" t="s">
        <v>297</v>
      </c>
      <c r="F95" s="14"/>
    </row>
    <row r="96" spans="1:6" ht="30" x14ac:dyDescent="0.25">
      <c r="A96" s="13" t="s">
        <v>193</v>
      </c>
      <c r="B96" s="13" t="s">
        <v>693</v>
      </c>
      <c r="C96" s="14"/>
      <c r="E96" t="s">
        <v>298</v>
      </c>
      <c r="F96" s="14"/>
    </row>
    <row r="97" spans="1:6" x14ac:dyDescent="0.25">
      <c r="A97" s="13" t="s">
        <v>59</v>
      </c>
      <c r="B97" s="13" t="s">
        <v>60</v>
      </c>
      <c r="C97" s="14"/>
      <c r="E97" t="s">
        <v>299</v>
      </c>
      <c r="F97" s="14"/>
    </row>
    <row r="98" spans="1:6" x14ac:dyDescent="0.25">
      <c r="A98" s="13" t="s">
        <v>97</v>
      </c>
      <c r="B98" s="13" t="s">
        <v>172</v>
      </c>
      <c r="C98" s="14"/>
      <c r="E98" t="s">
        <v>300</v>
      </c>
      <c r="F98" s="14"/>
    </row>
    <row r="99" spans="1:6" ht="30" x14ac:dyDescent="0.25">
      <c r="A99" s="18">
        <v>521</v>
      </c>
      <c r="B99" s="16" t="s">
        <v>698</v>
      </c>
      <c r="E99" t="s">
        <v>737</v>
      </c>
      <c r="F99" s="14"/>
    </row>
    <row r="100" spans="1:6" x14ac:dyDescent="0.25">
      <c r="A100" s="13" t="s">
        <v>204</v>
      </c>
      <c r="B100" s="13" t="s">
        <v>697</v>
      </c>
      <c r="C100" s="14"/>
      <c r="F100" s="14"/>
    </row>
    <row r="101" spans="1:6" x14ac:dyDescent="0.25">
      <c r="A101" s="13" t="s">
        <v>96</v>
      </c>
      <c r="B101" s="13" t="s">
        <v>127</v>
      </c>
      <c r="C101" s="14"/>
      <c r="F101" s="14"/>
    </row>
    <row r="102" spans="1:6" x14ac:dyDescent="0.25">
      <c r="A102" s="13" t="s">
        <v>73</v>
      </c>
      <c r="B102" s="13" t="s">
        <v>74</v>
      </c>
      <c r="C102" s="14"/>
      <c r="F102" s="14"/>
    </row>
    <row r="103" spans="1:6" x14ac:dyDescent="0.25">
      <c r="A103" s="13" t="s">
        <v>51</v>
      </c>
      <c r="B103" s="13" t="s">
        <v>696</v>
      </c>
      <c r="C103" s="14"/>
      <c r="F103" s="14"/>
    </row>
    <row r="104" spans="1:6" x14ac:dyDescent="0.25">
      <c r="A104" s="13" t="s">
        <v>144</v>
      </c>
      <c r="B104" s="13" t="s">
        <v>145</v>
      </c>
      <c r="C104" s="14"/>
      <c r="F104" s="14"/>
    </row>
    <row r="105" spans="1:6" x14ac:dyDescent="0.25">
      <c r="A105" s="13" t="s">
        <v>55</v>
      </c>
      <c r="B105" s="13" t="s">
        <v>142</v>
      </c>
      <c r="C105" s="14"/>
      <c r="F105" s="14"/>
    </row>
    <row r="106" spans="1:6" x14ac:dyDescent="0.25">
      <c r="A106" s="13">
        <v>566</v>
      </c>
      <c r="B106" s="14" t="s">
        <v>734</v>
      </c>
      <c r="C106" s="14"/>
      <c r="F106" s="14"/>
    </row>
    <row r="107" spans="1:6" x14ac:dyDescent="0.25">
      <c r="A107" s="13" t="s">
        <v>202</v>
      </c>
      <c r="B107" s="13" t="s">
        <v>695</v>
      </c>
      <c r="C107" s="14"/>
      <c r="F107" s="14"/>
    </row>
    <row r="108" spans="1:6" x14ac:dyDescent="0.25">
      <c r="A108" s="13" t="s">
        <v>110</v>
      </c>
      <c r="B108" s="13" t="s">
        <v>111</v>
      </c>
      <c r="C108" s="14"/>
      <c r="F108" s="14"/>
    </row>
    <row r="109" spans="1:6" x14ac:dyDescent="0.25">
      <c r="A109" s="13" t="s">
        <v>36</v>
      </c>
      <c r="B109" s="13" t="s">
        <v>667</v>
      </c>
      <c r="C109" s="14"/>
      <c r="F109" s="14"/>
    </row>
    <row r="110" spans="1:6" x14ac:dyDescent="0.25">
      <c r="A110" s="13" t="s">
        <v>69</v>
      </c>
      <c r="B110" s="13" t="s">
        <v>674</v>
      </c>
      <c r="C110" s="14"/>
      <c r="F110" s="14"/>
    </row>
    <row r="111" spans="1:6" ht="30" x14ac:dyDescent="0.25">
      <c r="A111" s="13" t="s">
        <v>199</v>
      </c>
      <c r="B111" s="13" t="s">
        <v>694</v>
      </c>
      <c r="C111" s="14"/>
      <c r="F111" s="14"/>
    </row>
    <row r="112" spans="1:6" x14ac:dyDescent="0.25">
      <c r="A112" s="13" t="s">
        <v>184</v>
      </c>
      <c r="B112" s="13" t="s">
        <v>185</v>
      </c>
      <c r="C112" s="14"/>
      <c r="F112" s="14"/>
    </row>
    <row r="113" spans="3:6" x14ac:dyDescent="0.25">
      <c r="C113" s="14"/>
      <c r="F113" s="14"/>
    </row>
    <row r="114" spans="3:6" x14ac:dyDescent="0.25">
      <c r="C114" s="14"/>
      <c r="F114" s="14"/>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School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'School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Connor Boyle</cp:lastModifiedBy>
  <cp:lastPrinted>2018-02-01T22:52:02Z</cp:lastPrinted>
  <dcterms:created xsi:type="dcterms:W3CDTF">2015-12-14T18:00:19Z</dcterms:created>
  <dcterms:modified xsi:type="dcterms:W3CDTF">2018-03-12T22:33:11Z</dcterms:modified>
</cp:coreProperties>
</file>