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R:\Program Support and Student Transportation Division\Instructional Material\2018 Adoption\96_Rubrics\Science drafts\FINAL Form F - Unlocked\"/>
    </mc:Choice>
  </mc:AlternateContent>
  <bookViews>
    <workbookView xWindow="285" yWindow="75" windowWidth="11460" windowHeight="4095"/>
  </bookViews>
  <sheets>
    <sheet name="Cover" sheetId="2" r:id="rId1"/>
    <sheet name="Section 1" sheetId="1" r:id="rId2"/>
    <sheet name="Section 2" sheetId="3" r:id="rId3"/>
    <sheet name="Sheet1" sheetId="4" r:id="rId4"/>
  </sheets>
  <externalReferences>
    <externalReference r:id="rId5"/>
  </externalReferences>
  <definedNames>
    <definedName name="_xlnm._FilterDatabase" localSheetId="1" hidden="1">'Section 1'!$A$8:$J$79</definedName>
    <definedName name="check">[1]Sheet2!$C$1:$C$2</definedName>
    <definedName name="_xlnm.Print_Area" localSheetId="2">'Section 2'!$A$1:$G$39</definedName>
    <definedName name="Scores">[1]Sheet2!$A$1:$A$4</definedName>
  </definedNames>
  <calcPr calcId="162913"/>
</workbook>
</file>

<file path=xl/calcChain.xml><?xml version="1.0" encoding="utf-8"?>
<calcChain xmlns="http://schemas.openxmlformats.org/spreadsheetml/2006/main">
  <c r="I15" i="1" l="1"/>
  <c r="I13" i="1"/>
  <c r="I14" i="1" l="1"/>
  <c r="I21" i="1"/>
  <c r="I20" i="1"/>
  <c r="I79" i="1"/>
  <c r="I62" i="1"/>
  <c r="I60" i="1"/>
  <c r="I76" i="1"/>
  <c r="I75" i="1"/>
  <c r="I72" i="1"/>
  <c r="I71" i="1"/>
  <c r="I51" i="1"/>
  <c r="I50" i="1"/>
  <c r="I41" i="1"/>
  <c r="I40" i="1"/>
  <c r="I36" i="1"/>
  <c r="I35" i="1"/>
  <c r="I32" i="1"/>
  <c r="I31" i="1"/>
  <c r="I56" i="1"/>
  <c r="I54" i="1"/>
  <c r="I47" i="1"/>
  <c r="I45" i="1"/>
  <c r="I27" i="1"/>
  <c r="I25" i="1"/>
  <c r="I64" i="1" l="1"/>
  <c r="I63" i="1"/>
  <c r="I55" i="1"/>
  <c r="I46" i="1"/>
  <c r="I26" i="1"/>
  <c r="I61" i="1"/>
  <c r="I80" i="1" l="1"/>
  <c r="C12" i="2"/>
  <c r="I81" i="1" l="1"/>
  <c r="B10" i="2"/>
  <c r="F33" i="3"/>
  <c r="F34" i="3" s="1"/>
  <c r="B11" i="2" l="1"/>
  <c r="B12" i="2" l="1"/>
  <c r="B13" i="2" s="1"/>
</calcChain>
</file>

<file path=xl/sharedStrings.xml><?xml version="1.0" encoding="utf-8"?>
<sst xmlns="http://schemas.openxmlformats.org/spreadsheetml/2006/main" count="172" uniqueCount="157">
  <si>
    <t xml:space="preserve">Criteria # </t>
  </si>
  <si>
    <t>Occurrence 1</t>
  </si>
  <si>
    <t>Occurrence 2</t>
  </si>
  <si>
    <t>Occurrence 3</t>
  </si>
  <si>
    <t>SCORE</t>
  </si>
  <si>
    <t xml:space="preserve">Reviewer Comments </t>
  </si>
  <si>
    <t>Title of Student Edition:</t>
  </si>
  <si>
    <t>Title of Teacher Edition:</t>
  </si>
  <si>
    <t>SECTION</t>
  </si>
  <si>
    <t>REVIEWER TOTAL</t>
  </si>
  <si>
    <t>Section 1</t>
  </si>
  <si>
    <t>Section 2</t>
  </si>
  <si>
    <t>TOTAL SCORE</t>
  </si>
  <si>
    <t>Percent Score</t>
  </si>
  <si>
    <t>Reviewer Comments</t>
  </si>
  <si>
    <t>PUBLISHER / MATERIAL INFORMATION (TO BE COMPLETED BY PUBLISHER)</t>
  </si>
  <si>
    <t>Publisher / Imprint:</t>
  </si>
  <si>
    <t>Grade(s):</t>
  </si>
  <si>
    <t>Student Edition ISBN:</t>
  </si>
  <si>
    <t>Teacher Edition ISBN:</t>
  </si>
  <si>
    <t>Title of SE Workbook:</t>
  </si>
  <si>
    <t>SE Workbook ISBN:</t>
  </si>
  <si>
    <t>SCORING (TO BE COMPLETED BY REVIEWER AND FACILITATOR)</t>
  </si>
  <si>
    <t>Reviewer Number:</t>
  </si>
  <si>
    <t>Date:</t>
  </si>
  <si>
    <t>MAXIMUM POINTS</t>
  </si>
  <si>
    <t>FACILITATOR VERIFIED</t>
  </si>
  <si>
    <t>FINAL SCORE VERIFICATION (TO BE COMPLETED BY FACILITATOR)</t>
  </si>
  <si>
    <t>Verified 90% or Higher (Y/N)</t>
  </si>
  <si>
    <t>Facilitator Notes:    (enter comments below)</t>
  </si>
  <si>
    <t>Facilitator Name:</t>
  </si>
  <si>
    <t>Verified 89% or Lower  (Y/N)</t>
  </si>
  <si>
    <t>Criteria #</t>
  </si>
  <si>
    <t xml:space="preserve">SECTION 2: Other Relevant Criteria </t>
  </si>
  <si>
    <t>YES</t>
  </si>
  <si>
    <t>NO</t>
  </si>
  <si>
    <t xml:space="preserve">1st Citation </t>
  </si>
  <si>
    <t xml:space="preserve">2nd Citation </t>
  </si>
  <si>
    <t xml:space="preserve">3rd Citation </t>
  </si>
  <si>
    <t>Engineering Design:</t>
  </si>
  <si>
    <r>
      <rPr>
        <b/>
        <sz val="11"/>
        <color theme="1"/>
        <rFont val="Arial"/>
        <family val="2"/>
      </rPr>
      <t>Structure and Function</t>
    </r>
    <r>
      <rPr>
        <sz val="11"/>
        <color theme="1"/>
        <rFont val="Arial"/>
        <family val="2"/>
      </rPr>
      <t xml:space="preserve">
▪  The shape and stability of structures of natural and designed objects are
related to their function(s). (K-2-ETS1-2)</t>
    </r>
  </si>
  <si>
    <r>
      <rPr>
        <b/>
        <sz val="11"/>
        <color theme="1"/>
        <rFont val="Arial"/>
        <family val="2"/>
      </rPr>
      <t>Analyzing and Interpreting Data</t>
    </r>
    <r>
      <rPr>
        <sz val="11"/>
        <color theme="1"/>
        <rFont val="Arial"/>
        <family val="2"/>
      </rPr>
      <t xml:space="preserve">
</t>
    </r>
    <r>
      <rPr>
        <i/>
        <sz val="11"/>
        <color theme="1"/>
        <rFont val="Arial"/>
        <family val="2"/>
      </rPr>
      <t>Analyzing data in K–2 builds on prior experiences and progresses to collecting, recording, and sharing observations.</t>
    </r>
    <r>
      <rPr>
        <sz val="11"/>
        <color theme="1"/>
        <rFont val="Arial"/>
        <family val="2"/>
      </rPr>
      <t xml:space="preserve">
▪  Analyze data from tests of an object or tool to determine if it works as intended. (2-PS1-2)</t>
    </r>
  </si>
  <si>
    <r>
      <rPr>
        <b/>
        <sz val="11"/>
        <color theme="1"/>
        <rFont val="Arial"/>
        <family val="2"/>
      </rPr>
      <t>ETS1.A: Defining and Delimiting Engineering Problems</t>
    </r>
    <r>
      <rPr>
        <sz val="11"/>
        <color theme="1"/>
        <rFont val="Arial"/>
        <family val="2"/>
      </rPr>
      <t xml:space="preserve">
▪  A situation that people want to change or create can be approached as a problem to be solved through engineering. (K-2-ETS1-1)</t>
    </r>
  </si>
  <si>
    <r>
      <rPr>
        <b/>
        <sz val="11"/>
        <color theme="1"/>
        <rFont val="Arial"/>
        <family val="2"/>
      </rPr>
      <t>ETS1.A: Defining and Delimiting Engineering Problems</t>
    </r>
    <r>
      <rPr>
        <sz val="11"/>
        <color theme="1"/>
        <rFont val="Arial"/>
        <family val="2"/>
      </rPr>
      <t xml:space="preserve">
▪  Asking questions, making observations, and gathering information are helpful in thinking about problems. (K-2-ETS1-1)</t>
    </r>
  </si>
  <si>
    <r>
      <rPr>
        <b/>
        <sz val="11"/>
        <color theme="1"/>
        <rFont val="Arial"/>
        <family val="2"/>
      </rPr>
      <t>ETS1.A: Defining and Delimiting Engineering Problems</t>
    </r>
    <r>
      <rPr>
        <sz val="11"/>
        <color theme="1"/>
        <rFont val="Arial"/>
        <family val="2"/>
      </rPr>
      <t xml:space="preserve">
▪  Before beginning to design a solution, it is important to clearly
understand the problem. (K-2-ETS1-1)</t>
    </r>
  </si>
  <si>
    <r>
      <rPr>
        <b/>
        <sz val="11"/>
        <color theme="1"/>
        <rFont val="Arial"/>
        <family val="2"/>
      </rPr>
      <t>Asking Questions and Defining Problems</t>
    </r>
    <r>
      <rPr>
        <sz val="11"/>
        <color theme="1"/>
        <rFont val="Arial"/>
        <family val="2"/>
      </rPr>
      <t xml:space="preserve">
</t>
    </r>
    <r>
      <rPr>
        <i/>
        <sz val="11"/>
        <color theme="1"/>
        <rFont val="Arial"/>
        <family val="2"/>
      </rPr>
      <t>Asking questions and defining problems in K–2 builds on prior experiences and progresses to simple descriptive questions.</t>
    </r>
    <r>
      <rPr>
        <sz val="11"/>
        <color theme="1"/>
        <rFont val="Arial"/>
        <family val="2"/>
      </rPr>
      <t xml:space="preserve">
▪  Ask questions based on observations to find more information about the natural and/or designed world. (K-2- ETS1-1)
</t>
    </r>
  </si>
  <si>
    <r>
      <rPr>
        <b/>
        <sz val="11"/>
        <color theme="1"/>
        <rFont val="Arial"/>
        <family val="2"/>
      </rPr>
      <t>Developing and Using Models</t>
    </r>
    <r>
      <rPr>
        <sz val="11"/>
        <color theme="1"/>
        <rFont val="Arial"/>
        <family val="2"/>
      </rPr>
      <t xml:space="preserve">
</t>
    </r>
    <r>
      <rPr>
        <i/>
        <sz val="11"/>
        <color theme="1"/>
        <rFont val="Arial"/>
        <family val="2"/>
      </rPr>
      <t>Modeling in K–2 builds on prior experiences and progresses to include using and developing models (i.e., diagram, drawing, physical replica, diorama, dramatization, or storyboard) that represent concrete events or design solutions.</t>
    </r>
    <r>
      <rPr>
        <sz val="11"/>
        <color theme="1"/>
        <rFont val="Arial"/>
        <family val="2"/>
      </rPr>
      <t xml:space="preserve">
▪  Develop a simple model based on evidence to represent a proposed object or tool. (K-2-ETS1-2)</t>
    </r>
  </si>
  <si>
    <t>Section I Reviewer Notes:</t>
  </si>
  <si>
    <r>
      <rPr>
        <b/>
        <u/>
        <sz val="11"/>
        <color theme="1"/>
        <rFont val="Arial"/>
        <family val="2"/>
      </rPr>
      <t>Usability</t>
    </r>
    <r>
      <rPr>
        <b/>
        <sz val="11"/>
        <color theme="1"/>
        <rFont val="Arial"/>
        <family val="2"/>
      </rPr>
      <t xml:space="preserve">: </t>
    </r>
    <r>
      <rPr>
        <sz val="11"/>
        <color theme="1"/>
        <rFont val="Arial"/>
        <family val="2"/>
      </rPr>
      <t>Text sets (when applicable), laboratory, and other scientific materials are</t>
    </r>
    <r>
      <rPr>
        <b/>
        <sz val="11"/>
        <color theme="1"/>
        <rFont val="Arial"/>
        <family val="2"/>
      </rPr>
      <t xml:space="preserve"> readily accessible</t>
    </r>
    <r>
      <rPr>
        <sz val="11"/>
        <color theme="1"/>
        <rFont val="Arial"/>
        <family val="2"/>
      </rPr>
      <t xml:space="preserve"> through vendor packaging.</t>
    </r>
  </si>
  <si>
    <r>
      <rPr>
        <b/>
        <u/>
        <sz val="11"/>
        <color theme="1"/>
        <rFont val="Arial"/>
        <family val="2"/>
      </rPr>
      <t>Assessment</t>
    </r>
    <r>
      <rPr>
        <b/>
        <sz val="11"/>
        <color theme="1"/>
        <rFont val="Arial"/>
        <family val="2"/>
      </rPr>
      <t xml:space="preserve">: </t>
    </r>
    <r>
      <rPr>
        <sz val="11"/>
        <color theme="1"/>
        <rFont val="Arial"/>
        <family val="2"/>
      </rPr>
      <t>Scoring guidelines and rubrics</t>
    </r>
    <r>
      <rPr>
        <b/>
        <sz val="11"/>
        <color theme="1"/>
        <rFont val="Arial"/>
        <family val="2"/>
      </rPr>
      <t xml:space="preserve"> align</t>
    </r>
    <r>
      <rPr>
        <sz val="11"/>
        <color theme="1"/>
        <rFont val="Arial"/>
        <family val="2"/>
      </rPr>
      <t xml:space="preserve"> to performance expectations, and incorporate criteria that are specific, observable, and measurable.</t>
    </r>
  </si>
  <si>
    <r>
      <rPr>
        <b/>
        <u/>
        <sz val="11"/>
        <color theme="1"/>
        <rFont val="Arial"/>
        <family val="2"/>
      </rPr>
      <t>Disciplinary Literacy</t>
    </r>
    <r>
      <rPr>
        <b/>
        <sz val="11"/>
        <color theme="1"/>
        <rFont val="Arial"/>
        <family val="2"/>
      </rPr>
      <t xml:space="preserve">: </t>
    </r>
    <r>
      <rPr>
        <sz val="11"/>
        <color theme="1"/>
        <rFont val="Arial"/>
        <family val="2"/>
      </rPr>
      <t xml:space="preserve">Students have multiple opportunities to engage with </t>
    </r>
    <r>
      <rPr>
        <b/>
        <sz val="11"/>
        <color theme="1"/>
        <rFont val="Arial"/>
        <family val="2"/>
      </rPr>
      <t>authentic sources</t>
    </r>
    <r>
      <rPr>
        <sz val="11"/>
        <color theme="1"/>
        <rFont val="Arial"/>
        <family val="2"/>
      </rPr>
      <t xml:space="preserve"> that represent the language and style that is used and produced by scientists. Examples could include journal excerpts, authentic data, photographs, sections of lab reports, and media releases of current science research. [</t>
    </r>
    <r>
      <rPr>
        <i/>
        <sz val="11"/>
        <color theme="1"/>
        <rFont val="Arial"/>
        <family val="2"/>
      </rPr>
      <t>Frequency of engagement with authentic sources should increase in higher grade levels and courses.</t>
    </r>
    <r>
      <rPr>
        <sz val="11"/>
        <color theme="1"/>
        <rFont val="Arial"/>
        <family val="2"/>
      </rPr>
      <t>]</t>
    </r>
    <r>
      <rPr>
        <b/>
        <sz val="11"/>
        <color theme="1"/>
        <rFont val="Arial"/>
        <family val="2"/>
      </rPr>
      <t xml:space="preserve"> (Grades 4-12 only)</t>
    </r>
  </si>
  <si>
    <r>
      <rPr>
        <b/>
        <u/>
        <sz val="11"/>
        <color theme="1"/>
        <rFont val="Arial"/>
        <family val="2"/>
      </rPr>
      <t>Disciplinary Literacy</t>
    </r>
    <r>
      <rPr>
        <b/>
        <sz val="11"/>
        <color theme="1"/>
        <rFont val="Arial"/>
        <family val="2"/>
      </rPr>
      <t>:</t>
    </r>
    <r>
      <rPr>
        <sz val="11"/>
        <color theme="1"/>
        <rFont val="Arial"/>
        <family val="2"/>
      </rPr>
      <t xml:space="preserve"> Students regularly engage in </t>
    </r>
    <r>
      <rPr>
        <b/>
        <sz val="11"/>
        <color theme="1"/>
        <rFont val="Arial"/>
        <family val="2"/>
      </rPr>
      <t xml:space="preserve">speaking and writing </t>
    </r>
    <r>
      <rPr>
        <sz val="11"/>
        <color theme="1"/>
        <rFont val="Arial"/>
        <family val="2"/>
      </rPr>
      <t>about scientific phenomena and engineering solutions.</t>
    </r>
  </si>
  <si>
    <r>
      <rPr>
        <b/>
        <u/>
        <sz val="11"/>
        <color theme="1"/>
        <rFont val="Arial"/>
        <family val="2"/>
      </rPr>
      <t>Disciplinary Literacy</t>
    </r>
    <r>
      <rPr>
        <b/>
        <sz val="11"/>
        <color theme="1"/>
        <rFont val="Arial"/>
        <family val="2"/>
      </rPr>
      <t xml:space="preserve">: </t>
    </r>
    <r>
      <rPr>
        <sz val="11"/>
        <color theme="1"/>
        <rFont val="Arial"/>
        <family val="2"/>
      </rPr>
      <t xml:space="preserve">Materials address the necessity of using </t>
    </r>
    <r>
      <rPr>
        <b/>
        <sz val="11"/>
        <color theme="1"/>
        <rFont val="Arial"/>
        <family val="2"/>
      </rPr>
      <t>scientific evidence</t>
    </r>
    <r>
      <rPr>
        <sz val="11"/>
        <color theme="1"/>
        <rFont val="Arial"/>
        <family val="2"/>
      </rPr>
      <t xml:space="preserve"> to support scientific ideas.</t>
    </r>
  </si>
  <si>
    <r>
      <rPr>
        <b/>
        <u/>
        <sz val="11"/>
        <color theme="1"/>
        <rFont val="Arial"/>
        <family val="2"/>
      </rPr>
      <t>Disciplinary Literacy</t>
    </r>
    <r>
      <rPr>
        <b/>
        <sz val="11"/>
        <color theme="1"/>
        <rFont val="Arial"/>
        <family val="2"/>
      </rPr>
      <t xml:space="preserve">: </t>
    </r>
    <r>
      <rPr>
        <sz val="11"/>
        <color theme="1"/>
        <rFont val="Arial"/>
        <family val="2"/>
      </rPr>
      <t>Materials provide a coherent sequence of authentic science sources that build scientific</t>
    </r>
    <r>
      <rPr>
        <b/>
        <sz val="11"/>
        <color theme="1"/>
        <rFont val="Arial"/>
        <family val="2"/>
      </rPr>
      <t xml:space="preserve"> vocabulary</t>
    </r>
    <r>
      <rPr>
        <sz val="11"/>
        <color theme="1"/>
        <rFont val="Arial"/>
        <family val="2"/>
      </rPr>
      <t xml:space="preserve"> and knowledge over the course of study. Vocabulary is addressed as needed in the materials but not taught in isolation of deeper scientific learning.</t>
    </r>
  </si>
  <si>
    <r>
      <rPr>
        <b/>
        <u/>
        <sz val="11"/>
        <color theme="1"/>
        <rFont val="Arial"/>
        <family val="2"/>
      </rPr>
      <t>Assessment</t>
    </r>
    <r>
      <rPr>
        <b/>
        <sz val="11"/>
        <color theme="1"/>
        <rFont val="Arial"/>
        <family val="2"/>
      </rPr>
      <t>: Multiple types</t>
    </r>
    <r>
      <rPr>
        <sz val="11"/>
        <color theme="1"/>
        <rFont val="Arial"/>
        <family val="2"/>
      </rPr>
      <t xml:space="preserve"> of formative and summative assessments (performance-based tasks, questions, research, investigations, projects, etc.) are embedded into content materials and assess the learning targets.</t>
    </r>
  </si>
  <si>
    <r>
      <rPr>
        <b/>
        <u/>
        <sz val="11"/>
        <color theme="1"/>
        <rFont val="Arial"/>
        <family val="2"/>
      </rPr>
      <t>Usability</t>
    </r>
    <r>
      <rPr>
        <b/>
        <sz val="11"/>
        <color theme="1"/>
        <rFont val="Arial"/>
        <family val="2"/>
      </rPr>
      <t>:</t>
    </r>
    <r>
      <rPr>
        <sz val="11"/>
        <color theme="1"/>
        <rFont val="Arial"/>
        <family val="2"/>
      </rPr>
      <t xml:space="preserve"> Materials help students build an understanding of standard operating procedures in a science laboratory and include </t>
    </r>
    <r>
      <rPr>
        <b/>
        <sz val="11"/>
        <color theme="1"/>
        <rFont val="Arial"/>
        <family val="2"/>
      </rPr>
      <t>safety</t>
    </r>
    <r>
      <rPr>
        <sz val="11"/>
        <color theme="1"/>
        <rFont val="Arial"/>
        <family val="2"/>
      </rPr>
      <t xml:space="preserve"> guidelines, procedures, and equipment. Science classroom and laboratory safety guidelines are embedded.</t>
    </r>
  </si>
  <si>
    <r>
      <rPr>
        <b/>
        <u/>
        <sz val="11"/>
        <color theme="1"/>
        <rFont val="Arial"/>
        <family val="2"/>
      </rPr>
      <t>Usability</t>
    </r>
    <r>
      <rPr>
        <b/>
        <sz val="11"/>
        <color theme="1"/>
        <rFont val="Arial"/>
        <family val="2"/>
      </rPr>
      <t xml:space="preserve">: </t>
    </r>
    <r>
      <rPr>
        <sz val="11"/>
        <color theme="1"/>
        <rFont val="Arial"/>
        <family val="2"/>
      </rPr>
      <t xml:space="preserve">The total amount of content is </t>
    </r>
    <r>
      <rPr>
        <b/>
        <sz val="11"/>
        <color theme="1"/>
        <rFont val="Arial"/>
        <family val="2"/>
      </rPr>
      <t>viable</t>
    </r>
    <r>
      <rPr>
        <sz val="11"/>
        <color theme="1"/>
        <rFont val="Arial"/>
        <family val="2"/>
      </rPr>
      <t xml:space="preserve"> for a schoolyear and grade level appropriate.
</t>
    </r>
  </si>
  <si>
    <r>
      <rPr>
        <b/>
        <u/>
        <sz val="11"/>
        <color theme="1"/>
        <rFont val="Arial"/>
        <family val="2"/>
      </rPr>
      <t>Scaffolding and Support</t>
    </r>
    <r>
      <rPr>
        <b/>
        <sz val="11"/>
        <color theme="1"/>
        <rFont val="Arial"/>
        <family val="2"/>
      </rPr>
      <t xml:space="preserve">: </t>
    </r>
    <r>
      <rPr>
        <sz val="11"/>
        <color theme="1"/>
        <rFont val="Arial"/>
        <family val="2"/>
      </rPr>
      <t>The materials provide</t>
    </r>
    <r>
      <rPr>
        <b/>
        <sz val="11"/>
        <color theme="1"/>
        <rFont val="Arial"/>
        <family val="2"/>
      </rPr>
      <t xml:space="preserve"> instructional strategies</t>
    </r>
    <r>
      <rPr>
        <sz val="11"/>
        <color theme="1"/>
        <rFont val="Arial"/>
        <family val="2"/>
      </rPr>
      <t>, resources, and language development support for English language learners (sheltered instruction.)</t>
    </r>
  </si>
  <si>
    <r>
      <rPr>
        <b/>
        <u/>
        <sz val="11"/>
        <color theme="1"/>
        <rFont val="Arial"/>
        <family val="2"/>
      </rPr>
      <t>Usability</t>
    </r>
    <r>
      <rPr>
        <b/>
        <sz val="11"/>
        <color theme="1"/>
        <rFont val="Arial"/>
        <family val="2"/>
      </rPr>
      <t xml:space="preserve">: </t>
    </r>
    <r>
      <rPr>
        <sz val="11"/>
        <color theme="1"/>
        <rFont val="Arial"/>
        <family val="2"/>
      </rPr>
      <t xml:space="preserve">Materials provide a variety of cultural </t>
    </r>
    <r>
      <rPr>
        <b/>
        <sz val="11"/>
        <color theme="1"/>
        <rFont val="Arial"/>
        <family val="2"/>
      </rPr>
      <t>perspectives</t>
    </r>
    <r>
      <rPr>
        <sz val="11"/>
        <color theme="1"/>
        <rFont val="Arial"/>
        <family val="2"/>
      </rPr>
      <t xml:space="preserve"> used within the lesson content to account for various cultural/background experiences.</t>
    </r>
  </si>
  <si>
    <r>
      <rPr>
        <b/>
        <u/>
        <sz val="11"/>
        <color theme="1"/>
        <rFont val="Arial"/>
        <family val="2"/>
      </rPr>
      <t>Usability</t>
    </r>
    <r>
      <rPr>
        <b/>
        <sz val="11"/>
        <color theme="1"/>
        <rFont val="Arial"/>
        <family val="2"/>
      </rPr>
      <t xml:space="preserve">: </t>
    </r>
    <r>
      <rPr>
        <sz val="11"/>
        <color theme="1"/>
        <rFont val="Arial"/>
        <family val="2"/>
      </rPr>
      <t xml:space="preserve">Materials include teacher </t>
    </r>
    <r>
      <rPr>
        <b/>
        <sz val="11"/>
        <color theme="1"/>
        <rFont val="Arial"/>
        <family val="2"/>
      </rPr>
      <t>guidance</t>
    </r>
    <r>
      <rPr>
        <sz val="11"/>
        <color theme="1"/>
        <rFont val="Arial"/>
        <family val="2"/>
      </rPr>
      <t xml:space="preserve"> for the mindful use of embedded technology to support and enhance student learning.</t>
    </r>
  </si>
  <si>
    <r>
      <rPr>
        <b/>
        <u/>
        <sz val="11"/>
        <color theme="1"/>
        <rFont val="Arial"/>
        <family val="2"/>
      </rPr>
      <t>Usability</t>
    </r>
    <r>
      <rPr>
        <b/>
        <sz val="11"/>
        <color theme="1"/>
        <rFont val="Arial"/>
        <family val="2"/>
      </rPr>
      <t xml:space="preserve">: </t>
    </r>
    <r>
      <rPr>
        <sz val="11"/>
        <color theme="1"/>
        <rFont val="Arial"/>
        <family val="2"/>
      </rPr>
      <t>Materials provide pictorials, graphics and illustrations that represent diversity of cultures, race, color, creed, national origin, age, gender, language or disability.</t>
    </r>
  </si>
  <si>
    <r>
      <rPr>
        <b/>
        <u/>
        <sz val="11"/>
        <color theme="1"/>
        <rFont val="Arial"/>
        <family val="2"/>
      </rPr>
      <t>Equity</t>
    </r>
    <r>
      <rPr>
        <b/>
        <sz val="11"/>
        <color theme="1"/>
        <rFont val="Arial"/>
        <family val="2"/>
      </rPr>
      <t xml:space="preserve">: </t>
    </r>
    <r>
      <rPr>
        <sz val="11"/>
        <color theme="1"/>
        <rFont val="Arial"/>
        <family val="2"/>
      </rPr>
      <t xml:space="preserve">Materials are </t>
    </r>
    <r>
      <rPr>
        <b/>
        <sz val="11"/>
        <color theme="1"/>
        <rFont val="Arial"/>
        <family val="2"/>
      </rPr>
      <t>authentic</t>
    </r>
    <r>
      <rPr>
        <sz val="11"/>
        <color theme="1"/>
        <rFont val="Arial"/>
        <family val="2"/>
      </rPr>
      <t xml:space="preserve"> to the discipline of science, diverse in text type (graphs, data tables, articles, etc.) and free of bias regarding issues such as race, gender, religion, environment, business, industry, political orientation, careers and career choices.</t>
    </r>
  </si>
  <si>
    <r>
      <rPr>
        <b/>
        <u/>
        <sz val="11"/>
        <color theme="1"/>
        <rFont val="Arial"/>
        <family val="2"/>
      </rPr>
      <t>Technology</t>
    </r>
    <r>
      <rPr>
        <b/>
        <sz val="11"/>
        <color theme="1"/>
        <rFont val="Arial"/>
        <family val="2"/>
      </rPr>
      <t xml:space="preserve">: </t>
    </r>
    <r>
      <rPr>
        <sz val="11"/>
        <color theme="1"/>
        <rFont val="Arial"/>
        <family val="2"/>
      </rPr>
      <t xml:space="preserve">Materials integrate </t>
    </r>
    <r>
      <rPr>
        <b/>
        <sz val="11"/>
        <color theme="1"/>
        <rFont val="Arial"/>
        <family val="2"/>
      </rPr>
      <t>technology</t>
    </r>
    <r>
      <rPr>
        <sz val="11"/>
        <color theme="1"/>
        <rFont val="Arial"/>
        <family val="2"/>
      </rPr>
      <t xml:space="preserve"> in ways that engage students, are user-friendly and support student learning.</t>
    </r>
  </si>
  <si>
    <t xml:space="preserve">K-PS2-1.  Plan and conduct an investigation to compare the effects of different strengths or different directions of pushes and pulls on the motion of an object. </t>
  </si>
  <si>
    <r>
      <t xml:space="preserve">PS2.A: Forces and Motion
</t>
    </r>
    <r>
      <rPr>
        <sz val="11"/>
        <color theme="1"/>
        <rFont val="Arial"/>
        <family val="2"/>
      </rPr>
      <t>▪  Pushes and pulls can have different strengths and directions. (K- PS2-1)</t>
    </r>
  </si>
  <si>
    <t>K-PS2-2. Analyze data to determine if a design solution works as intended to change the speed or direction of an object with a push or a pull.</t>
  </si>
  <si>
    <r>
      <rPr>
        <b/>
        <sz val="11"/>
        <color theme="1"/>
        <rFont val="Arial"/>
        <family val="2"/>
      </rPr>
      <t xml:space="preserve">ETS1.A: Defining Engineering Problems
</t>
    </r>
    <r>
      <rPr>
        <sz val="11"/>
        <color theme="1"/>
        <rFont val="Arial"/>
        <family val="2"/>
      </rPr>
      <t>▪  A situation that people want to change or create can be approached as a problem to be solved through engineering. Such problems may have many acceptable solutions. (secondary to K-PS2-2)</t>
    </r>
  </si>
  <si>
    <r>
      <rPr>
        <b/>
        <sz val="11"/>
        <color theme="1"/>
        <rFont val="Arial"/>
        <family val="2"/>
      </rPr>
      <t xml:space="preserve">Cause and Effect
</t>
    </r>
    <r>
      <rPr>
        <sz val="11"/>
        <color theme="1"/>
        <rFont val="Arial"/>
        <family val="2"/>
      </rPr>
      <t>▪  Simple tests can be designed to gather evidence to support or refute student ideas about causes. (K-PS2-2)</t>
    </r>
  </si>
  <si>
    <r>
      <rPr>
        <b/>
        <sz val="11"/>
        <color theme="1"/>
        <rFont val="Arial"/>
        <family val="2"/>
      </rPr>
      <t>ETS1.B: Developing Possible Solutions</t>
    </r>
    <r>
      <rPr>
        <sz val="11"/>
        <color theme="1"/>
        <rFont val="Arial"/>
        <family val="2"/>
      </rPr>
      <t xml:space="preserve">
▪  Designs can be conveyed through sketches, drawings, or physical models. These representations are useful in communicating ideas for a problem’s solutions to other people. (secondary to K-ESS3-3)</t>
    </r>
  </si>
  <si>
    <t>Forces and Interactions: Pushes and Pulls</t>
  </si>
  <si>
    <r>
      <rPr>
        <b/>
        <sz val="11"/>
        <color theme="1"/>
        <rFont val="Arial"/>
        <family val="2"/>
      </rPr>
      <t>LS1.C: Organization for Matter and Energy Flow in Organisms</t>
    </r>
    <r>
      <rPr>
        <sz val="11"/>
        <color theme="1"/>
        <rFont val="Arial"/>
        <family val="2"/>
      </rPr>
      <t xml:space="preserve">
▪  All animals need food in order to live and grow. They obtain their food from plants or from other animals. Plants need water and light to live and grow. (K-LS1-1)</t>
    </r>
  </si>
  <si>
    <r>
      <rPr>
        <b/>
        <sz val="11"/>
        <color theme="1"/>
        <rFont val="Arial"/>
        <family val="2"/>
      </rPr>
      <t>Patterns</t>
    </r>
    <r>
      <rPr>
        <sz val="11"/>
        <color theme="1"/>
        <rFont val="Arial"/>
        <family val="2"/>
      </rPr>
      <t xml:space="preserve">
▪  Patterns in the natural and human designed world can be observed and used as evidence. (K-LS1-1)</t>
    </r>
  </si>
  <si>
    <r>
      <rPr>
        <b/>
        <sz val="11"/>
        <color theme="1"/>
        <rFont val="Arial"/>
        <family val="2"/>
      </rPr>
      <t>Systems and System Models</t>
    </r>
    <r>
      <rPr>
        <sz val="11"/>
        <color theme="1"/>
        <rFont val="Arial"/>
        <family val="2"/>
      </rPr>
      <t xml:space="preserve">
▪  Systems in the natural and designed world have parts that work together. (K-ESS3-1)</t>
    </r>
  </si>
  <si>
    <r>
      <rPr>
        <b/>
        <sz val="11"/>
        <color theme="1"/>
        <rFont val="Arial"/>
        <family val="2"/>
      </rPr>
      <t>Developing and Using Models</t>
    </r>
    <r>
      <rPr>
        <sz val="11"/>
        <color theme="1"/>
        <rFont val="Arial"/>
        <family val="2"/>
      </rPr>
      <t xml:space="preserve">
</t>
    </r>
    <r>
      <rPr>
        <i/>
        <sz val="11"/>
        <color theme="1"/>
        <rFont val="Arial"/>
        <family val="2"/>
      </rPr>
      <t>Modeling in K–2 builds on prior experiences and progresses to include using and developing models (i.e., diagram, drawing, physical replica, diorama, dramatization, or storyboard) that represent concrete events or design solutions.</t>
    </r>
    <r>
      <rPr>
        <sz val="11"/>
        <color theme="1"/>
        <rFont val="Arial"/>
        <family val="2"/>
      </rPr>
      <t xml:space="preserve">
▪  Use a model to represent relationships in the natural world. (K-ESS3-1)</t>
    </r>
  </si>
  <si>
    <r>
      <rPr>
        <b/>
        <sz val="11"/>
        <color theme="1"/>
        <rFont val="Arial"/>
        <family val="2"/>
      </rPr>
      <t>ESS3.A: Natural Resources</t>
    </r>
    <r>
      <rPr>
        <sz val="11"/>
        <color theme="1"/>
        <rFont val="Arial"/>
        <family val="2"/>
      </rPr>
      <t xml:space="preserve">
▪  Living things need water, air, and resources from the land, and they live in places that have the things they need. Humans use natural resources for everything they do. (K-ESS3-1)</t>
    </r>
  </si>
  <si>
    <t>Weather and Climate</t>
  </si>
  <si>
    <r>
      <rPr>
        <b/>
        <sz val="11"/>
        <color theme="1"/>
        <rFont val="Arial"/>
        <family val="2"/>
      </rPr>
      <t>PS3.B: Conservation of Energy and Energy Transfer</t>
    </r>
    <r>
      <rPr>
        <sz val="11"/>
        <color theme="1"/>
        <rFont val="Arial"/>
        <family val="2"/>
      </rPr>
      <t xml:space="preserve">
▪  Sunlight warms Earth’s surface. (K-PS3-1)
</t>
    </r>
  </si>
  <si>
    <r>
      <rPr>
        <b/>
        <sz val="11"/>
        <color theme="1"/>
        <rFont val="Arial"/>
        <family val="2"/>
      </rPr>
      <t>PS3.B: Conservation of Energy and Energy Transfer</t>
    </r>
    <r>
      <rPr>
        <sz val="11"/>
        <color theme="1"/>
        <rFont val="Arial"/>
        <family val="2"/>
      </rPr>
      <t xml:space="preserve">
▪  Sunlight warms Earth’s surface. (K-PS3-2)</t>
    </r>
  </si>
  <si>
    <r>
      <rPr>
        <b/>
        <sz val="11"/>
        <color theme="1"/>
        <rFont val="Arial"/>
        <family val="2"/>
      </rPr>
      <t>Cause and Effect</t>
    </r>
    <r>
      <rPr>
        <sz val="11"/>
        <color theme="1"/>
        <rFont val="Arial"/>
        <family val="2"/>
      </rPr>
      <t xml:space="preserve">
▪  Events have causes that generate observable patterns. (K-PS3-1)</t>
    </r>
  </si>
  <si>
    <r>
      <rPr>
        <b/>
        <sz val="11"/>
        <color theme="1"/>
        <rFont val="Arial"/>
        <family val="2"/>
      </rPr>
      <t>Planning and Carrying Out Investigations</t>
    </r>
    <r>
      <rPr>
        <sz val="11"/>
        <color theme="1"/>
        <rFont val="Arial"/>
        <family val="2"/>
      </rPr>
      <t xml:space="preserve">
</t>
    </r>
    <r>
      <rPr>
        <i/>
        <sz val="11"/>
        <color theme="1"/>
        <rFont val="Arial"/>
        <family val="2"/>
      </rPr>
      <t>Planning and carrying out investigations to answer questions or test solutions to problems in K–2 builds on prior experiences and progresses to simple investigations, based on fair tests, which provide data to support explanations or design solutions</t>
    </r>
    <r>
      <rPr>
        <sz val="11"/>
        <color theme="1"/>
        <rFont val="Arial"/>
        <family val="2"/>
      </rPr>
      <t>.
▪  Make observations (firsthand or from media) to collect data that can be used to make comparisons. (K-PS3-1)</t>
    </r>
  </si>
  <si>
    <r>
      <rPr>
        <b/>
        <sz val="11"/>
        <color theme="1"/>
        <rFont val="Arial"/>
        <family val="2"/>
      </rPr>
      <t>Cause and Effect</t>
    </r>
    <r>
      <rPr>
        <sz val="11"/>
        <color theme="1"/>
        <rFont val="Arial"/>
        <family val="2"/>
      </rPr>
      <t xml:space="preserve">
▪  Events have causes that generate observable patterns. (K-ESS3-3)</t>
    </r>
  </si>
  <si>
    <r>
      <rPr>
        <b/>
        <sz val="11"/>
        <color theme="1"/>
        <rFont val="Arial"/>
        <family val="2"/>
      </rPr>
      <t>Obtaining, Evaluating, and Communicating Information</t>
    </r>
    <r>
      <rPr>
        <sz val="11"/>
        <color theme="1"/>
        <rFont val="Arial"/>
        <family val="2"/>
      </rPr>
      <t xml:space="preserve">
</t>
    </r>
    <r>
      <rPr>
        <i/>
        <sz val="11"/>
        <color theme="1"/>
        <rFont val="Arial"/>
        <family val="2"/>
      </rPr>
      <t>Obtaining, evaluating, and communicating information in K–2 builds on prior experiences and uses observations and texts to communicate new information.</t>
    </r>
    <r>
      <rPr>
        <sz val="11"/>
        <color theme="1"/>
        <rFont val="Arial"/>
        <family val="2"/>
      </rPr>
      <t xml:space="preserve">
▪  Communicate solutions with others in oral and/or written forms using models and/or drawings that provide detail about scientific ideas. (K-ESS3-3)</t>
    </r>
  </si>
  <si>
    <r>
      <rPr>
        <b/>
        <sz val="11"/>
        <color theme="1"/>
        <rFont val="Arial"/>
        <family val="2"/>
      </rPr>
      <t>ESS3.C: Human Impacts on Earth Systems</t>
    </r>
    <r>
      <rPr>
        <sz val="11"/>
        <color theme="1"/>
        <rFont val="Arial"/>
        <family val="2"/>
      </rPr>
      <t xml:space="preserve">
▪  Things that people do to live comfortably can affect the world around them. But they can make choices that reduce their impacts on the land, water, air, and other living things. (K-ESS3-3)</t>
    </r>
  </si>
  <si>
    <r>
      <rPr>
        <b/>
        <sz val="11"/>
        <color theme="1"/>
        <rFont val="Arial"/>
        <family val="2"/>
      </rPr>
      <t>Constructing Explanations and Designing Solutions</t>
    </r>
    <r>
      <rPr>
        <sz val="11"/>
        <color theme="1"/>
        <rFont val="Arial"/>
        <family val="2"/>
      </rPr>
      <t xml:space="preserve">
</t>
    </r>
    <r>
      <rPr>
        <i/>
        <sz val="11"/>
        <color theme="1"/>
        <rFont val="Arial"/>
        <family val="2"/>
      </rPr>
      <t>Constructing explanations and designing solutions in K–2 builds on prior experiences and progresses to the use of evidence and ideas in constructing evidence-based accounts of natural phenomena and designing solutions.</t>
    </r>
    <r>
      <rPr>
        <sz val="11"/>
        <color theme="1"/>
        <rFont val="Arial"/>
        <family val="2"/>
      </rPr>
      <t xml:space="preserve">
▪  Use tools and materials provided to design and build a device that solves a specific problem or a solution to a specific problem. (K-PS3-2)</t>
    </r>
  </si>
  <si>
    <r>
      <rPr>
        <b/>
        <sz val="11"/>
        <color theme="1"/>
        <rFont val="Arial"/>
        <family val="2"/>
      </rPr>
      <t>Analyzing and Interpreting Data</t>
    </r>
    <r>
      <rPr>
        <sz val="11"/>
        <color theme="1"/>
        <rFont val="Arial"/>
        <family val="2"/>
      </rPr>
      <t xml:space="preserve">
</t>
    </r>
    <r>
      <rPr>
        <i/>
        <sz val="11"/>
        <color theme="1"/>
        <rFont val="Arial"/>
        <family val="2"/>
      </rPr>
      <t>Analyzing data in K–2 builds on prior experiences and progresses to collecting, recording, and sharing observations.</t>
    </r>
    <r>
      <rPr>
        <sz val="11"/>
        <color theme="1"/>
        <rFont val="Arial"/>
        <family val="2"/>
      </rPr>
      <t xml:space="preserve">
▪  Use observations (firsthand or from media) to describe patterns in the natural world in order to answer scientific questions. (K-ESS2-1)</t>
    </r>
  </si>
  <si>
    <r>
      <rPr>
        <b/>
        <sz val="11"/>
        <color theme="1"/>
        <rFont val="Arial"/>
        <family val="2"/>
      </rPr>
      <t>ESS2.D: Weather and Climate</t>
    </r>
    <r>
      <rPr>
        <sz val="11"/>
        <color theme="1"/>
        <rFont val="Arial"/>
        <family val="2"/>
      </rPr>
      <t xml:space="preserve">
▪  Weather is the combination of sunlight, wind, snow or rain, and temperature in a particular region at a particular time. People measure these conditions to describe and record the weather and to notice patterns over time. (K-ESS2-1)</t>
    </r>
  </si>
  <si>
    <r>
      <rPr>
        <b/>
        <sz val="11"/>
        <color theme="1"/>
        <rFont val="Arial"/>
        <family val="2"/>
      </rPr>
      <t>Cause and Effect</t>
    </r>
    <r>
      <rPr>
        <sz val="11"/>
        <color theme="1"/>
        <rFont val="Arial"/>
        <family val="2"/>
      </rPr>
      <t xml:space="preserve">
▪  Events have causes that generate observable patterns. (K-PS3-2)</t>
    </r>
  </si>
  <si>
    <r>
      <rPr>
        <b/>
        <sz val="11"/>
        <color theme="1"/>
        <rFont val="Arial"/>
        <family val="2"/>
      </rPr>
      <t>ESS3.B: Natural Hazards</t>
    </r>
    <r>
      <rPr>
        <sz val="11"/>
        <color theme="1"/>
        <rFont val="Arial"/>
        <family val="2"/>
      </rPr>
      <t xml:space="preserve">
▪  Some kinds of severe weather are more likely than others in a given region. Weather scientists forecast severe weather so that the communities can prepare for and respond to these events. (K-ESS3-2)</t>
    </r>
  </si>
  <si>
    <r>
      <rPr>
        <b/>
        <sz val="11"/>
        <color theme="1"/>
        <rFont val="Arial"/>
        <family val="2"/>
      </rPr>
      <t>ETS1.A: Defining and Delimiting an Engineering Problem</t>
    </r>
    <r>
      <rPr>
        <sz val="11"/>
        <color theme="1"/>
        <rFont val="Arial"/>
        <family val="2"/>
      </rPr>
      <t xml:space="preserve">
▪  Asking questions, making observations, and gathering information are helpful in thinking about problems. (secondary to K-ESS3-2)</t>
    </r>
  </si>
  <si>
    <r>
      <rPr>
        <b/>
        <sz val="11"/>
        <color theme="1"/>
        <rFont val="Arial"/>
        <family val="2"/>
      </rPr>
      <t>Asking Questions and Defining Problems</t>
    </r>
    <r>
      <rPr>
        <sz val="11"/>
        <color theme="1"/>
        <rFont val="Arial"/>
        <family val="2"/>
      </rPr>
      <t xml:space="preserve">
Asking questions and defining problems in grades K–2 builds on prior experiences and progresses to simple descriptive questions that can be tested.
▪  Ask questions based on observations to find more information about the designed world. (K-ESS3-2)</t>
    </r>
  </si>
  <si>
    <r>
      <rPr>
        <b/>
        <sz val="11"/>
        <color theme="1"/>
        <rFont val="Arial"/>
        <family val="2"/>
      </rPr>
      <t>Influence of Engineering, Technology, and Science on Society and the Natural World</t>
    </r>
    <r>
      <rPr>
        <sz val="11"/>
        <color theme="1"/>
        <rFont val="Arial"/>
        <family val="2"/>
      </rPr>
      <t xml:space="preserve">
▪  People depend on various technologies in their lives; human life would be very
different without technology. (K-ESS3-2)</t>
    </r>
  </si>
  <si>
    <r>
      <rPr>
        <b/>
        <sz val="11"/>
        <color theme="1"/>
        <rFont val="Arial"/>
        <family val="2"/>
      </rPr>
      <t>Obtaining, Evaluating, and Communicating Information</t>
    </r>
    <r>
      <rPr>
        <sz val="11"/>
        <color theme="1"/>
        <rFont val="Arial"/>
        <family val="2"/>
      </rPr>
      <t xml:space="preserve">
</t>
    </r>
    <r>
      <rPr>
        <i/>
        <sz val="11"/>
        <color theme="1"/>
        <rFont val="Arial"/>
        <family val="2"/>
      </rPr>
      <t>Obtaining, evaluating, and communicating information in K–2 builds on prior experiences and uses observations and texts to communicate new
information.</t>
    </r>
    <r>
      <rPr>
        <sz val="11"/>
        <color theme="1"/>
        <rFont val="Arial"/>
        <family val="2"/>
      </rPr>
      <t xml:space="preserve">
▪  Read grade-appropriate texts and/or use media to obtain scientific information to describe patterns in the natural world. (K-ESS3-2)</t>
    </r>
  </si>
  <si>
    <r>
      <rPr>
        <b/>
        <sz val="11"/>
        <color theme="1"/>
        <rFont val="Arial"/>
        <family val="2"/>
      </rPr>
      <t>Analyzing and Interpreting Data</t>
    </r>
    <r>
      <rPr>
        <sz val="11"/>
        <color theme="1"/>
        <rFont val="Arial"/>
        <family val="2"/>
      </rPr>
      <t xml:space="preserve">
</t>
    </r>
    <r>
      <rPr>
        <i/>
        <sz val="11"/>
        <color theme="1"/>
        <rFont val="Arial"/>
        <family val="2"/>
      </rPr>
      <t>Analyzing data in K–2 builds on prior experiences and progresses to collecting, recording, and sharing observations.</t>
    </r>
    <r>
      <rPr>
        <sz val="11"/>
        <color theme="1"/>
        <rFont val="Arial"/>
        <family val="2"/>
      </rPr>
      <t xml:space="preserve">
▪  Analyze data from tests of an object or tool to determine if it works as intended. (K-2-ETS1-3)</t>
    </r>
  </si>
  <si>
    <r>
      <rPr>
        <b/>
        <sz val="11"/>
        <color theme="1"/>
        <rFont val="Arial"/>
        <family val="2"/>
      </rPr>
      <t>ETS1.C: Optimizing the Design Solution</t>
    </r>
    <r>
      <rPr>
        <sz val="11"/>
        <color theme="1"/>
        <rFont val="Arial"/>
        <family val="2"/>
      </rPr>
      <t xml:space="preserve">
▪  Because there is always more than one possible solution to a problem, it is useful to compare and test designs. (K-2-ETS1-3)</t>
    </r>
  </si>
  <si>
    <r>
      <t xml:space="preserve">PS2.A: Forces and Motion
</t>
    </r>
    <r>
      <rPr>
        <sz val="11"/>
        <color theme="1"/>
        <rFont val="Arial"/>
        <family val="2"/>
      </rPr>
      <t>▪  Pushing or pulling on an object can change the speed or direction of its motion and can start or stop it. (K-PS2-1)</t>
    </r>
  </si>
  <si>
    <r>
      <t xml:space="preserve">PS2.B: Types of Interactions
</t>
    </r>
    <r>
      <rPr>
        <sz val="11"/>
        <color theme="1"/>
        <rFont val="Arial"/>
        <family val="2"/>
      </rPr>
      <t>▪  When objects touch or collide, they push on one another and can change motion. (K-PS2-1)</t>
    </r>
  </si>
  <si>
    <r>
      <t xml:space="preserve">PS3.C: Relationship Between Energy and Forces
</t>
    </r>
    <r>
      <rPr>
        <sz val="11"/>
        <color theme="1"/>
        <rFont val="Arial"/>
        <family val="2"/>
      </rPr>
      <t>▪  A bigger push or pull makes things speed up or slow down more quickly. (secondary to K-PS2-1)</t>
    </r>
  </si>
  <si>
    <r>
      <t xml:space="preserve">Planning and Carrying Out Investigations
</t>
    </r>
    <r>
      <rPr>
        <i/>
        <sz val="11"/>
        <color theme="1"/>
        <rFont val="Arial"/>
        <family val="2"/>
      </rPr>
      <t>Planning and carrying out investigations to answer questions or test solutions to problems in K–2 builds on prior experiences and progresses to simple investigations, based on fair tests, which provide data to support explanations or design solutions.</t>
    </r>
    <r>
      <rPr>
        <sz val="11"/>
        <color theme="1"/>
        <rFont val="Arial"/>
        <family val="2"/>
      </rPr>
      <t xml:space="preserve">
▪  With guidance, plan and conduct an investigation in collaboration with peers. (K-PS2-1)</t>
    </r>
  </si>
  <si>
    <r>
      <rPr>
        <b/>
        <sz val="11"/>
        <color theme="1"/>
        <rFont val="Arial"/>
        <family val="2"/>
      </rPr>
      <t xml:space="preserve">Cause and Effect
</t>
    </r>
    <r>
      <rPr>
        <i/>
        <sz val="11"/>
        <color theme="1"/>
        <rFont val="Arial"/>
        <family val="2"/>
      </rPr>
      <t xml:space="preserve">▪ </t>
    </r>
    <r>
      <rPr>
        <sz val="11"/>
        <color theme="1"/>
        <rFont val="Arial"/>
        <family val="2"/>
      </rPr>
      <t xml:space="preserve"> Simple tests can be designed to gather evidence to support or refute student ideas about causes. (K-PS2-1)</t>
    </r>
  </si>
  <si>
    <r>
      <rPr>
        <b/>
        <sz val="11"/>
        <color theme="1"/>
        <rFont val="Arial"/>
        <family val="2"/>
      </rPr>
      <t>Analyzing and Interpreting Data</t>
    </r>
    <r>
      <rPr>
        <sz val="11"/>
        <color theme="1"/>
        <rFont val="Arial"/>
        <family val="2"/>
      </rPr>
      <t xml:space="preserve">
</t>
    </r>
    <r>
      <rPr>
        <i/>
        <sz val="11"/>
        <color theme="1"/>
        <rFont val="Arial"/>
        <family val="2"/>
      </rPr>
      <t>Analyzing data in K–2 builds on prior experiences and progresses to collecting, recording, and sharing observations.</t>
    </r>
    <r>
      <rPr>
        <sz val="11"/>
        <color theme="1"/>
        <rFont val="Arial"/>
        <family val="2"/>
      </rPr>
      <t xml:space="preserve">
▪  Use observations (firsthand or from media) to describe patterns in the natural world in order to answer scientific questions. (K-LS1-1)</t>
    </r>
  </si>
  <si>
    <r>
      <rPr>
        <b/>
        <sz val="11"/>
        <color theme="1"/>
        <rFont val="Arial"/>
        <family val="2"/>
      </rPr>
      <t>ESS2.E: Biogeology</t>
    </r>
    <r>
      <rPr>
        <sz val="11"/>
        <color theme="1"/>
        <rFont val="Arial"/>
        <family val="2"/>
      </rPr>
      <t xml:space="preserve">
▪  Plants and animals can change their environment. (K-ESS2-2)</t>
    </r>
  </si>
  <si>
    <r>
      <rPr>
        <b/>
        <sz val="11"/>
        <color theme="1"/>
        <rFont val="Arial"/>
        <family val="2"/>
      </rPr>
      <t>ESS3.C: Human Impacts on Earth Systems</t>
    </r>
    <r>
      <rPr>
        <sz val="11"/>
        <color theme="1"/>
        <rFont val="Arial"/>
        <family val="2"/>
      </rPr>
      <t xml:space="preserve">
▪  Things that people do to live comfortably can affect the world around them. But they can make choices that reduce their impacts on the land, water, air, and other living things. (secondary to K-ESS2-2)</t>
    </r>
  </si>
  <si>
    <r>
      <rPr>
        <b/>
        <sz val="11"/>
        <color theme="1"/>
        <rFont val="Arial"/>
        <family val="2"/>
      </rPr>
      <t>Engaging in Argument from Evidence</t>
    </r>
    <r>
      <rPr>
        <sz val="11"/>
        <color theme="1"/>
        <rFont val="Arial"/>
        <family val="2"/>
      </rPr>
      <t xml:space="preserve">
</t>
    </r>
    <r>
      <rPr>
        <i/>
        <sz val="11"/>
        <color theme="1"/>
        <rFont val="Arial"/>
        <family val="2"/>
      </rPr>
      <t>Engaging in argument from evidence in K–2 builds on prior experiences and progresses to comparing ideas and representations about the natural and designed world(s).</t>
    </r>
    <r>
      <rPr>
        <sz val="11"/>
        <color theme="1"/>
        <rFont val="Arial"/>
        <family val="2"/>
      </rPr>
      <t xml:space="preserve">
▪  Construct an argument with evidence to support a claim. (K-ESS2-2)</t>
    </r>
  </si>
  <si>
    <r>
      <t xml:space="preserve">Systems and System Models
</t>
    </r>
    <r>
      <rPr>
        <sz val="11"/>
        <color theme="1"/>
        <rFont val="Arial"/>
        <family val="2"/>
      </rPr>
      <t>▪  Systems in the natural and designed world have parts that work together. (K-ESS2-2)</t>
    </r>
  </si>
  <si>
    <r>
      <rPr>
        <b/>
        <sz val="11"/>
        <color theme="1"/>
        <rFont val="Arial"/>
        <family val="2"/>
      </rPr>
      <t>ETS1.B: Developing Possible Solutions</t>
    </r>
    <r>
      <rPr>
        <sz val="11"/>
        <color theme="1"/>
        <rFont val="Arial"/>
        <family val="2"/>
      </rPr>
      <t xml:space="preserve">
▪  Designs can be conveyed through sketches, drawings, or physical models. These representations are useful in communicating ideas for a problem’s solutions to other people. (K-2-ETS1-2)</t>
    </r>
  </si>
  <si>
    <r>
      <rPr>
        <b/>
        <sz val="11"/>
        <color theme="1"/>
        <rFont val="Arial"/>
        <family val="2"/>
      </rPr>
      <t>Asking Questions and Defining Problems</t>
    </r>
    <r>
      <rPr>
        <sz val="11"/>
        <color theme="1"/>
        <rFont val="Arial"/>
        <family val="2"/>
      </rPr>
      <t xml:space="preserve">
</t>
    </r>
    <r>
      <rPr>
        <i/>
        <sz val="11"/>
        <color theme="1"/>
        <rFont val="Arial"/>
        <family val="2"/>
      </rPr>
      <t>Asking questions and defining problems in K–2 builds on prior experiences and progresses to simple descriptive questions.</t>
    </r>
    <r>
      <rPr>
        <sz val="11"/>
        <color theme="1"/>
        <rFont val="Arial"/>
        <family val="2"/>
      </rPr>
      <t xml:space="preserve">
▪  Define a simple problem that can be solved through the development of a new or improved object or tool. (K-2- ETS1-1)</t>
    </r>
  </si>
  <si>
    <t>Interdependent Relationships in Ecosystems: Animals, Plants, and Their Environment:</t>
  </si>
  <si>
    <t>K-LS1-1: Use observations to describe patterns of what plants and animals (including humans) need to survive.</t>
  </si>
  <si>
    <t xml:space="preserve">K-ESS2-2: Construct an argument supported by evidence for how plants and animals (including humans) can change the environment to meet their needs. </t>
  </si>
  <si>
    <t>K-ESS3-1: Use a model to represent the relationship between the needs of different plants or animals (including humans) and the places they live.</t>
  </si>
  <si>
    <t>K-ESS3-3: Communicate solutions that will reduce the impact of humans on the land, water, air, and/or other living things in the local environment.</t>
  </si>
  <si>
    <t>K-PS3-1: Make observations to determine the effect of sunlight on Earth’s surface.</t>
  </si>
  <si>
    <t>K-PS3-2: Use tools and materials to design and build a structure that will reduce the warming effect of sunlight on an area.</t>
  </si>
  <si>
    <t>K-2-ETS1-3: Analyze data from tests of two objects designed to solve the same problem to compare the strengths and weaknesses of how each performs.</t>
  </si>
  <si>
    <t>K-2-ETS1-2: Develop a simple sketch, drawing, or physical model to illustrate how the shape of an object helps it function as needed to solve a given problem.</t>
  </si>
  <si>
    <t>K-ESS3-2: Ask questions to obtain information about the purpose of weather forecasting to prepare for, and respond to, severe weather.</t>
  </si>
  <si>
    <t>K-ESS2-1: Use and share observations of local weather conditions to describe patterns over time.</t>
  </si>
  <si>
    <t>Section I Total Score</t>
  </si>
  <si>
    <t>SECTION 2: Other Relevant Criteria – Publisher’s Criteria</t>
  </si>
  <si>
    <t>Materials aligned with standards provide sequential, cumulative instruction and practice opportunities for a full range of foundational skills. Specify or cite how the following high quality indicators occur within this instructional material.</t>
  </si>
  <si>
    <r>
      <rPr>
        <b/>
        <u/>
        <sz val="11"/>
        <color theme="1"/>
        <rFont val="Arial"/>
        <family val="2"/>
      </rPr>
      <t>Learning Progressions</t>
    </r>
    <r>
      <rPr>
        <b/>
        <sz val="11"/>
        <color theme="1"/>
        <rFont val="Arial"/>
        <family val="2"/>
      </rPr>
      <t xml:space="preserve">: </t>
    </r>
    <r>
      <rPr>
        <sz val="11"/>
        <color theme="1"/>
        <rFont val="Arial"/>
        <family val="2"/>
      </rPr>
      <t xml:space="preserve">The overall organization of the materials and the
development of content skills and practices are coherent and support student mastery of the standards. The </t>
    </r>
    <r>
      <rPr>
        <b/>
        <sz val="11"/>
        <color theme="1"/>
        <rFont val="Arial"/>
        <family val="2"/>
      </rPr>
      <t>progression of learning</t>
    </r>
    <r>
      <rPr>
        <sz val="11"/>
        <color theme="1"/>
        <rFont val="Arial"/>
        <family val="2"/>
      </rPr>
      <t xml:space="preserve"> is coordinated over time, clear and organized to prevent student misunderstanding.
</t>
    </r>
  </si>
  <si>
    <r>
      <rPr>
        <b/>
        <u/>
        <sz val="11"/>
        <color theme="1"/>
        <rFont val="Arial"/>
        <family val="2"/>
      </rPr>
      <t>Learning Progressions</t>
    </r>
    <r>
      <rPr>
        <b/>
        <sz val="11"/>
        <color theme="1"/>
        <rFont val="Arial"/>
        <family val="2"/>
      </rPr>
      <t xml:space="preserve">: </t>
    </r>
    <r>
      <rPr>
        <sz val="11"/>
        <color theme="1"/>
        <rFont val="Arial"/>
        <family val="2"/>
      </rPr>
      <t xml:space="preserve">Students apply mathematical thinking when applicable. They are not introduced to math skills that are beyond the applicable grade’s expectations in the New Mexico Common Core Standards for Mathematics. </t>
    </r>
    <r>
      <rPr>
        <b/>
        <sz val="11"/>
        <color theme="1"/>
        <rFont val="Arial"/>
        <family val="2"/>
      </rPr>
      <t>Math connections</t>
    </r>
    <r>
      <rPr>
        <sz val="11"/>
        <color theme="1"/>
        <rFont val="Arial"/>
        <family val="2"/>
      </rPr>
      <t xml:space="preserve"> are made explicit through clear references to the math standards, specifically in teacher materials.</t>
    </r>
  </si>
  <si>
    <r>
      <rPr>
        <b/>
        <u/>
        <sz val="11"/>
        <color theme="1"/>
        <rFont val="Arial"/>
        <family val="2"/>
      </rPr>
      <t>Learning Progressions</t>
    </r>
    <r>
      <rPr>
        <b/>
        <sz val="11"/>
        <color theme="1"/>
        <rFont val="Arial"/>
        <family val="2"/>
      </rPr>
      <t xml:space="preserve">: </t>
    </r>
    <r>
      <rPr>
        <sz val="11"/>
        <color theme="1"/>
        <rFont val="Arial"/>
        <family val="2"/>
      </rPr>
      <t xml:space="preserve">Materials are coherent, sequenced within and across units to build students’ depth of knowledge.
</t>
    </r>
  </si>
  <si>
    <r>
      <rPr>
        <b/>
        <u/>
        <sz val="11"/>
        <color theme="1"/>
        <rFont val="Arial"/>
        <family val="2"/>
      </rPr>
      <t>Learning Progressions</t>
    </r>
    <r>
      <rPr>
        <b/>
        <sz val="11"/>
        <color theme="1"/>
        <rFont val="Arial"/>
        <family val="2"/>
      </rPr>
      <t xml:space="preserve">: </t>
    </r>
    <r>
      <rPr>
        <sz val="11"/>
        <color theme="1"/>
        <rFont val="Arial"/>
        <family val="2"/>
      </rPr>
      <t xml:space="preserve">Materials use phenomena or design problems to focus student on learning goals. </t>
    </r>
  </si>
  <si>
    <r>
      <rPr>
        <b/>
        <u/>
        <sz val="11"/>
        <color theme="1"/>
        <rFont val="Arial"/>
        <family val="2"/>
      </rPr>
      <t>Learning Progressions</t>
    </r>
    <r>
      <rPr>
        <b/>
        <sz val="11"/>
        <color theme="1"/>
        <rFont val="Arial"/>
        <family val="2"/>
      </rPr>
      <t xml:space="preserve">: </t>
    </r>
    <r>
      <rPr>
        <sz val="11"/>
        <color theme="1"/>
        <rFont val="Arial"/>
        <family val="2"/>
      </rPr>
      <t>Materials are based on scientifically accurate and grade-level appropriate learning goals.</t>
    </r>
  </si>
  <si>
    <r>
      <rPr>
        <b/>
        <u/>
        <sz val="11"/>
        <color theme="1"/>
        <rFont val="Arial"/>
        <family val="2"/>
      </rPr>
      <t>Scaffolding and Support</t>
    </r>
    <r>
      <rPr>
        <b/>
        <sz val="11"/>
        <color theme="1"/>
        <rFont val="Arial"/>
        <family val="2"/>
      </rPr>
      <t>:</t>
    </r>
    <r>
      <rPr>
        <sz val="11"/>
        <color theme="1"/>
        <rFont val="Arial"/>
        <family val="2"/>
      </rPr>
      <t xml:space="preserve"> Students have opportunity to share their knowledge and experiences in relation to the topic at the beginning of an instructional unit.</t>
    </r>
  </si>
  <si>
    <r>
      <rPr>
        <b/>
        <u/>
        <sz val="11"/>
        <color theme="1"/>
        <rFont val="Arial"/>
        <family val="2"/>
      </rPr>
      <t>Scaffolding and Support</t>
    </r>
    <r>
      <rPr>
        <b/>
        <sz val="11"/>
        <color theme="1"/>
        <rFont val="Arial"/>
        <family val="2"/>
      </rPr>
      <t xml:space="preserve">: </t>
    </r>
    <r>
      <rPr>
        <sz val="11"/>
        <color theme="1"/>
        <rFont val="Arial"/>
        <family val="2"/>
      </rPr>
      <t>Materials emphasize revisiting student ideas when new information is presented or acquired.</t>
    </r>
  </si>
  <si>
    <r>
      <rPr>
        <b/>
        <u/>
        <sz val="11"/>
        <color rgb="FF000000"/>
        <rFont val="Arial"/>
        <family val="2"/>
      </rPr>
      <t>Scaffolding and Support</t>
    </r>
    <r>
      <rPr>
        <b/>
        <sz val="11"/>
        <color rgb="FF000000"/>
        <rFont val="Arial"/>
        <family val="2"/>
      </rPr>
      <t xml:space="preserve">: </t>
    </r>
    <r>
      <rPr>
        <sz val="11"/>
        <color rgb="FF000000"/>
        <rFont val="Arial"/>
        <family val="2"/>
      </rPr>
      <t xml:space="preserve">Appropriate suggestions and materials are provided for </t>
    </r>
    <r>
      <rPr>
        <b/>
        <sz val="11"/>
        <color rgb="FF000000"/>
        <rFont val="Arial"/>
        <family val="2"/>
      </rPr>
      <t>differentiated instruction</t>
    </r>
    <r>
      <rPr>
        <sz val="11"/>
        <color rgb="FF000000"/>
        <rFont val="Arial"/>
        <family val="2"/>
      </rPr>
      <t xml:space="preserve"> supporting varying student needs (including students who are gifted and talented as well as those with learning difficulties) at the unit and lesson level (e.g., alternative teaching approaches, pacing, instructional delivery options, suggestions for addressing common student difficulties to meet standards, etc.).</t>
    </r>
  </si>
  <si>
    <r>
      <rPr>
        <b/>
        <u/>
        <sz val="11"/>
        <color theme="1"/>
        <rFont val="Arial"/>
        <family val="2"/>
      </rPr>
      <t>Learning Progressions</t>
    </r>
    <r>
      <rPr>
        <b/>
        <sz val="11"/>
        <color theme="1"/>
        <rFont val="Arial"/>
        <family val="2"/>
      </rPr>
      <t xml:space="preserve">: </t>
    </r>
    <r>
      <rPr>
        <sz val="11"/>
        <color theme="1"/>
        <rFont val="Arial"/>
        <family val="2"/>
      </rPr>
      <t>Students have the opportuntiy to revisit their learning around the Disciplinary Core Ideas (DCIs), Crosscutting Concepts (CCCs) and Science and Engineering Practices (SEPs).</t>
    </r>
  </si>
  <si>
    <r>
      <rPr>
        <b/>
        <u/>
        <sz val="11"/>
        <color theme="1"/>
        <rFont val="Arial"/>
        <family val="2"/>
      </rPr>
      <t>Learning Progressions</t>
    </r>
    <r>
      <rPr>
        <b/>
        <sz val="11"/>
        <color theme="1"/>
        <rFont val="Arial"/>
        <family val="2"/>
      </rPr>
      <t xml:space="preserve">: </t>
    </r>
    <r>
      <rPr>
        <sz val="11"/>
        <color theme="1"/>
        <rFont val="Arial"/>
        <family val="2"/>
      </rPr>
      <t xml:space="preserve">Materials are based on learning goals: 1) goals for learning DCIs, CCCs, and SEPs from NGSS integrated as three-dimensional learning; 2) the nature of science, engineering, technology and applications of science from NGSS. </t>
    </r>
  </si>
  <si>
    <r>
      <rPr>
        <b/>
        <u/>
        <sz val="11"/>
        <color rgb="FF000000"/>
        <rFont val="Arial"/>
        <family val="2"/>
      </rPr>
      <t>Scaffolding and Support</t>
    </r>
    <r>
      <rPr>
        <sz val="11"/>
        <color rgb="FF000000"/>
        <rFont val="Arial"/>
        <family val="2"/>
      </rPr>
      <t xml:space="preserve">: There are separate </t>
    </r>
    <r>
      <rPr>
        <b/>
        <sz val="11"/>
        <color rgb="FF000000"/>
        <rFont val="Arial"/>
        <family val="2"/>
      </rPr>
      <t>teacher support</t>
    </r>
    <r>
      <rPr>
        <sz val="11"/>
        <color rgb="FF000000"/>
        <rFont val="Arial"/>
        <family val="2"/>
      </rPr>
      <t xml:space="preserve"> materials including: scientific background knowledge, support in three-dimensional learning, learning progressions, common student misconceptions and suggestions to address them, guidance targeting speaking and writing in the science classroom (i.e. conversation guides, sample scripts, rubrics, exemplar student responses).</t>
    </r>
  </si>
  <si>
    <r>
      <rPr>
        <b/>
        <u/>
        <sz val="11"/>
        <color theme="1"/>
        <rFont val="Arial"/>
        <family val="2"/>
      </rPr>
      <t>Assessment</t>
    </r>
    <r>
      <rPr>
        <b/>
        <sz val="11"/>
        <color theme="1"/>
        <rFont val="Arial"/>
        <family val="2"/>
      </rPr>
      <t xml:space="preserve">: </t>
    </r>
    <r>
      <rPr>
        <sz val="11"/>
        <color theme="1"/>
        <rFont val="Arial"/>
        <family val="2"/>
      </rPr>
      <t xml:space="preserve">Materials embed student assessments that are accompanied by student work </t>
    </r>
    <r>
      <rPr>
        <b/>
        <sz val="11"/>
        <color theme="1"/>
        <rFont val="Arial"/>
        <family val="2"/>
      </rPr>
      <t>exemplars</t>
    </r>
    <r>
      <rPr>
        <sz val="11"/>
        <color theme="1"/>
        <rFont val="Arial"/>
        <family val="2"/>
      </rPr>
      <t xml:space="preserve"> and score identification of concepts and skills to support further instruction and differentiation, remediation or acceleration. </t>
    </r>
  </si>
  <si>
    <r>
      <rPr>
        <b/>
        <sz val="11"/>
        <color theme="1"/>
        <rFont val="Arial"/>
        <family val="2"/>
      </rPr>
      <t>Interdependence of Science, Engineering, and Technology</t>
    </r>
    <r>
      <rPr>
        <sz val="11"/>
        <color theme="1"/>
        <rFont val="Arial"/>
        <family val="2"/>
      </rPr>
      <t xml:space="preserve">
▪  People encounter questions about the natural world every day. (K-ESS3-2) </t>
    </r>
  </si>
  <si>
    <r>
      <t xml:space="preserve">Scientific Investigations Use a Variety of Methods
</t>
    </r>
    <r>
      <rPr>
        <sz val="11"/>
        <color theme="1"/>
        <rFont val="Arial"/>
        <family val="2"/>
      </rPr>
      <t>▪  Scientists use different ways to study the world. (K-PS2-1)</t>
    </r>
  </si>
  <si>
    <r>
      <rPr>
        <b/>
        <sz val="11"/>
        <color theme="1"/>
        <rFont val="Arial"/>
        <family val="2"/>
      </rPr>
      <t>Scientific Knowledge is Based on Empirical Evidence</t>
    </r>
    <r>
      <rPr>
        <sz val="11"/>
        <color theme="1"/>
        <rFont val="Arial"/>
        <family val="2"/>
      </rPr>
      <t xml:space="preserve">
▪  Scientists look for patterns and order when making observations about the world. (K-LS1-1)</t>
    </r>
  </si>
  <si>
    <r>
      <rPr>
        <b/>
        <sz val="11"/>
        <color theme="1"/>
        <rFont val="Arial"/>
        <family val="2"/>
      </rPr>
      <t>Scientific Investigations Use a Variety of Methods</t>
    </r>
    <r>
      <rPr>
        <sz val="11"/>
        <color theme="1"/>
        <rFont val="Arial"/>
        <family val="2"/>
      </rPr>
      <t xml:space="preserve">
▪  Scientists use different ways to study the world. (K-PS3-1)</t>
    </r>
  </si>
  <si>
    <r>
      <rPr>
        <b/>
        <sz val="11"/>
        <color theme="1"/>
        <rFont val="Arial"/>
        <family val="2"/>
      </rPr>
      <t>Science Knowledge is Based on Empirical Evidence</t>
    </r>
    <r>
      <rPr>
        <sz val="11"/>
        <color theme="1"/>
        <rFont val="Arial"/>
        <family val="2"/>
      </rPr>
      <t xml:space="preserve">
▪  Scientists look for patterns and order when making observations about the world. (K-ESS2-1)</t>
    </r>
  </si>
  <si>
    <r>
      <rPr>
        <b/>
        <sz val="11"/>
        <color theme="1"/>
        <rFont val="Arial"/>
        <family val="2"/>
      </rPr>
      <t>Patterns</t>
    </r>
    <r>
      <rPr>
        <sz val="11"/>
        <color theme="1"/>
        <rFont val="Arial"/>
        <family val="2"/>
      </rPr>
      <t xml:space="preserve">
▪  Patterns in the natural world can be observed, used to describe phenomena, and used as evidence. (K-ESS2-1)</t>
    </r>
  </si>
  <si>
    <t>PE</t>
  </si>
  <si>
    <t>development of a new or improved object or tool.</t>
  </si>
  <si>
    <t>K-2-ETS1-1: Ask questions, make observations, and gather information about a situation people want to change to define a simple problem that can be solved through the</t>
  </si>
  <si>
    <t xml:space="preserve">Publisher Instructions:
 Citations for Section 2 “Other Relevant Criteria” will usually refer to the Teacher Edition, but may refer to the Student Edition.
 Section 2 criteria are scored as to whether the evidence occurs in the instructional material; they are NOT scored using Bloom’s. 
 List one citation per occurrence cell.
 All three citation occurrences must be found satisfactory in the cited material by the Reviewer to meet the requirements of the indicator.
</t>
  </si>
  <si>
    <t xml:space="preserve">Reviewer Instructions: 
 Use the Teacher’s Edition and the Student Edition to conduct this portion of the review.
          o Three (3):  All 3 citations must meet the requirements of the indicator.
          o Zero (0):  One or more citations did not meet the requirements of the indicator.
</t>
  </si>
  <si>
    <r>
      <t xml:space="preserve">PS2.A: Forces and Motion
</t>
    </r>
    <r>
      <rPr>
        <sz val="11"/>
        <color theme="1"/>
        <rFont val="Arial"/>
        <family val="2"/>
      </rPr>
      <t>▪  Pushes and pulls can have different strengths and directions. (K- PS2-2)</t>
    </r>
  </si>
  <si>
    <r>
      <t xml:space="preserve">PS2.A: Forces and Motion
</t>
    </r>
    <r>
      <rPr>
        <sz val="11"/>
        <color theme="1"/>
        <rFont val="Arial"/>
        <family val="2"/>
      </rPr>
      <t>▪  Pushing or pulling on an object can change the speed or direction of its motion and can start or stop it. (K-PS2-2)</t>
    </r>
  </si>
  <si>
    <r>
      <t xml:space="preserve">Cause and Effect
</t>
    </r>
    <r>
      <rPr>
        <sz val="11"/>
        <color theme="1"/>
        <rFont val="Arial"/>
        <family val="2"/>
      </rPr>
      <t>▪  Events have causes that generate observable patterns. (K-ESS3-2)</t>
    </r>
  </si>
  <si>
    <t>Score</t>
  </si>
  <si>
    <t>Y</t>
  </si>
  <si>
    <t>N</t>
  </si>
  <si>
    <t>Section II Total Score</t>
  </si>
  <si>
    <r>
      <t xml:space="preserve">SECTION 1: Content Standards, Benchmarks and Performance Standards 6.29.10.8 CONTENT STANDARDS WITH BENCHMARKS AND PERFORMANCE STANDARDS FOR SCIENCE, GRADES K-12:  </t>
    </r>
    <r>
      <rPr>
        <sz val="12"/>
        <color theme="0"/>
        <rFont val="Arial"/>
        <family val="2"/>
      </rPr>
      <t>The New Mexico STEM-ready science standards established by the department are organized based on the Science Domains Model</t>
    </r>
  </si>
  <si>
    <t>The "Reviewer Comment" box may be used to add comments regarding certain anomalies or questions about citations as necessary.</t>
  </si>
  <si>
    <r>
      <rPr>
        <b/>
        <u/>
        <sz val="16"/>
        <rFont val="Arial"/>
        <family val="2"/>
      </rPr>
      <t>Reviewer Instructions:</t>
    </r>
    <r>
      <rPr>
        <b/>
        <sz val="11"/>
        <rFont val="Arial"/>
        <family val="2"/>
      </rPr>
      <t xml:space="preserve">  
• Use the Student Edition, Teacher Edition, or Student Workbook to conduct this portion of the review. 
• You will be scoring the bulleted portion of the criteria. 
• Use the drop down menu in the box to the right of each citation to register your score for that citation.
• Within each Performance Expectation (PE), except for New Mexico Companion Standards: 
          o Disciplinary Core Ideas (DCI) {</t>
    </r>
    <r>
      <rPr>
        <b/>
        <sz val="11"/>
        <color theme="9" tint="-0.249977111117893"/>
        <rFont val="Arial"/>
        <family val="2"/>
      </rPr>
      <t>orange</t>
    </r>
    <r>
      <rPr>
        <b/>
        <sz val="11"/>
        <rFont val="Arial"/>
        <family val="2"/>
      </rPr>
      <t xml:space="preserve">} will be scored first. They will be scored on their occurrence within the cited material. 
                     DCI’s must be present and clear in each of the citations in order to receive the full points available. For each citation, if the DCI is present and clear place a “Y” in the box to the right of the citation.
                     If any DCI is not present or clear in any citation, a score of zero [0] will be given. If the DCI is not present or clear, place a “N” in the box to the right of the citation. Then place a Zero [0] in the yellow score box using the drop down menu. Move to the next PE.
                     If any DCI score is Zero [0] within a PE, do not score the corresponding Science and Engineering Practice (SEP), Crosscutting Concept (CCC), and/or Connections to Nature &amp; Science or Connections to Engineering, Technology and Applications of Science within that PE. Move on to the next PE.
                     If all DCI’s are present, clear and have been marked with a “Y,” using the drop down menu at the bottom of the yellow score column for that PE, place a “15” in the box and go on to review and score the other criteria within that PE.
</t>
    </r>
  </si>
  <si>
    <r>
      <t xml:space="preserve">          o Science and Engineering Practices (SEP) {</t>
    </r>
    <r>
      <rPr>
        <b/>
        <sz val="11"/>
        <color rgb="FF0070C0"/>
        <rFont val="Arial"/>
        <family val="2"/>
      </rPr>
      <t>blue</t>
    </r>
    <r>
      <rPr>
        <b/>
        <sz val="11"/>
        <rFont val="Arial"/>
        <family val="2"/>
      </rPr>
      <t>} and the Crosscutting Concepts (CCC) {</t>
    </r>
    <r>
      <rPr>
        <b/>
        <sz val="11"/>
        <color rgb="FF00B050"/>
        <rFont val="Arial"/>
        <family val="2"/>
      </rPr>
      <t>green</t>
    </r>
    <r>
      <rPr>
        <b/>
        <sz val="11"/>
        <rFont val="Arial"/>
        <family val="2"/>
      </rPr>
      <t>} will be scored if the DCI’s within the PE have received full points available.
                     The SEP's and CCC's will be scored as to whether the evidence demonstrates application of Bloom’s Taxonomy at the highest citation levels. Using the drop down menu in the cell directly to the right of the citation, assign the citation a number based on the Citation Level of Bloom’s Taxonomy that is demonstrated in the citation:
                              • A Three [3]: The citation demonstrates Bloom’s Citation Level 3.
                              • A Two [2]: The citation demonstrates Bloom’s Citation Level 2.
                              • A One [1]: The citation demonstrates Bloom’s Citation Level 1.
                              • Zero [0]: The citation does not meet Citation Level 1, Level 2, Level 3 or it does not address the standard.
           o Connections to Nature and Science and Connections to Engineering, Technology and Applications of Science {</t>
    </r>
    <r>
      <rPr>
        <b/>
        <sz val="11"/>
        <color theme="0"/>
        <rFont val="Arial"/>
        <family val="2"/>
      </rPr>
      <t>white</t>
    </r>
    <r>
      <rPr>
        <b/>
        <sz val="11"/>
        <rFont val="Arial"/>
        <family val="2"/>
      </rPr>
      <t>}:
                     Connections are scored based on occurrence. Using the drop down menu in the cell directly to the right of the citation, assign a number based on the occurrence: 
                              • A One [1]: The citation is present and clear.
                              • Zero [0]: The citation is not present or clear.
           o New Mexico Companion standards {</t>
    </r>
    <r>
      <rPr>
        <b/>
        <sz val="11"/>
        <color theme="0"/>
        <rFont val="Arial"/>
        <family val="2"/>
      </rPr>
      <t>white</t>
    </r>
    <r>
      <rPr>
        <b/>
        <sz val="11"/>
        <rFont val="Arial"/>
        <family val="2"/>
      </rPr>
      <t xml:space="preserve">}
                     Connections are scored based on occurrence. Using the drop down menu in the cell directly to the right of the citation, assign a number based on the occurrence: 
                              • A One [1]: The citation is present and clear.
                              • Zero [0]: The citation is not present or clear.
</t>
    </r>
  </si>
  <si>
    <r>
      <rPr>
        <b/>
        <u/>
        <sz val="16"/>
        <color theme="0"/>
        <rFont val="Arial"/>
        <family val="2"/>
      </rPr>
      <t>Scoring:</t>
    </r>
    <r>
      <rPr>
        <b/>
        <sz val="11"/>
        <color theme="0"/>
        <rFont val="Arial"/>
        <family val="2"/>
      </rPr>
      <t xml:space="preserve">
• Each Performance Expectation has the potential of scoring Thirty [30] points. 
          o DCI’s in their entirety will be awarded Fifteen [15] points if they are all present in each of the citations and satisfactorily meet the requirements of the standard.
          o If all DCI’s are met, SEP’s and CCC’s are scored against Bloom’s Taxonomy and will be awarded points according to the highest Citation Level demonstrated in the material. SEP’s and CCC’s have the potential of receiving Fourteen [14] or Fifteen [15] points.
                     Fifteen [15] Points = Performance Expectations with No Connection
                     Fourteen [14] Points = Performance Expectations with Connection(s)
          o Connections are awarded points on occurrences. Each Connection found to satisfactorily meet the requirements will receive the points available for that Connection, if all DCI’s are met. Connections in their entirety are awarded One [1] point for each Performance Expectation that contains one or more Connections.  
          o New Mexico Companion Standards are awarded points on occurrences. Each Companion Standard found to satisfactorily meet the requirements will receive Seven-and-a-half [7.5] points.</t>
    </r>
    <r>
      <rPr>
        <sz val="11"/>
        <color theme="0"/>
        <rFont val="Arial"/>
        <family val="2"/>
      </rPr>
      <t xml:space="preserve"> </t>
    </r>
    <r>
      <rPr>
        <b/>
        <sz val="11"/>
        <color theme="0"/>
        <rFont val="Arial"/>
        <family val="2"/>
      </rPr>
      <t xml:space="preserve">
</t>
    </r>
  </si>
  <si>
    <r>
      <rPr>
        <b/>
        <u/>
        <sz val="16"/>
        <rFont val="Arial"/>
        <family val="2"/>
      </rPr>
      <t>Publisher Instructions:</t>
    </r>
    <r>
      <rPr>
        <b/>
        <sz val="11"/>
        <rFont val="Arial"/>
        <family val="2"/>
      </rPr>
      <t xml:space="preserve">
• Citations for Section I will refer to the Student Edition, Teacher Edition, or Student Workbook
• For Section I, you may enter one citation per cell available.
• The reviewer will be scoring the portion of the criteria that is bulleted.
• Within each Performance Expectation (PE): 
          o Disciplinary Core Ideas (DCI's) {</t>
    </r>
    <r>
      <rPr>
        <b/>
        <sz val="11"/>
        <color theme="9" tint="-0.249977111117893"/>
        <rFont val="Arial"/>
        <family val="2"/>
      </rPr>
      <t>orange</t>
    </r>
    <r>
      <rPr>
        <b/>
        <sz val="11"/>
        <rFont val="Arial"/>
        <family val="2"/>
      </rPr>
      <t>} will be scored on their occurrences in the cited material. All DCI’s must be present and clear in each of the citations to receive full points available. If any DCI is not present or clear in any citation, a score of zero [0] will be given for that section and the remainder of the Performance Expectation will not    be scored.
          o Science and Engineering Practices (SEP) {</t>
    </r>
    <r>
      <rPr>
        <b/>
        <sz val="11"/>
        <color theme="3" tint="0.39997558519241921"/>
        <rFont val="Arial"/>
        <family val="2"/>
      </rPr>
      <t>blue</t>
    </r>
    <r>
      <rPr>
        <b/>
        <sz val="11"/>
        <rFont val="Arial"/>
        <family val="2"/>
      </rPr>
      <t>} and Crosscutting Concepts (CCC) {</t>
    </r>
    <r>
      <rPr>
        <b/>
        <sz val="11"/>
        <color rgb="FF00B050"/>
        <rFont val="Arial"/>
        <family val="2"/>
      </rPr>
      <t>green</t>
    </r>
    <r>
      <rPr>
        <b/>
        <sz val="11"/>
        <rFont val="Arial"/>
        <family val="2"/>
      </rPr>
      <t>} criteria are scored as to whether the cited material demonstrates application of Bloom’s Taxonomy at the higher citation levels. [3,2,1,0]. 
          o Connections to Nature and Science and Connections to Engineering, Technology and Applications of Science {</t>
    </r>
    <r>
      <rPr>
        <b/>
        <sz val="11"/>
        <color theme="0"/>
        <rFont val="Arial"/>
        <family val="2"/>
      </rPr>
      <t>white</t>
    </r>
    <r>
      <rPr>
        <b/>
        <sz val="11"/>
        <rFont val="Arial"/>
        <family val="2"/>
      </rPr>
      <t>} will be scored on their occurrences. The Connections must be present and clear in the citation in order to receive all points available. If the Connections are not present or clear in the citation, it will receive a score of zero [0].
          o New Mexico Companion Standards {</t>
    </r>
    <r>
      <rPr>
        <b/>
        <sz val="11"/>
        <color theme="0"/>
        <rFont val="Arial"/>
        <family val="2"/>
      </rPr>
      <t>white</t>
    </r>
    <r>
      <rPr>
        <b/>
        <sz val="11"/>
        <rFont val="Arial"/>
        <family val="2"/>
      </rPr>
      <t>} will be scored on their occurrences. The Companion Standards must be present and clear in the citation in order to receive all points available. If the Companion Standards are not present or clear in the citation, it will receive a score of zero [0].</t>
    </r>
    <r>
      <rPr>
        <b/>
        <sz val="11"/>
        <color theme="0"/>
        <rFont val="Arial"/>
        <family val="2"/>
      </rPr>
      <t xml:space="preserve">
</t>
    </r>
  </si>
  <si>
    <t>FORM F.0 Citation Alignment and Scoring Rubric -                                                                              2018 Science Education Grade 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</si>
</sst>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mm/dd/yy;@"/>
  </numFmts>
  <fonts count="37" x14ac:knownFonts="1">
    <font>
      <sz val="11"/>
      <color theme="1"/>
      <name val="Calibri"/>
      <family val="2"/>
      <scheme val="minor"/>
    </font>
    <font>
      <sz val="16"/>
      <color rgb="FF000000"/>
      <name val="Calibri"/>
      <family val="2"/>
      <scheme val="minor"/>
    </font>
    <font>
      <sz val="11"/>
      <color rgb="FF000000"/>
      <name val="Calibri"/>
      <family val="2"/>
      <scheme val="minor"/>
    </font>
    <font>
      <sz val="11"/>
      <color rgb="FF000000"/>
      <name val="Arial"/>
      <family val="2"/>
    </font>
    <font>
      <b/>
      <sz val="12"/>
      <color rgb="FFFF0000"/>
      <name val="Arial"/>
      <family val="2"/>
    </font>
    <font>
      <b/>
      <sz val="11"/>
      <color theme="1"/>
      <name val="Calibri"/>
      <family val="2"/>
      <scheme val="minor"/>
    </font>
    <font>
      <u/>
      <sz val="11"/>
      <color theme="10"/>
      <name val="Calibri"/>
      <family val="2"/>
      <scheme val="minor"/>
    </font>
    <font>
      <u/>
      <sz val="11"/>
      <color theme="11"/>
      <name val="Calibri"/>
      <family val="2"/>
      <scheme val="minor"/>
    </font>
    <font>
      <b/>
      <sz val="12"/>
      <color theme="1"/>
      <name val="Arial"/>
      <family val="2"/>
    </font>
    <font>
      <sz val="12"/>
      <color theme="1"/>
      <name val="Arial"/>
      <family val="2"/>
    </font>
    <font>
      <sz val="11"/>
      <color theme="1"/>
      <name val="Arial"/>
      <family val="2"/>
    </font>
    <font>
      <b/>
      <sz val="11"/>
      <color theme="1"/>
      <name val="Arial"/>
      <family val="2"/>
    </font>
    <font>
      <b/>
      <sz val="18"/>
      <name val="Arial"/>
      <family val="2"/>
    </font>
    <font>
      <b/>
      <sz val="24"/>
      <color theme="0"/>
      <name val="Arial"/>
      <family val="2"/>
    </font>
    <font>
      <b/>
      <sz val="20"/>
      <color theme="1"/>
      <name val="Arial"/>
      <family val="2"/>
    </font>
    <font>
      <b/>
      <i/>
      <sz val="12"/>
      <name val="Arial"/>
      <family val="2"/>
    </font>
    <font>
      <b/>
      <sz val="12"/>
      <name val="Arial"/>
      <family val="2"/>
    </font>
    <font>
      <b/>
      <sz val="11"/>
      <name val="Arial"/>
      <family val="2"/>
    </font>
    <font>
      <b/>
      <sz val="16"/>
      <color theme="1"/>
      <name val="Calibri"/>
      <family val="2"/>
      <scheme val="minor"/>
    </font>
    <font>
      <b/>
      <sz val="18"/>
      <color theme="1"/>
      <name val="Arial"/>
      <family val="2"/>
    </font>
    <font>
      <i/>
      <sz val="11"/>
      <color theme="1"/>
      <name val="Arial"/>
      <family val="2"/>
    </font>
    <font>
      <b/>
      <sz val="11"/>
      <color rgb="FF000000"/>
      <name val="Arial"/>
      <family val="2"/>
    </font>
    <font>
      <b/>
      <u/>
      <sz val="12"/>
      <color theme="1"/>
      <name val="Arial"/>
      <family val="2"/>
    </font>
    <font>
      <b/>
      <u/>
      <sz val="11"/>
      <color theme="1"/>
      <name val="Arial"/>
      <family val="2"/>
    </font>
    <font>
      <b/>
      <u/>
      <sz val="11"/>
      <color rgb="FF000000"/>
      <name val="Arial"/>
      <family val="2"/>
    </font>
    <font>
      <b/>
      <sz val="12"/>
      <color theme="0"/>
      <name val="Arial"/>
      <family val="2"/>
    </font>
    <font>
      <b/>
      <sz val="11"/>
      <color theme="0"/>
      <name val="Arial"/>
      <family val="2"/>
    </font>
    <font>
      <sz val="11"/>
      <color theme="0"/>
      <name val="Arial"/>
      <family val="2"/>
    </font>
    <font>
      <b/>
      <sz val="11"/>
      <color rgb="FFFFFF00"/>
      <name val="Arial"/>
      <family val="2"/>
    </font>
    <font>
      <b/>
      <sz val="11"/>
      <color rgb="FF00B050"/>
      <name val="Arial"/>
      <family val="2"/>
    </font>
    <font>
      <b/>
      <sz val="11"/>
      <color theme="3" tint="0.39997558519241921"/>
      <name val="Arial"/>
      <family val="2"/>
    </font>
    <font>
      <sz val="12"/>
      <color theme="0"/>
      <name val="Arial"/>
      <family val="2"/>
    </font>
    <font>
      <b/>
      <u/>
      <sz val="16"/>
      <name val="Arial"/>
      <family val="2"/>
    </font>
    <font>
      <b/>
      <u/>
      <sz val="16"/>
      <color theme="0"/>
      <name val="Arial"/>
      <family val="2"/>
    </font>
    <font>
      <sz val="11"/>
      <name val="Arial"/>
      <family val="2"/>
    </font>
    <font>
      <b/>
      <sz val="11"/>
      <color rgb="FF0070C0"/>
      <name val="Arial"/>
      <family val="2"/>
    </font>
    <font>
      <b/>
      <sz val="11"/>
      <color theme="9" tint="-0.249977111117893"/>
      <name val="Arial"/>
      <family val="2"/>
    </font>
  </fonts>
  <fills count="18">
    <fill>
      <patternFill patternType="none"/>
    </fill>
    <fill>
      <patternFill patternType="gray125"/>
    </fill>
    <fill>
      <patternFill patternType="solid">
        <fgColor theme="5"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1"/>
        <bgColor indexed="64"/>
      </patternFill>
    </fill>
    <fill>
      <patternFill patternType="solid">
        <fgColor rgb="FFD9D9D9"/>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1" tint="0.249977111117893"/>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5" tint="-0.499984740745262"/>
        <bgColor indexed="64"/>
      </patternFill>
    </fill>
    <fill>
      <patternFill patternType="solid">
        <fgColor theme="0"/>
        <bgColor indexed="64"/>
      </patternFill>
    </fill>
  </fills>
  <borders count="6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style="medium">
        <color auto="1"/>
      </right>
      <top/>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diagonal/>
    </border>
    <border>
      <left/>
      <right style="thin">
        <color auto="1"/>
      </right>
      <top/>
      <bottom/>
      <diagonal/>
    </border>
    <border>
      <left/>
      <right style="medium">
        <color auto="1"/>
      </right>
      <top/>
      <bottom style="thin">
        <color auto="1"/>
      </bottom>
      <diagonal/>
    </border>
    <border>
      <left style="medium">
        <color auto="1"/>
      </left>
      <right style="medium">
        <color auto="1"/>
      </right>
      <top style="medium">
        <color auto="1"/>
      </top>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right/>
      <top style="medium">
        <color auto="1"/>
      </top>
      <bottom style="medium">
        <color auto="1"/>
      </bottom>
      <diagonal/>
    </border>
    <border>
      <left/>
      <right/>
      <top/>
      <bottom style="medium">
        <color auto="1"/>
      </bottom>
      <diagonal/>
    </border>
    <border>
      <left style="medium">
        <color auto="1"/>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auto="1"/>
      </left>
      <right style="medium">
        <color indexed="64"/>
      </right>
      <top style="thin">
        <color auto="1"/>
      </top>
      <bottom style="thin">
        <color auto="1"/>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top style="medium">
        <color indexed="64"/>
      </top>
      <bottom style="medium">
        <color indexed="64"/>
      </bottom>
      <diagonal/>
    </border>
    <border>
      <left style="medium">
        <color indexed="64"/>
      </left>
      <right/>
      <top style="thin">
        <color indexed="64"/>
      </top>
      <bottom style="thin">
        <color auto="1"/>
      </bottom>
      <diagonal/>
    </border>
    <border>
      <left/>
      <right style="medium">
        <color indexed="64"/>
      </right>
      <top style="thin">
        <color indexed="64"/>
      </top>
      <bottom style="thin">
        <color auto="1"/>
      </bottom>
      <diagonal/>
    </border>
    <border>
      <left style="thin">
        <color auto="1"/>
      </left>
      <right style="thin">
        <color auto="1"/>
      </right>
      <top style="thin">
        <color auto="1"/>
      </top>
      <bottom/>
      <diagonal/>
    </border>
    <border>
      <left style="thin">
        <color auto="1"/>
      </left>
      <right style="medium">
        <color indexed="64"/>
      </right>
      <top/>
      <bottom style="thin">
        <color auto="1"/>
      </bottom>
      <diagonal/>
    </border>
    <border>
      <left style="thin">
        <color auto="1"/>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medium">
        <color indexed="64"/>
      </right>
      <top style="thin">
        <color auto="1"/>
      </top>
      <bottom/>
      <diagonal/>
    </border>
    <border>
      <left style="medium">
        <color indexed="64"/>
      </left>
      <right style="thin">
        <color auto="1"/>
      </right>
      <top/>
      <bottom/>
      <diagonal/>
    </border>
    <border>
      <left style="thin">
        <color auto="1"/>
      </left>
      <right style="thin">
        <color auto="1"/>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right style="thin">
        <color auto="1"/>
      </right>
      <top/>
      <bottom style="medium">
        <color indexed="64"/>
      </bottom>
      <diagonal/>
    </border>
    <border>
      <left style="medium">
        <color indexed="64"/>
      </left>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bottom/>
      <diagonal/>
    </border>
    <border>
      <left style="thin">
        <color auto="1"/>
      </left>
      <right/>
      <top style="thin">
        <color auto="1"/>
      </top>
      <bottom/>
      <diagonal/>
    </border>
    <border>
      <left style="thin">
        <color auto="1"/>
      </left>
      <right/>
      <top style="thin">
        <color auto="1"/>
      </top>
      <bottom style="thin">
        <color auto="1"/>
      </bottom>
      <diagonal/>
    </border>
    <border>
      <left style="thin">
        <color auto="1"/>
      </left>
      <right/>
      <top style="thin">
        <color auto="1"/>
      </top>
      <bottom style="medium">
        <color indexed="64"/>
      </bottom>
      <diagonal/>
    </border>
    <border>
      <left style="medium">
        <color auto="1"/>
      </left>
      <right/>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style="medium">
        <color indexed="64"/>
      </right>
      <top style="thin">
        <color indexed="64"/>
      </top>
      <bottom style="medium">
        <color auto="1"/>
      </bottom>
      <diagonal/>
    </border>
    <border>
      <left style="medium">
        <color auto="1"/>
      </left>
      <right/>
      <top style="thin">
        <color indexed="64"/>
      </top>
      <bottom style="medium">
        <color auto="1"/>
      </bottom>
      <diagonal/>
    </border>
    <border>
      <left style="medium">
        <color auto="1"/>
      </left>
      <right style="medium">
        <color auto="1"/>
      </right>
      <top style="medium">
        <color auto="1"/>
      </top>
      <bottom style="thin">
        <color indexed="64"/>
      </bottom>
      <diagonal/>
    </border>
    <border>
      <left/>
      <right/>
      <top style="thin">
        <color indexed="64"/>
      </top>
      <bottom style="medium">
        <color auto="1"/>
      </bottom>
      <diagonal/>
    </border>
    <border>
      <left/>
      <right style="medium">
        <color auto="1"/>
      </right>
      <top style="thin">
        <color indexed="64"/>
      </top>
      <bottom style="medium">
        <color auto="1"/>
      </bottom>
      <diagonal/>
    </border>
    <border>
      <left style="medium">
        <color indexed="64"/>
      </left>
      <right style="medium">
        <color indexed="64"/>
      </right>
      <top style="thin">
        <color indexed="64"/>
      </top>
      <bottom style="thin">
        <color auto="1"/>
      </bottom>
      <diagonal/>
    </border>
  </borders>
  <cellStyleXfs count="75">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277">
    <xf numFmtId="0" fontId="0" fillId="0" borderId="0" xfId="0"/>
    <xf numFmtId="0" fontId="0" fillId="0" borderId="0" xfId="0" applyAlignment="1">
      <alignment wrapText="1"/>
    </xf>
    <xf numFmtId="0" fontId="1" fillId="0" borderId="0" xfId="0" applyFont="1"/>
    <xf numFmtId="0" fontId="2" fillId="0" borderId="0" xfId="0" applyFont="1"/>
    <xf numFmtId="0" fontId="0" fillId="0" borderId="0" xfId="0"/>
    <xf numFmtId="0" fontId="10" fillId="0" borderId="0" xfId="0" applyFont="1" applyAlignment="1">
      <alignment vertical="center"/>
    </xf>
    <xf numFmtId="0" fontId="0" fillId="0" borderId="0" xfId="0" applyAlignment="1">
      <alignment horizontal="center"/>
    </xf>
    <xf numFmtId="0" fontId="0" fillId="0" borderId="0" xfId="0" applyFill="1"/>
    <xf numFmtId="0" fontId="10" fillId="0" borderId="0" xfId="0" applyFont="1" applyFill="1" applyAlignment="1">
      <alignment vertical="center"/>
    </xf>
    <xf numFmtId="0" fontId="14" fillId="0" borderId="27" xfId="0" applyFont="1" applyBorder="1" applyAlignment="1" applyProtection="1">
      <alignment horizontal="center" vertical="center"/>
    </xf>
    <xf numFmtId="0" fontId="14" fillId="0" borderId="15"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38" xfId="0" applyFont="1" applyFill="1" applyBorder="1" applyAlignment="1" applyProtection="1">
      <alignment horizontal="center" vertical="center"/>
    </xf>
    <xf numFmtId="0" fontId="14" fillId="0" borderId="38" xfId="0" applyFont="1" applyBorder="1" applyAlignment="1" applyProtection="1">
      <alignment horizontal="center" vertical="center"/>
    </xf>
    <xf numFmtId="0" fontId="0" fillId="0" borderId="0" xfId="0" applyFill="1" applyAlignment="1">
      <alignment vertical="center"/>
    </xf>
    <xf numFmtId="0" fontId="0" fillId="0" borderId="0" xfId="0" applyAlignment="1">
      <alignment vertical="center"/>
    </xf>
    <xf numFmtId="0" fontId="10" fillId="5" borderId="1" xfId="0" applyFont="1" applyFill="1" applyBorder="1" applyAlignment="1" applyProtection="1">
      <alignment vertical="center" wrapText="1"/>
    </xf>
    <xf numFmtId="0" fontId="10" fillId="11" borderId="3" xfId="0" applyFont="1" applyFill="1" applyBorder="1" applyAlignment="1" applyProtection="1">
      <alignment vertical="center" wrapText="1"/>
    </xf>
    <xf numFmtId="0" fontId="10" fillId="11" borderId="1" xfId="0" applyFont="1" applyFill="1" applyBorder="1" applyAlignment="1" applyProtection="1">
      <alignment vertical="center" wrapText="1"/>
    </xf>
    <xf numFmtId="0" fontId="10" fillId="10" borderId="31" xfId="0" applyFont="1" applyFill="1" applyBorder="1" applyAlignment="1" applyProtection="1">
      <alignment vertical="center" wrapText="1"/>
    </xf>
    <xf numFmtId="0" fontId="10" fillId="5" borderId="31" xfId="0" applyFont="1" applyFill="1" applyBorder="1" applyAlignment="1" applyProtection="1">
      <alignment vertical="center" wrapText="1"/>
    </xf>
    <xf numFmtId="0" fontId="8" fillId="6" borderId="17" xfId="0" applyFont="1" applyFill="1" applyBorder="1" applyAlignment="1" applyProtection="1">
      <alignment horizontal="left" vertical="center"/>
    </xf>
    <xf numFmtId="0" fontId="0" fillId="7" borderId="17" xfId="0" applyFill="1" applyBorder="1" applyAlignment="1">
      <alignment horizontal="center" vertical="top"/>
    </xf>
    <xf numFmtId="0" fontId="0" fillId="0" borderId="0" xfId="0" applyBorder="1" applyAlignment="1">
      <alignment horizontal="center" vertical="top"/>
    </xf>
    <xf numFmtId="0" fontId="11" fillId="11" borderId="3" xfId="0" applyFont="1" applyFill="1" applyBorder="1" applyAlignment="1" applyProtection="1">
      <alignment vertical="center" wrapText="1"/>
    </xf>
    <xf numFmtId="0" fontId="11" fillId="5" borderId="1" xfId="0" applyFont="1" applyFill="1" applyBorder="1" applyAlignment="1" applyProtection="1">
      <alignment vertical="center" wrapText="1"/>
    </xf>
    <xf numFmtId="0" fontId="11" fillId="10" borderId="31" xfId="0" applyFont="1" applyFill="1" applyBorder="1" applyAlignment="1" applyProtection="1">
      <alignment vertical="center" wrapText="1"/>
    </xf>
    <xf numFmtId="0" fontId="14" fillId="7" borderId="17" xfId="0" applyFont="1" applyFill="1" applyBorder="1" applyAlignment="1" applyProtection="1">
      <alignment horizontal="center" vertical="center"/>
    </xf>
    <xf numFmtId="0" fontId="10" fillId="0" borderId="0" xfId="0" applyFont="1" applyAlignment="1">
      <alignment vertical="center"/>
    </xf>
    <xf numFmtId="0" fontId="10" fillId="0" borderId="0" xfId="0" applyFont="1" applyFill="1" applyAlignment="1">
      <alignment vertical="center"/>
    </xf>
    <xf numFmtId="0" fontId="8" fillId="6" borderId="23" xfId="0" applyFont="1" applyFill="1" applyBorder="1" applyAlignment="1" applyProtection="1">
      <alignment horizontal="left" vertical="center"/>
    </xf>
    <xf numFmtId="0" fontId="8" fillId="6" borderId="18" xfId="0" applyFont="1" applyFill="1" applyBorder="1" applyAlignment="1" applyProtection="1">
      <alignment horizontal="left" vertical="center"/>
    </xf>
    <xf numFmtId="0" fontId="14" fillId="7" borderId="23" xfId="0" applyFont="1" applyFill="1" applyBorder="1" applyAlignment="1" applyProtection="1">
      <alignment horizontal="center" vertical="center"/>
    </xf>
    <xf numFmtId="0" fontId="19" fillId="12" borderId="17" xfId="0" applyFont="1" applyFill="1" applyBorder="1" applyAlignment="1" applyProtection="1">
      <alignment horizontal="left" vertical="center"/>
    </xf>
    <xf numFmtId="0" fontId="8" fillId="4" borderId="5" xfId="0" applyFont="1" applyFill="1" applyBorder="1" applyAlignment="1">
      <alignment horizontal="center"/>
    </xf>
    <xf numFmtId="0" fontId="8" fillId="2" borderId="33" xfId="0" applyFont="1" applyFill="1" applyBorder="1" applyAlignment="1">
      <alignment horizontal="center"/>
    </xf>
    <xf numFmtId="0" fontId="8" fillId="7" borderId="14" xfId="0" applyFont="1" applyFill="1" applyBorder="1"/>
    <xf numFmtId="0" fontId="8" fillId="7" borderId="21" xfId="0" applyFont="1" applyFill="1" applyBorder="1" applyAlignment="1">
      <alignment horizontal="center" vertical="center"/>
    </xf>
    <xf numFmtId="0" fontId="26" fillId="13" borderId="17" xfId="0" applyFont="1" applyFill="1" applyBorder="1" applyAlignment="1">
      <alignment horizontal="left" vertical="center"/>
    </xf>
    <xf numFmtId="0" fontId="26" fillId="13" borderId="19" xfId="0" applyFont="1" applyFill="1" applyBorder="1" applyAlignment="1">
      <alignment horizontal="left" vertical="center"/>
    </xf>
    <xf numFmtId="0" fontId="26" fillId="13" borderId="6" xfId="0" applyFont="1" applyFill="1" applyBorder="1" applyAlignment="1">
      <alignment horizontal="left" vertical="center"/>
    </xf>
    <xf numFmtId="0" fontId="11" fillId="14" borderId="10" xfId="0" applyFont="1" applyFill="1" applyBorder="1" applyAlignment="1">
      <alignment vertical="center" wrapText="1"/>
    </xf>
    <xf numFmtId="0" fontId="8" fillId="14" borderId="5" xfId="0" applyFont="1" applyFill="1" applyBorder="1" applyAlignment="1">
      <alignment horizontal="center"/>
    </xf>
    <xf numFmtId="0" fontId="8" fillId="2" borderId="34" xfId="0" applyFont="1" applyFill="1" applyBorder="1" applyAlignment="1">
      <alignment horizontal="center" vertical="center"/>
    </xf>
    <xf numFmtId="0" fontId="10" fillId="0" borderId="1" xfId="0" applyFont="1" applyBorder="1" applyAlignment="1">
      <alignment vertical="center" wrapText="1"/>
    </xf>
    <xf numFmtId="0" fontId="10" fillId="0" borderId="31" xfId="0" applyFont="1" applyBorder="1" applyAlignment="1">
      <alignment vertical="center" wrapText="1"/>
    </xf>
    <xf numFmtId="0" fontId="3" fillId="0" borderId="1" xfId="0" applyFont="1" applyBorder="1" applyAlignment="1">
      <alignment vertical="center" wrapText="1"/>
    </xf>
    <xf numFmtId="0" fontId="10" fillId="0" borderId="1" xfId="0" applyFont="1" applyFill="1" applyBorder="1" applyAlignment="1">
      <alignment vertical="center" wrapText="1"/>
    </xf>
    <xf numFmtId="0" fontId="10" fillId="0" borderId="31" xfId="0" applyFont="1" applyFill="1" applyBorder="1" applyAlignment="1">
      <alignment vertical="center" wrapText="1"/>
    </xf>
    <xf numFmtId="0" fontId="9" fillId="14" borderId="2" xfId="0" applyFont="1" applyFill="1" applyBorder="1" applyAlignment="1" applyProtection="1">
      <alignment vertical="center" wrapText="1"/>
      <protection locked="0"/>
    </xf>
    <xf numFmtId="0" fontId="9" fillId="14" borderId="1" xfId="0" applyFont="1" applyFill="1" applyBorder="1" applyAlignment="1" applyProtection="1">
      <alignment vertical="center" wrapText="1"/>
      <protection locked="0"/>
    </xf>
    <xf numFmtId="0" fontId="9" fillId="14" borderId="31" xfId="0" applyFont="1" applyFill="1" applyBorder="1" applyAlignment="1" applyProtection="1">
      <alignment vertical="center" wrapText="1"/>
      <protection locked="0"/>
    </xf>
    <xf numFmtId="0" fontId="10" fillId="14" borderId="1" xfId="0" applyFont="1" applyFill="1" applyBorder="1" applyAlignment="1">
      <alignment vertical="center" wrapText="1"/>
    </xf>
    <xf numFmtId="0" fontId="9" fillId="0" borderId="2" xfId="0" applyFont="1" applyFill="1" applyBorder="1" applyAlignment="1" applyProtection="1">
      <alignment vertical="center" wrapText="1"/>
      <protection locked="0"/>
    </xf>
    <xf numFmtId="0" fontId="9" fillId="0" borderId="1" xfId="0" applyFont="1" applyFill="1" applyBorder="1" applyAlignment="1" applyProtection="1">
      <alignment vertical="center" wrapText="1"/>
      <protection locked="0"/>
    </xf>
    <xf numFmtId="0" fontId="14" fillId="0" borderId="29" xfId="0" applyFont="1" applyFill="1" applyBorder="1" applyAlignment="1">
      <alignment horizontal="center" vertical="center"/>
    </xf>
    <xf numFmtId="0" fontId="14" fillId="0" borderId="27" xfId="0" applyFont="1" applyFill="1" applyBorder="1" applyAlignment="1">
      <alignment horizontal="center" vertical="center"/>
    </xf>
    <xf numFmtId="0" fontId="14" fillId="14" borderId="29" xfId="0" applyFont="1" applyFill="1" applyBorder="1" applyAlignment="1">
      <alignment horizontal="center" vertical="center"/>
    </xf>
    <xf numFmtId="0" fontId="10" fillId="14" borderId="31" xfId="0" applyFont="1" applyFill="1" applyBorder="1" applyAlignment="1">
      <alignment vertical="center" wrapText="1"/>
    </xf>
    <xf numFmtId="0" fontId="14" fillId="14" borderId="27" xfId="0" applyFont="1" applyFill="1" applyBorder="1" applyAlignment="1">
      <alignment horizontal="center" vertical="center"/>
    </xf>
    <xf numFmtId="0" fontId="3" fillId="14" borderId="1" xfId="0" applyFont="1" applyFill="1" applyBorder="1" applyAlignment="1">
      <alignment vertical="center" wrapText="1"/>
    </xf>
    <xf numFmtId="0" fontId="14" fillId="0" borderId="26" xfId="0" applyFont="1" applyBorder="1" applyAlignment="1" applyProtection="1">
      <alignment horizontal="center" vertical="center"/>
    </xf>
    <xf numFmtId="0" fontId="14" fillId="0" borderId="41" xfId="0" applyFont="1" applyBorder="1" applyAlignment="1" applyProtection="1">
      <alignment horizontal="center" vertical="center"/>
    </xf>
    <xf numFmtId="0" fontId="10" fillId="5" borderId="42" xfId="0" applyFont="1" applyFill="1" applyBorder="1" applyAlignment="1" applyProtection="1">
      <alignment vertical="center" wrapText="1"/>
    </xf>
    <xf numFmtId="0" fontId="14" fillId="0" borderId="44" xfId="0" applyFont="1" applyFill="1" applyBorder="1" applyAlignment="1">
      <alignment horizontal="center" vertical="center"/>
    </xf>
    <xf numFmtId="0" fontId="10" fillId="0" borderId="39" xfId="0" applyFont="1" applyBorder="1" applyAlignment="1">
      <alignment vertical="center" wrapText="1"/>
    </xf>
    <xf numFmtId="0" fontId="9" fillId="0" borderId="40" xfId="0" applyFont="1" applyFill="1" applyBorder="1" applyAlignment="1" applyProtection="1">
      <alignment vertical="center" wrapText="1"/>
      <protection locked="0"/>
    </xf>
    <xf numFmtId="0" fontId="9" fillId="0" borderId="39" xfId="0" applyFont="1" applyFill="1" applyBorder="1" applyAlignment="1" applyProtection="1">
      <alignment vertical="center" wrapText="1"/>
      <protection locked="0"/>
    </xf>
    <xf numFmtId="0" fontId="14" fillId="0" borderId="46" xfId="0" applyFont="1" applyFill="1" applyBorder="1" applyAlignment="1">
      <alignment horizontal="center" vertical="center"/>
    </xf>
    <xf numFmtId="0" fontId="10" fillId="0" borderId="47" xfId="0" applyFont="1" applyFill="1" applyBorder="1" applyAlignment="1">
      <alignment vertical="center" wrapText="1"/>
    </xf>
    <xf numFmtId="0" fontId="9" fillId="0" borderId="48" xfId="0" applyFont="1" applyFill="1" applyBorder="1" applyAlignment="1" applyProtection="1">
      <alignment vertical="center" wrapText="1"/>
      <protection locked="0"/>
    </xf>
    <xf numFmtId="0" fontId="9" fillId="0" borderId="47" xfId="0" applyFont="1" applyFill="1" applyBorder="1" applyAlignment="1" applyProtection="1">
      <alignment vertical="center" wrapText="1"/>
      <protection locked="0"/>
    </xf>
    <xf numFmtId="0" fontId="11" fillId="0" borderId="3" xfId="0" applyFont="1" applyFill="1" applyBorder="1" applyAlignment="1" applyProtection="1">
      <alignment vertical="center" wrapText="1"/>
    </xf>
    <xf numFmtId="0" fontId="10" fillId="0" borderId="31" xfId="0" applyFont="1" applyFill="1" applyBorder="1" applyAlignment="1" applyProtection="1">
      <alignment vertical="center" wrapText="1"/>
    </xf>
    <xf numFmtId="0" fontId="19" fillId="6" borderId="23" xfId="0" applyFont="1" applyFill="1" applyBorder="1" applyAlignment="1" applyProtection="1">
      <alignment horizontal="center" vertical="center"/>
    </xf>
    <xf numFmtId="0" fontId="19" fillId="6" borderId="10" xfId="0" applyFont="1" applyFill="1" applyBorder="1" applyAlignment="1" applyProtection="1">
      <alignment horizontal="center" vertical="center"/>
    </xf>
    <xf numFmtId="0" fontId="19" fillId="6" borderId="14" xfId="0" applyFont="1" applyFill="1" applyBorder="1" applyAlignment="1" applyProtection="1">
      <alignment horizontal="center" vertical="center"/>
    </xf>
    <xf numFmtId="0" fontId="14" fillId="6" borderId="5" xfId="0" applyFont="1" applyFill="1" applyBorder="1" applyAlignment="1" applyProtection="1">
      <alignment horizontal="center" vertical="center"/>
    </xf>
    <xf numFmtId="0" fontId="10" fillId="6" borderId="22" xfId="0" applyFont="1" applyFill="1" applyBorder="1" applyAlignment="1" applyProtection="1">
      <alignment horizontal="left" vertical="center"/>
    </xf>
    <xf numFmtId="0" fontId="10" fillId="12" borderId="19" xfId="0" applyFont="1" applyFill="1" applyBorder="1" applyAlignment="1" applyProtection="1">
      <alignment horizontal="left" vertical="center"/>
    </xf>
    <xf numFmtId="0" fontId="10" fillId="6" borderId="19" xfId="0" applyFont="1" applyFill="1" applyBorder="1" applyAlignment="1" applyProtection="1">
      <alignment horizontal="left" vertical="center"/>
    </xf>
    <xf numFmtId="0" fontId="10" fillId="6" borderId="20" xfId="0" applyFont="1" applyFill="1" applyBorder="1" applyAlignment="1" applyProtection="1">
      <alignment horizontal="left" vertical="center"/>
    </xf>
    <xf numFmtId="0" fontId="9" fillId="9" borderId="10" xfId="0" applyFont="1" applyFill="1" applyBorder="1" applyAlignment="1" applyProtection="1">
      <alignment vertical="center" wrapText="1"/>
      <protection locked="0"/>
    </xf>
    <xf numFmtId="0" fontId="9" fillId="9" borderId="10" xfId="0" applyFont="1" applyFill="1" applyBorder="1" applyAlignment="1" applyProtection="1">
      <alignment horizontal="center" vertical="center" wrapText="1"/>
      <protection locked="0"/>
    </xf>
    <xf numFmtId="164" fontId="8" fillId="9" borderId="10" xfId="0" applyNumberFormat="1" applyFont="1" applyFill="1" applyBorder="1" applyAlignment="1" applyProtection="1">
      <alignment horizontal="center" vertical="center" wrapText="1"/>
      <protection locked="0"/>
    </xf>
    <xf numFmtId="0" fontId="9" fillId="2" borderId="45" xfId="0" applyFont="1" applyFill="1" applyBorder="1" applyAlignment="1" applyProtection="1">
      <alignment vertical="center" wrapText="1"/>
    </xf>
    <xf numFmtId="0" fontId="9" fillId="2" borderId="25" xfId="0" applyFont="1" applyFill="1" applyBorder="1" applyAlignment="1" applyProtection="1">
      <alignment vertical="center" wrapText="1"/>
    </xf>
    <xf numFmtId="0" fontId="9" fillId="2" borderId="32" xfId="0" applyFont="1" applyFill="1" applyBorder="1" applyAlignment="1" applyProtection="1">
      <alignment vertical="center" wrapText="1"/>
    </xf>
    <xf numFmtId="0" fontId="9" fillId="2" borderId="49" xfId="0" applyFont="1" applyFill="1" applyBorder="1" applyAlignment="1" applyProtection="1">
      <alignment vertical="center" wrapText="1"/>
    </xf>
    <xf numFmtId="0" fontId="10" fillId="10" borderId="4" xfId="0" applyFont="1" applyFill="1" applyBorder="1" applyAlignment="1" applyProtection="1">
      <alignment vertical="center" wrapText="1"/>
    </xf>
    <xf numFmtId="0" fontId="19" fillId="0" borderId="16" xfId="0" applyFont="1" applyFill="1" applyBorder="1" applyAlignment="1" applyProtection="1">
      <alignment horizontal="center" vertical="center"/>
    </xf>
    <xf numFmtId="0" fontId="19" fillId="0" borderId="27" xfId="0" applyFont="1" applyFill="1" applyBorder="1" applyAlignment="1" applyProtection="1">
      <alignment horizontal="center" vertical="center"/>
    </xf>
    <xf numFmtId="0" fontId="13" fillId="0" borderId="10" xfId="0" applyFont="1" applyFill="1" applyBorder="1" applyAlignment="1" applyProtection="1">
      <alignment horizontal="center" vertical="center"/>
    </xf>
    <xf numFmtId="0" fontId="8" fillId="9" borderId="17" xfId="0" applyFont="1" applyFill="1" applyBorder="1" applyAlignment="1" applyProtection="1">
      <alignment horizontal="left" vertical="center" wrapText="1"/>
    </xf>
    <xf numFmtId="0" fontId="8" fillId="9" borderId="10" xfId="0" applyFont="1" applyFill="1" applyBorder="1" applyAlignment="1" applyProtection="1">
      <alignment vertical="center" wrapText="1"/>
    </xf>
    <xf numFmtId="0" fontId="8" fillId="9" borderId="10" xfId="0" applyFont="1" applyFill="1" applyBorder="1" applyAlignment="1" applyProtection="1">
      <alignment horizontal="left" vertical="center" wrapText="1"/>
    </xf>
    <xf numFmtId="0" fontId="8" fillId="9" borderId="10" xfId="0" applyFont="1" applyFill="1" applyBorder="1" applyAlignment="1" applyProtection="1">
      <alignment vertical="center"/>
    </xf>
    <xf numFmtId="0" fontId="8" fillId="0" borderId="10" xfId="0" applyFont="1" applyBorder="1" applyAlignment="1" applyProtection="1">
      <alignment horizontal="left" vertical="center"/>
    </xf>
    <xf numFmtId="0" fontId="8" fillId="0" borderId="10" xfId="0" applyFont="1" applyBorder="1" applyAlignment="1" applyProtection="1">
      <alignment vertical="center" wrapText="1"/>
    </xf>
    <xf numFmtId="0" fontId="8" fillId="0" borderId="23" xfId="0" applyFont="1" applyBorder="1" applyAlignment="1" applyProtection="1">
      <alignment horizontal="left" vertical="center" wrapText="1"/>
    </xf>
    <xf numFmtId="0" fontId="8" fillId="0" borderId="10" xfId="0" applyFont="1" applyBorder="1" applyAlignment="1" applyProtection="1">
      <alignment horizontal="center" vertical="center" wrapText="1"/>
    </xf>
    <xf numFmtId="0" fontId="8" fillId="0" borderId="10" xfId="0" applyFont="1" applyBorder="1" applyAlignment="1" applyProtection="1">
      <alignment horizontal="left" vertical="center" wrapText="1"/>
    </xf>
    <xf numFmtId="0" fontId="8" fillId="0" borderId="10" xfId="0" applyFont="1" applyFill="1" applyBorder="1" applyAlignment="1" applyProtection="1">
      <alignment horizontal="center" vertical="center"/>
    </xf>
    <xf numFmtId="1" fontId="8" fillId="0" borderId="10" xfId="0" applyNumberFormat="1" applyFont="1" applyFill="1" applyBorder="1" applyAlignment="1" applyProtection="1">
      <alignment horizontal="center" vertical="center" wrapText="1"/>
    </xf>
    <xf numFmtId="0" fontId="16" fillId="0" borderId="10" xfId="0" applyFont="1" applyFill="1" applyBorder="1" applyAlignment="1" applyProtection="1">
      <alignment horizontal="center" vertical="center" wrapText="1"/>
    </xf>
    <xf numFmtId="165" fontId="8" fillId="0" borderId="20" xfId="0" applyNumberFormat="1" applyFont="1" applyFill="1" applyBorder="1" applyAlignment="1" applyProtection="1">
      <alignment horizontal="center" vertical="center" wrapText="1"/>
    </xf>
    <xf numFmtId="165" fontId="4" fillId="7" borderId="10" xfId="0" applyNumberFormat="1" applyFont="1" applyFill="1" applyBorder="1" applyAlignment="1" applyProtection="1">
      <alignment horizontal="center" vertical="center" wrapText="1"/>
    </xf>
    <xf numFmtId="165" fontId="4" fillId="0" borderId="10" xfId="0" applyNumberFormat="1" applyFont="1" applyFill="1" applyBorder="1" applyAlignment="1" applyProtection="1">
      <alignment horizontal="center" vertical="center" wrapText="1"/>
    </xf>
    <xf numFmtId="0" fontId="8" fillId="6" borderId="10" xfId="0" applyFont="1" applyFill="1" applyBorder="1" applyAlignment="1" applyProtection="1">
      <alignment horizontal="left" vertical="center" wrapText="1"/>
    </xf>
    <xf numFmtId="0" fontId="8" fillId="6" borderId="10" xfId="0" applyFont="1" applyFill="1" applyBorder="1" applyAlignment="1" applyProtection="1">
      <alignment horizontal="center" vertical="center" wrapText="1"/>
    </xf>
    <xf numFmtId="0" fontId="8" fillId="6" borderId="5" xfId="0" applyFont="1" applyFill="1" applyBorder="1" applyAlignment="1" applyProtection="1">
      <alignment horizontal="left" vertical="center" wrapText="1"/>
    </xf>
    <xf numFmtId="0" fontId="16" fillId="6" borderId="20" xfId="0" applyFont="1" applyFill="1" applyBorder="1" applyAlignment="1" applyProtection="1">
      <alignment horizontal="center" vertical="center" wrapText="1"/>
    </xf>
    <xf numFmtId="1" fontId="8" fillId="0" borderId="10" xfId="0" applyNumberFormat="1" applyFont="1" applyBorder="1" applyAlignment="1" applyProtection="1">
      <alignment horizontal="center" vertical="center"/>
    </xf>
    <xf numFmtId="0" fontId="0" fillId="7" borderId="23" xfId="0" applyFill="1" applyBorder="1" applyProtection="1"/>
    <xf numFmtId="0" fontId="11" fillId="7" borderId="18" xfId="0" applyFont="1" applyFill="1" applyBorder="1" applyAlignment="1" applyProtection="1">
      <alignment horizontal="center" vertical="top" wrapText="1"/>
    </xf>
    <xf numFmtId="0" fontId="17" fillId="7" borderId="23" xfId="0" applyFont="1" applyFill="1" applyBorder="1" applyAlignment="1" applyProtection="1">
      <alignment horizontal="center" vertical="top" wrapText="1"/>
    </xf>
    <xf numFmtId="0" fontId="17" fillId="7" borderId="21" xfId="0" applyFont="1" applyFill="1" applyBorder="1" applyAlignment="1" applyProtection="1">
      <alignment horizontal="center" vertical="top" wrapText="1"/>
    </xf>
    <xf numFmtId="0" fontId="10" fillId="6" borderId="19"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9" fillId="0" borderId="9" xfId="0" applyFont="1" applyFill="1" applyBorder="1" applyAlignment="1" applyProtection="1">
      <alignment horizontal="center" vertical="center" wrapText="1"/>
    </xf>
    <xf numFmtId="0" fontId="9" fillId="4" borderId="50" xfId="0" applyFont="1" applyFill="1" applyBorder="1" applyAlignment="1" applyProtection="1">
      <alignment horizontal="center" vertical="center" wrapText="1"/>
    </xf>
    <xf numFmtId="0" fontId="9" fillId="4" borderId="5" xfId="0" applyFont="1" applyFill="1" applyBorder="1" applyAlignment="1" applyProtection="1">
      <alignment horizontal="center" vertical="center" wrapText="1"/>
    </xf>
    <xf numFmtId="0" fontId="9" fillId="7" borderId="3" xfId="0" applyFont="1" applyFill="1" applyBorder="1" applyAlignment="1" applyProtection="1">
      <alignment horizontal="center" vertical="center" wrapText="1"/>
    </xf>
    <xf numFmtId="0" fontId="9" fillId="7" borderId="52" xfId="0" applyFont="1" applyFill="1" applyBorder="1" applyAlignment="1" applyProtection="1">
      <alignment horizontal="center" vertical="center" wrapText="1"/>
    </xf>
    <xf numFmtId="0" fontId="9" fillId="4" borderId="10" xfId="0" applyFont="1" applyFill="1" applyBorder="1" applyAlignment="1" applyProtection="1">
      <alignment horizontal="center" vertical="center"/>
    </xf>
    <xf numFmtId="0" fontId="9" fillId="4" borderId="10" xfId="0" applyFont="1" applyFill="1" applyBorder="1" applyAlignment="1" applyProtection="1">
      <alignment horizontal="center" vertical="center" wrapText="1"/>
    </xf>
    <xf numFmtId="0" fontId="9" fillId="7" borderId="4" xfId="0" applyFont="1" applyFill="1" applyBorder="1" applyAlignment="1" applyProtection="1">
      <alignment horizontal="center" vertical="center" wrapText="1"/>
    </xf>
    <xf numFmtId="0" fontId="9" fillId="7" borderId="51" xfId="0" applyFont="1" applyFill="1" applyBorder="1" applyAlignment="1" applyProtection="1">
      <alignment horizontal="center" vertical="center" wrapText="1"/>
    </xf>
    <xf numFmtId="0" fontId="10" fillId="4" borderId="14" xfId="0" applyFont="1" applyFill="1" applyBorder="1" applyAlignment="1" applyProtection="1">
      <alignment horizontal="left" vertical="center"/>
    </xf>
    <xf numFmtId="0" fontId="10" fillId="4" borderId="50" xfId="0" applyFont="1" applyFill="1" applyBorder="1" applyAlignment="1" applyProtection="1">
      <alignment horizontal="left" vertical="center"/>
    </xf>
    <xf numFmtId="0" fontId="9" fillId="7" borderId="1" xfId="0" applyFont="1" applyFill="1" applyBorder="1" applyAlignment="1" applyProtection="1">
      <alignment horizontal="center" vertical="center"/>
    </xf>
    <xf numFmtId="0" fontId="9" fillId="7" borderId="52" xfId="0" applyFont="1" applyFill="1" applyBorder="1" applyAlignment="1" applyProtection="1">
      <alignment horizontal="center" vertical="center"/>
    </xf>
    <xf numFmtId="0" fontId="9" fillId="7" borderId="31" xfId="0" applyFont="1" applyFill="1" applyBorder="1" applyAlignment="1" applyProtection="1">
      <alignment horizontal="center" vertical="center"/>
    </xf>
    <xf numFmtId="0" fontId="9" fillId="7" borderId="51" xfId="0" applyFont="1" applyFill="1" applyBorder="1" applyAlignment="1" applyProtection="1">
      <alignment horizontal="center" vertical="center"/>
    </xf>
    <xf numFmtId="0" fontId="9" fillId="7" borderId="31" xfId="0" applyFont="1" applyFill="1" applyBorder="1" applyAlignment="1" applyProtection="1">
      <alignment horizontal="center" vertical="center" wrapText="1"/>
    </xf>
    <xf numFmtId="0" fontId="9" fillId="4" borderId="14" xfId="0" applyFont="1" applyFill="1" applyBorder="1" applyAlignment="1" applyProtection="1">
      <alignment horizontal="center" vertical="center" wrapText="1"/>
    </xf>
    <xf numFmtId="0" fontId="9" fillId="7" borderId="1" xfId="0" applyFont="1" applyFill="1" applyBorder="1" applyAlignment="1" applyProtection="1">
      <alignment horizontal="center" vertical="center" wrapText="1"/>
    </xf>
    <xf numFmtId="0" fontId="9" fillId="0" borderId="43" xfId="0" applyFont="1" applyFill="1" applyBorder="1" applyAlignment="1" applyProtection="1">
      <alignment horizontal="center" vertical="center" wrapText="1"/>
    </xf>
    <xf numFmtId="0" fontId="9" fillId="7" borderId="42" xfId="0" applyFont="1" applyFill="1" applyBorder="1" applyAlignment="1" applyProtection="1">
      <alignment horizontal="center" vertical="center" wrapText="1"/>
    </xf>
    <xf numFmtId="0" fontId="9" fillId="7" borderId="53" xfId="0" applyFont="1" applyFill="1" applyBorder="1" applyAlignment="1" applyProtection="1">
      <alignment horizontal="center" vertical="center" wrapText="1"/>
    </xf>
    <xf numFmtId="0" fontId="9" fillId="4" borderId="5" xfId="0" applyFont="1" applyFill="1" applyBorder="1" applyAlignment="1" applyProtection="1">
      <alignment horizontal="center" vertical="center"/>
    </xf>
    <xf numFmtId="0" fontId="9" fillId="0" borderId="10" xfId="0" applyFont="1" applyBorder="1" applyAlignment="1" applyProtection="1">
      <alignment horizontal="center" vertical="center"/>
    </xf>
    <xf numFmtId="166" fontId="9" fillId="0" borderId="10" xfId="0" applyNumberFormat="1" applyFont="1" applyBorder="1" applyAlignment="1" applyProtection="1">
      <alignment horizontal="center" vertical="center"/>
    </xf>
    <xf numFmtId="0" fontId="9" fillId="11" borderId="9" xfId="0" applyFont="1" applyFill="1" applyBorder="1" applyAlignment="1" applyProtection="1">
      <alignment horizontal="left" vertical="top" wrapText="1"/>
      <protection locked="0"/>
    </xf>
    <xf numFmtId="0" fontId="9" fillId="5" borderId="9" xfId="0" applyFont="1" applyFill="1" applyBorder="1" applyAlignment="1" applyProtection="1">
      <alignment horizontal="left" vertical="top" wrapText="1"/>
      <protection locked="0"/>
    </xf>
    <xf numFmtId="0" fontId="9" fillId="0" borderId="9" xfId="0" applyFont="1" applyFill="1" applyBorder="1" applyAlignment="1" applyProtection="1">
      <alignment horizontal="left" vertical="top" wrapText="1"/>
      <protection locked="0"/>
    </xf>
    <xf numFmtId="0" fontId="9" fillId="10" borderId="12" xfId="0" applyFont="1" applyFill="1" applyBorder="1" applyAlignment="1" applyProtection="1">
      <alignment horizontal="left" vertical="top" wrapText="1"/>
      <protection locked="0"/>
    </xf>
    <xf numFmtId="0" fontId="9" fillId="11" borderId="3" xfId="0" applyFont="1" applyFill="1" applyBorder="1" applyAlignment="1" applyProtection="1">
      <alignment horizontal="left" vertical="top" wrapText="1"/>
      <protection locked="0"/>
    </xf>
    <xf numFmtId="0" fontId="9" fillId="5" borderId="3" xfId="0" applyFont="1" applyFill="1" applyBorder="1" applyAlignment="1" applyProtection="1">
      <alignment horizontal="left" vertical="top" wrapText="1"/>
      <protection locked="0"/>
    </xf>
    <xf numFmtId="0" fontId="9" fillId="7" borderId="3" xfId="0" applyFont="1" applyFill="1" applyBorder="1" applyAlignment="1" applyProtection="1">
      <alignment horizontal="left" vertical="top" wrapText="1"/>
    </xf>
    <xf numFmtId="0" fontId="9" fillId="10" borderId="4" xfId="0" applyFont="1" applyFill="1" applyBorder="1" applyAlignment="1" applyProtection="1">
      <alignment horizontal="left" vertical="top" wrapText="1"/>
      <protection locked="0"/>
    </xf>
    <xf numFmtId="0" fontId="9" fillId="10" borderId="31" xfId="0" applyFont="1" applyFill="1" applyBorder="1" applyAlignment="1" applyProtection="1">
      <alignment horizontal="left" vertical="top" wrapText="1"/>
      <protection locked="0"/>
    </xf>
    <xf numFmtId="0" fontId="9" fillId="0" borderId="12" xfId="0" applyFont="1" applyFill="1" applyBorder="1" applyAlignment="1" applyProtection="1">
      <alignment horizontal="left" vertical="top" wrapText="1"/>
      <protection locked="0"/>
    </xf>
    <xf numFmtId="0" fontId="9" fillId="11" borderId="2" xfId="0" applyFont="1" applyFill="1" applyBorder="1" applyAlignment="1" applyProtection="1">
      <alignment horizontal="left" vertical="top" wrapText="1"/>
      <protection locked="0"/>
    </xf>
    <xf numFmtId="0" fontId="9" fillId="5" borderId="2" xfId="0" applyFont="1" applyFill="1" applyBorder="1" applyAlignment="1" applyProtection="1">
      <alignment horizontal="left" vertical="top" wrapText="1"/>
      <protection locked="0"/>
    </xf>
    <xf numFmtId="0" fontId="9" fillId="10" borderId="11" xfId="0" applyFont="1" applyFill="1" applyBorder="1" applyAlignment="1" applyProtection="1">
      <alignment horizontal="left" vertical="top" wrapText="1"/>
      <protection locked="0"/>
    </xf>
    <xf numFmtId="0" fontId="9" fillId="11" borderId="1" xfId="0" applyFont="1" applyFill="1" applyBorder="1" applyAlignment="1" applyProtection="1">
      <alignment horizontal="left" vertical="top" wrapText="1"/>
      <protection locked="0"/>
    </xf>
    <xf numFmtId="0" fontId="9" fillId="5" borderId="1" xfId="0" applyFont="1" applyFill="1" applyBorder="1" applyAlignment="1" applyProtection="1">
      <alignment horizontal="left" vertical="top" wrapText="1"/>
      <protection locked="0"/>
    </xf>
    <xf numFmtId="0" fontId="9" fillId="5" borderId="31" xfId="0" applyFont="1" applyFill="1" applyBorder="1" applyAlignment="1" applyProtection="1">
      <alignment horizontal="left" vertical="top" wrapText="1"/>
      <protection locked="0"/>
    </xf>
    <xf numFmtId="0" fontId="9" fillId="7" borderId="31" xfId="0" applyFont="1" applyFill="1" applyBorder="1" applyAlignment="1" applyProtection="1">
      <alignment horizontal="left" vertical="top" wrapText="1"/>
    </xf>
    <xf numFmtId="0" fontId="9" fillId="5" borderId="11" xfId="0" applyFont="1" applyFill="1" applyBorder="1" applyAlignment="1" applyProtection="1">
      <alignment horizontal="left" vertical="top" wrapText="1"/>
      <protection locked="0"/>
    </xf>
    <xf numFmtId="0" fontId="9" fillId="0" borderId="31"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0" fontId="9" fillId="5" borderId="43" xfId="0" applyFont="1" applyFill="1" applyBorder="1" applyAlignment="1" applyProtection="1">
      <alignment horizontal="left" vertical="top" wrapText="1"/>
      <protection locked="0"/>
    </xf>
    <xf numFmtId="0" fontId="9" fillId="5" borderId="42" xfId="0" applyFont="1" applyFill="1" applyBorder="1" applyAlignment="1" applyProtection="1">
      <alignment horizontal="left" vertical="top" wrapText="1"/>
      <protection locked="0"/>
    </xf>
    <xf numFmtId="0" fontId="9" fillId="6" borderId="19" xfId="0" applyFont="1" applyFill="1" applyBorder="1" applyAlignment="1" applyProtection="1">
      <alignment horizontal="left" vertical="center"/>
    </xf>
    <xf numFmtId="0" fontId="9" fillId="12" borderId="19" xfId="0" applyFont="1" applyFill="1" applyBorder="1" applyAlignment="1" applyProtection="1">
      <alignment horizontal="left" vertical="center"/>
    </xf>
    <xf numFmtId="0" fontId="9" fillId="6" borderId="19" xfId="0" applyFont="1" applyFill="1" applyBorder="1" applyAlignment="1" applyProtection="1">
      <alignment horizontal="left" vertical="center" wrapText="1"/>
    </xf>
    <xf numFmtId="0" fontId="9" fillId="6" borderId="22" xfId="0" applyFont="1" applyFill="1" applyBorder="1" applyAlignment="1" applyProtection="1">
      <alignment horizontal="left" vertical="center"/>
    </xf>
    <xf numFmtId="0" fontId="9" fillId="6" borderId="20" xfId="0" applyFont="1" applyFill="1" applyBorder="1" applyAlignment="1" applyProtection="1">
      <alignment horizontal="left" vertical="center"/>
    </xf>
    <xf numFmtId="0" fontId="9" fillId="2" borderId="13" xfId="0" applyFont="1" applyFill="1" applyBorder="1" applyAlignment="1" applyProtection="1">
      <alignment horizontal="left" vertical="top" wrapText="1"/>
    </xf>
    <xf numFmtId="0" fontId="9" fillId="2" borderId="8" xfId="0" applyFont="1" applyFill="1" applyBorder="1" applyAlignment="1" applyProtection="1">
      <alignment horizontal="left" vertical="top" wrapText="1"/>
    </xf>
    <xf numFmtId="0" fontId="9" fillId="2" borderId="37" xfId="0" applyFont="1" applyFill="1" applyBorder="1" applyAlignment="1" applyProtection="1">
      <alignment horizontal="left" vertical="top" wrapText="1"/>
    </xf>
    <xf numFmtId="0" fontId="9" fillId="2" borderId="30" xfId="0" applyFont="1" applyFill="1" applyBorder="1" applyAlignment="1" applyProtection="1">
      <alignment horizontal="left" vertical="top" wrapText="1"/>
    </xf>
    <xf numFmtId="0" fontId="9" fillId="2" borderId="7" xfId="0" applyFont="1" applyFill="1" applyBorder="1" applyAlignment="1" applyProtection="1">
      <alignment horizontal="left" vertical="top" wrapText="1"/>
    </xf>
    <xf numFmtId="0" fontId="9" fillId="6" borderId="6" xfId="0" applyFont="1" applyFill="1" applyBorder="1" applyAlignment="1" applyProtection="1">
      <alignment horizontal="left" vertical="top" wrapText="1"/>
    </xf>
    <xf numFmtId="0" fontId="9" fillId="12" borderId="6" xfId="0" applyFont="1" applyFill="1" applyBorder="1" applyAlignment="1" applyProtection="1">
      <alignment horizontal="left" vertical="top" wrapText="1"/>
    </xf>
    <xf numFmtId="0" fontId="9" fillId="6" borderId="24" xfId="0" applyFont="1" applyFill="1" applyBorder="1" applyAlignment="1" applyProtection="1">
      <alignment horizontal="left" vertical="top" wrapText="1"/>
    </xf>
    <xf numFmtId="0" fontId="9" fillId="6" borderId="7" xfId="0" applyFont="1" applyFill="1" applyBorder="1" applyAlignment="1" applyProtection="1">
      <alignment horizontal="left" vertical="top" wrapText="1"/>
    </xf>
    <xf numFmtId="0" fontId="9" fillId="5" borderId="2" xfId="0" applyFont="1" applyFill="1" applyBorder="1" applyAlignment="1" applyProtection="1">
      <alignment horizontal="center" vertical="top" wrapText="1"/>
      <protection locked="0"/>
    </xf>
    <xf numFmtId="0" fontId="9" fillId="10" borderId="11" xfId="0" applyFont="1" applyFill="1" applyBorder="1" applyAlignment="1" applyProtection="1">
      <alignment horizontal="center" vertical="top" wrapText="1"/>
      <protection locked="0"/>
    </xf>
    <xf numFmtId="0" fontId="17" fillId="7" borderId="54" xfId="0" applyFont="1" applyFill="1" applyBorder="1" applyAlignment="1" applyProtection="1">
      <alignment horizontal="center" vertical="top" wrapText="1"/>
    </xf>
    <xf numFmtId="0" fontId="8" fillId="2" borderId="46" xfId="0" applyFont="1" applyFill="1" applyBorder="1" applyAlignment="1" applyProtection="1">
      <alignment horizontal="center" vertical="center"/>
    </xf>
    <xf numFmtId="0" fontId="19" fillId="12" borderId="58" xfId="0" applyFont="1" applyFill="1" applyBorder="1" applyAlignment="1" applyProtection="1">
      <alignment vertical="center" wrapText="1"/>
    </xf>
    <xf numFmtId="0" fontId="15" fillId="5" borderId="47" xfId="0" applyFont="1" applyFill="1" applyBorder="1" applyAlignment="1" applyProtection="1">
      <alignment horizontal="center"/>
    </xf>
    <xf numFmtId="0" fontId="15" fillId="5" borderId="53" xfId="0" applyFont="1" applyFill="1" applyBorder="1" applyAlignment="1" applyProtection="1">
      <alignment horizontal="center"/>
    </xf>
    <xf numFmtId="0" fontId="15" fillId="2" borderId="49" xfId="0" applyFont="1" applyFill="1" applyBorder="1" applyAlignment="1" applyProtection="1">
      <alignment horizontal="center"/>
    </xf>
    <xf numFmtId="0" fontId="10" fillId="10" borderId="1" xfId="0" applyFont="1" applyFill="1" applyBorder="1" applyAlignment="1" applyProtection="1">
      <alignment vertical="center" wrapText="1"/>
    </xf>
    <xf numFmtId="0" fontId="9" fillId="10" borderId="1" xfId="0" applyFont="1" applyFill="1" applyBorder="1" applyAlignment="1" applyProtection="1">
      <alignment horizontal="left" vertical="top" wrapText="1"/>
      <protection locked="0"/>
    </xf>
    <xf numFmtId="0" fontId="9" fillId="4" borderId="59" xfId="0" applyFont="1" applyFill="1" applyBorder="1" applyAlignment="1" applyProtection="1">
      <alignment horizontal="center" vertical="center" wrapText="1"/>
    </xf>
    <xf numFmtId="0" fontId="19" fillId="6" borderId="57" xfId="0" applyFont="1" applyFill="1" applyBorder="1" applyAlignment="1" applyProtection="1">
      <alignment horizontal="center" vertical="center"/>
    </xf>
    <xf numFmtId="0" fontId="8" fillId="6" borderId="58" xfId="0" applyFont="1" applyFill="1" applyBorder="1" applyAlignment="1" applyProtection="1">
      <alignment horizontal="left" vertical="center"/>
    </xf>
    <xf numFmtId="0" fontId="9" fillId="6" borderId="60" xfId="0" applyFont="1" applyFill="1" applyBorder="1" applyAlignment="1" applyProtection="1">
      <alignment horizontal="left" vertical="center"/>
    </xf>
    <xf numFmtId="0" fontId="10" fillId="6" borderId="60" xfId="0" applyFont="1" applyFill="1" applyBorder="1" applyAlignment="1" applyProtection="1">
      <alignment horizontal="left" vertical="center"/>
    </xf>
    <xf numFmtId="0" fontId="9" fillId="6" borderId="61" xfId="0" applyFont="1" applyFill="1" applyBorder="1" applyAlignment="1" applyProtection="1">
      <alignment horizontal="left" vertical="top" wrapText="1"/>
    </xf>
    <xf numFmtId="0" fontId="10" fillId="0" borderId="1" xfId="0" applyFont="1" applyFill="1" applyBorder="1" applyAlignment="1" applyProtection="1">
      <alignment vertical="center" wrapText="1"/>
    </xf>
    <xf numFmtId="0" fontId="14" fillId="7" borderId="58" xfId="0" applyFont="1" applyFill="1" applyBorder="1" applyAlignment="1" applyProtection="1">
      <alignment horizontal="center" vertical="center"/>
    </xf>
    <xf numFmtId="0" fontId="19" fillId="12" borderId="58" xfId="0" applyFont="1" applyFill="1" applyBorder="1" applyAlignment="1" applyProtection="1">
      <alignment horizontal="left" vertical="center"/>
    </xf>
    <xf numFmtId="0" fontId="9" fillId="12" borderId="60" xfId="0" applyFont="1" applyFill="1" applyBorder="1" applyAlignment="1" applyProtection="1">
      <alignment horizontal="left" vertical="center"/>
    </xf>
    <xf numFmtId="0" fontId="10" fillId="12" borderId="60" xfId="0" applyFont="1" applyFill="1" applyBorder="1" applyAlignment="1" applyProtection="1">
      <alignment horizontal="left" vertical="center"/>
    </xf>
    <xf numFmtId="0" fontId="9" fillId="12" borderId="61" xfId="0" applyFont="1" applyFill="1" applyBorder="1" applyAlignment="1" applyProtection="1">
      <alignment horizontal="left" vertical="top" wrapText="1"/>
    </xf>
    <xf numFmtId="0" fontId="18" fillId="17" borderId="0" xfId="0" applyFont="1" applyFill="1" applyBorder="1" applyAlignment="1">
      <alignment horizontal="center" vertical="center"/>
    </xf>
    <xf numFmtId="0" fontId="8" fillId="17" borderId="0" xfId="0" applyFont="1" applyFill="1" applyBorder="1" applyAlignment="1" applyProtection="1">
      <alignment horizontal="center"/>
    </xf>
    <xf numFmtId="0" fontId="5" fillId="17" borderId="0" xfId="0" applyFont="1" applyFill="1" applyBorder="1"/>
    <xf numFmtId="10" fontId="8" fillId="17" borderId="0" xfId="0" applyNumberFormat="1" applyFont="1" applyFill="1" applyBorder="1" applyAlignment="1" applyProtection="1">
      <alignment horizontal="center"/>
    </xf>
    <xf numFmtId="0" fontId="9" fillId="4" borderId="57" xfId="0" applyFont="1" applyFill="1" applyBorder="1" applyAlignment="1" applyProtection="1">
      <alignment horizontal="center" vertical="center"/>
    </xf>
    <xf numFmtId="0" fontId="0" fillId="17" borderId="0" xfId="0" applyFill="1"/>
    <xf numFmtId="0" fontId="1" fillId="17" borderId="0" xfId="0" applyFont="1" applyFill="1"/>
    <xf numFmtId="0" fontId="2" fillId="17" borderId="0" xfId="0" applyFont="1" applyFill="1"/>
    <xf numFmtId="0" fontId="0" fillId="17" borderId="21" xfId="0" applyFill="1" applyBorder="1" applyAlignment="1" applyProtection="1">
      <alignment horizontal="center"/>
    </xf>
    <xf numFmtId="0" fontId="0" fillId="17" borderId="0" xfId="0" applyFill="1" applyBorder="1" applyAlignment="1" applyProtection="1">
      <alignment wrapText="1"/>
    </xf>
    <xf numFmtId="0" fontId="0" fillId="17" borderId="0" xfId="0" applyFill="1" applyBorder="1" applyAlignment="1" applyProtection="1">
      <alignment horizontal="center"/>
    </xf>
    <xf numFmtId="2" fontId="0" fillId="17" borderId="0" xfId="0" applyNumberFormat="1" applyFill="1" applyBorder="1" applyAlignment="1" applyProtection="1">
      <alignment horizontal="center"/>
    </xf>
    <xf numFmtId="0" fontId="8" fillId="17" borderId="8" xfId="0" applyFont="1" applyFill="1" applyBorder="1" applyAlignment="1" applyProtection="1">
      <alignment horizontal="center"/>
    </xf>
    <xf numFmtId="10" fontId="0" fillId="17" borderId="0" xfId="0" applyNumberFormat="1" applyFill="1" applyBorder="1" applyAlignment="1" applyProtection="1">
      <alignment horizontal="center"/>
    </xf>
    <xf numFmtId="0" fontId="0" fillId="17" borderId="8" xfId="0" applyFill="1" applyBorder="1" applyAlignment="1" applyProtection="1">
      <alignment horizontal="center"/>
    </xf>
    <xf numFmtId="0" fontId="0" fillId="17" borderId="0" xfId="0" applyFill="1" applyAlignment="1">
      <alignment horizontal="center"/>
    </xf>
    <xf numFmtId="0" fontId="0" fillId="17" borderId="0" xfId="0" applyFill="1" applyAlignment="1">
      <alignment wrapText="1"/>
    </xf>
    <xf numFmtId="0" fontId="9" fillId="4" borderId="62" xfId="0" applyFont="1" applyFill="1" applyBorder="1" applyAlignment="1" applyProtection="1">
      <alignment horizontal="center" vertical="center"/>
    </xf>
    <xf numFmtId="0" fontId="9" fillId="4" borderId="59" xfId="0" applyFont="1" applyFill="1" applyBorder="1" applyAlignment="1" applyProtection="1">
      <alignment horizontal="center" vertical="center"/>
    </xf>
    <xf numFmtId="0" fontId="8" fillId="7" borderId="34" xfId="0" applyFont="1" applyFill="1" applyBorder="1" applyAlignment="1">
      <alignment horizontal="center" vertical="center"/>
    </xf>
    <xf numFmtId="0" fontId="18" fillId="17" borderId="21" xfId="0" applyFont="1" applyFill="1" applyBorder="1" applyAlignment="1">
      <alignment horizontal="center" vertical="center"/>
    </xf>
    <xf numFmtId="0" fontId="8" fillId="17" borderId="8" xfId="0" applyFont="1" applyFill="1" applyBorder="1" applyProtection="1"/>
    <xf numFmtId="0" fontId="5" fillId="17" borderId="21" xfId="0" applyFont="1" applyFill="1" applyBorder="1"/>
    <xf numFmtId="0" fontId="5" fillId="17" borderId="8" xfId="0" applyFont="1" applyFill="1" applyBorder="1" applyProtection="1"/>
    <xf numFmtId="0" fontId="0" fillId="7" borderId="17" xfId="0" applyFill="1" applyBorder="1" applyAlignment="1">
      <alignment horizontal="center" vertical="top" wrapText="1"/>
    </xf>
    <xf numFmtId="0" fontId="8" fillId="6" borderId="23" xfId="0" applyFont="1" applyFill="1" applyBorder="1" applyAlignment="1" applyProtection="1">
      <alignment horizontal="center" vertical="center" wrapText="1"/>
    </xf>
    <xf numFmtId="0" fontId="8" fillId="6" borderId="24" xfId="0" applyFont="1" applyFill="1" applyBorder="1" applyAlignment="1" applyProtection="1">
      <alignment horizontal="center" vertical="center" wrapText="1"/>
    </xf>
    <xf numFmtId="0" fontId="8" fillId="6" borderId="21" xfId="0" applyFont="1" applyFill="1" applyBorder="1" applyAlignment="1" applyProtection="1">
      <alignment horizontal="center" vertical="center" wrapText="1"/>
    </xf>
    <xf numFmtId="0" fontId="8" fillId="6" borderId="8" xfId="0" applyFont="1" applyFill="1" applyBorder="1" applyAlignment="1" applyProtection="1">
      <alignment horizontal="center" vertical="center" wrapText="1"/>
    </xf>
    <xf numFmtId="0" fontId="8" fillId="6" borderId="18" xfId="0" applyFont="1" applyFill="1" applyBorder="1" applyAlignment="1" applyProtection="1">
      <alignment horizontal="center" vertical="center" wrapText="1"/>
    </xf>
    <xf numFmtId="0" fontId="8" fillId="6" borderId="7" xfId="0" applyFont="1" applyFill="1" applyBorder="1" applyAlignment="1" applyProtection="1">
      <alignment horizontal="center" vertical="center" wrapText="1"/>
    </xf>
    <xf numFmtId="0" fontId="8" fillId="6" borderId="17" xfId="0" applyFont="1" applyFill="1" applyBorder="1" applyAlignment="1" applyProtection="1">
      <alignment horizontal="left" vertical="center" wrapText="1"/>
    </xf>
    <xf numFmtId="0" fontId="8" fillId="6" borderId="6" xfId="0" applyFont="1" applyFill="1" applyBorder="1" applyAlignment="1" applyProtection="1">
      <alignment horizontal="left" vertical="center" wrapText="1"/>
    </xf>
    <xf numFmtId="0" fontId="12" fillId="3" borderId="17" xfId="0" applyFont="1" applyFill="1" applyBorder="1" applyAlignment="1" applyProtection="1">
      <alignment horizontal="center" vertical="center" wrapText="1"/>
    </xf>
    <xf numFmtId="0" fontId="12" fillId="3" borderId="19" xfId="0" applyFont="1" applyFill="1" applyBorder="1" applyAlignment="1" applyProtection="1">
      <alignment horizontal="center" vertical="center" wrapText="1"/>
    </xf>
    <xf numFmtId="0" fontId="12" fillId="3" borderId="6"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8" fillId="0" borderId="19"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8" fillId="8" borderId="23" xfId="0" applyFont="1" applyFill="1" applyBorder="1" applyAlignment="1" applyProtection="1">
      <alignment horizontal="center" vertical="center" wrapText="1"/>
    </xf>
    <xf numFmtId="0" fontId="8" fillId="8" borderId="22" xfId="0" applyFont="1" applyFill="1" applyBorder="1" applyAlignment="1" applyProtection="1">
      <alignment horizontal="center" vertical="center" wrapText="1"/>
    </xf>
    <xf numFmtId="0" fontId="8" fillId="8" borderId="24" xfId="0" applyFont="1" applyFill="1" applyBorder="1" applyAlignment="1" applyProtection="1">
      <alignment horizontal="center" vertical="center" wrapText="1"/>
    </xf>
    <xf numFmtId="0" fontId="8" fillId="9" borderId="17" xfId="0" applyFont="1" applyFill="1" applyBorder="1" applyAlignment="1" applyProtection="1">
      <alignment horizontal="center" vertical="center"/>
    </xf>
    <xf numFmtId="0" fontId="8" fillId="9" borderId="19" xfId="0" applyFont="1" applyFill="1" applyBorder="1" applyAlignment="1" applyProtection="1">
      <alignment horizontal="center" vertical="center"/>
    </xf>
    <xf numFmtId="0" fontId="8" fillId="9" borderId="6" xfId="0" applyFont="1" applyFill="1" applyBorder="1" applyAlignment="1" applyProtection="1">
      <alignment horizontal="center" vertical="center"/>
    </xf>
    <xf numFmtId="0" fontId="25" fillId="13" borderId="28" xfId="0" applyFont="1" applyFill="1" applyBorder="1" applyAlignment="1" applyProtection="1">
      <alignment vertical="center" wrapText="1"/>
    </xf>
    <xf numFmtId="0" fontId="25" fillId="13" borderId="19" xfId="0" applyFont="1" applyFill="1" applyBorder="1" applyAlignment="1" applyProtection="1">
      <alignment vertical="center" wrapText="1"/>
    </xf>
    <xf numFmtId="0" fontId="25" fillId="13" borderId="6" xfId="0" applyFont="1" applyFill="1" applyBorder="1" applyAlignment="1" applyProtection="1">
      <alignment vertical="center" wrapText="1"/>
    </xf>
    <xf numFmtId="0" fontId="26" fillId="2" borderId="22" xfId="0" applyFont="1" applyFill="1" applyBorder="1" applyAlignment="1" applyProtection="1">
      <alignment vertical="top" wrapText="1"/>
    </xf>
    <xf numFmtId="0" fontId="26" fillId="2" borderId="22" xfId="0" applyFont="1" applyFill="1" applyBorder="1" applyAlignment="1" applyProtection="1">
      <alignment vertical="top"/>
    </xf>
    <xf numFmtId="0" fontId="26" fillId="2" borderId="24" xfId="0" applyFont="1" applyFill="1" applyBorder="1" applyAlignment="1" applyProtection="1">
      <alignment vertical="top"/>
    </xf>
    <xf numFmtId="0" fontId="22" fillId="0" borderId="19" xfId="0" applyFont="1" applyBorder="1" applyAlignment="1" applyProtection="1">
      <alignment vertical="top" wrapText="1"/>
      <protection locked="0"/>
    </xf>
    <xf numFmtId="0" fontId="22" fillId="0" borderId="6" xfId="0" applyFont="1" applyBorder="1" applyAlignment="1" applyProtection="1">
      <alignment vertical="top" wrapText="1"/>
      <protection locked="0"/>
    </xf>
    <xf numFmtId="0" fontId="17" fillId="15" borderId="18" xfId="0" applyFont="1" applyFill="1" applyBorder="1" applyAlignment="1" applyProtection="1">
      <alignment horizontal="left" vertical="top" wrapText="1"/>
    </xf>
    <xf numFmtId="0" fontId="17" fillId="15" borderId="20" xfId="0" applyFont="1" applyFill="1" applyBorder="1" applyAlignment="1" applyProtection="1">
      <alignment horizontal="left" vertical="top" wrapText="1"/>
    </xf>
    <xf numFmtId="0" fontId="17" fillId="15" borderId="7" xfId="0" applyFont="1" applyFill="1" applyBorder="1" applyAlignment="1" applyProtection="1">
      <alignment horizontal="left" vertical="top" wrapText="1"/>
    </xf>
    <xf numFmtId="0" fontId="17" fillId="15" borderId="23" xfId="0" applyFont="1" applyFill="1" applyBorder="1" applyAlignment="1" applyProtection="1">
      <alignment horizontal="left" vertical="top" wrapText="1"/>
    </xf>
    <xf numFmtId="0" fontId="34" fillId="15" borderId="22" xfId="0" applyFont="1" applyFill="1" applyBorder="1" applyAlignment="1" applyProtection="1">
      <alignment horizontal="left" vertical="top" wrapText="1"/>
    </xf>
    <xf numFmtId="0" fontId="34" fillId="15" borderId="24" xfId="0" applyFont="1" applyFill="1" applyBorder="1" applyAlignment="1" applyProtection="1">
      <alignment horizontal="left" vertical="top" wrapText="1"/>
    </xf>
    <xf numFmtId="0" fontId="28" fillId="13" borderId="44" xfId="0" applyFont="1" applyFill="1" applyBorder="1" applyAlignment="1" applyProtection="1">
      <alignment horizontal="left" vertical="top" wrapText="1"/>
    </xf>
    <xf numFmtId="0" fontId="26" fillId="13" borderId="55" xfId="0" applyFont="1" applyFill="1" applyBorder="1" applyAlignment="1" applyProtection="1">
      <alignment horizontal="left" vertical="top" wrapText="1"/>
    </xf>
    <xf numFmtId="0" fontId="26" fillId="13" borderId="56" xfId="0" applyFont="1" applyFill="1" applyBorder="1" applyAlignment="1" applyProtection="1">
      <alignment horizontal="left" vertical="top" wrapText="1"/>
    </xf>
    <xf numFmtId="0" fontId="26" fillId="16" borderId="18" xfId="0" applyFont="1" applyFill="1" applyBorder="1" applyAlignment="1" applyProtection="1">
      <alignment horizontal="left" vertical="top" wrapText="1"/>
    </xf>
    <xf numFmtId="0" fontId="26" fillId="16" borderId="20" xfId="0" applyFont="1" applyFill="1" applyBorder="1" applyAlignment="1" applyProtection="1">
      <alignment horizontal="left" vertical="top" wrapText="1"/>
    </xf>
    <xf numFmtId="0" fontId="26" fillId="16" borderId="7" xfId="0" applyFont="1" applyFill="1" applyBorder="1" applyAlignment="1" applyProtection="1">
      <alignment horizontal="left" vertical="top" wrapText="1"/>
    </xf>
    <xf numFmtId="0" fontId="25" fillId="13" borderId="28" xfId="0" applyFont="1" applyFill="1" applyBorder="1" applyAlignment="1">
      <alignment wrapText="1"/>
    </xf>
    <xf numFmtId="0" fontId="25" fillId="13" borderId="19" xfId="0" applyFont="1" applyFill="1" applyBorder="1" applyAlignment="1">
      <alignment wrapText="1"/>
    </xf>
    <xf numFmtId="0" fontId="25" fillId="13" borderId="6" xfId="0" applyFont="1" applyFill="1" applyBorder="1" applyAlignment="1">
      <alignment wrapText="1"/>
    </xf>
    <xf numFmtId="0" fontId="17" fillId="15" borderId="34" xfId="0" applyFont="1" applyFill="1" applyBorder="1" applyAlignment="1">
      <alignment vertical="top" wrapText="1"/>
    </xf>
    <xf numFmtId="0" fontId="17" fillId="15" borderId="35" xfId="0" applyFont="1" applyFill="1" applyBorder="1" applyAlignment="1">
      <alignment vertical="top" wrapText="1"/>
    </xf>
    <xf numFmtId="0" fontId="17" fillId="15" borderId="36" xfId="0" applyFont="1" applyFill="1" applyBorder="1" applyAlignment="1">
      <alignment vertical="top" wrapText="1"/>
    </xf>
    <xf numFmtId="0" fontId="17" fillId="2" borderId="34" xfId="0" applyFont="1" applyFill="1" applyBorder="1" applyAlignment="1">
      <alignment vertical="top" wrapText="1"/>
    </xf>
    <xf numFmtId="0" fontId="17" fillId="2" borderId="35" xfId="0" applyFont="1" applyFill="1" applyBorder="1" applyAlignment="1">
      <alignment vertical="top" wrapText="1"/>
    </xf>
    <xf numFmtId="0" fontId="17" fillId="2" borderId="36" xfId="0" applyFont="1" applyFill="1" applyBorder="1" applyAlignment="1">
      <alignment vertical="top" wrapText="1"/>
    </xf>
    <xf numFmtId="0" fontId="22" fillId="17" borderId="19" xfId="0" applyFont="1" applyFill="1" applyBorder="1" applyAlignment="1" applyProtection="1">
      <alignment vertical="top" wrapText="1"/>
      <protection locked="0"/>
    </xf>
    <xf numFmtId="0" fontId="22" fillId="17" borderId="6" xfId="0" applyFont="1" applyFill="1" applyBorder="1" applyAlignment="1" applyProtection="1">
      <alignment vertical="top" wrapText="1"/>
      <protection locked="0"/>
    </xf>
  </cellXfs>
  <cellStyles count="7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106680</xdr:rowOff>
    </xdr:from>
    <xdr:to>
      <xdr:col>0</xdr:col>
      <xdr:colOff>2672063</xdr:colOff>
      <xdr:row>0</xdr:row>
      <xdr:rowOff>838200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06680"/>
          <a:ext cx="2557763" cy="7315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rogram%20Support%20and%20Student%20Transportation%20Division\Instructional%20Material\2017%20Adoption\96_Rubrics\scienceexample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1 NM Standards&amp; Benchmarks"/>
      <sheetName val="Sec 2 Other Relivent Criteria"/>
      <sheetName val="Sheet2"/>
    </sheetNames>
    <sheetDataSet>
      <sheetData sheetId="0"/>
      <sheetData sheetId="1"/>
      <sheetData sheetId="2"/>
      <sheetData sheetId="3">
        <row r="1">
          <cell r="A1">
            <v>3</v>
          </cell>
          <cell r="C1" t="str">
            <v>YES</v>
          </cell>
        </row>
        <row r="2">
          <cell r="A2">
            <v>2</v>
          </cell>
          <cell r="C2" t="str">
            <v>NO</v>
          </cell>
        </row>
        <row r="3">
          <cell r="A3">
            <v>1</v>
          </cell>
        </row>
        <row r="4">
          <cell r="A4">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8"/>
  <sheetViews>
    <sheetView tabSelected="1" zoomScaleNormal="100" zoomScaleSheetLayoutView="100" workbookViewId="0">
      <selection activeCell="B3" sqref="B3"/>
    </sheetView>
  </sheetViews>
  <sheetFormatPr defaultColWidth="8.85546875" defaultRowHeight="15" x14ac:dyDescent="0.25"/>
  <cols>
    <col min="1" max="1" width="40.7109375" customWidth="1"/>
    <col min="2" max="3" width="44.7109375" customWidth="1"/>
    <col min="4" max="4" width="36.7109375" customWidth="1"/>
  </cols>
  <sheetData>
    <row r="1" spans="1:4" ht="72" customHeight="1" thickBot="1" x14ac:dyDescent="0.3">
      <c r="A1" s="92"/>
      <c r="B1" s="234" t="s">
        <v>156</v>
      </c>
      <c r="C1" s="235"/>
      <c r="D1" s="236"/>
    </row>
    <row r="2" spans="1:4" ht="16.5" thickBot="1" x14ac:dyDescent="0.3">
      <c r="A2" s="243" t="s">
        <v>15</v>
      </c>
      <c r="B2" s="244"/>
      <c r="C2" s="244"/>
      <c r="D2" s="245"/>
    </row>
    <row r="3" spans="1:4" ht="16.5" thickBot="1" x14ac:dyDescent="0.3">
      <c r="A3" s="93" t="s">
        <v>16</v>
      </c>
      <c r="B3" s="82"/>
      <c r="C3" s="94" t="s">
        <v>17</v>
      </c>
      <c r="D3" s="83"/>
    </row>
    <row r="4" spans="1:4" ht="16.5" thickBot="1" x14ac:dyDescent="0.3">
      <c r="A4" s="95" t="s">
        <v>6</v>
      </c>
      <c r="B4" s="82"/>
      <c r="C4" s="94" t="s">
        <v>18</v>
      </c>
      <c r="D4" s="84"/>
    </row>
    <row r="5" spans="1:4" ht="16.5" thickBot="1" x14ac:dyDescent="0.3">
      <c r="A5" s="93" t="s">
        <v>7</v>
      </c>
      <c r="B5" s="82"/>
      <c r="C5" s="94" t="s">
        <v>19</v>
      </c>
      <c r="D5" s="84"/>
    </row>
    <row r="6" spans="1:4" ht="16.5" thickBot="1" x14ac:dyDescent="0.3">
      <c r="A6" s="93" t="s">
        <v>20</v>
      </c>
      <c r="B6" s="82"/>
      <c r="C6" s="96" t="s">
        <v>21</v>
      </c>
      <c r="D6" s="84"/>
    </row>
    <row r="7" spans="1:4" ht="16.5" thickBot="1" x14ac:dyDescent="0.3">
      <c r="A7" s="237" t="s">
        <v>22</v>
      </c>
      <c r="B7" s="238"/>
      <c r="C7" s="238"/>
      <c r="D7" s="239"/>
    </row>
    <row r="8" spans="1:4" ht="16.5" thickBot="1" x14ac:dyDescent="0.3">
      <c r="A8" s="97" t="s">
        <v>23</v>
      </c>
      <c r="B8" s="141"/>
      <c r="C8" s="98" t="s">
        <v>24</v>
      </c>
      <c r="D8" s="142"/>
    </row>
    <row r="9" spans="1:4" ht="16.5" thickBot="1" x14ac:dyDescent="0.3">
      <c r="A9" s="99" t="s">
        <v>8</v>
      </c>
      <c r="B9" s="100" t="s">
        <v>9</v>
      </c>
      <c r="C9" s="100" t="s">
        <v>25</v>
      </c>
      <c r="D9" s="100" t="s">
        <v>26</v>
      </c>
    </row>
    <row r="10" spans="1:4" ht="16.5" thickBot="1" x14ac:dyDescent="0.3">
      <c r="A10" s="101" t="s">
        <v>10</v>
      </c>
      <c r="B10" s="112">
        <f>'Section 1'!$I$80</f>
        <v>0</v>
      </c>
      <c r="C10" s="100">
        <v>390</v>
      </c>
      <c r="D10" s="100"/>
    </row>
    <row r="11" spans="1:4" ht="16.5" thickBot="1" x14ac:dyDescent="0.3">
      <c r="A11" s="101" t="s">
        <v>11</v>
      </c>
      <c r="B11" s="102">
        <f>'Section 2'!F33</f>
        <v>0</v>
      </c>
      <c r="C11" s="100">
        <v>81</v>
      </c>
      <c r="D11" s="100"/>
    </row>
    <row r="12" spans="1:4" ht="16.5" thickBot="1" x14ac:dyDescent="0.3">
      <c r="A12" s="101" t="s">
        <v>12</v>
      </c>
      <c r="B12" s="103">
        <f>B10+B11</f>
        <v>0</v>
      </c>
      <c r="C12" s="104">
        <f>SUM(C10:C11)</f>
        <v>471</v>
      </c>
      <c r="D12" s="104"/>
    </row>
    <row r="13" spans="1:4" ht="16.5" thickBot="1" x14ac:dyDescent="0.3">
      <c r="A13" s="101" t="s">
        <v>13</v>
      </c>
      <c r="B13" s="105">
        <f>B12/C12</f>
        <v>0</v>
      </c>
      <c r="C13" s="106"/>
      <c r="D13" s="107"/>
    </row>
    <row r="14" spans="1:4" ht="16.5" thickBot="1" x14ac:dyDescent="0.3">
      <c r="A14" s="240" t="s">
        <v>27</v>
      </c>
      <c r="B14" s="241"/>
      <c r="C14" s="241"/>
      <c r="D14" s="242"/>
    </row>
    <row r="15" spans="1:4" ht="16.5" thickBot="1" x14ac:dyDescent="0.3">
      <c r="A15" s="108" t="s">
        <v>28</v>
      </c>
      <c r="B15" s="109"/>
      <c r="C15" s="232" t="s">
        <v>29</v>
      </c>
      <c r="D15" s="233"/>
    </row>
    <row r="16" spans="1:4" ht="16.5" thickBot="1" x14ac:dyDescent="0.3">
      <c r="A16" s="108" t="s">
        <v>30</v>
      </c>
      <c r="B16" s="109"/>
      <c r="C16" s="226"/>
      <c r="D16" s="227"/>
    </row>
    <row r="17" spans="1:4" ht="16.5" thickBot="1" x14ac:dyDescent="0.3">
      <c r="A17" s="110" t="s">
        <v>31</v>
      </c>
      <c r="B17" s="109"/>
      <c r="C17" s="228"/>
      <c r="D17" s="229"/>
    </row>
    <row r="18" spans="1:4" ht="16.5" thickBot="1" x14ac:dyDescent="0.3">
      <c r="A18" s="108" t="s">
        <v>30</v>
      </c>
      <c r="B18" s="111"/>
      <c r="C18" s="230"/>
      <c r="D18" s="231"/>
    </row>
  </sheetData>
  <sheetProtection selectLockedCells="1"/>
  <mergeCells count="6">
    <mergeCell ref="C16:D18"/>
    <mergeCell ref="C15:D15"/>
    <mergeCell ref="B1:D1"/>
    <mergeCell ref="A7:D7"/>
    <mergeCell ref="A14:D14"/>
    <mergeCell ref="A2:D2"/>
  </mergeCells>
  <printOptions horizontalCentered="1" verticalCentered="1"/>
  <pageMargins left="0.2" right="0.2" top="0.25" bottom="0.25" header="0.3" footer="0.3"/>
  <pageSetup scale="81"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Sheet1!$A$1:$A$2</xm:f>
          </x14:formula1>
          <xm:sqref>B15 B17</xm:sqref>
        </x14:dataValidation>
        <x14:dataValidation type="custom" allowBlank="1" showInputMessage="1" showErrorMessage="1">
          <x14:formula1>
            <xm:f>'Section 1'!I80</xm:f>
          </x14:formula1>
          <xm:sqref>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3"/>
  <sheetViews>
    <sheetView zoomScaleNormal="100" zoomScalePageLayoutView="70" workbookViewId="0">
      <selection activeCell="B82" sqref="B82:J82"/>
    </sheetView>
  </sheetViews>
  <sheetFormatPr defaultColWidth="8.85546875" defaultRowHeight="15" x14ac:dyDescent="0.25"/>
  <cols>
    <col min="1" max="1" width="10.7109375" style="6" customWidth="1"/>
    <col min="2" max="2" width="75.7109375" style="1" customWidth="1"/>
    <col min="3" max="3" width="24.7109375" style="6" customWidth="1"/>
    <col min="4" max="4" width="6.7109375" style="6" customWidth="1"/>
    <col min="5" max="5" width="24.7109375" style="6" customWidth="1"/>
    <col min="6" max="6" width="6.7109375" style="6" customWidth="1"/>
    <col min="7" max="7" width="24.7109375" style="6" customWidth="1"/>
    <col min="8" max="8" width="6.7109375" style="6" customWidth="1"/>
    <col min="9" max="9" width="12.7109375" style="6" customWidth="1"/>
    <col min="10" max="10" width="24.7109375" style="6" customWidth="1"/>
    <col min="11" max="14" width="8.85546875" style="7"/>
  </cols>
  <sheetData>
    <row r="1" spans="1:14" s="4" customFormat="1" ht="36" customHeight="1" thickBot="1" x14ac:dyDescent="0.3">
      <c r="A1" s="113"/>
      <c r="B1" s="246" t="s">
        <v>150</v>
      </c>
      <c r="C1" s="247"/>
      <c r="D1" s="247"/>
      <c r="E1" s="247"/>
      <c r="F1" s="247"/>
      <c r="G1" s="247"/>
      <c r="H1" s="247"/>
      <c r="I1" s="247"/>
      <c r="J1" s="248"/>
      <c r="K1" s="7"/>
      <c r="L1" s="7"/>
      <c r="M1" s="7"/>
      <c r="N1" s="7"/>
    </row>
    <row r="2" spans="1:14" s="4" customFormat="1" ht="212.1" customHeight="1" thickBot="1" x14ac:dyDescent="0.3">
      <c r="A2" s="114"/>
      <c r="B2" s="249" t="s">
        <v>155</v>
      </c>
      <c r="C2" s="250"/>
      <c r="D2" s="250"/>
      <c r="E2" s="250"/>
      <c r="F2" s="250"/>
      <c r="G2" s="250"/>
      <c r="H2" s="250"/>
      <c r="I2" s="250"/>
      <c r="J2" s="251"/>
      <c r="K2" s="7"/>
      <c r="L2" s="7"/>
      <c r="M2" s="7"/>
      <c r="N2" s="7"/>
    </row>
    <row r="3" spans="1:14" s="4" customFormat="1" ht="219.95" customHeight="1" x14ac:dyDescent="0.25">
      <c r="A3" s="115"/>
      <c r="B3" s="257" t="s">
        <v>152</v>
      </c>
      <c r="C3" s="258"/>
      <c r="D3" s="258"/>
      <c r="E3" s="258"/>
      <c r="F3" s="258"/>
      <c r="G3" s="258"/>
      <c r="H3" s="258"/>
      <c r="I3" s="258"/>
      <c r="J3" s="259"/>
      <c r="K3" s="7"/>
      <c r="L3" s="7"/>
      <c r="M3" s="7"/>
      <c r="N3" s="7"/>
    </row>
    <row r="4" spans="1:14" s="4" customFormat="1" ht="230.1" customHeight="1" thickBot="1" x14ac:dyDescent="0.3">
      <c r="A4" s="116"/>
      <c r="B4" s="254" t="s">
        <v>153</v>
      </c>
      <c r="C4" s="255"/>
      <c r="D4" s="255"/>
      <c r="E4" s="255"/>
      <c r="F4" s="255"/>
      <c r="G4" s="255"/>
      <c r="H4" s="255"/>
      <c r="I4" s="255"/>
      <c r="J4" s="256"/>
      <c r="K4" s="7"/>
      <c r="L4" s="7"/>
      <c r="M4" s="7"/>
      <c r="N4" s="7"/>
    </row>
    <row r="5" spans="1:14" s="4" customFormat="1" ht="159.94999999999999" customHeight="1" thickBot="1" x14ac:dyDescent="0.3">
      <c r="A5" s="116"/>
      <c r="B5" s="263" t="s">
        <v>154</v>
      </c>
      <c r="C5" s="264"/>
      <c r="D5" s="264"/>
      <c r="E5" s="264"/>
      <c r="F5" s="264"/>
      <c r="G5" s="264"/>
      <c r="H5" s="264"/>
      <c r="I5" s="264"/>
      <c r="J5" s="265"/>
      <c r="K5" s="7"/>
      <c r="L5" s="7"/>
      <c r="M5" s="7"/>
      <c r="N5" s="7"/>
    </row>
    <row r="6" spans="1:14" s="4" customFormat="1" ht="24.95" customHeight="1" x14ac:dyDescent="0.25">
      <c r="A6" s="181"/>
      <c r="B6" s="260" t="s">
        <v>151</v>
      </c>
      <c r="C6" s="261"/>
      <c r="D6" s="261"/>
      <c r="E6" s="261"/>
      <c r="F6" s="261"/>
      <c r="G6" s="261"/>
      <c r="H6" s="261"/>
      <c r="I6" s="261"/>
      <c r="J6" s="262"/>
      <c r="K6" s="7"/>
      <c r="L6" s="7"/>
      <c r="M6" s="7"/>
      <c r="N6" s="7"/>
    </row>
    <row r="7" spans="1:14" s="15" customFormat="1" ht="24" thickBot="1" x14ac:dyDescent="0.25">
      <c r="A7" s="182" t="s">
        <v>32</v>
      </c>
      <c r="B7" s="183" t="s">
        <v>69</v>
      </c>
      <c r="C7" s="184" t="s">
        <v>36</v>
      </c>
      <c r="D7" s="184"/>
      <c r="E7" s="184" t="s">
        <v>37</v>
      </c>
      <c r="F7" s="184"/>
      <c r="G7" s="184" t="s">
        <v>38</v>
      </c>
      <c r="H7" s="184"/>
      <c r="I7" s="185" t="s">
        <v>146</v>
      </c>
      <c r="J7" s="186" t="s">
        <v>14</v>
      </c>
      <c r="K7" s="14"/>
      <c r="L7" s="14"/>
      <c r="M7" s="14"/>
      <c r="N7" s="14"/>
    </row>
    <row r="8" spans="1:14" s="15" customFormat="1" ht="24" thickBot="1" x14ac:dyDescent="0.3">
      <c r="A8" s="74" t="s">
        <v>138</v>
      </c>
      <c r="B8" s="21" t="s">
        <v>63</v>
      </c>
      <c r="C8" s="117"/>
      <c r="D8" s="117"/>
      <c r="E8" s="117"/>
      <c r="F8" s="117"/>
      <c r="G8" s="117"/>
      <c r="H8" s="117"/>
      <c r="I8" s="117"/>
      <c r="J8" s="118"/>
      <c r="K8" s="14"/>
      <c r="L8" s="14"/>
      <c r="M8" s="14"/>
      <c r="N8" s="14"/>
    </row>
    <row r="9" spans="1:14" s="5" customFormat="1" ht="29.25" x14ac:dyDescent="0.25">
      <c r="A9" s="61">
        <v>1</v>
      </c>
      <c r="B9" s="24" t="s">
        <v>64</v>
      </c>
      <c r="C9" s="143"/>
      <c r="D9" s="119"/>
      <c r="E9" s="147"/>
      <c r="F9" s="119"/>
      <c r="G9" s="147"/>
      <c r="H9" s="119"/>
      <c r="I9" s="120"/>
      <c r="J9" s="170"/>
      <c r="K9" s="8"/>
      <c r="L9" s="8"/>
      <c r="M9" s="8"/>
      <c r="N9" s="8"/>
    </row>
    <row r="10" spans="1:14" s="5" customFormat="1" ht="43.5" x14ac:dyDescent="0.25">
      <c r="A10" s="9">
        <v>2</v>
      </c>
      <c r="B10" s="24" t="s">
        <v>94</v>
      </c>
      <c r="C10" s="143"/>
      <c r="D10" s="119"/>
      <c r="E10" s="147"/>
      <c r="F10" s="119"/>
      <c r="G10" s="147"/>
      <c r="H10" s="119"/>
      <c r="I10" s="120"/>
      <c r="J10" s="170"/>
      <c r="K10" s="8"/>
      <c r="L10" s="8"/>
      <c r="M10" s="8"/>
      <c r="N10" s="8"/>
    </row>
    <row r="11" spans="1:14" s="5" customFormat="1" ht="43.5" x14ac:dyDescent="0.25">
      <c r="A11" s="9">
        <v>3</v>
      </c>
      <c r="B11" s="24" t="s">
        <v>95</v>
      </c>
      <c r="C11" s="143"/>
      <c r="D11" s="119"/>
      <c r="E11" s="147"/>
      <c r="F11" s="119"/>
      <c r="G11" s="147"/>
      <c r="H11" s="119"/>
      <c r="I11" s="120"/>
      <c r="J11" s="170"/>
      <c r="K11" s="8"/>
      <c r="L11" s="8"/>
      <c r="M11" s="8"/>
      <c r="N11" s="8"/>
    </row>
    <row r="12" spans="1:14" s="5" customFormat="1" ht="44.25" thickBot="1" x14ac:dyDescent="0.3">
      <c r="A12" s="9">
        <v>4</v>
      </c>
      <c r="B12" s="24" t="s">
        <v>96</v>
      </c>
      <c r="C12" s="143"/>
      <c r="D12" s="119"/>
      <c r="E12" s="147"/>
      <c r="F12" s="119"/>
      <c r="G12" s="147"/>
      <c r="H12" s="119"/>
      <c r="I12" s="121"/>
      <c r="J12" s="170"/>
      <c r="K12" s="8"/>
      <c r="L12" s="8"/>
      <c r="M12" s="8"/>
      <c r="N12" s="8"/>
    </row>
    <row r="13" spans="1:14" s="5" customFormat="1" ht="101.25" thickBot="1" x14ac:dyDescent="0.3">
      <c r="A13" s="9">
        <v>5</v>
      </c>
      <c r="B13" s="25" t="s">
        <v>97</v>
      </c>
      <c r="C13" s="144"/>
      <c r="D13" s="119"/>
      <c r="E13" s="148"/>
      <c r="F13" s="119"/>
      <c r="G13" s="122"/>
      <c r="H13" s="123"/>
      <c r="I13" s="125">
        <f>CONCATENATE(IF(OR(D13=3,F13=3),7,),IF(AND(D13=2,F13=2),4.67,),IF(AND(D13=1,F13=1),2.33,),IF(AND(D13=0,F13=0),0,),IF(AND(D13=2,F13=1),4.67,),IF(AND(D13=2,F13=0),4.67,),IF(AND(D13=1,F13=2),4.67,),IF(AND(D13=1,F13=0),2.33,),IF(AND(D13=0,F13=2),4.67,),IF(AND(D13=0,F13=1),2.33,))+0</f>
        <v>0</v>
      </c>
      <c r="J13" s="170"/>
      <c r="K13" s="8"/>
      <c r="L13" s="8"/>
      <c r="M13" s="8"/>
      <c r="N13" s="8"/>
    </row>
    <row r="14" spans="1:14" s="28" customFormat="1" ht="30" thickBot="1" x14ac:dyDescent="0.3">
      <c r="A14" s="9">
        <v>6</v>
      </c>
      <c r="B14" s="72" t="s">
        <v>133</v>
      </c>
      <c r="C14" s="145"/>
      <c r="D14" s="119"/>
      <c r="E14" s="149"/>
      <c r="F14" s="122"/>
      <c r="G14" s="122"/>
      <c r="H14" s="123"/>
      <c r="I14" s="125">
        <f>IF(D14=1,1,0)+0</f>
        <v>0</v>
      </c>
      <c r="J14" s="170"/>
      <c r="K14" s="29"/>
      <c r="L14" s="29"/>
      <c r="M14" s="29"/>
      <c r="N14" s="29"/>
    </row>
    <row r="15" spans="1:14" s="5" customFormat="1" ht="44.25" thickBot="1" x14ac:dyDescent="0.3">
      <c r="A15" s="10">
        <v>7</v>
      </c>
      <c r="B15" s="89" t="s">
        <v>98</v>
      </c>
      <c r="C15" s="146"/>
      <c r="D15" s="119"/>
      <c r="E15" s="150"/>
      <c r="F15" s="119"/>
      <c r="G15" s="126"/>
      <c r="H15" s="127"/>
      <c r="I15" s="125">
        <f>CONCATENATE(IF(OR(D15=3,F15=3),7,),IF(AND(D15=2,F15=2),4.67,),IF(AND(D15=1,F15=1),2.33,),IF(AND(D15=0,F15=0),0,),IF(AND(D15=2,F15=1),4.67,),IF(AND(D15=2,F15=0),4.67,),IF(AND(D15=1,F15=2),4.67,),IF(AND(D15=1,F15=0),2.33,),IF(AND(D15=0,F15=2),4.67,),IF(AND(D15=0,F15=1),2.33,))+0</f>
        <v>0</v>
      </c>
      <c r="J15" s="171"/>
      <c r="K15" s="8"/>
      <c r="L15" s="8"/>
      <c r="M15" s="8"/>
      <c r="N15" s="8"/>
    </row>
    <row r="16" spans="1:14" s="5" customFormat="1" ht="24" thickBot="1" x14ac:dyDescent="0.3">
      <c r="A16" s="75" t="s">
        <v>138</v>
      </c>
      <c r="B16" s="21" t="s">
        <v>65</v>
      </c>
      <c r="C16" s="165"/>
      <c r="D16" s="80"/>
      <c r="E16" s="165"/>
      <c r="F16" s="80"/>
      <c r="G16" s="165"/>
      <c r="H16" s="80"/>
      <c r="I16" s="80"/>
      <c r="J16" s="175"/>
      <c r="K16" s="8"/>
      <c r="L16" s="8"/>
      <c r="M16" s="8"/>
      <c r="N16" s="8"/>
    </row>
    <row r="17" spans="1:14" s="28" customFormat="1" ht="29.25" x14ac:dyDescent="0.25">
      <c r="A17" s="90">
        <v>8</v>
      </c>
      <c r="B17" s="24" t="s">
        <v>143</v>
      </c>
      <c r="C17" s="147"/>
      <c r="D17" s="119"/>
      <c r="E17" s="147"/>
      <c r="F17" s="119"/>
      <c r="G17" s="147"/>
      <c r="H17" s="119"/>
      <c r="I17" s="128"/>
      <c r="J17" s="170"/>
      <c r="K17" s="29"/>
      <c r="L17" s="29"/>
      <c r="M17" s="29"/>
      <c r="N17" s="29"/>
    </row>
    <row r="18" spans="1:14" s="28" customFormat="1" ht="43.5" x14ac:dyDescent="0.25">
      <c r="A18" s="91">
        <v>9</v>
      </c>
      <c r="B18" s="24" t="s">
        <v>144</v>
      </c>
      <c r="C18" s="156"/>
      <c r="D18" s="119"/>
      <c r="E18" s="156"/>
      <c r="F18" s="119"/>
      <c r="G18" s="156"/>
      <c r="H18" s="119"/>
      <c r="I18" s="129"/>
      <c r="J18" s="173"/>
      <c r="K18" s="29"/>
      <c r="L18" s="29"/>
      <c r="M18" s="29"/>
      <c r="N18" s="29"/>
    </row>
    <row r="19" spans="1:14" s="8" customFormat="1" ht="58.5" thickBot="1" x14ac:dyDescent="0.3">
      <c r="A19" s="12">
        <v>10</v>
      </c>
      <c r="B19" s="17" t="s">
        <v>66</v>
      </c>
      <c r="C19" s="147"/>
      <c r="D19" s="119"/>
      <c r="E19" s="147"/>
      <c r="F19" s="119"/>
      <c r="G19" s="147"/>
      <c r="H19" s="119"/>
      <c r="I19" s="121"/>
      <c r="J19" s="170"/>
    </row>
    <row r="20" spans="1:14" s="5" customFormat="1" ht="72.75" thickBot="1" x14ac:dyDescent="0.3">
      <c r="A20" s="9">
        <v>11</v>
      </c>
      <c r="B20" s="16" t="s">
        <v>41</v>
      </c>
      <c r="C20" s="179"/>
      <c r="D20" s="119"/>
      <c r="E20" s="157"/>
      <c r="F20" s="119"/>
      <c r="G20" s="130"/>
      <c r="H20" s="131"/>
      <c r="I20" s="124">
        <f>CONCATENATE(IF(OR(D20=3,F20=3),7.5,),IF(AND(D20=2,F20=2),5,),IF(AND(D20=1,F20=1),2.5,),IF(AND(D20=0,F20=0),0,),IF(AND(D20=2,F20=1),5,),IF(AND(D20=2,F20=0),5,),IF(AND(D20=1,F20=2),5,),IF(AND(D20=1,F20=0),2.5,),IF(AND(D20=0,F20=2),5,),IF(AND(D20=0,F20=1),2.5,))+0</f>
        <v>0</v>
      </c>
      <c r="J20" s="173"/>
      <c r="K20" s="8"/>
      <c r="L20" s="8"/>
      <c r="M20" s="8"/>
      <c r="N20" s="8"/>
    </row>
    <row r="21" spans="1:14" s="5" customFormat="1" ht="44.25" thickBot="1" x14ac:dyDescent="0.3">
      <c r="A21" s="10">
        <v>12</v>
      </c>
      <c r="B21" s="19" t="s">
        <v>67</v>
      </c>
      <c r="C21" s="180"/>
      <c r="D21" s="119"/>
      <c r="E21" s="151"/>
      <c r="F21" s="119"/>
      <c r="G21" s="132"/>
      <c r="H21" s="133"/>
      <c r="I21" s="124">
        <f>CONCATENATE(IF(OR(D21=3,F21=3),7.5,),IF(AND(D21=2,F21=2),5,),IF(AND(D21=1,F21=1),2.5,),IF(AND(D21=0,F21=0),0,),IF(AND(D21=2,F21=1),5,),IF(AND(D21=2,F21=0),5,),IF(AND(D21=1,F21=2),5,),IF(AND(D21=1,F21=0),2.5,),IF(AND(D21=0,F21=2),5,),IF(AND(D21=0,F21=1),2.5,))+0</f>
        <v>0</v>
      </c>
      <c r="J21" s="172"/>
      <c r="K21" s="8"/>
      <c r="L21" s="8"/>
      <c r="M21" s="8"/>
      <c r="N21" s="8"/>
    </row>
    <row r="22" spans="1:14" s="5" customFormat="1" ht="27" thickBot="1" x14ac:dyDescent="0.3">
      <c r="A22" s="32"/>
      <c r="B22" s="33" t="s">
        <v>106</v>
      </c>
      <c r="C22" s="166"/>
      <c r="D22" s="79"/>
      <c r="E22" s="166"/>
      <c r="F22" s="79"/>
      <c r="G22" s="166"/>
      <c r="H22" s="79"/>
      <c r="I22" s="79"/>
      <c r="J22" s="176"/>
      <c r="K22" s="8"/>
      <c r="L22" s="8"/>
      <c r="M22" s="8"/>
      <c r="N22" s="8"/>
    </row>
    <row r="23" spans="1:14" s="5" customFormat="1" ht="24" thickBot="1" x14ac:dyDescent="0.3">
      <c r="A23" s="75" t="s">
        <v>138</v>
      </c>
      <c r="B23" s="21" t="s">
        <v>107</v>
      </c>
      <c r="C23" s="165"/>
      <c r="D23" s="80"/>
      <c r="E23" s="165"/>
      <c r="F23" s="80"/>
      <c r="G23" s="165"/>
      <c r="H23" s="80"/>
      <c r="I23" s="80"/>
      <c r="J23" s="175"/>
      <c r="K23" s="8"/>
      <c r="L23" s="8"/>
      <c r="M23" s="8"/>
      <c r="N23" s="8"/>
    </row>
    <row r="24" spans="1:14" s="5" customFormat="1" ht="58.5" thickBot="1" x14ac:dyDescent="0.3">
      <c r="A24" s="11">
        <v>13</v>
      </c>
      <c r="B24" s="17" t="s">
        <v>70</v>
      </c>
      <c r="C24" s="143"/>
      <c r="D24" s="119"/>
      <c r="E24" s="147"/>
      <c r="F24" s="119"/>
      <c r="G24" s="147"/>
      <c r="H24" s="119"/>
      <c r="I24" s="121"/>
      <c r="J24" s="170"/>
      <c r="K24" s="8"/>
      <c r="L24" s="8"/>
      <c r="M24" s="8"/>
      <c r="N24" s="8"/>
    </row>
    <row r="25" spans="1:14" s="5" customFormat="1" ht="72.75" thickBot="1" x14ac:dyDescent="0.3">
      <c r="A25" s="9">
        <v>14</v>
      </c>
      <c r="B25" s="16" t="s">
        <v>99</v>
      </c>
      <c r="C25" s="144"/>
      <c r="D25" s="119"/>
      <c r="E25" s="148"/>
      <c r="F25" s="119"/>
      <c r="G25" s="122"/>
      <c r="H25" s="123"/>
      <c r="I25" s="125">
        <f>CONCATENATE(IF(OR(D25=3,F25=3),7,),IF(AND(D25=2,F25=2),4.67,),IF(AND(D25=1,F25=1),2.33,),IF(AND(D25=0,F25=0),0,),IF(AND(D25=2,F25=1),4.67,),IF(AND(D25=2,F25=0),4.67,),IF(AND(D25=1,F25=2),4.67,),IF(AND(D25=1,F25=0),2.33,),IF(AND(D25=0,F25=2),4.67,),IF(AND(D25=0,F25=1),2.33,))+0</f>
        <v>0</v>
      </c>
      <c r="J25" s="170"/>
      <c r="K25" s="8"/>
      <c r="L25" s="8"/>
      <c r="M25" s="8"/>
      <c r="N25" s="8"/>
    </row>
    <row r="26" spans="1:14" s="28" customFormat="1" ht="44.25" thickBot="1" x14ac:dyDescent="0.3">
      <c r="A26" s="10">
        <v>15</v>
      </c>
      <c r="B26" s="73" t="s">
        <v>134</v>
      </c>
      <c r="C26" s="152"/>
      <c r="D26" s="119"/>
      <c r="E26" s="126"/>
      <c r="F26" s="126"/>
      <c r="G26" s="126"/>
      <c r="H26" s="123"/>
      <c r="I26" s="125">
        <f>IF(D26=1,1,0)+0</f>
        <v>0</v>
      </c>
      <c r="J26" s="171"/>
      <c r="K26" s="29"/>
      <c r="L26" s="29"/>
      <c r="M26" s="29"/>
      <c r="N26" s="29"/>
    </row>
    <row r="27" spans="1:14" s="5" customFormat="1" ht="43.5" x14ac:dyDescent="0.25">
      <c r="A27" s="9">
        <v>16</v>
      </c>
      <c r="B27" s="187" t="s">
        <v>71</v>
      </c>
      <c r="C27" s="188"/>
      <c r="D27" s="119"/>
      <c r="E27" s="188"/>
      <c r="F27" s="119"/>
      <c r="G27" s="136"/>
      <c r="H27" s="123"/>
      <c r="I27" s="189">
        <f>CONCATENATE(IF(OR(D27=3,F27=3),7,),IF(AND(D27=2,F27=2),4.67,),IF(AND(D27=1,F27=1),2.33,),IF(AND(D27=0,F27=0),0,),IF(AND(D27=2,F27=1),4.67,),IF(AND(D27=2,F27=0),4.67,),IF(AND(D27=1,F27=2),4.67,),IF(AND(D27=1,F27=0),2.33,),IF(AND(D27=0,F27=2),4.67,),IF(AND(D27=0,F27=1),2.33,))+0</f>
        <v>0</v>
      </c>
      <c r="J27" s="173"/>
      <c r="K27" s="8"/>
      <c r="L27" s="8"/>
      <c r="M27" s="8"/>
      <c r="N27" s="8"/>
    </row>
    <row r="28" spans="1:14" s="5" customFormat="1" ht="24" thickBot="1" x14ac:dyDescent="0.3">
      <c r="A28" s="190" t="s">
        <v>138</v>
      </c>
      <c r="B28" s="191" t="s">
        <v>108</v>
      </c>
      <c r="C28" s="192"/>
      <c r="D28" s="193"/>
      <c r="E28" s="192"/>
      <c r="F28" s="193"/>
      <c r="G28" s="192"/>
      <c r="H28" s="193"/>
      <c r="I28" s="193"/>
      <c r="J28" s="194"/>
      <c r="K28" s="8"/>
      <c r="L28" s="8"/>
      <c r="M28" s="8"/>
      <c r="N28" s="8"/>
    </row>
    <row r="29" spans="1:14" s="5" customFormat="1" ht="29.25" x14ac:dyDescent="0.25">
      <c r="A29" s="11">
        <v>17</v>
      </c>
      <c r="B29" s="17" t="s">
        <v>100</v>
      </c>
      <c r="C29" s="143"/>
      <c r="D29" s="119"/>
      <c r="E29" s="147"/>
      <c r="F29" s="119"/>
      <c r="G29" s="147"/>
      <c r="H29" s="119"/>
      <c r="I29" s="135"/>
      <c r="J29" s="170"/>
      <c r="K29" s="8"/>
      <c r="L29" s="8"/>
      <c r="M29" s="8"/>
      <c r="N29" s="8"/>
    </row>
    <row r="30" spans="1:14" s="5" customFormat="1" ht="58.5" thickBot="1" x14ac:dyDescent="0.3">
      <c r="A30" s="9">
        <v>18</v>
      </c>
      <c r="B30" s="18" t="s">
        <v>101</v>
      </c>
      <c r="C30" s="153"/>
      <c r="D30" s="119"/>
      <c r="E30" s="156"/>
      <c r="F30" s="119"/>
      <c r="G30" s="156"/>
      <c r="H30" s="119"/>
      <c r="I30" s="121"/>
      <c r="J30" s="173"/>
      <c r="K30" s="8"/>
      <c r="L30" s="8"/>
      <c r="M30" s="8"/>
      <c r="N30" s="8"/>
    </row>
    <row r="31" spans="1:14" s="5" customFormat="1" ht="72.75" thickBot="1" x14ac:dyDescent="0.3">
      <c r="A31" s="9">
        <v>19</v>
      </c>
      <c r="B31" s="16" t="s">
        <v>102</v>
      </c>
      <c r="C31" s="154"/>
      <c r="D31" s="119"/>
      <c r="E31" s="157"/>
      <c r="F31" s="119"/>
      <c r="G31" s="136"/>
      <c r="H31" s="123"/>
      <c r="I31" s="124">
        <f>CONCATENATE(IF(OR(D31=3,F31=3),7.5,),IF(AND(D31=2,F31=2),5,),IF(AND(D31=1,F31=1),2.5,),IF(AND(D31=0,F31=0),0,),IF(AND(D31=2,F31=1),5,),IF(AND(D31=2,F31=0),5,),IF(AND(D31=1,F31=2),5,),IF(AND(D31=1,F31=0),2.5,),IF(AND(D31=0,F31=2),5,),IF(AND(D31=0,F31=1),2.5,))+0</f>
        <v>0</v>
      </c>
      <c r="J31" s="173"/>
      <c r="K31" s="8"/>
      <c r="L31" s="8"/>
      <c r="M31" s="8"/>
      <c r="N31" s="8"/>
    </row>
    <row r="32" spans="1:14" s="5" customFormat="1" ht="44.25" thickBot="1" x14ac:dyDescent="0.3">
      <c r="A32" s="10">
        <v>20</v>
      </c>
      <c r="B32" s="26" t="s">
        <v>103</v>
      </c>
      <c r="C32" s="155"/>
      <c r="D32" s="119"/>
      <c r="E32" s="151"/>
      <c r="F32" s="119"/>
      <c r="G32" s="134"/>
      <c r="H32" s="127"/>
      <c r="I32" s="124">
        <f>CONCATENATE(IF(OR(D32=3,F32=3),7.5,),IF(AND(D32=2,F32=2),5,),IF(AND(D32=1,F32=1),2.5,),IF(AND(D32=0,F32=0),0,),IF(AND(D32=2,F32=1),5,),IF(AND(D32=2,F32=0),5,),IF(AND(D32=1,F32=2),5,),IF(AND(D32=1,F32=0),2.5,),IF(AND(D32=0,F32=2),5,),IF(AND(D32=0,F32=1),2.5,))+0</f>
        <v>0</v>
      </c>
      <c r="J32" s="172"/>
      <c r="K32" s="8"/>
      <c r="L32" s="8"/>
      <c r="M32" s="8"/>
      <c r="N32" s="8"/>
    </row>
    <row r="33" spans="1:14" s="5" customFormat="1" ht="24" thickBot="1" x14ac:dyDescent="0.3">
      <c r="A33" s="75" t="s">
        <v>138</v>
      </c>
      <c r="B33" s="21" t="s">
        <v>109</v>
      </c>
      <c r="C33" s="167"/>
      <c r="D33" s="80"/>
      <c r="E33" s="165"/>
      <c r="F33" s="80"/>
      <c r="G33" s="165"/>
      <c r="H33" s="80"/>
      <c r="I33" s="80"/>
      <c r="J33" s="175"/>
      <c r="K33" s="8"/>
      <c r="L33" s="8"/>
      <c r="M33" s="8"/>
      <c r="N33" s="8"/>
    </row>
    <row r="34" spans="1:14" s="5" customFormat="1" ht="58.5" thickBot="1" x14ac:dyDescent="0.3">
      <c r="A34" s="11">
        <v>21</v>
      </c>
      <c r="B34" s="17" t="s">
        <v>74</v>
      </c>
      <c r="C34" s="143"/>
      <c r="D34" s="119"/>
      <c r="E34" s="147"/>
      <c r="F34" s="119"/>
      <c r="G34" s="147"/>
      <c r="H34" s="119"/>
      <c r="I34" s="121"/>
      <c r="J34" s="170"/>
      <c r="K34" s="8"/>
      <c r="L34" s="8"/>
      <c r="M34" s="8"/>
      <c r="N34" s="8"/>
    </row>
    <row r="35" spans="1:14" s="5" customFormat="1" ht="87" thickBot="1" x14ac:dyDescent="0.3">
      <c r="A35" s="9">
        <v>22</v>
      </c>
      <c r="B35" s="16" t="s">
        <v>73</v>
      </c>
      <c r="C35" s="157"/>
      <c r="D35" s="119"/>
      <c r="E35" s="157"/>
      <c r="F35" s="119"/>
      <c r="G35" s="136"/>
      <c r="H35" s="123"/>
      <c r="I35" s="124">
        <f>CONCATENATE(IF(OR(D35=3,F35=3),7.5,),IF(AND(D35=2,F35=2),5,),IF(AND(D35=1,F35=1),2.5,),IF(AND(D35=0,F35=0),0,),IF(AND(D35=2,F35=1),5,),IF(AND(D35=2,F35=0),5,),IF(AND(D35=1,F35=2),5,),IF(AND(D35=1,F35=0),2.5,),IF(AND(D35=0,F35=2),5,),IF(AND(D35=0,F35=1),2.5,))+0</f>
        <v>0</v>
      </c>
      <c r="J35" s="173"/>
      <c r="K35" s="8"/>
      <c r="L35" s="8"/>
      <c r="M35" s="8"/>
      <c r="N35" s="8"/>
    </row>
    <row r="36" spans="1:14" s="5" customFormat="1" ht="44.25" thickBot="1" x14ac:dyDescent="0.3">
      <c r="A36" s="9">
        <v>23</v>
      </c>
      <c r="B36" s="19" t="s">
        <v>72</v>
      </c>
      <c r="C36" s="151"/>
      <c r="D36" s="119"/>
      <c r="E36" s="151"/>
      <c r="F36" s="119"/>
      <c r="G36" s="134"/>
      <c r="H36" s="127"/>
      <c r="I36" s="124">
        <f>CONCATENATE(IF(OR(D36=3,F36=3),7.5,),IF(AND(D36=2,F36=2),5,),IF(AND(D36=1,F36=1),2.5,),IF(AND(D36=0,F36=0),0,),IF(AND(D36=2,F36=1),5,),IF(AND(D36=2,F36=0),5,),IF(AND(D36=1,F36=2),5,),IF(AND(D36=1,F36=0),2.5,),IF(AND(D36=0,F36=2),5,),IF(AND(D36=0,F36=1),2.5,))+0</f>
        <v>0</v>
      </c>
      <c r="J36" s="172"/>
      <c r="K36" s="8"/>
      <c r="L36" s="8"/>
      <c r="M36" s="8"/>
      <c r="N36" s="8"/>
    </row>
    <row r="37" spans="1:14" s="5" customFormat="1" ht="24" thickBot="1" x14ac:dyDescent="0.3">
      <c r="A37" s="75" t="s">
        <v>138</v>
      </c>
      <c r="B37" s="21" t="s">
        <v>110</v>
      </c>
      <c r="C37" s="165"/>
      <c r="D37" s="80"/>
      <c r="E37" s="165"/>
      <c r="F37" s="80"/>
      <c r="G37" s="165"/>
      <c r="H37" s="80"/>
      <c r="I37" s="80"/>
      <c r="J37" s="175"/>
      <c r="K37" s="8"/>
      <c r="L37" s="8"/>
      <c r="M37" s="8"/>
      <c r="N37" s="8"/>
    </row>
    <row r="38" spans="1:14" s="5" customFormat="1" ht="57.75" x14ac:dyDescent="0.25">
      <c r="A38" s="11">
        <v>24</v>
      </c>
      <c r="B38" s="17" t="s">
        <v>82</v>
      </c>
      <c r="C38" s="143"/>
      <c r="D38" s="119"/>
      <c r="E38" s="147"/>
      <c r="F38" s="119"/>
      <c r="G38" s="147"/>
      <c r="H38" s="119"/>
      <c r="I38" s="120"/>
      <c r="J38" s="171"/>
      <c r="K38" s="8"/>
      <c r="L38" s="8"/>
      <c r="M38" s="8"/>
      <c r="N38" s="8"/>
    </row>
    <row r="39" spans="1:14" s="5" customFormat="1" ht="58.5" thickBot="1" x14ac:dyDescent="0.3">
      <c r="A39" s="11">
        <v>25</v>
      </c>
      <c r="B39" s="17" t="s">
        <v>68</v>
      </c>
      <c r="C39" s="143"/>
      <c r="D39" s="119"/>
      <c r="E39" s="147"/>
      <c r="F39" s="119"/>
      <c r="G39" s="147"/>
      <c r="H39" s="119"/>
      <c r="I39" s="121"/>
      <c r="J39" s="173"/>
      <c r="K39" s="8"/>
      <c r="L39" s="8"/>
      <c r="M39" s="8"/>
      <c r="N39" s="8"/>
    </row>
    <row r="40" spans="1:14" s="5" customFormat="1" ht="87" thickBot="1" x14ac:dyDescent="0.3">
      <c r="A40" s="9">
        <v>26</v>
      </c>
      <c r="B40" s="20" t="s">
        <v>81</v>
      </c>
      <c r="C40" s="158"/>
      <c r="D40" s="119"/>
      <c r="E40" s="158"/>
      <c r="F40" s="119"/>
      <c r="G40" s="134"/>
      <c r="H40" s="123"/>
      <c r="I40" s="124">
        <f>CONCATENATE(IF(OR(D40=3,F40=3),7.5,),IF(AND(D40=2,F40=2),5,),IF(AND(D40=1,F40=1),2.5,),IF(AND(D40=0,F40=0),0,),IF(AND(D40=2,F40=1),5,),IF(AND(D40=2,F40=0),5,),IF(AND(D40=1,F40=2),5,),IF(AND(D40=1,F40=0),2.5,),IF(AND(D40=0,F40=2),5,),IF(AND(D40=0,F40=1),2.5,))+0</f>
        <v>0</v>
      </c>
      <c r="J40" s="171"/>
      <c r="K40" s="8"/>
      <c r="L40" s="8"/>
      <c r="M40" s="8"/>
      <c r="N40" s="8"/>
    </row>
    <row r="41" spans="1:14" s="5" customFormat="1" ht="30" thickBot="1" x14ac:dyDescent="0.3">
      <c r="A41" s="13">
        <v>27</v>
      </c>
      <c r="B41" s="19" t="s">
        <v>80</v>
      </c>
      <c r="C41" s="151"/>
      <c r="D41" s="119"/>
      <c r="E41" s="151"/>
      <c r="F41" s="119"/>
      <c r="G41" s="134"/>
      <c r="H41" s="127"/>
      <c r="I41" s="124">
        <f>CONCATENATE(IF(OR(D41=3,F41=3),7.5,),IF(AND(D41=2,F41=2),5,),IF(AND(D41=1,F41=1),2.5,),IF(AND(D41=0,F41=0),0,),IF(AND(D41=2,F41=1),5,),IF(AND(D41=2,F41=0),5,),IF(AND(D41=1,F41=2),5,),IF(AND(D41=1,F41=0),2.5,),IF(AND(D41=0,F41=2),5,),IF(AND(D41=0,F41=1),2.5,))+0</f>
        <v>0</v>
      </c>
      <c r="J41" s="172"/>
      <c r="K41" s="8"/>
      <c r="L41" s="8"/>
      <c r="M41" s="8"/>
      <c r="N41" s="8"/>
    </row>
    <row r="42" spans="1:14" s="5" customFormat="1" ht="27" thickBot="1" x14ac:dyDescent="0.3">
      <c r="A42" s="27"/>
      <c r="B42" s="33" t="s">
        <v>75</v>
      </c>
      <c r="C42" s="166"/>
      <c r="D42" s="79"/>
      <c r="E42" s="166"/>
      <c r="F42" s="79"/>
      <c r="G42" s="166"/>
      <c r="H42" s="79"/>
      <c r="I42" s="79"/>
      <c r="J42" s="176"/>
      <c r="K42" s="8"/>
      <c r="L42" s="8"/>
      <c r="M42" s="8"/>
      <c r="N42" s="8"/>
    </row>
    <row r="43" spans="1:14" s="5" customFormat="1" ht="24" thickBot="1" x14ac:dyDescent="0.3">
      <c r="A43" s="75" t="s">
        <v>138</v>
      </c>
      <c r="B43" s="21" t="s">
        <v>111</v>
      </c>
      <c r="C43" s="165"/>
      <c r="D43" s="80"/>
      <c r="E43" s="165"/>
      <c r="F43" s="80"/>
      <c r="G43" s="165"/>
      <c r="H43" s="80"/>
      <c r="I43" s="80"/>
      <c r="J43" s="175"/>
      <c r="K43" s="8"/>
      <c r="L43" s="8"/>
      <c r="M43" s="8"/>
      <c r="N43" s="8"/>
    </row>
    <row r="44" spans="1:14" s="5" customFormat="1" ht="44.25" thickBot="1" x14ac:dyDescent="0.3">
      <c r="A44" s="11">
        <v>28</v>
      </c>
      <c r="B44" s="17" t="s">
        <v>76</v>
      </c>
      <c r="C44" s="147"/>
      <c r="D44" s="119"/>
      <c r="E44" s="147"/>
      <c r="F44" s="119"/>
      <c r="G44" s="147"/>
      <c r="H44" s="119"/>
      <c r="I44" s="121"/>
      <c r="J44" s="170"/>
      <c r="K44" s="8"/>
      <c r="L44" s="8"/>
      <c r="M44" s="8"/>
      <c r="N44" s="8"/>
    </row>
    <row r="45" spans="1:14" s="5" customFormat="1" ht="101.25" thickBot="1" x14ac:dyDescent="0.3">
      <c r="A45" s="9">
        <v>29</v>
      </c>
      <c r="B45" s="16" t="s">
        <v>79</v>
      </c>
      <c r="C45" s="157"/>
      <c r="D45" s="119"/>
      <c r="E45" s="157"/>
      <c r="F45" s="119"/>
      <c r="G45" s="136"/>
      <c r="H45" s="123"/>
      <c r="I45" s="125">
        <f>CONCATENATE(IF(OR(D45=3,F45=3),7,),IF(AND(D45=2,F45=2),4.67,),IF(AND(D45=1,F45=1),2.33,),IF(AND(D45=0,F45=0),0,),IF(AND(D45=2,F45=1),4.67,),IF(AND(D45=2,F45=0),4.67,),IF(AND(D45=1,F45=2),4.67,),IF(AND(D45=1,F45=0),2.33,),IF(AND(D45=0,F45=2),4.67,),IF(AND(D45=0,F45=1),2.33,))+0</f>
        <v>0</v>
      </c>
      <c r="J45" s="173"/>
      <c r="K45" s="8"/>
      <c r="L45" s="8"/>
      <c r="M45" s="8"/>
      <c r="N45" s="8"/>
    </row>
    <row r="46" spans="1:14" s="28" customFormat="1" ht="30" thickBot="1" x14ac:dyDescent="0.3">
      <c r="A46" s="9">
        <v>30</v>
      </c>
      <c r="B46" s="73" t="s">
        <v>135</v>
      </c>
      <c r="C46" s="161"/>
      <c r="D46" s="119"/>
      <c r="E46" s="159"/>
      <c r="F46" s="134"/>
      <c r="G46" s="134"/>
      <c r="H46" s="123"/>
      <c r="I46" s="125">
        <f>IF(D46=1,1,0)+0</f>
        <v>0</v>
      </c>
      <c r="J46" s="172"/>
      <c r="K46" s="29"/>
      <c r="L46" s="29"/>
      <c r="M46" s="29"/>
      <c r="N46" s="29"/>
    </row>
    <row r="47" spans="1:14" s="5" customFormat="1" ht="29.25" x14ac:dyDescent="0.25">
      <c r="A47" s="9">
        <v>31</v>
      </c>
      <c r="B47" s="187" t="s">
        <v>78</v>
      </c>
      <c r="C47" s="188"/>
      <c r="D47" s="119"/>
      <c r="E47" s="188"/>
      <c r="F47" s="119"/>
      <c r="G47" s="136"/>
      <c r="H47" s="123"/>
      <c r="I47" s="189">
        <f>CONCATENATE(IF(OR(D47=3,F47=3),7,),IF(AND(D47=2,F47=2),4.67,),IF(AND(D47=1,F47=1),2.33,),IF(AND(D47=0,F47=0),0,),IF(AND(D47=2,F47=1),4.67,),IF(AND(D47=2,F47=0),4.67,),IF(AND(D47=1,F47=2),4.67,),IF(AND(D47=1,F47=0),2.33,),IF(AND(D47=0,F47=2),4.67,),IF(AND(D47=0,F47=1),2.33,))+0</f>
        <v>0</v>
      </c>
      <c r="J47" s="173"/>
      <c r="K47" s="8"/>
      <c r="L47" s="8"/>
      <c r="M47" s="8"/>
      <c r="N47" s="8"/>
    </row>
    <row r="48" spans="1:14" s="5" customFormat="1" ht="24" thickBot="1" x14ac:dyDescent="0.3">
      <c r="A48" s="190" t="s">
        <v>138</v>
      </c>
      <c r="B48" s="191" t="s">
        <v>112</v>
      </c>
      <c r="C48" s="192"/>
      <c r="D48" s="193"/>
      <c r="E48" s="192"/>
      <c r="F48" s="193"/>
      <c r="G48" s="192"/>
      <c r="H48" s="193"/>
      <c r="I48" s="193"/>
      <c r="J48" s="194"/>
      <c r="K48" s="8"/>
      <c r="L48" s="8"/>
      <c r="M48" s="8"/>
      <c r="N48" s="8"/>
    </row>
    <row r="49" spans="1:14" s="5" customFormat="1" ht="30" thickBot="1" x14ac:dyDescent="0.3">
      <c r="A49" s="11">
        <v>32</v>
      </c>
      <c r="B49" s="17" t="s">
        <v>77</v>
      </c>
      <c r="C49" s="147"/>
      <c r="D49" s="119"/>
      <c r="E49" s="147"/>
      <c r="F49" s="119"/>
      <c r="G49" s="147"/>
      <c r="H49" s="119"/>
      <c r="I49" s="121"/>
      <c r="J49" s="170"/>
      <c r="K49" s="8"/>
      <c r="L49" s="8"/>
      <c r="M49" s="8"/>
      <c r="N49" s="8"/>
    </row>
    <row r="50" spans="1:14" s="5" customFormat="1" ht="87" thickBot="1" x14ac:dyDescent="0.3">
      <c r="A50" s="10">
        <v>33</v>
      </c>
      <c r="B50" s="20" t="s">
        <v>83</v>
      </c>
      <c r="C50" s="160"/>
      <c r="D50" s="119"/>
      <c r="E50" s="158"/>
      <c r="F50" s="119"/>
      <c r="G50" s="134"/>
      <c r="H50" s="123"/>
      <c r="I50" s="124">
        <f>CONCATENATE(IF(OR(D50=3,F50=3),7.5,),IF(AND(D50=2,F50=2),5,),IF(AND(D50=1,F50=1),2.5,),IF(AND(D50=0,F50=0),0,),IF(AND(D50=2,F50=1),5,),IF(AND(D50=2,F50=0),5,),IF(AND(D50=1,F50=2),5,),IF(AND(D50=1,F50=0),2.5,),IF(AND(D50=0,F50=2),5,),IF(AND(D50=0,F50=1),2.5,))+0</f>
        <v>0</v>
      </c>
      <c r="J50" s="172"/>
      <c r="K50" s="8"/>
      <c r="L50" s="8"/>
      <c r="M50" s="8"/>
      <c r="N50" s="8"/>
    </row>
    <row r="51" spans="1:14" s="5" customFormat="1" ht="30" thickBot="1" x14ac:dyDescent="0.3">
      <c r="A51" s="10">
        <v>34</v>
      </c>
      <c r="B51" s="19" t="s">
        <v>86</v>
      </c>
      <c r="C51" s="155"/>
      <c r="D51" s="119"/>
      <c r="E51" s="151"/>
      <c r="F51" s="119"/>
      <c r="G51" s="134"/>
      <c r="H51" s="127"/>
      <c r="I51" s="124">
        <f>CONCATENATE(IF(OR(D51=3,F51=3),7.5,),IF(AND(D51=2,F51=2),5,),IF(AND(D51=1,F51=1),2.5,),IF(AND(D51=0,F51=0),0,),IF(AND(D51=2,F51=1),5,),IF(AND(D51=2,F51=0),5,),IF(AND(D51=1,F51=2),5,),IF(AND(D51=1,F51=0),2.5,),IF(AND(D51=0,F51=2),5,),IF(AND(D51=0,F51=1),2.5,))+0</f>
        <v>0</v>
      </c>
      <c r="J51" s="172"/>
      <c r="K51" s="8"/>
      <c r="L51" s="8"/>
      <c r="M51" s="8"/>
      <c r="N51" s="8"/>
    </row>
    <row r="52" spans="1:14" s="5" customFormat="1" ht="24" thickBot="1" x14ac:dyDescent="0.3">
      <c r="A52" s="75" t="s">
        <v>138</v>
      </c>
      <c r="B52" s="21" t="s">
        <v>116</v>
      </c>
      <c r="C52" s="165"/>
      <c r="D52" s="80"/>
      <c r="E52" s="165"/>
      <c r="F52" s="80"/>
      <c r="G52" s="165"/>
      <c r="H52" s="80"/>
      <c r="I52" s="80"/>
      <c r="J52" s="175"/>
      <c r="K52" s="8"/>
      <c r="L52" s="8"/>
      <c r="M52" s="8"/>
      <c r="N52" s="8"/>
    </row>
    <row r="53" spans="1:14" s="5" customFormat="1" ht="58.5" thickBot="1" x14ac:dyDescent="0.3">
      <c r="A53" s="11">
        <v>35</v>
      </c>
      <c r="B53" s="17" t="s">
        <v>85</v>
      </c>
      <c r="C53" s="143"/>
      <c r="D53" s="119"/>
      <c r="E53" s="147"/>
      <c r="F53" s="119"/>
      <c r="G53" s="147"/>
      <c r="H53" s="119"/>
      <c r="I53" s="121"/>
      <c r="J53" s="170"/>
      <c r="K53" s="8"/>
      <c r="L53" s="8"/>
      <c r="M53" s="8"/>
      <c r="N53" s="8"/>
    </row>
    <row r="54" spans="1:14" s="5" customFormat="1" ht="72.75" thickBot="1" x14ac:dyDescent="0.3">
      <c r="A54" s="9">
        <v>36</v>
      </c>
      <c r="B54" s="16" t="s">
        <v>84</v>
      </c>
      <c r="C54" s="157"/>
      <c r="D54" s="119"/>
      <c r="E54" s="157"/>
      <c r="F54" s="119"/>
      <c r="G54" s="136"/>
      <c r="H54" s="123"/>
      <c r="I54" s="125">
        <f>CONCATENATE(IF(OR(D54=3,F54=3),7,),IF(AND(D54=2,F54=2),4.67,),IF(AND(D54=1,F54=1),2.33,),IF(AND(D54=0,F54=0),0,),IF(AND(D54=2,F54=1),4.67,),IF(AND(D54=2,F54=0),4.67,),IF(AND(D54=1,F54=2),4.67,),IF(AND(D54=1,F54=0),2.33,),IF(AND(D54=0,F54=2),4.67,),IF(AND(D54=0,F54=1),2.33,))+0</f>
        <v>0</v>
      </c>
      <c r="J54" s="173"/>
      <c r="K54" s="8"/>
      <c r="L54" s="8"/>
      <c r="M54" s="8"/>
      <c r="N54" s="8"/>
    </row>
    <row r="55" spans="1:14" s="28" customFormat="1" ht="44.25" thickBot="1" x14ac:dyDescent="0.3">
      <c r="A55" s="9">
        <v>37</v>
      </c>
      <c r="B55" s="73" t="s">
        <v>136</v>
      </c>
      <c r="C55" s="161"/>
      <c r="D55" s="119"/>
      <c r="E55" s="134"/>
      <c r="F55" s="134"/>
      <c r="G55" s="134"/>
      <c r="H55" s="123"/>
      <c r="I55" s="125">
        <f>IF(D55=1,1,0)+0</f>
        <v>0</v>
      </c>
      <c r="J55" s="172"/>
      <c r="K55" s="29"/>
      <c r="L55" s="29"/>
      <c r="M55" s="29"/>
      <c r="N55" s="29"/>
    </row>
    <row r="56" spans="1:14" s="5" customFormat="1" ht="44.25" thickBot="1" x14ac:dyDescent="0.3">
      <c r="A56" s="9">
        <v>38</v>
      </c>
      <c r="B56" s="19" t="s">
        <v>137</v>
      </c>
      <c r="C56" s="151"/>
      <c r="D56" s="119"/>
      <c r="E56" s="151"/>
      <c r="F56" s="119"/>
      <c r="G56" s="134"/>
      <c r="H56" s="127"/>
      <c r="I56" s="125">
        <f>CONCATENATE(IF(OR(D56=3,F56=3),7,),IF(AND(D56=2,F56=2),4.67,),IF(AND(D56=1,F56=1),2.33,),IF(AND(D56=0,F56=0),0,),IF(AND(D56=2,F56=1),4.67,),IF(AND(D56=2,F56=0),4.67,),IF(AND(D56=1,F56=2),4.67,),IF(AND(D56=1,F56=0),2.33,),IF(AND(D56=0,F56=2),4.67,),IF(AND(D56=0,F56=1),2.33,))+0</f>
        <v>0</v>
      </c>
      <c r="J56" s="172"/>
      <c r="K56" s="8"/>
      <c r="L56" s="8"/>
      <c r="M56" s="8"/>
      <c r="N56" s="8"/>
    </row>
    <row r="57" spans="1:14" s="5" customFormat="1" ht="24" thickBot="1" x14ac:dyDescent="0.3">
      <c r="A57" s="75" t="s">
        <v>138</v>
      </c>
      <c r="B57" s="21" t="s">
        <v>115</v>
      </c>
      <c r="C57" s="165"/>
      <c r="D57" s="80"/>
      <c r="E57" s="165"/>
      <c r="F57" s="80"/>
      <c r="G57" s="165"/>
      <c r="H57" s="80"/>
      <c r="I57" s="80"/>
      <c r="J57" s="175"/>
      <c r="K57" s="8"/>
      <c r="L57" s="8"/>
      <c r="M57" s="8"/>
      <c r="N57" s="8"/>
    </row>
    <row r="58" spans="1:14" s="5" customFormat="1" ht="57.75" x14ac:dyDescent="0.25">
      <c r="A58" s="11">
        <v>39</v>
      </c>
      <c r="B58" s="17" t="s">
        <v>87</v>
      </c>
      <c r="C58" s="147"/>
      <c r="D58" s="119"/>
      <c r="E58" s="147"/>
      <c r="F58" s="119"/>
      <c r="G58" s="147"/>
      <c r="H58" s="119"/>
      <c r="I58" s="120"/>
      <c r="J58" s="170"/>
      <c r="K58" s="8"/>
      <c r="L58" s="8"/>
      <c r="M58" s="8"/>
      <c r="N58" s="8"/>
    </row>
    <row r="59" spans="1:14" s="5" customFormat="1" ht="44.25" thickBot="1" x14ac:dyDescent="0.3">
      <c r="A59" s="9">
        <v>40</v>
      </c>
      <c r="B59" s="18" t="s">
        <v>88</v>
      </c>
      <c r="C59" s="156"/>
      <c r="D59" s="119"/>
      <c r="E59" s="156"/>
      <c r="F59" s="119"/>
      <c r="G59" s="156"/>
      <c r="H59" s="119"/>
      <c r="I59" s="121"/>
      <c r="J59" s="173"/>
      <c r="K59" s="8"/>
      <c r="L59" s="8"/>
      <c r="M59" s="8"/>
      <c r="N59" s="8"/>
    </row>
    <row r="60" spans="1:14" s="5" customFormat="1" ht="87" thickBot="1" x14ac:dyDescent="0.3">
      <c r="A60" s="9">
        <v>41</v>
      </c>
      <c r="B60" s="16" t="s">
        <v>89</v>
      </c>
      <c r="C60" s="157"/>
      <c r="D60" s="119"/>
      <c r="E60" s="157"/>
      <c r="F60" s="119"/>
      <c r="G60" s="136"/>
      <c r="H60" s="123"/>
      <c r="I60" s="125">
        <f>CONCATENATE(IF(OR(D60=3,F60=3),4.67,),IF(AND(D60=2,F60=2),3.08,),IF(AND(D60=1,F60=1),1.54,),IF(AND(D60=0,F60=0),0,),IF(AND(D60=2,F60=1),3.08,),IF(AND(D60=2,F60=0),3.08,),IF(AND(D60=1,F60=2),3.08,),IF(AND(D60=1,F60=0),1.54,),IF(AND(D60=0,F60=2),3.08,),IF(AND(D60=0,F60=1),1.54,))+0</f>
        <v>0</v>
      </c>
      <c r="J60" s="173"/>
      <c r="K60" s="8"/>
      <c r="L60" s="8"/>
      <c r="M60" s="8"/>
      <c r="N60" s="8"/>
    </row>
    <row r="61" spans="1:14" s="5" customFormat="1" ht="87" thickBot="1" x14ac:dyDescent="0.3">
      <c r="A61" s="10">
        <v>42</v>
      </c>
      <c r="B61" s="20" t="s">
        <v>91</v>
      </c>
      <c r="C61" s="158"/>
      <c r="D61" s="119"/>
      <c r="E61" s="158"/>
      <c r="F61" s="119"/>
      <c r="G61" s="134"/>
      <c r="H61" s="123"/>
      <c r="I61" s="125">
        <f>CONCATENATE(IF(OR(D61=3,F61=3),4.67,),IF(AND(D61=2,F61=2),3.08,),IF(AND(D61=1,F61=1),1.54,),IF(AND(D61=0,F61=0),0,),IF(AND(D61=2,F61=1),3.08,),IF(AND(D61=2,F61=0),3.08,),IF(AND(D61=1,F61=2),3.08,),IF(AND(D61=1,F61=0),1.54,),IF(AND(D61=0,F61=2),3.08,),IF(AND(D61=0,F61=1),1.54,))+0</f>
        <v>0</v>
      </c>
      <c r="J61" s="172"/>
      <c r="K61" s="8"/>
      <c r="L61" s="8"/>
      <c r="M61" s="8"/>
      <c r="N61" s="8"/>
    </row>
    <row r="62" spans="1:14" s="5" customFormat="1" ht="30" thickBot="1" x14ac:dyDescent="0.3">
      <c r="A62" s="10">
        <v>43</v>
      </c>
      <c r="B62" s="26" t="s">
        <v>145</v>
      </c>
      <c r="C62" s="151"/>
      <c r="D62" s="119"/>
      <c r="E62" s="151"/>
      <c r="F62" s="119"/>
      <c r="G62" s="134"/>
      <c r="H62" s="123"/>
      <c r="I62" s="125">
        <f>CONCATENATE(IF(OR(D62=3,F62=3),4.67,),IF(AND(D62=2,F62=2),3.08,),IF(AND(D62=1,F62=1),1.54,),IF(AND(D62=0,F62=0),0,),IF(AND(D62=2,F62=1),3.08,),IF(AND(D62=2,F62=0),3.08,),IF(AND(D62=1,F62=2),3.08,),IF(AND(D62=1,F62=0),1.54,),IF(AND(D62=0,F62=2),3.08,),IF(AND(D62=0,F62=1),1.54,))+0</f>
        <v>0</v>
      </c>
      <c r="J62" s="172"/>
      <c r="K62" s="8"/>
      <c r="L62" s="8"/>
      <c r="M62" s="8"/>
      <c r="N62" s="8"/>
    </row>
    <row r="63" spans="1:14" s="28" customFormat="1" ht="30" thickBot="1" x14ac:dyDescent="0.3">
      <c r="A63" s="9">
        <v>44</v>
      </c>
      <c r="B63" s="73" t="s">
        <v>132</v>
      </c>
      <c r="C63" s="162"/>
      <c r="D63" s="119"/>
      <c r="E63" s="136"/>
      <c r="F63" s="136"/>
      <c r="G63" s="136"/>
      <c r="H63" s="123"/>
      <c r="I63" s="125">
        <f>CONCATENATE(IF(D63=1,0.5,),IF(D63=0,0,))+0</f>
        <v>0</v>
      </c>
      <c r="J63" s="173"/>
      <c r="K63" s="29"/>
      <c r="L63" s="29"/>
      <c r="M63" s="29"/>
      <c r="N63" s="29"/>
    </row>
    <row r="64" spans="1:14" s="5" customFormat="1" ht="72.75" x14ac:dyDescent="0.25">
      <c r="A64" s="9">
        <v>45</v>
      </c>
      <c r="B64" s="195" t="s">
        <v>90</v>
      </c>
      <c r="C64" s="162"/>
      <c r="D64" s="119"/>
      <c r="E64" s="136"/>
      <c r="F64" s="136"/>
      <c r="G64" s="136"/>
      <c r="H64" s="123"/>
      <c r="I64" s="189">
        <f>CONCATENATE(IF(D64=1,0.5,),IF(D64=0,0,))+0</f>
        <v>0</v>
      </c>
      <c r="J64" s="173"/>
      <c r="K64" s="8"/>
      <c r="L64" s="8"/>
      <c r="M64" s="8"/>
      <c r="N64" s="8"/>
    </row>
    <row r="65" spans="1:14" s="5" customFormat="1" ht="27" thickBot="1" x14ac:dyDescent="0.3">
      <c r="A65" s="196"/>
      <c r="B65" s="197" t="s">
        <v>39</v>
      </c>
      <c r="C65" s="198"/>
      <c r="D65" s="199"/>
      <c r="E65" s="198"/>
      <c r="F65" s="199"/>
      <c r="G65" s="198"/>
      <c r="H65" s="199"/>
      <c r="I65" s="199"/>
      <c r="J65" s="200"/>
      <c r="K65" s="8"/>
      <c r="L65" s="8"/>
      <c r="M65" s="8"/>
      <c r="N65" s="8"/>
    </row>
    <row r="66" spans="1:14" s="5" customFormat="1" ht="23.25" x14ac:dyDescent="0.25">
      <c r="A66" s="76" t="s">
        <v>138</v>
      </c>
      <c r="B66" s="30" t="s">
        <v>140</v>
      </c>
      <c r="C66" s="168"/>
      <c r="D66" s="78"/>
      <c r="E66" s="168"/>
      <c r="F66" s="78"/>
      <c r="G66" s="168"/>
      <c r="H66" s="78"/>
      <c r="I66" s="78"/>
      <c r="J66" s="177"/>
      <c r="K66" s="8"/>
      <c r="L66" s="8"/>
      <c r="M66" s="8"/>
      <c r="N66" s="8"/>
    </row>
    <row r="67" spans="1:14" s="28" customFormat="1" ht="27" thickBot="1" x14ac:dyDescent="0.3">
      <c r="A67" s="77"/>
      <c r="B67" s="31" t="s">
        <v>139</v>
      </c>
      <c r="C67" s="169"/>
      <c r="D67" s="81"/>
      <c r="E67" s="169"/>
      <c r="F67" s="81"/>
      <c r="G67" s="169"/>
      <c r="H67" s="81"/>
      <c r="I67" s="81"/>
      <c r="J67" s="178"/>
      <c r="K67" s="29"/>
      <c r="L67" s="29"/>
      <c r="M67" s="29"/>
      <c r="N67" s="29"/>
    </row>
    <row r="68" spans="1:14" s="5" customFormat="1" ht="43.5" x14ac:dyDescent="0.25">
      <c r="A68" s="11">
        <v>46</v>
      </c>
      <c r="B68" s="17" t="s">
        <v>42</v>
      </c>
      <c r="C68" s="143"/>
      <c r="D68" s="119"/>
      <c r="E68" s="147"/>
      <c r="F68" s="119"/>
      <c r="G68" s="147"/>
      <c r="H68" s="119"/>
      <c r="I68" s="120"/>
      <c r="J68" s="170"/>
      <c r="K68" s="8"/>
      <c r="L68" s="8"/>
      <c r="M68" s="8"/>
      <c r="N68" s="8"/>
    </row>
    <row r="69" spans="1:14" s="5" customFormat="1" ht="43.5" x14ac:dyDescent="0.25">
      <c r="A69" s="11">
        <v>47</v>
      </c>
      <c r="B69" s="17" t="s">
        <v>43</v>
      </c>
      <c r="C69" s="143"/>
      <c r="D69" s="119"/>
      <c r="E69" s="147"/>
      <c r="F69" s="119"/>
      <c r="G69" s="147"/>
      <c r="H69" s="119"/>
      <c r="I69" s="120"/>
      <c r="J69" s="170"/>
      <c r="K69" s="8"/>
      <c r="L69" s="8"/>
      <c r="M69" s="8"/>
      <c r="N69" s="8"/>
    </row>
    <row r="70" spans="1:14" s="5" customFormat="1" ht="44.25" thickBot="1" x14ac:dyDescent="0.3">
      <c r="A70" s="11">
        <v>48</v>
      </c>
      <c r="B70" s="17" t="s">
        <v>44</v>
      </c>
      <c r="C70" s="143"/>
      <c r="D70" s="119"/>
      <c r="E70" s="147"/>
      <c r="F70" s="119"/>
      <c r="G70" s="147"/>
      <c r="H70" s="119"/>
      <c r="I70" s="121"/>
      <c r="J70" s="170"/>
      <c r="K70" s="8"/>
      <c r="L70" s="8"/>
      <c r="M70" s="8"/>
      <c r="N70" s="8"/>
    </row>
    <row r="71" spans="1:14" s="5" customFormat="1" ht="87" thickBot="1" x14ac:dyDescent="0.3">
      <c r="A71" s="11">
        <v>49</v>
      </c>
      <c r="B71" s="16" t="s">
        <v>45</v>
      </c>
      <c r="C71" s="144"/>
      <c r="D71" s="119"/>
      <c r="E71" s="148"/>
      <c r="F71" s="119"/>
      <c r="G71" s="122"/>
      <c r="H71" s="123"/>
      <c r="I71" s="124">
        <f>CONCATENATE(IF(OR(D71=3,F71=3),7.5,),IF(AND(D71=2,F71=2),5,),IF(AND(D71=1,F71=1),2.5,),IF(AND(D71=0,F71=0),0,),IF(AND(D71=2,F71=1),5,),IF(AND(D71=2,F71=0),5,),IF(AND(D71=1,F71=2),5,),IF(AND(D71=1,F71=0),2.5,),IF(AND(D71=0,F71=2),5,),IF(AND(D71=0,F71=1),2.5,))+0</f>
        <v>0</v>
      </c>
      <c r="J71" s="170"/>
      <c r="K71" s="8"/>
      <c r="L71" s="8"/>
      <c r="M71" s="8"/>
      <c r="N71" s="8"/>
    </row>
    <row r="72" spans="1:14" s="5" customFormat="1" ht="72.75" thickBot="1" x14ac:dyDescent="0.3">
      <c r="A72" s="9">
        <v>50</v>
      </c>
      <c r="B72" s="20" t="s">
        <v>105</v>
      </c>
      <c r="C72" s="160"/>
      <c r="D72" s="119"/>
      <c r="E72" s="158"/>
      <c r="F72" s="119"/>
      <c r="G72" s="134"/>
      <c r="H72" s="127"/>
      <c r="I72" s="124">
        <f>CONCATENATE(IF(OR(D72=3,F72=3),7.5,),IF(AND(D72=2,F72=2),5,),IF(AND(D72=1,F72=1),2.5,),IF(AND(D72=0,F72=0),0,),IF(AND(D72=2,F72=1),5,),IF(AND(D72=2,F72=0),5,),IF(AND(D72=1,F72=2),5,),IF(AND(D72=1,F72=0),2.5,),IF(AND(D72=0,F72=2),5,),IF(AND(D72=0,F72=1),2.5,))+0</f>
        <v>0</v>
      </c>
      <c r="J72" s="172"/>
      <c r="K72" s="8"/>
      <c r="L72" s="8"/>
      <c r="M72" s="8"/>
      <c r="N72" s="8"/>
    </row>
    <row r="73" spans="1:14" s="5" customFormat="1" ht="24" thickBot="1" x14ac:dyDescent="0.3">
      <c r="A73" s="75" t="s">
        <v>138</v>
      </c>
      <c r="B73" s="21" t="s">
        <v>114</v>
      </c>
      <c r="C73" s="165"/>
      <c r="D73" s="80"/>
      <c r="E73" s="165"/>
      <c r="F73" s="80"/>
      <c r="G73" s="165"/>
      <c r="H73" s="80"/>
      <c r="I73" s="80"/>
      <c r="J73" s="175"/>
      <c r="K73" s="8"/>
      <c r="L73" s="8"/>
      <c r="M73" s="8"/>
      <c r="N73" s="8"/>
    </row>
    <row r="74" spans="1:14" s="5" customFormat="1" ht="58.5" thickBot="1" x14ac:dyDescent="0.3">
      <c r="A74" s="11">
        <v>51</v>
      </c>
      <c r="B74" s="17" t="s">
        <v>104</v>
      </c>
      <c r="C74" s="143"/>
      <c r="D74" s="119"/>
      <c r="E74" s="147"/>
      <c r="F74" s="119"/>
      <c r="G74" s="147"/>
      <c r="H74" s="119"/>
      <c r="I74" s="121"/>
      <c r="J74" s="170"/>
      <c r="K74" s="8"/>
      <c r="L74" s="8"/>
      <c r="M74" s="8"/>
      <c r="N74" s="8"/>
    </row>
    <row r="75" spans="1:14" s="5" customFormat="1" ht="101.25" thickBot="1" x14ac:dyDescent="0.3">
      <c r="A75" s="9">
        <v>52</v>
      </c>
      <c r="B75" s="16" t="s">
        <v>46</v>
      </c>
      <c r="C75" s="157"/>
      <c r="D75" s="119"/>
      <c r="E75" s="157"/>
      <c r="F75" s="119"/>
      <c r="G75" s="136"/>
      <c r="H75" s="123"/>
      <c r="I75" s="124">
        <f>CONCATENATE(IF(OR(D75=3,F75=3),7.5,),IF(AND(D75=2,F75=2),5,),IF(AND(D75=1,F75=1),2.5,),IF(AND(D75=0,F75=0),0,),IF(AND(D75=2,F75=1),5,),IF(AND(D75=2,F75=0),5,),IF(AND(D75=1,F75=2),5,),IF(AND(D75=1,F75=0),2.5,),IF(AND(D75=0,F75=2),5,),IF(AND(D75=0,F75=1),2.5,))+0</f>
        <v>0</v>
      </c>
      <c r="J75" s="173"/>
      <c r="K75" s="8"/>
      <c r="L75" s="8"/>
      <c r="M75" s="8"/>
      <c r="N75" s="8"/>
    </row>
    <row r="76" spans="1:14" s="5" customFormat="1" ht="44.25" thickBot="1" x14ac:dyDescent="0.3">
      <c r="A76" s="9">
        <v>53</v>
      </c>
      <c r="B76" s="19" t="s">
        <v>40</v>
      </c>
      <c r="C76" s="151"/>
      <c r="D76" s="119"/>
      <c r="E76" s="151"/>
      <c r="F76" s="119"/>
      <c r="G76" s="134"/>
      <c r="H76" s="127"/>
      <c r="I76" s="124">
        <f>CONCATENATE(IF(OR(D76=3,F76=3),7.5,),IF(AND(D76=2,F76=2),5,),IF(AND(D76=1,F76=1),2.5,),IF(AND(D76=0,F76=0),0,),IF(AND(D76=2,F76=1),5,),IF(AND(D76=2,F76=0),5,),IF(AND(D76=1,F76=2),5,),IF(AND(D76=1,F76=0),2.5,),IF(AND(D76=0,F76=2),5,),IF(AND(D76=0,F76=1),2.5,))+0</f>
        <v>0</v>
      </c>
      <c r="J76" s="172"/>
      <c r="K76" s="8"/>
      <c r="L76" s="8"/>
      <c r="M76" s="8"/>
      <c r="N76" s="8"/>
    </row>
    <row r="77" spans="1:14" s="5" customFormat="1" ht="24" thickBot="1" x14ac:dyDescent="0.3">
      <c r="A77" s="75" t="s">
        <v>138</v>
      </c>
      <c r="B77" s="21" t="s">
        <v>113</v>
      </c>
      <c r="C77" s="165"/>
      <c r="D77" s="80"/>
      <c r="E77" s="165"/>
      <c r="F77" s="80"/>
      <c r="G77" s="165"/>
      <c r="H77" s="80"/>
      <c r="I77" s="80"/>
      <c r="J77" s="175"/>
      <c r="K77" s="8"/>
      <c r="L77" s="8"/>
      <c r="M77" s="8"/>
      <c r="N77" s="8"/>
    </row>
    <row r="78" spans="1:14" s="5" customFormat="1" ht="44.25" thickBot="1" x14ac:dyDescent="0.3">
      <c r="A78" s="11">
        <v>54</v>
      </c>
      <c r="B78" s="17" t="s">
        <v>93</v>
      </c>
      <c r="C78" s="143"/>
      <c r="D78" s="119"/>
      <c r="E78" s="147"/>
      <c r="F78" s="119"/>
      <c r="G78" s="147"/>
      <c r="H78" s="119"/>
      <c r="I78" s="121"/>
      <c r="J78" s="170"/>
      <c r="K78" s="8"/>
      <c r="L78" s="8"/>
      <c r="M78" s="8"/>
      <c r="N78" s="8"/>
    </row>
    <row r="79" spans="1:14" s="5" customFormat="1" ht="72.75" thickBot="1" x14ac:dyDescent="0.3">
      <c r="A79" s="62">
        <v>55</v>
      </c>
      <c r="B79" s="63" t="s">
        <v>92</v>
      </c>
      <c r="C79" s="163"/>
      <c r="D79" s="137"/>
      <c r="E79" s="164"/>
      <c r="F79" s="137"/>
      <c r="G79" s="138"/>
      <c r="H79" s="139"/>
      <c r="I79" s="125">
        <f>CONCATENATE(IF(OR(D79=3,F79=3),15,),IF(AND(D79=2,F79=2),10,),IF(AND(D79=1,F79=1),5,),IF(AND(D79=0,F79=0),0,),IF(AND(D79=2,F79=1),10,),IF(AND(D79=2,F79=0),10,),IF(AND(D79=1,F79=2),10,),IF(AND(D79=1,F79=0),5,),IF(AND(D79=0,F79=2),10,),IF(AND(D79=0,F79=1),5,))+0</f>
        <v>0</v>
      </c>
      <c r="J79" s="174"/>
      <c r="K79" s="8"/>
      <c r="L79" s="8"/>
      <c r="M79" s="8"/>
      <c r="N79" s="8"/>
    </row>
    <row r="80" spans="1:14" ht="20.100000000000001" customHeight="1" x14ac:dyDescent="0.25">
      <c r="A80" s="209"/>
      <c r="B80" s="210"/>
      <c r="C80" s="211"/>
      <c r="D80" s="211"/>
      <c r="E80" s="211"/>
      <c r="F80" s="211"/>
      <c r="G80" s="211"/>
      <c r="H80" s="211"/>
      <c r="I80" s="212">
        <f>SUM(I12:I79)</f>
        <v>0</v>
      </c>
      <c r="J80" s="213" t="s">
        <v>117</v>
      </c>
    </row>
    <row r="81" spans="1:10" ht="20.100000000000001" customHeight="1" thickBot="1" x14ac:dyDescent="0.3">
      <c r="A81" s="209"/>
      <c r="B81" s="210"/>
      <c r="C81" s="211"/>
      <c r="D81" s="211"/>
      <c r="E81" s="211"/>
      <c r="F81" s="211"/>
      <c r="G81" s="211"/>
      <c r="H81" s="211"/>
      <c r="I81" s="214">
        <f>I80/390</f>
        <v>0</v>
      </c>
      <c r="J81" s="215"/>
    </row>
    <row r="82" spans="1:10" ht="35.1" customHeight="1" thickBot="1" x14ac:dyDescent="0.3">
      <c r="A82" s="22"/>
      <c r="B82" s="252" t="s">
        <v>47</v>
      </c>
      <c r="C82" s="252"/>
      <c r="D82" s="252"/>
      <c r="E82" s="252"/>
      <c r="F82" s="252"/>
      <c r="G82" s="252"/>
      <c r="H82" s="252"/>
      <c r="I82" s="252"/>
      <c r="J82" s="253"/>
    </row>
    <row r="83" spans="1:10" x14ac:dyDescent="0.25">
      <c r="A83" s="216"/>
      <c r="B83" s="217"/>
      <c r="C83" s="216"/>
      <c r="D83" s="216"/>
      <c r="E83" s="216"/>
      <c r="F83" s="216"/>
      <c r="G83" s="216"/>
      <c r="H83" s="216"/>
      <c r="I83" s="216"/>
      <c r="J83" s="216"/>
    </row>
    <row r="84" spans="1:10" x14ac:dyDescent="0.25">
      <c r="A84" s="216"/>
      <c r="B84" s="217"/>
      <c r="C84" s="216"/>
      <c r="D84" s="216"/>
      <c r="E84" s="216"/>
      <c r="F84" s="216"/>
      <c r="G84" s="216"/>
      <c r="H84" s="216"/>
      <c r="I84" s="216"/>
      <c r="J84" s="216"/>
    </row>
    <row r="85" spans="1:10" x14ac:dyDescent="0.25">
      <c r="A85" s="216"/>
      <c r="B85" s="217"/>
      <c r="C85" s="216"/>
      <c r="D85" s="216"/>
      <c r="E85" s="216"/>
      <c r="F85" s="216"/>
      <c r="G85" s="216"/>
      <c r="H85" s="216"/>
      <c r="I85" s="216"/>
      <c r="J85" s="216"/>
    </row>
    <row r="86" spans="1:10" x14ac:dyDescent="0.25">
      <c r="A86" s="216"/>
      <c r="B86" s="217"/>
      <c r="C86" s="216"/>
      <c r="D86" s="216"/>
      <c r="E86" s="216"/>
      <c r="F86" s="216"/>
      <c r="G86" s="216"/>
      <c r="H86" s="216"/>
      <c r="I86" s="216"/>
      <c r="J86" s="216"/>
    </row>
    <row r="87" spans="1:10" x14ac:dyDescent="0.25">
      <c r="A87" s="216"/>
      <c r="B87" s="217"/>
      <c r="C87" s="216"/>
      <c r="D87" s="216"/>
      <c r="E87" s="216"/>
      <c r="F87" s="216"/>
      <c r="G87" s="216"/>
      <c r="H87" s="216"/>
      <c r="I87" s="216"/>
      <c r="J87" s="216"/>
    </row>
    <row r="88" spans="1:10" x14ac:dyDescent="0.25">
      <c r="A88" s="216"/>
      <c r="B88" s="217"/>
      <c r="C88" s="216"/>
      <c r="D88" s="216"/>
      <c r="E88" s="216"/>
      <c r="F88" s="216"/>
      <c r="G88" s="216"/>
      <c r="H88" s="216"/>
      <c r="I88" s="216"/>
      <c r="J88" s="216"/>
    </row>
    <row r="89" spans="1:10" x14ac:dyDescent="0.25">
      <c r="A89" s="216"/>
      <c r="B89" s="217"/>
      <c r="C89" s="216"/>
      <c r="D89" s="216"/>
      <c r="E89" s="216"/>
      <c r="F89" s="216"/>
      <c r="G89" s="216"/>
      <c r="H89" s="216"/>
      <c r="I89" s="216"/>
      <c r="J89" s="216"/>
    </row>
    <row r="90" spans="1:10" x14ac:dyDescent="0.25">
      <c r="A90" s="216"/>
      <c r="B90" s="217"/>
      <c r="C90" s="216"/>
      <c r="D90" s="216"/>
      <c r="E90" s="216"/>
      <c r="F90" s="216"/>
      <c r="G90" s="216"/>
      <c r="H90" s="216"/>
      <c r="I90" s="216"/>
      <c r="J90" s="216"/>
    </row>
    <row r="91" spans="1:10" x14ac:dyDescent="0.25">
      <c r="A91" s="216"/>
      <c r="B91" s="217"/>
      <c r="C91" s="216"/>
      <c r="D91" s="216"/>
      <c r="E91" s="216"/>
      <c r="F91" s="216"/>
      <c r="G91" s="216"/>
      <c r="H91" s="216"/>
      <c r="I91" s="216"/>
      <c r="J91" s="216"/>
    </row>
    <row r="92" spans="1:10" x14ac:dyDescent="0.25">
      <c r="A92" s="216"/>
      <c r="B92" s="217"/>
      <c r="C92" s="216"/>
      <c r="D92" s="216"/>
      <c r="E92" s="216"/>
      <c r="F92" s="216"/>
      <c r="G92" s="216"/>
      <c r="H92" s="216"/>
      <c r="I92" s="216"/>
      <c r="J92" s="216"/>
    </row>
    <row r="93" spans="1:10" x14ac:dyDescent="0.25">
      <c r="A93" s="216"/>
      <c r="B93" s="217"/>
      <c r="C93" s="216"/>
      <c r="D93" s="216"/>
      <c r="E93" s="216"/>
      <c r="F93" s="216"/>
      <c r="G93" s="216"/>
      <c r="H93" s="216"/>
      <c r="I93" s="216"/>
      <c r="J93" s="216"/>
    </row>
  </sheetData>
  <sheetProtection selectLockedCells="1"/>
  <mergeCells count="7">
    <mergeCell ref="B1:J1"/>
    <mergeCell ref="B2:J2"/>
    <mergeCell ref="B82:J82"/>
    <mergeCell ref="B4:J4"/>
    <mergeCell ref="B3:J3"/>
    <mergeCell ref="B6:J6"/>
    <mergeCell ref="B5:J5"/>
  </mergeCells>
  <dataValidations count="1">
    <dataValidation type="list" allowBlank="1" showInputMessage="1" showErrorMessage="1" sqref="F14 F46 I9:I11 H60:I64 H75:I76 I29 H54:I56 H20:I21 I38 H31:I32 H45:I47 H50:I51 I58 H71:I72 I68:I69 H40:I41 H25:I27 F55 H35:I36 H79:I79 F26 F63:F64 H13:I15">
      <formula1>check</formula1>
    </dataValidation>
  </dataValidations>
  <printOptions horizontalCentered="1" verticalCentered="1"/>
  <pageMargins left="0.2" right="0.2" top="0.25" bottom="0.25" header="0.3" footer="0.3"/>
  <pageSetup scale="62" fitToHeight="0" orientation="landscape" r:id="rId1"/>
  <rowBreaks count="4" manualBreakCount="4">
    <brk id="6" max="16383" man="1"/>
    <brk id="27" max="16383" man="1"/>
    <brk id="47" max="16383" man="1"/>
    <brk id="64" max="16383"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Sheet1!$D$1:$D$2</xm:f>
          </x14:formula1>
          <xm:sqref>I12 I19 I24 I30 I34 I39 I44 I49 I53 I59 I70 I74 I78</xm:sqref>
        </x14:dataValidation>
        <x14:dataValidation type="list" allowBlank="1" showInputMessage="1" showErrorMessage="1">
          <x14:formula1>
            <xm:f>Sheet1!$F$1:$F$2</xm:f>
          </x14:formula1>
          <xm:sqref>D9:D12 F9:F12 H9:H12 D17:D19 F17:F19 H17:H19 D24 F24 H24 D29:D30 F29:F30 H29:H30 D34 H34 F34 D38:D39 F38:F39 H38:H39 D44 F44 H44 D49 F49 H49 D53 F53 H53 D58:D59 F58:F59 H58:H59 D68:D70 F68:F70 H68:H70 D74 F74 H74 H78 F78 D78</xm:sqref>
        </x14:dataValidation>
        <x14:dataValidation type="list" allowBlank="1" showInputMessage="1" showErrorMessage="1">
          <x14:formula1>
            <xm:f>Sheet1!$B$1:$B$4</xm:f>
          </x14:formula1>
          <xm:sqref>D13 F13 D15 F15 D20:D21 F20:F21 D25 F25 F27 D27 D31:D32 F31:F32 D35:D36 F35:F36 D40:D41 F40:F41 F45 D45 D47 F47 D50:D51 F50:F51 D54 F54 F56 D56 D60:D62 F60:F62 F71:F72 D71:D72 F75:F76 D75:D76 F79 D79</xm:sqref>
        </x14:dataValidation>
        <x14:dataValidation type="list" allowBlank="1" showInputMessage="1" showErrorMessage="1">
          <x14:formula1>
            <xm:f>Sheet1!$E$1:$E$2</xm:f>
          </x14:formula1>
          <xm:sqref>D14 D26 D46 D55 D63:D64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zoomScaleNormal="100" zoomScalePageLayoutView="70" workbookViewId="0">
      <selection activeCell="C6" sqref="C6"/>
    </sheetView>
  </sheetViews>
  <sheetFormatPr defaultColWidth="8.85546875" defaultRowHeight="15" x14ac:dyDescent="0.25"/>
  <cols>
    <col min="1" max="1" width="10.7109375" customWidth="1"/>
    <col min="2" max="2" width="75.7109375" customWidth="1"/>
    <col min="3" max="5" width="24.7109375" customWidth="1"/>
    <col min="6" max="6" width="12.7109375" customWidth="1"/>
    <col min="7" max="7" width="24.7109375" customWidth="1"/>
  </cols>
  <sheetData>
    <row r="1" spans="1:7" ht="16.149999999999999" customHeight="1" thickBot="1" x14ac:dyDescent="0.3">
      <c r="A1" s="220" t="s">
        <v>0</v>
      </c>
      <c r="B1" s="266" t="s">
        <v>33</v>
      </c>
      <c r="C1" s="267"/>
      <c r="D1" s="267"/>
      <c r="E1" s="267"/>
      <c r="F1" s="267"/>
      <c r="G1" s="268"/>
    </row>
    <row r="2" spans="1:7" ht="80.099999999999994" customHeight="1" thickBot="1" x14ac:dyDescent="0.3">
      <c r="A2" s="37"/>
      <c r="B2" s="272" t="s">
        <v>141</v>
      </c>
      <c r="C2" s="273"/>
      <c r="D2" s="273"/>
      <c r="E2" s="273"/>
      <c r="F2" s="273"/>
      <c r="G2" s="274"/>
    </row>
    <row r="3" spans="1:7" ht="69.95" customHeight="1" thickBot="1" x14ac:dyDescent="0.3">
      <c r="A3" s="37"/>
      <c r="B3" s="269" t="s">
        <v>142</v>
      </c>
      <c r="C3" s="270"/>
      <c r="D3" s="270"/>
      <c r="E3" s="270"/>
      <c r="F3" s="270"/>
      <c r="G3" s="271"/>
    </row>
    <row r="4" spans="1:7" s="15" customFormat="1" ht="16.5" thickBot="1" x14ac:dyDescent="0.3">
      <c r="A4" s="36"/>
      <c r="B4" s="38" t="s">
        <v>118</v>
      </c>
      <c r="C4" s="39"/>
      <c r="D4" s="39"/>
      <c r="E4" s="39"/>
      <c r="F4" s="39"/>
      <c r="G4" s="40"/>
    </row>
    <row r="5" spans="1:7" s="15" customFormat="1" ht="60.75" thickBot="1" x14ac:dyDescent="0.3">
      <c r="A5" s="43" t="s">
        <v>0</v>
      </c>
      <c r="B5" s="41" t="s">
        <v>119</v>
      </c>
      <c r="C5" s="42" t="s">
        <v>1</v>
      </c>
      <c r="D5" s="42" t="s">
        <v>2</v>
      </c>
      <c r="E5" s="42" t="s">
        <v>3</v>
      </c>
      <c r="F5" s="34" t="s">
        <v>4</v>
      </c>
      <c r="G5" s="35" t="s">
        <v>5</v>
      </c>
    </row>
    <row r="6" spans="1:7" s="15" customFormat="1" ht="88.5" thickBot="1" x14ac:dyDescent="0.3">
      <c r="A6" s="64">
        <v>1</v>
      </c>
      <c r="B6" s="65" t="s">
        <v>50</v>
      </c>
      <c r="C6" s="66"/>
      <c r="D6" s="67"/>
      <c r="E6" s="67"/>
      <c r="F6" s="140"/>
      <c r="G6" s="85"/>
    </row>
    <row r="7" spans="1:7" s="15" customFormat="1" ht="30" thickBot="1" x14ac:dyDescent="0.3">
      <c r="A7" s="57">
        <v>2</v>
      </c>
      <c r="B7" s="52" t="s">
        <v>51</v>
      </c>
      <c r="C7" s="49"/>
      <c r="D7" s="50"/>
      <c r="E7" s="50"/>
      <c r="F7" s="140"/>
      <c r="G7" s="86"/>
    </row>
    <row r="8" spans="1:7" s="15" customFormat="1" ht="59.25" thickBot="1" x14ac:dyDescent="0.3">
      <c r="A8" s="55">
        <v>3</v>
      </c>
      <c r="B8" s="44" t="s">
        <v>53</v>
      </c>
      <c r="C8" s="53"/>
      <c r="D8" s="54"/>
      <c r="E8" s="54"/>
      <c r="F8" s="140"/>
      <c r="G8" s="86"/>
    </row>
    <row r="9" spans="1:7" s="15" customFormat="1" ht="30.75" thickBot="1" x14ac:dyDescent="0.3">
      <c r="A9" s="57">
        <v>4</v>
      </c>
      <c r="B9" s="52" t="s">
        <v>52</v>
      </c>
      <c r="C9" s="49"/>
      <c r="D9" s="50"/>
      <c r="E9" s="50"/>
      <c r="F9" s="140"/>
      <c r="G9" s="86"/>
    </row>
    <row r="10" spans="1:7" s="15" customFormat="1" ht="73.5" thickBot="1" x14ac:dyDescent="0.3">
      <c r="A10" s="55">
        <v>5</v>
      </c>
      <c r="B10" s="44" t="s">
        <v>120</v>
      </c>
      <c r="C10" s="53"/>
      <c r="D10" s="54"/>
      <c r="E10" s="54"/>
      <c r="F10" s="140"/>
      <c r="G10" s="86"/>
    </row>
    <row r="11" spans="1:7" s="15" customFormat="1" ht="73.5" thickBot="1" x14ac:dyDescent="0.3">
      <c r="A11" s="57">
        <v>6</v>
      </c>
      <c r="B11" s="52" t="s">
        <v>121</v>
      </c>
      <c r="C11" s="49"/>
      <c r="D11" s="50"/>
      <c r="E11" s="50"/>
      <c r="F11" s="140"/>
      <c r="G11" s="86"/>
    </row>
    <row r="12" spans="1:7" s="15" customFormat="1" ht="44.25" thickBot="1" x14ac:dyDescent="0.3">
      <c r="A12" s="55">
        <v>7</v>
      </c>
      <c r="B12" s="47" t="s">
        <v>128</v>
      </c>
      <c r="C12" s="53"/>
      <c r="D12" s="54"/>
      <c r="E12" s="54"/>
      <c r="F12" s="140"/>
      <c r="G12" s="86"/>
    </row>
    <row r="13" spans="1:7" s="15" customFormat="1" ht="44.25" thickBot="1" x14ac:dyDescent="0.3">
      <c r="A13" s="57">
        <v>8</v>
      </c>
      <c r="B13" s="52" t="s">
        <v>122</v>
      </c>
      <c r="C13" s="49"/>
      <c r="D13" s="50"/>
      <c r="E13" s="50"/>
      <c r="F13" s="140"/>
      <c r="G13" s="86"/>
    </row>
    <row r="14" spans="1:7" s="15" customFormat="1" ht="58.5" thickBot="1" x14ac:dyDescent="0.3">
      <c r="A14" s="55">
        <v>9</v>
      </c>
      <c r="B14" s="47" t="s">
        <v>129</v>
      </c>
      <c r="C14" s="53"/>
      <c r="D14" s="54"/>
      <c r="E14" s="54"/>
      <c r="F14" s="140"/>
      <c r="G14" s="86"/>
    </row>
    <row r="15" spans="1:7" s="15" customFormat="1" ht="30" thickBot="1" x14ac:dyDescent="0.3">
      <c r="A15" s="57">
        <v>10</v>
      </c>
      <c r="B15" s="52" t="s">
        <v>123</v>
      </c>
      <c r="C15" s="49"/>
      <c r="D15" s="50"/>
      <c r="E15" s="50"/>
      <c r="F15" s="140"/>
      <c r="G15" s="86"/>
    </row>
    <row r="16" spans="1:7" s="15" customFormat="1" ht="30" thickBot="1" x14ac:dyDescent="0.3">
      <c r="A16" s="55">
        <v>11</v>
      </c>
      <c r="B16" s="47" t="s">
        <v>124</v>
      </c>
      <c r="C16" s="53"/>
      <c r="D16" s="54"/>
      <c r="E16" s="54"/>
      <c r="F16" s="140"/>
      <c r="G16" s="86"/>
    </row>
    <row r="17" spans="1:8" s="15" customFormat="1" ht="43.5" x14ac:dyDescent="0.25">
      <c r="A17" s="57">
        <v>12</v>
      </c>
      <c r="B17" s="52" t="s">
        <v>60</v>
      </c>
      <c r="C17" s="49"/>
      <c r="D17" s="50"/>
      <c r="E17" s="50"/>
      <c r="F17" s="219"/>
      <c r="G17" s="86"/>
    </row>
    <row r="18" spans="1:8" s="15" customFormat="1" ht="58.5" x14ac:dyDescent="0.25">
      <c r="A18" s="55">
        <v>13</v>
      </c>
      <c r="B18" s="44" t="s">
        <v>55</v>
      </c>
      <c r="C18" s="53"/>
      <c r="D18" s="54"/>
      <c r="E18" s="54"/>
      <c r="F18" s="218"/>
      <c r="G18" s="86"/>
    </row>
    <row r="19" spans="1:8" s="15" customFormat="1" ht="44.25" thickBot="1" x14ac:dyDescent="0.3">
      <c r="A19" s="59">
        <v>14</v>
      </c>
      <c r="B19" s="52" t="s">
        <v>56</v>
      </c>
      <c r="C19" s="50"/>
      <c r="D19" s="50"/>
      <c r="E19" s="50"/>
      <c r="F19" s="205"/>
      <c r="G19" s="86"/>
    </row>
    <row r="20" spans="1:8" s="15" customFormat="1" ht="58.5" thickBot="1" x14ac:dyDescent="0.3">
      <c r="A20" s="56">
        <v>15</v>
      </c>
      <c r="B20" s="45" t="s">
        <v>61</v>
      </c>
      <c r="C20" s="54"/>
      <c r="D20" s="54"/>
      <c r="E20" s="54"/>
      <c r="F20" s="140"/>
      <c r="G20" s="86"/>
    </row>
    <row r="21" spans="1:8" s="15" customFormat="1" ht="30" thickBot="1" x14ac:dyDescent="0.3">
      <c r="A21" s="59">
        <v>16</v>
      </c>
      <c r="B21" s="58" t="s">
        <v>62</v>
      </c>
      <c r="C21" s="51"/>
      <c r="D21" s="51"/>
      <c r="E21" s="51"/>
      <c r="F21" s="140"/>
      <c r="G21" s="86"/>
    </row>
    <row r="22" spans="1:8" s="15" customFormat="1" ht="87" thickBot="1" x14ac:dyDescent="0.3">
      <c r="A22" s="56">
        <v>17</v>
      </c>
      <c r="B22" s="46" t="s">
        <v>130</v>
      </c>
      <c r="C22" s="53"/>
      <c r="D22" s="54"/>
      <c r="E22" s="54"/>
      <c r="F22" s="140"/>
      <c r="G22" s="86"/>
    </row>
    <row r="23" spans="1:8" s="15" customFormat="1" ht="44.25" thickBot="1" x14ac:dyDescent="0.3">
      <c r="A23" s="59">
        <v>18</v>
      </c>
      <c r="B23" s="52" t="s">
        <v>125</v>
      </c>
      <c r="C23" s="49"/>
      <c r="D23" s="50"/>
      <c r="E23" s="50"/>
      <c r="F23" s="140"/>
      <c r="G23" s="87"/>
    </row>
    <row r="24" spans="1:8" s="15" customFormat="1" ht="30" thickBot="1" x14ac:dyDescent="0.3">
      <c r="A24" s="56">
        <v>19</v>
      </c>
      <c r="B24" s="48" t="s">
        <v>126</v>
      </c>
      <c r="C24" s="53"/>
      <c r="D24" s="54"/>
      <c r="E24" s="54"/>
      <c r="F24" s="140"/>
      <c r="G24" s="87"/>
    </row>
    <row r="25" spans="1:8" s="15" customFormat="1" ht="87.75" thickBot="1" x14ac:dyDescent="0.3">
      <c r="A25" s="59">
        <v>20</v>
      </c>
      <c r="B25" s="60" t="s">
        <v>127</v>
      </c>
      <c r="C25" s="49"/>
      <c r="D25" s="50"/>
      <c r="E25" s="50"/>
      <c r="F25" s="140"/>
      <c r="G25" s="86"/>
    </row>
    <row r="26" spans="1:8" s="15" customFormat="1" ht="44.25" thickBot="1" x14ac:dyDescent="0.3">
      <c r="A26" s="56">
        <v>21</v>
      </c>
      <c r="B26" s="44" t="s">
        <v>57</v>
      </c>
      <c r="C26" s="53"/>
      <c r="D26" s="54"/>
      <c r="E26" s="54"/>
      <c r="F26" s="140"/>
      <c r="G26" s="86"/>
    </row>
    <row r="27" spans="1:8" s="15" customFormat="1" ht="30.75" thickBot="1" x14ac:dyDescent="0.3">
      <c r="A27" s="59">
        <v>22</v>
      </c>
      <c r="B27" s="52" t="s">
        <v>48</v>
      </c>
      <c r="C27" s="49"/>
      <c r="D27" s="50"/>
      <c r="E27" s="50"/>
      <c r="F27" s="140"/>
      <c r="G27" s="86"/>
    </row>
    <row r="28" spans="1:8" s="15" customFormat="1" ht="30" thickBot="1" x14ac:dyDescent="0.3">
      <c r="A28" s="56">
        <v>23</v>
      </c>
      <c r="B28" s="47" t="s">
        <v>58</v>
      </c>
      <c r="C28" s="53"/>
      <c r="D28" s="54"/>
      <c r="E28" s="54"/>
      <c r="F28" s="140"/>
      <c r="G28" s="86"/>
    </row>
    <row r="29" spans="1:8" s="15" customFormat="1" ht="30" thickBot="1" x14ac:dyDescent="0.3">
      <c r="A29" s="59">
        <v>24</v>
      </c>
      <c r="B29" s="58" t="s">
        <v>59</v>
      </c>
      <c r="C29" s="49"/>
      <c r="D29" s="50"/>
      <c r="E29" s="50"/>
      <c r="F29" s="140"/>
      <c r="G29" s="86"/>
    </row>
    <row r="30" spans="1:8" ht="44.25" thickBot="1" x14ac:dyDescent="0.3">
      <c r="A30" s="56">
        <v>25</v>
      </c>
      <c r="B30" s="48" t="s">
        <v>49</v>
      </c>
      <c r="C30" s="53"/>
      <c r="D30" s="54"/>
      <c r="E30" s="54"/>
      <c r="F30" s="140"/>
      <c r="G30" s="86"/>
    </row>
    <row r="31" spans="1:8" ht="44.25" thickBot="1" x14ac:dyDescent="0.3">
      <c r="A31" s="59">
        <v>26</v>
      </c>
      <c r="B31" s="52" t="s">
        <v>54</v>
      </c>
      <c r="C31" s="49"/>
      <c r="D31" s="50"/>
      <c r="E31" s="50"/>
      <c r="F31" s="140"/>
      <c r="G31" s="86"/>
    </row>
    <row r="32" spans="1:8" ht="45" thickBot="1" x14ac:dyDescent="0.3">
      <c r="A32" s="68">
        <v>27</v>
      </c>
      <c r="B32" s="69" t="s">
        <v>131</v>
      </c>
      <c r="C32" s="70"/>
      <c r="D32" s="71"/>
      <c r="E32" s="71"/>
      <c r="F32" s="140"/>
      <c r="G32" s="88"/>
      <c r="H32" s="23"/>
    </row>
    <row r="33" spans="1:7" ht="27" customHeight="1" x14ac:dyDescent="0.25">
      <c r="A33" s="221"/>
      <c r="B33" s="201"/>
      <c r="C33" s="201"/>
      <c r="D33" s="201"/>
      <c r="E33" s="201"/>
      <c r="F33" s="202">
        <f>SUM(F6:F32)</f>
        <v>0</v>
      </c>
      <c r="G33" s="222" t="s">
        <v>149</v>
      </c>
    </row>
    <row r="34" spans="1:7" ht="27" customHeight="1" thickBot="1" x14ac:dyDescent="0.3">
      <c r="A34" s="223"/>
      <c r="B34" s="203"/>
      <c r="C34" s="203"/>
      <c r="D34" s="203"/>
      <c r="E34" s="203"/>
      <c r="F34" s="204">
        <f>F33/81</f>
        <v>0</v>
      </c>
      <c r="G34" s="224"/>
    </row>
    <row r="35" spans="1:7" ht="35.1" customHeight="1" thickBot="1" x14ac:dyDescent="0.3">
      <c r="A35" s="225"/>
      <c r="B35" s="275" t="s">
        <v>47</v>
      </c>
      <c r="C35" s="275"/>
      <c r="D35" s="275"/>
      <c r="E35" s="275"/>
      <c r="F35" s="275"/>
      <c r="G35" s="276"/>
    </row>
    <row r="36" spans="1:7" x14ac:dyDescent="0.25">
      <c r="A36" s="206"/>
      <c r="B36" s="206"/>
      <c r="C36" s="206"/>
      <c r="D36" s="206"/>
      <c r="E36" s="206"/>
      <c r="F36" s="206"/>
      <c r="G36" s="206"/>
    </row>
    <row r="37" spans="1:7" ht="21" x14ac:dyDescent="0.35">
      <c r="A37" s="207"/>
      <c r="B37" s="208"/>
      <c r="C37" s="208"/>
      <c r="D37" s="208"/>
      <c r="E37" s="208"/>
      <c r="F37" s="208"/>
      <c r="G37" s="208"/>
    </row>
    <row r="38" spans="1:7" ht="21" x14ac:dyDescent="0.35">
      <c r="A38" s="207"/>
      <c r="B38" s="208"/>
      <c r="C38" s="208"/>
      <c r="D38" s="208"/>
      <c r="E38" s="208"/>
      <c r="F38" s="208"/>
      <c r="G38" s="208"/>
    </row>
    <row r="39" spans="1:7" ht="21" x14ac:dyDescent="0.35">
      <c r="A39" s="207"/>
      <c r="B39" s="208"/>
      <c r="C39" s="208"/>
      <c r="D39" s="208"/>
      <c r="E39" s="208"/>
      <c r="F39" s="208"/>
      <c r="G39" s="208"/>
    </row>
    <row r="40" spans="1:7" ht="21" x14ac:dyDescent="0.35">
      <c r="A40" s="207"/>
      <c r="B40" s="208"/>
      <c r="C40" s="208"/>
      <c r="D40" s="208"/>
      <c r="E40" s="208"/>
      <c r="F40" s="208"/>
      <c r="G40" s="208"/>
    </row>
    <row r="41" spans="1:7" ht="21" x14ac:dyDescent="0.35">
      <c r="A41" s="207"/>
      <c r="B41" s="208"/>
      <c r="C41" s="208"/>
      <c r="D41" s="208"/>
      <c r="E41" s="208"/>
      <c r="F41" s="208"/>
      <c r="G41" s="208"/>
    </row>
    <row r="42" spans="1:7" ht="21" x14ac:dyDescent="0.35">
      <c r="A42" s="207"/>
      <c r="B42" s="208"/>
      <c r="C42" s="208"/>
      <c r="D42" s="208"/>
      <c r="E42" s="208"/>
      <c r="F42" s="208"/>
      <c r="G42" s="208"/>
    </row>
    <row r="43" spans="1:7" ht="21" x14ac:dyDescent="0.35">
      <c r="A43" s="207"/>
      <c r="B43" s="208"/>
      <c r="C43" s="208"/>
      <c r="D43" s="208"/>
      <c r="E43" s="208"/>
      <c r="F43" s="208"/>
      <c r="G43" s="208"/>
    </row>
    <row r="44" spans="1:7" ht="21" x14ac:dyDescent="0.35">
      <c r="A44" s="207"/>
      <c r="B44" s="208"/>
      <c r="C44" s="208"/>
      <c r="D44" s="208"/>
      <c r="E44" s="208"/>
      <c r="F44" s="208"/>
      <c r="G44" s="208"/>
    </row>
    <row r="45" spans="1:7" ht="21" x14ac:dyDescent="0.35">
      <c r="A45" s="2"/>
      <c r="B45" s="3"/>
      <c r="C45" s="3"/>
      <c r="D45" s="3"/>
      <c r="E45" s="3"/>
      <c r="F45" s="3"/>
      <c r="G45" s="3"/>
    </row>
    <row r="46" spans="1:7" ht="21" x14ac:dyDescent="0.35">
      <c r="A46" s="2"/>
      <c r="B46" s="3"/>
      <c r="C46" s="3"/>
      <c r="D46" s="3"/>
      <c r="E46" s="3"/>
      <c r="F46" s="3"/>
      <c r="G46" s="3"/>
    </row>
    <row r="47" spans="1:7" ht="21" x14ac:dyDescent="0.35">
      <c r="A47" s="2"/>
      <c r="B47" s="3"/>
      <c r="C47" s="3"/>
      <c r="D47" s="3"/>
      <c r="E47" s="3"/>
      <c r="F47" s="3"/>
      <c r="G47" s="3"/>
    </row>
    <row r="48" spans="1:7" ht="21" x14ac:dyDescent="0.35">
      <c r="A48" s="2"/>
      <c r="B48" s="3"/>
      <c r="C48" s="3"/>
      <c r="D48" s="3"/>
      <c r="E48" s="3"/>
      <c r="F48" s="3"/>
      <c r="G48" s="3"/>
    </row>
    <row r="49" spans="1:7" ht="21" x14ac:dyDescent="0.35">
      <c r="A49" s="2"/>
      <c r="B49" s="3"/>
      <c r="C49" s="3"/>
      <c r="D49" s="3"/>
      <c r="E49" s="3"/>
      <c r="F49" s="3"/>
      <c r="G49" s="3"/>
    </row>
    <row r="50" spans="1:7" x14ac:dyDescent="0.25">
      <c r="A50" s="3"/>
      <c r="B50" s="3"/>
      <c r="C50" s="3"/>
      <c r="D50" s="3"/>
      <c r="E50" s="3"/>
      <c r="F50" s="3"/>
      <c r="G50" s="3"/>
    </row>
  </sheetData>
  <sheetProtection selectLockedCells="1"/>
  <mergeCells count="4">
    <mergeCell ref="B1:G1"/>
    <mergeCell ref="B3:G3"/>
    <mergeCell ref="B2:G2"/>
    <mergeCell ref="B35:G35"/>
  </mergeCells>
  <printOptions horizontalCentered="1" verticalCentered="1"/>
  <pageMargins left="0.2" right="0.2" top="0.25" bottom="0.25" header="0.3" footer="0.3"/>
  <pageSetup scale="6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Sheet1!$C$1:$C$2</xm:f>
          </x14:formula1>
          <xm:sqref>F6:F32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G16" sqref="G16"/>
    </sheetView>
  </sheetViews>
  <sheetFormatPr defaultRowHeight="15" x14ac:dyDescent="0.25"/>
  <cols>
    <col min="1" max="4" width="8.85546875" style="6"/>
  </cols>
  <sheetData>
    <row r="1" spans="1:7" x14ac:dyDescent="0.25">
      <c r="A1" s="6" t="s">
        <v>34</v>
      </c>
      <c r="B1" s="6">
        <v>3</v>
      </c>
      <c r="C1" s="6">
        <v>3</v>
      </c>
      <c r="D1" s="6">
        <v>15</v>
      </c>
      <c r="E1" s="6">
        <v>1</v>
      </c>
      <c r="F1" s="6" t="s">
        <v>147</v>
      </c>
    </row>
    <row r="2" spans="1:7" x14ac:dyDescent="0.25">
      <c r="A2" s="6" t="s">
        <v>35</v>
      </c>
      <c r="B2" s="6">
        <v>2</v>
      </c>
      <c r="C2" s="6">
        <v>0</v>
      </c>
      <c r="D2" s="6">
        <v>0</v>
      </c>
      <c r="E2" s="6">
        <v>0</v>
      </c>
      <c r="F2" s="6" t="s">
        <v>148</v>
      </c>
    </row>
    <row r="3" spans="1:7" x14ac:dyDescent="0.25">
      <c r="B3" s="6">
        <v>1</v>
      </c>
      <c r="E3" s="4"/>
      <c r="F3" s="4"/>
    </row>
    <row r="4" spans="1:7" x14ac:dyDescent="0.25">
      <c r="B4" s="6">
        <v>0</v>
      </c>
      <c r="E4" s="4"/>
      <c r="F4" s="4"/>
    </row>
    <row r="8" spans="1:7" ht="14.45" x14ac:dyDescent="0.25">
      <c r="E8" s="6"/>
      <c r="F8" s="6"/>
      <c r="G8" s="6"/>
    </row>
    <row r="9" spans="1:7" ht="14.45" x14ac:dyDescent="0.25">
      <c r="E9" s="6"/>
      <c r="F9" s="6"/>
      <c r="G9" s="6"/>
    </row>
    <row r="10" spans="1:7" ht="14.45" x14ac:dyDescent="0.25">
      <c r="E10" s="6"/>
      <c r="F10" s="6"/>
      <c r="G10" s="6"/>
    </row>
    <row r="11" spans="1:7" ht="14.45" x14ac:dyDescent="0.25">
      <c r="E11" s="6"/>
      <c r="F11" s="6"/>
      <c r="G11" s="6"/>
    </row>
  </sheetData>
  <sheetProtection algorithmName="SHA-512" hashValue="X2DUG5y3hBVuHGbIMvwxaRsOLUIbNdPUOBQUzB/qjEjiRo0qHEvP60aM3o//w3PlOrf8koJ8N+RP2I7k5/4uXg==" saltValue="j4Eqx3pwAOxZHq7iIMXR0g==" spinCount="100000" sheet="1" objects="1" scenarios="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Cover</vt:lpstr>
      <vt:lpstr>Section 1</vt:lpstr>
      <vt:lpstr>Section 2</vt:lpstr>
      <vt:lpstr>Sheet1</vt:lpstr>
      <vt:lpstr>'Section 2'!Print_Area</vt:lpstr>
    </vt:vector>
  </TitlesOfParts>
  <Company>NMPED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Miller</dc:creator>
  <cp:lastModifiedBy>Debra Marquez</cp:lastModifiedBy>
  <cp:lastPrinted>2018-04-13T15:16:58Z</cp:lastPrinted>
  <dcterms:created xsi:type="dcterms:W3CDTF">2016-12-22T21:00:02Z</dcterms:created>
  <dcterms:modified xsi:type="dcterms:W3CDTF">2018-04-30T15:08:24Z</dcterms:modified>
</cp:coreProperties>
</file>