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75" windowWidth="11460" windowHeight="409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1'!$A$8:$J$79</definedName>
    <definedName name="check">[1]Sheet2!$C$1:$C$2</definedName>
    <definedName name="_xlnm.Print_Area" localSheetId="2">'Section 2'!$A$1:$G$39</definedName>
    <definedName name="Scores">[1]Sheet2!$A$1:$A$4</definedName>
  </definedNames>
  <calcPr calcId="162913"/>
</workbook>
</file>

<file path=xl/calcChain.xml><?xml version="1.0" encoding="utf-8"?>
<calcChain xmlns="http://schemas.openxmlformats.org/spreadsheetml/2006/main">
  <c r="I15" i="1" l="1"/>
  <c r="I13" i="1"/>
  <c r="I14" i="1" l="1"/>
  <c r="I21" i="1"/>
  <c r="I20" i="1"/>
  <c r="I79" i="1"/>
  <c r="I62" i="1"/>
  <c r="I60" i="1"/>
  <c r="I76" i="1"/>
  <c r="I75" i="1"/>
  <c r="I72" i="1"/>
  <c r="I71" i="1"/>
  <c r="I51" i="1"/>
  <c r="I50" i="1"/>
  <c r="I41" i="1"/>
  <c r="I40" i="1"/>
  <c r="I36" i="1"/>
  <c r="I35" i="1"/>
  <c r="I32" i="1"/>
  <c r="I31" i="1"/>
  <c r="I56" i="1"/>
  <c r="I54" i="1"/>
  <c r="I47" i="1"/>
  <c r="I45" i="1"/>
  <c r="I27" i="1"/>
  <c r="I25" i="1"/>
  <c r="I64" i="1" l="1"/>
  <c r="I63" i="1"/>
  <c r="I55" i="1"/>
  <c r="I46" i="1"/>
  <c r="I26" i="1"/>
  <c r="I61" i="1"/>
  <c r="I80" i="1" l="1"/>
  <c r="C12" i="2"/>
  <c r="I81" i="1" l="1"/>
  <c r="B10" i="2"/>
  <c r="F33" i="3"/>
  <c r="F34" i="3" s="1"/>
  <c r="B11" i="2" l="1"/>
  <c r="B12" i="2" l="1"/>
  <c r="B13" i="2" s="1"/>
</calcChain>
</file>

<file path=xl/sharedStrings.xml><?xml version="1.0" encoding="utf-8"?>
<sst xmlns="http://schemas.openxmlformats.org/spreadsheetml/2006/main" count="172" uniqueCount="157">
  <si>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</si>
  <si>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</si>
  <si>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</si>
  <si>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</si>
  <si>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</si>
  <si>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</si>
  <si>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</si>
  <si>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</si>
  <si>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</si>
  <si>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</si>
  <si>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</si>
  <si>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</si>
  <si>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</si>
  <si>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</si>
  <si>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</si>
  <si>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</si>
  <si>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</si>
  <si>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</si>
  <si>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</si>
  <si>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</si>
  <si>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</si>
  <si>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</si>
  <si>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</si>
  <si>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</si>
  <si>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</si>
  <si>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</si>
  <si>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</si>
  <si>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</si>
  <si>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</si>
  <si>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</si>
  <si>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</si>
  <si>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</si>
  <si>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</si>
  <si>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</si>
  <si>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</si>
  <si>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</si>
  <si>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</si>
  <si>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</si>
  <si>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</si>
  <si>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Engineering Design:</t>
  </si>
  <si>
    <r>
      <rPr>
        <b/>
        <sz val="11"/>
        <color theme="1"/>
        <rFont val="Arial"/>
        <family val="2"/>
      </rPr>
      <t>Structure and Function</t>
    </r>
    <r>
      <rPr>
        <sz val="11"/>
        <color theme="1"/>
        <rFont val="Arial"/>
        <family val="2"/>
      </rPr>
      <t xml:space="preserve">
▪  The shape and stability of structures of natural and designed objects are
related to their function(s). (K-2-ETS1-2)</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</si>
  <si>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Analyze data from tests of an object or tool to determine if it works as intended. (2-PS1-2)</t>
    </r>
  </si>
  <si>
    <r>
      <rPr>
        <b/>
        <sz val="11"/>
        <color theme="1"/>
        <rFont val="Arial"/>
        <family val="2"/>
      </rPr>
      <t>ETS1.A: Defining and Delimiting Engineering Problems</t>
    </r>
    <r>
      <rPr>
        <sz val="11"/>
        <color theme="1"/>
        <rFont val="Arial"/>
        <family val="2"/>
      </rPr>
      <t xml:space="preserve">
▪  A situation that people want to change or create can be approached as a problem to be solved through engineering. (K-2-ETS1-1)</t>
    </r>
  </si>
  <si>
    <r>
      <rPr>
        <b/>
        <sz val="11"/>
        <color theme="1"/>
        <rFont val="Arial"/>
        <family val="2"/>
      </rPr>
      <t>ETS1.A: Defining and Delimiting Engineering Problems</t>
    </r>
    <r>
      <rPr>
        <sz val="11"/>
        <color theme="1"/>
        <rFont val="Arial"/>
        <family val="2"/>
      </rPr>
      <t xml:space="preserve">
▪  Asking questions, making observations, and gathering information are helpful in thinking about problems. (K-2-ETS1-1)</t>
    </r>
  </si>
  <si>
    <r>
      <rPr>
        <b/>
        <sz val="11"/>
        <color theme="1"/>
        <rFont val="Arial"/>
        <family val="2"/>
      </rPr>
      <t>ETS1.A: Defining and Delimiting Engineering Problems</t>
    </r>
    <r>
      <rPr>
        <sz val="11"/>
        <color theme="1"/>
        <rFont val="Arial"/>
        <family val="2"/>
      </rPr>
      <t xml:space="preserve">
▪  Before beginning to design a solution, it is important to clearly
understand the problem. (K-2-ETS1-1)</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</si>
  <si>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Ask questions based on observations to find more information about the natural and/or designed world. (K-2- ETS1-1)
</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</si>
  <si>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Develop a simple model based on evidence to represent a proposed object or tool. (K-2-ETS1-2)</t>
    </r>
  </si>
  <si>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</si>
  <si>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</si>
  <si>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</si>
  <si>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</si>
  <si>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</si>
  <si>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</si>
  <si>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</si>
  <si>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</si>
  <si>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</si>
  <si>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</si>
  <si>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</si>
  <si>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</si>
  <si>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</si>
  <si>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</si>
  <si>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</si>
  <si>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</si>
  <si>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t xml:space="preserve">K-PS2-1.  Plan and conduct an investigation to compare the effects of different strengths or different directions of pushes and pulls on the motion of an object. </t>
  </si>
  <si>
    <r>
      <t xml:space="preserve">PS2.A: Forces and Motion
</t>
    </r>
    <r>
      <rPr>
        <sz val="11"/>
        <color theme="1"/>
        <rFont val="Arial"/>
        <family val="2"/>
      </rPr>
      <t>▪  Pushes and pulls can have different strengths and directions. (K- PS2-1)</t>
    </r>
  </si>
  <si>
    <t>K-PS2-2. Analyze data to determine if a design solution works as intended to change the speed or direction of an object with a push or a pull.</t>
  </si>
  <si>
    <r>
      <rPr>
        <b/>
        <sz val="11"/>
        <color theme="1"/>
        <rFont val="Arial"/>
        <family val="2"/>
      </rPr>
      <t xml:space="preserve">ETS1.A: Defining Engineering Problems
</t>
    </r>
    <r>
      <rPr>
        <sz val="11"/>
        <color theme="1"/>
        <rFont val="Arial"/>
        <family val="2"/>
      </rPr>
      <t>▪  A situation that people want to change or create can be approached as a problem to be solved through engineering. Such problems may have many acceptable solutions. (secondary to K-PS2-2)</t>
    </r>
  </si>
  <si>
    <r>
      <rPr>
        <b/>
        <sz val="11"/>
        <color theme="1"/>
        <rFont val="Arial"/>
        <family val="2"/>
      </rPr>
      <t xml:space="preserve">Cause and Effect
</t>
    </r>
    <r>
      <rPr>
        <sz val="11"/>
        <color theme="1"/>
        <rFont val="Arial"/>
        <family val="2"/>
      </rPr>
      <t>▪  Simple tests can be designed to gather evidence to support or refute student ideas about causes. (K-PS2-2)</t>
    </r>
  </si>
  <si>
    <r>
      <rPr>
        <b/>
        <sz val="11"/>
        <color theme="1"/>
        <rFont val="Arial"/>
        <family val="2"/>
      </rPr>
      <t>ETS1.B: Developing Possible Solutions</t>
    </r>
    <r>
      <rPr>
        <sz val="11"/>
        <color theme="1"/>
        <rFont val="Arial"/>
        <family val="2"/>
      </rPr>
      <t xml:space="preserve">
▪  Designs can be conveyed through sketches, drawings, or physical models. These representations are useful in communicating ideas for a problem’s solutions to other people. (secondary to K-ESS3-3)</t>
    </r>
  </si>
  <si>
    <t>Forces and Interactions: Pushes and Pulls</t>
  </si>
  <si>
    <r>
      <rPr>
        <b/>
        <sz val="11"/>
        <color theme="1"/>
        <rFont val="Arial"/>
        <family val="2"/>
      </rPr>
      <t>LS1.C: Organization for Matter and Energy Flow in Organisms</t>
    </r>
    <r>
      <rPr>
        <sz val="11"/>
        <color theme="1"/>
        <rFont val="Arial"/>
        <family val="2"/>
      </rPr>
      <t xml:space="preserve">
▪  All animals need food in order to live and grow. They obtain their food from plants or from other animals. Plants need water and light to live and grow. (K-LS1-1)</t>
    </r>
  </si>
  <si>
    <r>
      <rPr>
        <b/>
        <sz val="11"/>
        <color theme="1"/>
        <rFont val="Arial"/>
        <family val="2"/>
      </rPr>
      <t>Patterns</t>
    </r>
    <r>
      <rPr>
        <sz val="11"/>
        <color theme="1"/>
        <rFont val="Arial"/>
        <family val="2"/>
      </rPr>
      <t xml:space="preserve">
▪  Patterns in the natural and human designed world can be observed and used as evidence. (K-LS1-1)</t>
    </r>
  </si>
  <si>
    <r>
      <rPr>
        <b/>
        <sz val="11"/>
        <color theme="1"/>
        <rFont val="Arial"/>
        <family val="2"/>
      </rPr>
      <t>Systems and System Models</t>
    </r>
    <r>
      <rPr>
        <sz val="11"/>
        <color theme="1"/>
        <rFont val="Arial"/>
        <family val="2"/>
      </rPr>
      <t xml:space="preserve">
▪  Systems in the natural and designed world have parts that work together. (K-ESS3-1)</t>
    </r>
  </si>
  <si>
    <r>
      <rPr>
        <b/>
        <sz val="11"/>
        <color theme="1"/>
        <rFont val="Arial"/>
        <family val="2"/>
      </rPr>
      <t>Developing and Using Models</t>
    </r>
    <r>
      <rPr>
        <sz val="11"/>
        <color theme="1"/>
        <rFont val="Arial"/>
        <family val="2"/>
      </rPr>
      <t xml:space="preserve">
</t>
    </r>
    <r>
      <rPr>
        <i/>
        <sz val="11"/>
        <color theme="1"/>
        <rFont val="Arial"/>
        <family val="2"/>
      </rPr>
      <t>Modeling in K–2 builds on prior experiences and progresses to include using and developing models (i.e., diagram, drawing, physical replica, diorama, dramatization, or storyboard) that represent concrete events or design solutions.</t>
    </r>
    <r>
      <rPr>
        <sz val="11"/>
        <color theme="1"/>
        <rFont val="Arial"/>
        <family val="2"/>
      </rPr>
      <t xml:space="preserve">
▪  Use a model to represent relationships in the natural world. (K-ESS3-1)</t>
    </r>
  </si>
  <si>
    <r>
      <rPr>
        <b/>
        <sz val="11"/>
        <color theme="1"/>
        <rFont val="Arial"/>
        <family val="2"/>
      </rPr>
      <t>ESS3.A: Natural Resources</t>
    </r>
    <r>
      <rPr>
        <sz val="11"/>
        <color theme="1"/>
        <rFont val="Arial"/>
        <family val="2"/>
      </rPr>
      <t xml:space="preserve">
▪  Living things need water, air, and resources from the land, and they live in places that have the things they need. Humans use natural resources for everything they do. (K-ESS3-1)</t>
    </r>
  </si>
  <si>
    <t>Weather and Climate</t>
  </si>
  <si>
    <r>
      <rPr>
        <b/>
        <sz val="11"/>
        <color theme="1"/>
        <rFont val="Arial"/>
        <family val="2"/>
      </rPr>
      <t>PS3.B: Conservation of Energy and Energy Transfer</t>
    </r>
    <r>
      <rPr>
        <sz val="11"/>
        <color theme="1"/>
        <rFont val="Arial"/>
        <family val="2"/>
      </rPr>
      <t xml:space="preserve">
▪  Sunlight warms Earth’s surface. (K-PS3-1)
</t>
    </r>
  </si>
  <si>
    <r>
      <rPr>
        <b/>
        <sz val="11"/>
        <color theme="1"/>
        <rFont val="Arial"/>
        <family val="2"/>
      </rPr>
      <t>PS3.B: Conservation of Energy and Energy Transfer</t>
    </r>
    <r>
      <rPr>
        <sz val="11"/>
        <color theme="1"/>
        <rFont val="Arial"/>
        <family val="2"/>
      </rPr>
      <t xml:space="preserve">
▪  Sunlight warms Earth’s surface. (K-PS3-2)</t>
    </r>
  </si>
  <si>
    <r>
      <rPr>
        <b/>
        <sz val="11"/>
        <color theme="1"/>
        <rFont val="Arial"/>
        <family val="2"/>
      </rPr>
      <t>Cause and Effect</t>
    </r>
    <r>
      <rPr>
        <sz val="11"/>
        <color theme="1"/>
        <rFont val="Arial"/>
        <family val="2"/>
      </rPr>
      <t xml:space="preserve">
▪  Events have causes that generate observable patterns. (K-PS3-1)</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</si>
  <si>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  Make observations (firsthand or from media) to collect data that can be used to make comparisons. (K-PS3-1)</t>
    </r>
  </si>
  <si>
    <r>
      <rPr>
        <b/>
        <sz val="11"/>
        <color theme="1"/>
        <rFont val="Arial"/>
        <family val="2"/>
      </rPr>
      <t>Cause and Effect</t>
    </r>
    <r>
      <rPr>
        <sz val="11"/>
        <color theme="1"/>
        <rFont val="Arial"/>
        <family val="2"/>
      </rPr>
      <t xml:space="preserve">
▪  Events have causes that generate observable patterns. (K-ESS3-3)</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</si>
  <si>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K–2 builds on prior experiences and uses observations and texts to communicate new information.</t>
    </r>
    <r>
      <rPr>
        <sz val="11"/>
        <color theme="1"/>
        <rFont val="Arial"/>
        <family val="2"/>
      </rPr>
      <t xml:space="preserve">
▪  Communicate solutions with others in oral and/or written forms using models and/or drawings that provide detail about scientific ideas. (K-ESS3-3)</t>
    </r>
  </si>
  <si>
    <r>
      <rPr>
        <b/>
        <sz val="11"/>
        <color theme="1"/>
        <rFont val="Arial"/>
        <family val="2"/>
      </rPr>
      <t>ESS3.C: Human Impacts on Earth Systems</t>
    </r>
    <r>
      <rPr>
        <sz val="11"/>
        <color theme="1"/>
        <rFont val="Arial"/>
        <family val="2"/>
      </rPr>
      <t xml:space="preserve">
▪  Things that people do to live comfortably can affect the world around them. But they can make choices that reduce their impacts on the land, water, air, and other living things. (K-ESS3-3)</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</si>
  <si>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K–2 builds on prior experiences and progresses to the use of evidence and ideas in constructing evidence-based accounts of natural phenomena and designing solutions.</t>
    </r>
    <r>
      <rPr>
        <sz val="11"/>
        <color theme="1"/>
        <rFont val="Arial"/>
        <family val="2"/>
      </rPr>
      <t xml:space="preserve">
▪  Use tools and materials provided to design and build a device that solves a specific problem or a solution to a specific problem. (K-PS3-2)</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</si>
  <si>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Use observations (firsthand or from media) to describe patterns in the natural world in order to answer scientific questions. (K-ESS2-1)</t>
    </r>
  </si>
  <si>
    <r>
      <rPr>
        <b/>
        <sz val="11"/>
        <color theme="1"/>
        <rFont val="Arial"/>
        <family val="2"/>
      </rPr>
      <t>ESS2.D: Weather and Climate</t>
    </r>
    <r>
      <rPr>
        <sz val="11"/>
        <color theme="1"/>
        <rFont val="Arial"/>
        <family val="2"/>
      </rPr>
      <t xml:space="preserve">
▪  Weather is the combination of sunlight, wind, snow or rain, and temperature in a particular region at a particular time. People measure these conditions to describe and record the weather and to notice patterns over time. (K-ESS2-1)</t>
    </r>
  </si>
  <si>
    <r>
      <rPr>
        <b/>
        <sz val="11"/>
        <color theme="1"/>
        <rFont val="Arial"/>
        <family val="2"/>
      </rPr>
      <t>Cause and Effect</t>
    </r>
    <r>
      <rPr>
        <sz val="11"/>
        <color theme="1"/>
        <rFont val="Arial"/>
        <family val="2"/>
      </rPr>
      <t xml:space="preserve">
▪  Events have causes that generate observable patterns. (K-PS3-2)</t>
    </r>
  </si>
  <si>
    <r>
      <rPr>
        <b/>
        <sz val="11"/>
        <color theme="1"/>
        <rFont val="Arial"/>
        <family val="2"/>
      </rPr>
      <t>ESS3.B: Natural Hazards</t>
    </r>
    <r>
      <rPr>
        <sz val="11"/>
        <color theme="1"/>
        <rFont val="Arial"/>
        <family val="2"/>
      </rPr>
      <t xml:space="preserve">
▪  Some kinds of severe weather are more likely than others in a given region. Weather scientists forecast severe weather so that the communities can prepare for and respond to these events. (K-ESS3-2)</t>
    </r>
  </si>
  <si>
    <r>
      <rPr>
        <b/>
        <sz val="11"/>
        <color theme="1"/>
        <rFont val="Arial"/>
        <family val="2"/>
      </rPr>
      <t>ETS1.A: Defining and Delimiting an Engineering Problem</t>
    </r>
    <r>
      <rPr>
        <sz val="11"/>
        <color theme="1"/>
        <rFont val="Arial"/>
        <family val="2"/>
      </rPr>
      <t xml:space="preserve">
▪  Asking questions, making observations, and gathering information are helpful in thinking about problems. (secondary to K-ESS3-2)</t>
    </r>
  </si>
  <si>
    <r>
      <rPr>
        <b/>
        <sz val="11"/>
        <color theme="1"/>
        <rFont val="Arial"/>
        <family val="2"/>
      </rPr>
      <t>Asking Questions and Defining Problems</t>
    </r>
    <r>
      <rPr>
        <sz val="11"/>
        <color theme="1"/>
        <rFont val="Arial"/>
        <family val="2"/>
      </rPr>
      <t xml:space="preserve">
Asking questions and defining problems in grades K–2 builds on prior experiences and progresses to simple descriptive questions that can be tested.
▪  Ask questions based on observations to find more information about the designed world. (K-ESS3-2)</t>
    </r>
  </si>
  <si>
    <r>
      <rPr>
        <b/>
        <sz val="11"/>
        <color theme="1"/>
        <rFont val="Arial"/>
        <family val="2"/>
      </rPr>
      <t>Influence of Engineering, Technology, and Science on Society and the Natural World</t>
    </r>
    <r>
      <rPr>
        <sz val="11"/>
        <color theme="1"/>
        <rFont val="Arial"/>
        <family val="2"/>
      </rPr>
      <t xml:space="preserve">
▪  People depend on various technologies in their lives; human life would be very
different without technology. (K-ESS3-2)</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</si>
  <si>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K–2 builds on prior experiences and uses observations and texts to communicate new
information.</t>
    </r>
    <r>
      <rPr>
        <sz val="11"/>
        <color theme="1"/>
        <rFont val="Arial"/>
        <family val="2"/>
      </rPr>
      <t xml:space="preserve">
▪  Read grade-appropriate texts and/or use media to obtain scientific information to describe patterns in the natural world. (K-ESS3-2)</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</si>
  <si>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Analyze data from tests of an object or tool to determine if it works as intended. (K-2-ETS1-3)</t>
    </r>
  </si>
  <si>
    <r>
      <rPr>
        <b/>
        <sz val="11"/>
        <color theme="1"/>
        <rFont val="Arial"/>
        <family val="2"/>
      </rPr>
      <t>ETS1.C: Optimizing the Design Solution</t>
    </r>
    <r>
      <rPr>
        <sz val="11"/>
        <color theme="1"/>
        <rFont val="Arial"/>
        <family val="2"/>
      </rPr>
      <t xml:space="preserve">
▪  Because there is always more than one possible solution to a problem, it is useful to compare and test designs. (K-2-ETS1-3)</t>
    </r>
  </si>
  <si>
    <r>
      <t xml:space="preserve">PS2.A: Forces and Motion
</t>
    </r>
    <r>
      <rPr>
        <sz val="11"/>
        <color theme="1"/>
        <rFont val="Arial"/>
        <family val="2"/>
      </rPr>
      <t>▪  Pushing or pulling on an object can change the speed or direction of its motion and can start or stop it. (K-PS2-1)</t>
    </r>
  </si>
  <si>
    <r>
      <t xml:space="preserve">PS2.B: Types of Interactions
</t>
    </r>
    <r>
      <rPr>
        <sz val="11"/>
        <color theme="1"/>
        <rFont val="Arial"/>
        <family val="2"/>
      </rPr>
      <t>▪  When objects touch or collide, they push on one another and can change motion. (K-PS2-1)</t>
    </r>
  </si>
  <si>
    <r>
      <t xml:space="preserve">PS3.C: Relationship Between Energy and Forces
</t>
    </r>
    <r>
      <rPr>
        <sz val="11"/>
        <color theme="1"/>
        <rFont val="Arial"/>
        <family val="2"/>
      </rPr>
      <t>▪  A bigger push or pull makes things speed up or slow down more quickly. (secondary to K-PS2-1)</t>
    </r>
  </si>
  <si>
    <r>
      <t xml:space="preserve">Planning and Carrying Out Investigations
</t>
    </r>
    <r>
      <rPr>
        <i/>
        <sz val="11"/>
        <color theme="1"/>
        <rFont val="Arial"/>
        <family val="2"/>
      </rPr>
      <t>Planning and carrying out investigations to answer questions or test solutions to problems in K–2 builds on prior experiences and progresses to simple investigations, based on fair tests, which provide data to support explanations or design solutions.</t>
    </r>
    <r>
      <rPr>
        <sz val="11"/>
        <color theme="1"/>
        <rFont val="Arial"/>
        <family val="2"/>
      </rPr>
      <t xml:space="preserve">
▪  With guidance, plan and conduct an investigation in collaboration with peers. (K-PS2-1)</t>
    </r>
  </si>
  <si>
    <r>
      <rPr>
        <b/>
        <sz val="11"/>
        <color theme="1"/>
        <rFont val="Arial"/>
        <family val="2"/>
      </rPr>
      <t xml:space="preserve">Cause and Effect
</t>
    </r>
    <r>
      <rPr>
        <i/>
        <sz val="11"/>
        <color theme="1"/>
        <rFont val="Arial"/>
        <family val="2"/>
      </rPr>
      <t xml:space="preserve">▪ </t>
    </r>
    <r>
      <rPr>
        <sz val="11"/>
        <color theme="1"/>
        <rFont val="Arial"/>
        <family val="2"/>
      </rPr>
      <t xml:space="preserve"> Simple tests can be designed to gather evidence to support or refute student ideas about causes. (K-PS2-1)</t>
    </r>
  </si>
  <si>
    <r>
      <rPr>
        <b/>
        <sz val="11"/>
        <color theme="1"/>
        <rFont val="Arial"/>
        <family val="2"/>
      </rPr>
      <t>Analyzing and Interpreting Data</t>
    </r>
    <r>
      <rPr>
        <sz val="11"/>
        <color theme="1"/>
        <rFont val="Arial"/>
        <family val="2"/>
      </rPr>
      <t xml:space="preserve">
</t>
    </r>
    <r>
      <rPr>
        <i/>
        <sz val="11"/>
        <color theme="1"/>
        <rFont val="Arial"/>
        <family val="2"/>
      </rPr>
      <t>Analyzing data in K–2 builds on prior experiences and progresses to collecting, recording, and sharing observations.</t>
    </r>
    <r>
      <rPr>
        <sz val="11"/>
        <color theme="1"/>
        <rFont val="Arial"/>
        <family val="2"/>
      </rPr>
      <t xml:space="preserve">
▪  Use observations (firsthand or from media) to describe patterns in the natural world in order to answer scientific questions. (K-LS1-1)</t>
    </r>
  </si>
  <si>
    <r>
      <rPr>
        <b/>
        <sz val="11"/>
        <color theme="1"/>
        <rFont val="Arial"/>
        <family val="2"/>
      </rPr>
      <t>ESS2.E: Biogeology</t>
    </r>
    <r>
      <rPr>
        <sz val="11"/>
        <color theme="1"/>
        <rFont val="Arial"/>
        <family val="2"/>
      </rPr>
      <t xml:space="preserve">
▪  Plants and animals can change their environment. (K-ESS2-2)</t>
    </r>
  </si>
  <si>
    <r>
      <rPr>
        <b/>
        <sz val="11"/>
        <color theme="1"/>
        <rFont val="Arial"/>
        <family val="2"/>
      </rPr>
      <t>ESS3.C: Human Impacts on Earth Systems</t>
    </r>
    <r>
      <rPr>
        <sz val="11"/>
        <color theme="1"/>
        <rFont val="Arial"/>
        <family val="2"/>
      </rPr>
      <t xml:space="preserve">
▪  Things that people do to live comfortably can affect the world around them. But they can make choices that reduce their impacts on the land, water, air, and other living things. (secondary to K-ESS2-2)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</si>
  <si>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K–2 builds on prior experiences and progresses to comparing ideas and representations about the natural and designed world(s).</t>
    </r>
    <r>
      <rPr>
        <sz val="11"/>
        <color theme="1"/>
        <rFont val="Arial"/>
        <family val="2"/>
      </rPr>
      <t xml:space="preserve">
▪  Construct an argument with evidence to support a claim. (K-ESS2-2)</t>
    </r>
  </si>
  <si>
    <r>
      <t xml:space="preserve">Systems and System Models
</t>
    </r>
    <r>
      <rPr>
        <sz val="11"/>
        <color theme="1"/>
        <rFont val="Arial"/>
        <family val="2"/>
      </rPr>
      <t>▪  Systems in the natural and designed world have parts that work together. (K-ESS2-2)</t>
    </r>
  </si>
  <si>
    <r>
      <rPr>
        <b/>
        <sz val="11"/>
        <color theme="1"/>
        <rFont val="Arial"/>
        <family val="2"/>
      </rPr>
      <t>ETS1.B: Developing Possible Solutions</t>
    </r>
    <r>
      <rPr>
        <sz val="11"/>
        <color theme="1"/>
        <rFont val="Arial"/>
        <family val="2"/>
      </rPr>
      <t xml:space="preserve">
▪  Designs can be conveyed through sketches, drawings, or physical models. These representations are useful in communicating ideas for a problem’s solutions to other people. (K-2-ETS1-2)</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</si>
  <si>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K–2 builds on prior experiences and progresses to simple descriptive questions.</t>
    </r>
    <r>
      <rPr>
        <sz val="11"/>
        <color theme="1"/>
        <rFont val="Arial"/>
        <family val="2"/>
      </rPr>
      <t xml:space="preserve">
▪  Define a simple problem that can be solved through the development of a new or improved object or tool. (K-2- ETS1-1)</t>
    </r>
  </si>
  <si>
    <t>Interdependent Relationships in Ecosystems: Animals, Plants, and Their Environment:</t>
  </si>
  <si>
    <t>K-LS1-1: Use observations to describe patterns of what plants and animals (including humans) need to survive.</t>
  </si>
  <si>
    <t xml:space="preserve">K-ESS2-2: Construct an argument supported by evidence for how plants and animals (including humans) can change the environment to meet their needs. </t>
  </si>
  <si>
    <t>K-ESS3-1: Use a model to represent the relationship between the needs of different plants or animals (including humans) and the places they live.</t>
  </si>
  <si>
    <t>K-ESS3-3: Communicate solutions that will reduce the impact of humans on the land, water, air, and/or other living things in the local environment.</t>
  </si>
  <si>
    <t>K-PS3-1: Make observations to determine the effect of sunlight on Earth’s surface.</t>
  </si>
  <si>
    <t>K-PS3-2: Use tools and materials to design and build a structure that will reduce the warming effect of sunlight on an area.</t>
  </si>
  <si>
    <t>K-2-ETS1-3: Analyze data from tests of two objects designed to solve the same problem to compare the strengths and weaknesses of how each performs.</t>
  </si>
  <si>
    <t>K-2-ETS1-2: Develop a simple sketch, drawing, or physical model to illustrate how the shape of an object helps it function as needed to solve a given problem.</t>
  </si>
  <si>
    <t>K-ESS3-2: Ask questions to obtain information about the purpose of weather forecasting to prepare for, and respond to, severe weather.</t>
  </si>
  <si>
    <t>K-ESS2-1: Use and share observations of local weather conditions to describe patterns over time.</t>
  </si>
  <si>
    <t>Section I Total Score</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</si>
  <si>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</si>
  <si>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</si>
  <si>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</si>
  <si>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</si>
  <si>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</si>
  <si>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</si>
  <si>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</si>
  <si>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</si>
  <si>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</si>
  <si>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</si>
  <si>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</si>
  <si>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</si>
  <si>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</si>
  <si>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</si>
  <si>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Interdependence of Science, Engineering, and Technology</t>
    </r>
    <r>
      <rPr>
        <sz val="11"/>
        <color theme="1"/>
        <rFont val="Arial"/>
        <family val="2"/>
      </rPr>
      <t xml:space="preserve">
▪  People encounter questions about the natural world every day. (K-ESS3-2) </t>
    </r>
  </si>
  <si>
    <r>
      <t xml:space="preserve">Scientific Investigations Use a Variety of Methods
</t>
    </r>
    <r>
      <rPr>
        <sz val="11"/>
        <color theme="1"/>
        <rFont val="Arial"/>
        <family val="2"/>
      </rPr>
      <t>▪  Scientists use different ways to study the world. (K-PS2-1)</t>
    </r>
  </si>
  <si>
    <r>
      <rPr>
        <b/>
        <sz val="11"/>
        <color theme="1"/>
        <rFont val="Arial"/>
        <family val="2"/>
      </rPr>
      <t>Scientific Knowledge is Based on Empirical Evidence</t>
    </r>
    <r>
      <rPr>
        <sz val="11"/>
        <color theme="1"/>
        <rFont val="Arial"/>
        <family val="2"/>
      </rPr>
      <t xml:space="preserve">
▪  Scientists look for patterns and order when making observations about the world. (K-LS1-1)</t>
    </r>
  </si>
  <si>
    <r>
      <rPr>
        <b/>
        <sz val="11"/>
        <color theme="1"/>
        <rFont val="Arial"/>
        <family val="2"/>
      </rPr>
      <t>Scientific Investigations Use a Variety of Methods</t>
    </r>
    <r>
      <rPr>
        <sz val="11"/>
        <color theme="1"/>
        <rFont val="Arial"/>
        <family val="2"/>
      </rPr>
      <t xml:space="preserve">
▪  Scientists use different ways to study the world. (K-PS3-1)</t>
    </r>
  </si>
  <si>
    <r>
      <rPr>
        <b/>
        <sz val="11"/>
        <color theme="1"/>
        <rFont val="Arial"/>
        <family val="2"/>
      </rPr>
      <t>Science Knowledge is Based on Empirical Evidence</t>
    </r>
    <r>
      <rPr>
        <sz val="11"/>
        <color theme="1"/>
        <rFont val="Arial"/>
        <family val="2"/>
      </rPr>
      <t xml:space="preserve">
▪  Scientists look for patterns and order when making observations about the world. (K-ESS2-1)</t>
    </r>
  </si>
  <si>
    <r>
      <rPr>
        <b/>
        <sz val="11"/>
        <color theme="1"/>
        <rFont val="Arial"/>
        <family val="2"/>
      </rPr>
      <t>Patterns</t>
    </r>
    <r>
      <rPr>
        <sz val="11"/>
        <color theme="1"/>
        <rFont val="Arial"/>
        <family val="2"/>
      </rPr>
      <t xml:space="preserve">
▪  Patterns in the natural world can be observed, used to describe phenomena, and used as evidence. (K-ESS2-1)</t>
    </r>
  </si>
  <si>
    <t>PE</t>
  </si>
  <si>
    <t>development of a new or improved object or tool.</t>
  </si>
  <si>
    <t>K-2-ETS1-1: Ask questions, make observations, and gather information about a situation people want to change to define a simple problem that can be solved through the</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</si>
  <si>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</si>
  <si>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</si>
  <si>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r>
      <t xml:space="preserve">PS2.A: Forces and Motion
</t>
    </r>
    <r>
      <rPr>
        <sz val="11"/>
        <color theme="1"/>
        <rFont val="Arial"/>
        <family val="2"/>
      </rPr>
      <t>▪  Pushes and pulls can have different strengths and directions. (K- PS2-2)</t>
    </r>
  </si>
  <si>
    <r>
      <t xml:space="preserve">PS2.A: Forces and Motion
</t>
    </r>
    <r>
      <rPr>
        <sz val="11"/>
        <color theme="1"/>
        <rFont val="Arial"/>
        <family val="2"/>
      </rPr>
      <t>▪  Pushing or pulling on an object can change the speed or direction of its motion and can start or stop it. (K-PS2-2)</t>
    </r>
  </si>
  <si>
    <r>
      <t xml:space="preserve">Cause and Effect
</t>
    </r>
    <r>
      <rPr>
        <sz val="11"/>
        <color theme="1"/>
        <rFont val="Arial"/>
        <family val="2"/>
      </rPr>
      <t>▪  Events have causes that generate observable patterns. (K-ESS3-2)</t>
    </r>
  </si>
  <si>
    <t>Score</t>
  </si>
  <si>
    <t>Y</t>
  </si>
  <si>
    <t>N</t>
  </si>
  <si>
    <t>Section II Total Score</t>
  </si>
  <si>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</si>
  <si>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t>The "Reviewer Comment" box may be used to add comments regarding certain anomalies or questions about citations as necessary.</t>
  </si>
  <si>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</si>
  <si>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</si>
  <si>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</si>
  <si>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</si>
  <si>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t>FORM F.0 Citation Alignment and Scoring Rubric -                                                                              2018 Science Education Grade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</si>
</sst>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7"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sz val="11"/>
      <color theme="0"/>
      <name val="Arial"/>
      <family val="2"/>
    </font>
    <font>
      <b/>
      <sz val="11"/>
      <color rgb="FFFFFF00"/>
      <name val="Arial"/>
      <family val="2"/>
    </font>
    <font>
      <b/>
      <sz val="11"/>
      <color rgb="FF00B050"/>
      <name val="Arial"/>
      <family val="2"/>
    </font>
    <font>
      <b/>
      <sz val="11"/>
      <color theme="3" tint="0.39997558519241921"/>
      <name val="Arial"/>
      <family val="2"/>
    </font>
    <font>
      <sz val="12"/>
      <color theme="0"/>
      <name val="Arial"/>
      <family val="2"/>
    </font>
    <font>
      <b/>
      <u/>
      <sz val="16"/>
      <name val="Arial"/>
      <family val="2"/>
    </font>
    <font>
      <b/>
      <u/>
      <sz val="16"/>
      <color theme="0"/>
      <name val="Arial"/>
      <family val="2"/>
    </font>
    <font>
      <sz val="11"/>
      <name val="Arial"/>
      <family val="2"/>
    </font>
    <font>
      <b/>
      <sz val="11"/>
      <color rgb="FF0070C0"/>
      <name val="Arial"/>
      <family val="2"/>
    </font>
    <font>
      <b/>
      <sz val="11"/>
      <color theme="9" tint="-0.249977111117893"/>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bgColor indexed="64"/>
      </patternFill>
    </fill>
  </fills>
  <borders count="6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auto="1"/>
      </left>
      <right/>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medium">
        <color indexed="64"/>
      </right>
      <top style="thin">
        <color indexed="64"/>
      </top>
      <bottom style="medium">
        <color auto="1"/>
      </bottom>
      <diagonal/>
    </border>
    <border>
      <left style="medium">
        <color auto="1"/>
      </left>
      <right/>
      <top style="thin">
        <color indexed="64"/>
      </top>
      <bottom style="medium">
        <color auto="1"/>
      </bottom>
      <diagonal/>
    </border>
    <border>
      <left style="medium">
        <color auto="1"/>
      </left>
      <right style="medium">
        <color auto="1"/>
      </right>
      <top style="medium">
        <color auto="1"/>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style="medium">
        <color indexed="64"/>
      </right>
      <top style="thin">
        <color indexed="64"/>
      </top>
      <bottom style="thin">
        <color auto="1"/>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77">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27"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38" xfId="0" applyFont="1" applyFill="1" applyBorder="1" applyAlignment="1" applyProtection="1">
      <alignment horizontal="center" vertical="center"/>
    </xf>
    <xf numFmtId="0" fontId="14" fillId="0" borderId="38" xfId="0" applyFont="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1" xfId="0" applyFont="1" applyFill="1" applyBorder="1" applyAlignment="1" applyProtection="1">
      <alignment vertical="center" wrapText="1"/>
    </xf>
    <xf numFmtId="0" fontId="10" fillId="5" borderId="31"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7" borderId="17" xfId="0" applyFill="1" applyBorder="1" applyAlignment="1">
      <alignment horizontal="center" vertical="top"/>
    </xf>
    <xf numFmtId="0" fontId="0" fillId="0" borderId="0" xfId="0" applyBorder="1" applyAlignment="1">
      <alignment horizontal="center" vertical="top"/>
    </xf>
    <xf numFmtId="0" fontId="11" fillId="11" borderId="3" xfId="0" applyFont="1" applyFill="1" applyBorder="1" applyAlignment="1" applyProtection="1">
      <alignment vertical="center" wrapText="1"/>
    </xf>
    <xf numFmtId="0" fontId="11" fillId="5" borderId="1" xfId="0" applyFont="1" applyFill="1" applyBorder="1" applyAlignment="1" applyProtection="1">
      <alignment vertical="center" wrapText="1"/>
    </xf>
    <xf numFmtId="0" fontId="11" fillId="10" borderId="31" xfId="0" applyFont="1" applyFill="1" applyBorder="1" applyAlignment="1" applyProtection="1">
      <alignment vertical="center" wrapText="1"/>
    </xf>
    <xf numFmtId="0" fontId="14" fillId="7" borderId="17" xfId="0" applyFont="1" applyFill="1" applyBorder="1" applyAlignment="1" applyProtection="1">
      <alignment horizontal="center" vertical="center"/>
    </xf>
    <xf numFmtId="0" fontId="10" fillId="0" borderId="0" xfId="0" applyFont="1" applyAlignment="1">
      <alignment vertical="center"/>
    </xf>
    <xf numFmtId="0" fontId="10" fillId="0" borderId="0" xfId="0" applyFont="1" applyFill="1" applyAlignment="1">
      <alignment vertical="center"/>
    </xf>
    <xf numFmtId="0" fontId="8" fillId="6" borderId="23"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14" fillId="7" borderId="23" xfId="0" applyFont="1" applyFill="1" applyBorder="1" applyAlignment="1" applyProtection="1">
      <alignment horizontal="center" vertical="center"/>
    </xf>
    <xf numFmtId="0" fontId="19" fillId="12" borderId="17" xfId="0" applyFont="1" applyFill="1" applyBorder="1" applyAlignment="1" applyProtection="1">
      <alignment horizontal="left" vertical="center"/>
    </xf>
    <xf numFmtId="0" fontId="8" fillId="4" borderId="5" xfId="0" applyFont="1" applyFill="1" applyBorder="1" applyAlignment="1">
      <alignment horizontal="center"/>
    </xf>
    <xf numFmtId="0" fontId="8" fillId="2" borderId="33"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6" fillId="13" borderId="17" xfId="0" applyFont="1" applyFill="1" applyBorder="1" applyAlignment="1">
      <alignment horizontal="left" vertical="center"/>
    </xf>
    <xf numFmtId="0" fontId="26" fillId="13" borderId="19" xfId="0" applyFont="1" applyFill="1" applyBorder="1" applyAlignment="1">
      <alignment horizontal="left" vertical="center"/>
    </xf>
    <xf numFmtId="0" fontId="26"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4" xfId="0" applyFont="1" applyFill="1" applyBorder="1" applyAlignment="1">
      <alignment horizontal="center" vertical="center"/>
    </xf>
    <xf numFmtId="0" fontId="10" fillId="0" borderId="1" xfId="0" applyFont="1" applyBorder="1" applyAlignment="1">
      <alignment vertical="center" wrapText="1"/>
    </xf>
    <xf numFmtId="0" fontId="10" fillId="0" borderId="31" xfId="0" applyFont="1" applyBorder="1" applyAlignment="1">
      <alignment vertical="center" wrapText="1"/>
    </xf>
    <xf numFmtId="0" fontId="3" fillId="0" borderId="1" xfId="0" applyFont="1" applyBorder="1" applyAlignment="1">
      <alignment vertical="center" wrapText="1"/>
    </xf>
    <xf numFmtId="0" fontId="10" fillId="0" borderId="1" xfId="0" applyFont="1" applyFill="1" applyBorder="1" applyAlignment="1">
      <alignment vertical="center" wrapText="1"/>
    </xf>
    <xf numFmtId="0" fontId="10" fillId="0" borderId="31"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1"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29" xfId="0" applyFont="1" applyFill="1" applyBorder="1" applyAlignment="1">
      <alignment horizontal="center" vertical="center"/>
    </xf>
    <xf numFmtId="0" fontId="14" fillId="0" borderId="27" xfId="0" applyFont="1" applyFill="1" applyBorder="1" applyAlignment="1">
      <alignment horizontal="center" vertical="center"/>
    </xf>
    <xf numFmtId="0" fontId="14" fillId="14" borderId="29" xfId="0" applyFont="1" applyFill="1" applyBorder="1" applyAlignment="1">
      <alignment horizontal="center" vertical="center"/>
    </xf>
    <xf numFmtId="0" fontId="10" fillId="14" borderId="31" xfId="0" applyFont="1" applyFill="1" applyBorder="1" applyAlignment="1">
      <alignment vertical="center" wrapText="1"/>
    </xf>
    <xf numFmtId="0" fontId="14" fillId="14" borderId="27" xfId="0" applyFont="1" applyFill="1" applyBorder="1" applyAlignment="1">
      <alignment horizontal="center" vertical="center"/>
    </xf>
    <xf numFmtId="0" fontId="3" fillId="14" borderId="1" xfId="0" applyFont="1" applyFill="1" applyBorder="1" applyAlignment="1">
      <alignment vertical="center" wrapText="1"/>
    </xf>
    <xf numFmtId="0" fontId="14" fillId="0" borderId="26" xfId="0" applyFont="1" applyBorder="1" applyAlignment="1" applyProtection="1">
      <alignment horizontal="center" vertical="center"/>
    </xf>
    <xf numFmtId="0" fontId="14" fillId="0" borderId="41" xfId="0" applyFont="1" applyBorder="1" applyAlignment="1" applyProtection="1">
      <alignment horizontal="center" vertical="center"/>
    </xf>
    <xf numFmtId="0" fontId="10" fillId="5" borderId="42" xfId="0" applyFont="1" applyFill="1" applyBorder="1" applyAlignment="1" applyProtection="1">
      <alignment vertical="center" wrapText="1"/>
    </xf>
    <xf numFmtId="0" fontId="14" fillId="0" borderId="44" xfId="0" applyFont="1" applyFill="1" applyBorder="1" applyAlignment="1">
      <alignment horizontal="center" vertical="center"/>
    </xf>
    <xf numFmtId="0" fontId="10" fillId="0" borderId="39" xfId="0" applyFont="1" applyBorder="1" applyAlignment="1">
      <alignment vertical="center" wrapText="1"/>
    </xf>
    <xf numFmtId="0" fontId="9" fillId="0" borderId="40" xfId="0" applyFont="1" applyFill="1" applyBorder="1" applyAlignment="1" applyProtection="1">
      <alignment vertical="center" wrapText="1"/>
      <protection locked="0"/>
    </xf>
    <xf numFmtId="0" fontId="9" fillId="0" borderId="39" xfId="0" applyFont="1" applyFill="1" applyBorder="1" applyAlignment="1" applyProtection="1">
      <alignment vertical="center" wrapText="1"/>
      <protection locked="0"/>
    </xf>
    <xf numFmtId="0" fontId="14" fillId="0" borderId="46" xfId="0" applyFont="1" applyFill="1" applyBorder="1" applyAlignment="1">
      <alignment horizontal="center" vertical="center"/>
    </xf>
    <xf numFmtId="0" fontId="10" fillId="0" borderId="47" xfId="0" applyFont="1" applyFill="1" applyBorder="1" applyAlignment="1">
      <alignment vertical="center" wrapText="1"/>
    </xf>
    <xf numFmtId="0" fontId="9" fillId="0" borderId="48" xfId="0" applyFont="1" applyFill="1" applyBorder="1" applyAlignment="1" applyProtection="1">
      <alignment vertical="center" wrapText="1"/>
      <protection locked="0"/>
    </xf>
    <xf numFmtId="0" fontId="9" fillId="0" borderId="47"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xf>
    <xf numFmtId="0" fontId="10" fillId="0" borderId="31" xfId="0" applyFont="1" applyFill="1" applyBorder="1" applyAlignment="1" applyProtection="1">
      <alignment vertical="center" wrapText="1"/>
    </xf>
    <xf numFmtId="0" fontId="19" fillId="6" borderId="23" xfId="0" applyFont="1" applyFill="1" applyBorder="1" applyAlignment="1" applyProtection="1">
      <alignment horizontal="center" vertical="center"/>
    </xf>
    <xf numFmtId="0" fontId="19" fillId="6" borderId="10" xfId="0" applyFont="1" applyFill="1" applyBorder="1" applyAlignment="1" applyProtection="1">
      <alignment horizontal="center" vertical="center"/>
    </xf>
    <xf numFmtId="0" fontId="19"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10" fillId="6" borderId="22" xfId="0" applyFont="1" applyFill="1" applyBorder="1" applyAlignment="1" applyProtection="1">
      <alignment horizontal="left" vertical="center"/>
    </xf>
    <xf numFmtId="0" fontId="10" fillId="12" borderId="19" xfId="0" applyFont="1" applyFill="1" applyBorder="1" applyAlignment="1" applyProtection="1">
      <alignment horizontal="left" vertical="center"/>
    </xf>
    <xf numFmtId="0" fontId="10" fillId="6" borderId="19" xfId="0" applyFont="1" applyFill="1" applyBorder="1" applyAlignment="1" applyProtection="1">
      <alignment horizontal="left" vertical="center"/>
    </xf>
    <xf numFmtId="0" fontId="10" fillId="6" borderId="20" xfId="0" applyFont="1" applyFill="1" applyBorder="1" applyAlignment="1" applyProtection="1">
      <alignment horizontal="left" vertic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9" fillId="2" borderId="45" xfId="0" applyFont="1" applyFill="1" applyBorder="1" applyAlignment="1" applyProtection="1">
      <alignment vertical="center" wrapText="1"/>
    </xf>
    <xf numFmtId="0" fontId="9" fillId="2" borderId="25" xfId="0" applyFont="1" applyFill="1" applyBorder="1" applyAlignment="1" applyProtection="1">
      <alignment vertical="center" wrapText="1"/>
    </xf>
    <xf numFmtId="0" fontId="9" fillId="2" borderId="32" xfId="0" applyFont="1" applyFill="1" applyBorder="1" applyAlignment="1" applyProtection="1">
      <alignment vertical="center" wrapText="1"/>
    </xf>
    <xf numFmtId="0" fontId="9" fillId="2" borderId="49" xfId="0" applyFont="1" applyFill="1" applyBorder="1" applyAlignment="1" applyProtection="1">
      <alignment vertical="center" wrapText="1"/>
    </xf>
    <xf numFmtId="0" fontId="10" fillId="10" borderId="4" xfId="0" applyFont="1" applyFill="1" applyBorder="1" applyAlignment="1" applyProtection="1">
      <alignment vertical="center" wrapText="1"/>
    </xf>
    <xf numFmtId="0" fontId="19" fillId="0" borderId="1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8" fillId="9" borderId="17"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8" fillId="0" borderId="10" xfId="0" applyFont="1" applyBorder="1" applyAlignment="1" applyProtection="1">
      <alignment vertical="center" wrapText="1"/>
    </xf>
    <xf numFmtId="0" fontId="8" fillId="0" borderId="23"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165" fontId="8" fillId="0" borderId="20"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6" fillId="6" borderId="20" xfId="0" applyFont="1" applyFill="1" applyBorder="1" applyAlignment="1" applyProtection="1">
      <alignment horizontal="center" vertical="center" wrapText="1"/>
    </xf>
    <xf numFmtId="1" fontId="8" fillId="0" borderId="10" xfId="0" applyNumberFormat="1" applyFont="1" applyBorder="1" applyAlignment="1" applyProtection="1">
      <alignment horizontal="center" vertical="center"/>
    </xf>
    <xf numFmtId="0" fontId="0" fillId="7" borderId="23" xfId="0" applyFill="1" applyBorder="1" applyProtection="1"/>
    <xf numFmtId="0" fontId="11" fillId="7" borderId="18" xfId="0" applyFont="1" applyFill="1" applyBorder="1" applyAlignment="1" applyProtection="1">
      <alignment horizontal="center" vertical="top" wrapText="1"/>
    </xf>
    <xf numFmtId="0" fontId="17" fillId="7" borderId="23" xfId="0" applyFont="1" applyFill="1" applyBorder="1" applyAlignment="1" applyProtection="1">
      <alignment horizontal="center" vertical="top" wrapText="1"/>
    </xf>
    <xf numFmtId="0" fontId="17" fillId="7" borderId="21" xfId="0" applyFont="1" applyFill="1" applyBorder="1" applyAlignment="1" applyProtection="1">
      <alignment horizontal="center" vertical="top" wrapText="1"/>
    </xf>
    <xf numFmtId="0" fontId="10" fillId="6" borderId="19"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9" fillId="0" borderId="9" xfId="0" applyFont="1" applyFill="1" applyBorder="1" applyAlignment="1" applyProtection="1">
      <alignment horizontal="center" vertical="center" wrapText="1"/>
    </xf>
    <xf numFmtId="0" fontId="9" fillId="4" borderId="5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7" borderId="3"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xf>
    <xf numFmtId="0" fontId="9" fillId="4" borderId="10"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9" fillId="7" borderId="51" xfId="0" applyFont="1" applyFill="1" applyBorder="1" applyAlignment="1" applyProtection="1">
      <alignment horizontal="center" vertical="center" wrapText="1"/>
    </xf>
    <xf numFmtId="0" fontId="10" fillId="4" borderId="14" xfId="0" applyFont="1" applyFill="1" applyBorder="1" applyAlignment="1" applyProtection="1">
      <alignment horizontal="left" vertical="center"/>
    </xf>
    <xf numFmtId="0" fontId="10" fillId="4" borderId="50" xfId="0" applyFont="1" applyFill="1" applyBorder="1" applyAlignment="1" applyProtection="1">
      <alignment horizontal="left" vertical="center"/>
    </xf>
    <xf numFmtId="0" fontId="9" fillId="7" borderId="1" xfId="0" applyFont="1" applyFill="1" applyBorder="1" applyAlignment="1" applyProtection="1">
      <alignment horizontal="center" vertical="center"/>
    </xf>
    <xf numFmtId="0" fontId="9" fillId="7" borderId="52" xfId="0" applyFont="1" applyFill="1" applyBorder="1" applyAlignment="1" applyProtection="1">
      <alignment horizontal="center" vertical="center"/>
    </xf>
    <xf numFmtId="0" fontId="9" fillId="7" borderId="31" xfId="0" applyFont="1" applyFill="1" applyBorder="1" applyAlignment="1" applyProtection="1">
      <alignment horizontal="center" vertical="center"/>
    </xf>
    <xf numFmtId="0" fontId="9" fillId="7" borderId="51" xfId="0" applyFont="1" applyFill="1" applyBorder="1" applyAlignment="1" applyProtection="1">
      <alignment horizontal="center" vertical="center"/>
    </xf>
    <xf numFmtId="0" fontId="9" fillId="7" borderId="31"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7" borderId="42" xfId="0" applyFont="1" applyFill="1" applyBorder="1" applyAlignment="1" applyProtection="1">
      <alignment horizontal="center" vertical="center" wrapText="1"/>
    </xf>
    <xf numFmtId="0" fontId="9" fillId="7" borderId="53"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xf>
    <xf numFmtId="0" fontId="9" fillId="0" borderId="10" xfId="0" applyFont="1" applyBorder="1" applyAlignment="1" applyProtection="1">
      <alignment horizontal="center" vertical="center"/>
    </xf>
    <xf numFmtId="166" fontId="9" fillId="0" borderId="10" xfId="0" applyNumberFormat="1" applyFont="1" applyBorder="1" applyAlignment="1" applyProtection="1">
      <alignment horizontal="center" vertical="center"/>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7" borderId="3" xfId="0" applyFont="1" applyFill="1" applyBorder="1" applyAlignment="1" applyProtection="1">
      <alignment horizontal="left" vertical="top" wrapText="1"/>
    </xf>
    <xf numFmtId="0" fontId="9" fillId="10" borderId="4" xfId="0" applyFont="1" applyFill="1" applyBorder="1" applyAlignment="1" applyProtection="1">
      <alignment horizontal="left" vertical="top" wrapText="1"/>
      <protection locked="0"/>
    </xf>
    <xf numFmtId="0" fontId="9" fillId="10" borderId="3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5" borderId="31" xfId="0" applyFont="1" applyFill="1" applyBorder="1" applyAlignment="1" applyProtection="1">
      <alignment horizontal="left" vertical="top" wrapText="1"/>
      <protection locked="0"/>
    </xf>
    <xf numFmtId="0" fontId="9" fillId="7" borderId="31" xfId="0" applyFont="1" applyFill="1" applyBorder="1" applyAlignment="1" applyProtection="1">
      <alignment horizontal="left" vertical="top" wrapText="1"/>
    </xf>
    <xf numFmtId="0" fontId="9" fillId="5" borderId="11"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5" borderId="43" xfId="0" applyFont="1" applyFill="1" applyBorder="1" applyAlignment="1" applyProtection="1">
      <alignment horizontal="left" vertical="top" wrapText="1"/>
      <protection locked="0"/>
    </xf>
    <xf numFmtId="0" fontId="9" fillId="5" borderId="42" xfId="0" applyFont="1" applyFill="1" applyBorder="1" applyAlignment="1" applyProtection="1">
      <alignment horizontal="left" vertical="top" wrapText="1"/>
      <protection locked="0"/>
    </xf>
    <xf numFmtId="0" fontId="9" fillId="6" borderId="19" xfId="0" applyFont="1" applyFill="1" applyBorder="1" applyAlignment="1" applyProtection="1">
      <alignment horizontal="left" vertical="center"/>
    </xf>
    <xf numFmtId="0" fontId="9" fillId="12" borderId="19" xfId="0" applyFont="1" applyFill="1" applyBorder="1" applyAlignment="1" applyProtection="1">
      <alignment horizontal="left" vertical="center"/>
    </xf>
    <xf numFmtId="0" fontId="9" fillId="6" borderId="19" xfId="0" applyFont="1" applyFill="1" applyBorder="1" applyAlignment="1" applyProtection="1">
      <alignment horizontal="left" vertical="center" wrapText="1"/>
    </xf>
    <xf numFmtId="0" fontId="9" fillId="6" borderId="22" xfId="0" applyFont="1" applyFill="1" applyBorder="1" applyAlignment="1" applyProtection="1">
      <alignment horizontal="left" vertical="center"/>
    </xf>
    <xf numFmtId="0" fontId="9" fillId="6" borderId="20" xfId="0" applyFont="1" applyFill="1" applyBorder="1" applyAlignment="1" applyProtection="1">
      <alignment horizontal="left" vertical="center"/>
    </xf>
    <xf numFmtId="0" fontId="9" fillId="2" borderId="13"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37" xfId="0" applyFont="1" applyFill="1" applyBorder="1" applyAlignment="1" applyProtection="1">
      <alignment horizontal="left" vertical="top" wrapText="1"/>
    </xf>
    <xf numFmtId="0" fontId="9" fillId="2" borderId="30"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9" fillId="6" borderId="24" xfId="0" applyFont="1" applyFill="1" applyBorder="1" applyAlignment="1" applyProtection="1">
      <alignment horizontal="left" vertical="top" wrapText="1"/>
    </xf>
    <xf numFmtId="0" fontId="9" fillId="6" borderId="7" xfId="0" applyFont="1" applyFill="1" applyBorder="1" applyAlignment="1" applyProtection="1">
      <alignment horizontal="left" vertical="top" wrapText="1"/>
    </xf>
    <xf numFmtId="0" fontId="9" fillId="5" borderId="2" xfId="0" applyFont="1" applyFill="1" applyBorder="1" applyAlignment="1" applyProtection="1">
      <alignment horizontal="center" vertical="top" wrapText="1"/>
      <protection locked="0"/>
    </xf>
    <xf numFmtId="0" fontId="9" fillId="10" borderId="11" xfId="0" applyFont="1" applyFill="1" applyBorder="1" applyAlignment="1" applyProtection="1">
      <alignment horizontal="center" vertical="top" wrapText="1"/>
      <protection locked="0"/>
    </xf>
    <xf numFmtId="0" fontId="17" fillId="7" borderId="54" xfId="0" applyFont="1" applyFill="1" applyBorder="1" applyAlignment="1" applyProtection="1">
      <alignment horizontal="center" vertical="top" wrapText="1"/>
    </xf>
    <xf numFmtId="0" fontId="8" fillId="2" borderId="46" xfId="0" applyFont="1" applyFill="1" applyBorder="1" applyAlignment="1" applyProtection="1">
      <alignment horizontal="center" vertical="center"/>
    </xf>
    <xf numFmtId="0" fontId="19" fillId="12" borderId="58" xfId="0" applyFont="1" applyFill="1" applyBorder="1" applyAlignment="1" applyProtection="1">
      <alignment vertical="center" wrapText="1"/>
    </xf>
    <xf numFmtId="0" fontId="15" fillId="5" borderId="47" xfId="0" applyFont="1" applyFill="1" applyBorder="1" applyAlignment="1" applyProtection="1">
      <alignment horizontal="center"/>
    </xf>
    <xf numFmtId="0" fontId="15" fillId="5" borderId="53" xfId="0" applyFont="1" applyFill="1" applyBorder="1" applyAlignment="1" applyProtection="1">
      <alignment horizontal="center"/>
    </xf>
    <xf numFmtId="0" fontId="15" fillId="2" borderId="49" xfId="0" applyFont="1" applyFill="1" applyBorder="1" applyAlignment="1" applyProtection="1">
      <alignment horizontal="center"/>
    </xf>
    <xf numFmtId="0" fontId="10" fillId="10" borderId="1" xfId="0" applyFont="1" applyFill="1" applyBorder="1" applyAlignment="1" applyProtection="1">
      <alignment vertical="center" wrapText="1"/>
    </xf>
    <xf numFmtId="0" fontId="9" fillId="10" borderId="1" xfId="0" applyFont="1" applyFill="1" applyBorder="1" applyAlignment="1" applyProtection="1">
      <alignment horizontal="left" vertical="top" wrapText="1"/>
      <protection locked="0"/>
    </xf>
    <xf numFmtId="0" fontId="9" fillId="4" borderId="59" xfId="0" applyFont="1" applyFill="1" applyBorder="1" applyAlignment="1" applyProtection="1">
      <alignment horizontal="center" vertical="center" wrapText="1"/>
    </xf>
    <xf numFmtId="0" fontId="19" fillId="6" borderId="57" xfId="0" applyFont="1" applyFill="1" applyBorder="1" applyAlignment="1" applyProtection="1">
      <alignment horizontal="center" vertical="center"/>
    </xf>
    <xf numFmtId="0" fontId="8" fillId="6" borderId="58" xfId="0" applyFont="1" applyFill="1" applyBorder="1" applyAlignment="1" applyProtection="1">
      <alignment horizontal="left" vertical="center"/>
    </xf>
    <xf numFmtId="0" fontId="9" fillId="6" borderId="60" xfId="0" applyFont="1" applyFill="1" applyBorder="1" applyAlignment="1" applyProtection="1">
      <alignment horizontal="left" vertical="center"/>
    </xf>
    <xf numFmtId="0" fontId="10" fillId="6" borderId="60" xfId="0" applyFont="1" applyFill="1" applyBorder="1" applyAlignment="1" applyProtection="1">
      <alignment horizontal="left" vertical="center"/>
    </xf>
    <xf numFmtId="0" fontId="9" fillId="6" borderId="61" xfId="0" applyFont="1" applyFill="1" applyBorder="1" applyAlignment="1" applyProtection="1">
      <alignment horizontal="left" vertical="top" wrapText="1"/>
    </xf>
    <xf numFmtId="0" fontId="10" fillId="0" borderId="1" xfId="0" applyFont="1" applyFill="1" applyBorder="1" applyAlignment="1" applyProtection="1">
      <alignment vertical="center" wrapText="1"/>
    </xf>
    <xf numFmtId="0" fontId="14" fillId="7" borderId="58" xfId="0" applyFont="1" applyFill="1" applyBorder="1" applyAlignment="1" applyProtection="1">
      <alignment horizontal="center" vertical="center"/>
    </xf>
    <xf numFmtId="0" fontId="19" fillId="12" borderId="58" xfId="0" applyFont="1" applyFill="1" applyBorder="1" applyAlignment="1" applyProtection="1">
      <alignment horizontal="left" vertical="center"/>
    </xf>
    <xf numFmtId="0" fontId="9" fillId="12" borderId="60" xfId="0" applyFont="1" applyFill="1" applyBorder="1" applyAlignment="1" applyProtection="1">
      <alignment horizontal="left" vertical="center"/>
    </xf>
    <xf numFmtId="0" fontId="10" fillId="12" borderId="60" xfId="0" applyFont="1" applyFill="1" applyBorder="1" applyAlignment="1" applyProtection="1">
      <alignment horizontal="left" vertical="center"/>
    </xf>
    <xf numFmtId="0" fontId="9" fillId="12" borderId="61" xfId="0" applyFont="1" applyFill="1" applyBorder="1" applyAlignment="1" applyProtection="1">
      <alignment horizontal="left" vertical="top" wrapText="1"/>
    </xf>
    <xf numFmtId="0" fontId="18" fillId="17" borderId="0" xfId="0" applyFont="1" applyFill="1" applyBorder="1" applyAlignment="1">
      <alignment horizontal="center" vertical="center"/>
    </xf>
    <xf numFmtId="0" fontId="8" fillId="17" borderId="0" xfId="0" applyFont="1" applyFill="1" applyBorder="1" applyAlignment="1" applyProtection="1">
      <alignment horizontal="center"/>
    </xf>
    <xf numFmtId="0" fontId="5" fillId="17" borderId="0" xfId="0" applyFont="1" applyFill="1" applyBorder="1"/>
    <xf numFmtId="10" fontId="8" fillId="17" borderId="0" xfId="0" applyNumberFormat="1" applyFont="1" applyFill="1" applyBorder="1" applyAlignment="1" applyProtection="1">
      <alignment horizontal="center"/>
    </xf>
    <xf numFmtId="0" fontId="9" fillId="4" borderId="57" xfId="0" applyFont="1" applyFill="1" applyBorder="1" applyAlignment="1" applyProtection="1">
      <alignment horizontal="center" vertical="center"/>
    </xf>
    <xf numFmtId="0" fontId="0" fillId="17" borderId="0" xfId="0" applyFill="1"/>
    <xf numFmtId="0" fontId="1" fillId="17" borderId="0" xfId="0" applyFont="1" applyFill="1"/>
    <xf numFmtId="0" fontId="2" fillId="17" borderId="0" xfId="0" applyFont="1" applyFill="1"/>
    <xf numFmtId="0" fontId="0" fillId="17" borderId="21" xfId="0" applyFill="1" applyBorder="1" applyAlignment="1" applyProtection="1">
      <alignment horizontal="center"/>
    </xf>
    <xf numFmtId="0" fontId="0" fillId="17" borderId="0" xfId="0" applyFill="1" applyBorder="1" applyAlignment="1" applyProtection="1">
      <alignment wrapText="1"/>
    </xf>
    <xf numFmtId="0" fontId="0" fillId="17" borderId="0" xfId="0" applyFill="1" applyBorder="1" applyAlignment="1" applyProtection="1">
      <alignment horizontal="center"/>
    </xf>
    <xf numFmtId="2" fontId="0" fillId="17" borderId="0" xfId="0" applyNumberFormat="1" applyFill="1" applyBorder="1" applyAlignment="1" applyProtection="1">
      <alignment horizontal="center"/>
    </xf>
    <xf numFmtId="0" fontId="8" fillId="17" borderId="8" xfId="0" applyFont="1" applyFill="1" applyBorder="1" applyAlignment="1" applyProtection="1">
      <alignment horizontal="center"/>
    </xf>
    <xf numFmtId="10" fontId="0" fillId="17" borderId="0" xfId="0" applyNumberFormat="1" applyFill="1" applyBorder="1" applyAlignment="1" applyProtection="1">
      <alignment horizontal="center"/>
    </xf>
    <xf numFmtId="0" fontId="0" fillId="17" borderId="8" xfId="0" applyFill="1" applyBorder="1" applyAlignment="1" applyProtection="1">
      <alignment horizontal="center"/>
    </xf>
    <xf numFmtId="0" fontId="0" fillId="17" borderId="0" xfId="0" applyFill="1" applyAlignment="1">
      <alignment horizontal="center"/>
    </xf>
    <xf numFmtId="0" fontId="0" fillId="17" borderId="0" xfId="0" applyFill="1" applyAlignment="1">
      <alignment wrapText="1"/>
    </xf>
    <xf numFmtId="0" fontId="9" fillId="4" borderId="62"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0" fontId="8" fillId="7" borderId="34" xfId="0" applyFont="1" applyFill="1" applyBorder="1" applyAlignment="1">
      <alignment horizontal="center" vertical="center"/>
    </xf>
    <xf numFmtId="0" fontId="18" fillId="17" borderId="21" xfId="0" applyFont="1" applyFill="1" applyBorder="1" applyAlignment="1">
      <alignment horizontal="center" vertical="center"/>
    </xf>
    <xf numFmtId="0" fontId="8" fillId="17" borderId="8" xfId="0" applyFont="1" applyFill="1" applyBorder="1" applyProtection="1"/>
    <xf numFmtId="0" fontId="5" fillId="17" borderId="21" xfId="0" applyFont="1" applyFill="1" applyBorder="1"/>
    <xf numFmtId="0" fontId="5" fillId="17" borderId="8" xfId="0" applyFont="1" applyFill="1" applyBorder="1" applyProtection="1"/>
    <xf numFmtId="0" fontId="0" fillId="7" borderId="17" xfId="0" applyFill="1" applyBorder="1" applyAlignment="1">
      <alignment horizontal="center" vertical="top" wrapText="1"/>
    </xf>
    <xf numFmtId="0" fontId="8" fillId="6" borderId="23"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7"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7"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xf>
    <xf numFmtId="0" fontId="8" fillId="9" borderId="19"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5" fillId="13" borderId="28" xfId="0" applyFont="1" applyFill="1" applyBorder="1" applyAlignment="1" applyProtection="1">
      <alignment vertical="center" wrapText="1"/>
    </xf>
    <xf numFmtId="0" fontId="25" fillId="13" borderId="19" xfId="0" applyFont="1" applyFill="1" applyBorder="1" applyAlignment="1" applyProtection="1">
      <alignment vertical="center" wrapText="1"/>
    </xf>
    <xf numFmtId="0" fontId="25" fillId="13" borderId="6" xfId="0" applyFont="1" applyFill="1" applyBorder="1" applyAlignment="1" applyProtection="1">
      <alignment vertical="center" wrapText="1"/>
    </xf>
    <xf numFmtId="0" fontId="26" fillId="2" borderId="22" xfId="0" applyFont="1" applyFill="1" applyBorder="1" applyAlignment="1" applyProtection="1">
      <alignment vertical="top" wrapText="1"/>
    </xf>
    <xf numFmtId="0" fontId="26" fillId="2" borderId="22" xfId="0" applyFont="1" applyFill="1" applyBorder="1" applyAlignment="1" applyProtection="1">
      <alignment vertical="top"/>
    </xf>
    <xf numFmtId="0" fontId="26" fillId="2" borderId="24" xfId="0" applyFont="1" applyFill="1" applyBorder="1" applyAlignment="1" applyProtection="1">
      <alignment vertical="top"/>
    </xf>
    <xf numFmtId="0" fontId="22" fillId="0" borderId="19" xfId="0" applyFont="1" applyBorder="1" applyAlignment="1" applyProtection="1">
      <alignment vertical="top" wrapText="1"/>
      <protection locked="0"/>
    </xf>
    <xf numFmtId="0" fontId="22" fillId="0" borderId="6" xfId="0" applyFont="1" applyBorder="1" applyAlignment="1" applyProtection="1">
      <alignment vertical="top" wrapText="1"/>
      <protection locked="0"/>
    </xf>
    <xf numFmtId="0" fontId="17" fillId="15" borderId="18" xfId="0" applyFont="1" applyFill="1" applyBorder="1" applyAlignment="1" applyProtection="1">
      <alignment horizontal="left" vertical="top" wrapText="1"/>
    </xf>
    <xf numFmtId="0" fontId="17" fillId="15" borderId="20" xfId="0" applyFont="1" applyFill="1" applyBorder="1" applyAlignment="1" applyProtection="1">
      <alignment horizontal="left" vertical="top" wrapText="1"/>
    </xf>
    <xf numFmtId="0" fontId="17" fillId="15" borderId="7" xfId="0" applyFont="1" applyFill="1" applyBorder="1" applyAlignment="1" applyProtection="1">
      <alignment horizontal="left" vertical="top" wrapText="1"/>
    </xf>
    <xf numFmtId="0" fontId="17" fillId="15" borderId="23" xfId="0" applyFont="1" applyFill="1" applyBorder="1" applyAlignment="1" applyProtection="1">
      <alignment horizontal="left" vertical="top" wrapText="1"/>
    </xf>
    <xf numFmtId="0" fontId="34" fillId="15" borderId="22" xfId="0" applyFont="1" applyFill="1" applyBorder="1" applyAlignment="1" applyProtection="1">
      <alignment horizontal="left" vertical="top" wrapText="1"/>
    </xf>
    <xf numFmtId="0" fontId="34" fillId="15" borderId="24" xfId="0" applyFont="1" applyFill="1" applyBorder="1" applyAlignment="1" applyProtection="1">
      <alignment horizontal="left" vertical="top" wrapText="1"/>
    </xf>
    <xf numFmtId="0" fontId="28" fillId="13" borderId="44" xfId="0" applyFont="1" applyFill="1" applyBorder="1" applyAlignment="1" applyProtection="1">
      <alignment horizontal="left" vertical="top" wrapText="1"/>
    </xf>
    <xf numFmtId="0" fontId="26" fillId="13" borderId="55" xfId="0" applyFont="1" applyFill="1" applyBorder="1" applyAlignment="1" applyProtection="1">
      <alignment horizontal="left" vertical="top" wrapText="1"/>
    </xf>
    <xf numFmtId="0" fontId="26" fillId="13" borderId="56" xfId="0" applyFont="1" applyFill="1" applyBorder="1" applyAlignment="1" applyProtection="1">
      <alignment horizontal="left" vertical="top" wrapText="1"/>
    </xf>
    <xf numFmtId="0" fontId="26" fillId="16" borderId="18" xfId="0" applyFont="1" applyFill="1" applyBorder="1" applyAlignment="1" applyProtection="1">
      <alignment horizontal="left" vertical="top" wrapText="1"/>
    </xf>
    <xf numFmtId="0" fontId="26" fillId="16" borderId="20" xfId="0" applyFont="1" applyFill="1" applyBorder="1" applyAlignment="1" applyProtection="1">
      <alignment horizontal="left" vertical="top" wrapText="1"/>
    </xf>
    <xf numFmtId="0" fontId="26" fillId="16" borderId="7" xfId="0" applyFont="1" applyFill="1" applyBorder="1" applyAlignment="1" applyProtection="1">
      <alignment horizontal="left" vertical="top" wrapText="1"/>
    </xf>
    <xf numFmtId="0" fontId="25" fillId="13" borderId="28" xfId="0" applyFont="1" applyFill="1" applyBorder="1" applyAlignment="1">
      <alignment wrapText="1"/>
    </xf>
    <xf numFmtId="0" fontId="25" fillId="13" borderId="19" xfId="0" applyFont="1" applyFill="1" applyBorder="1" applyAlignment="1">
      <alignment wrapText="1"/>
    </xf>
    <xf numFmtId="0" fontId="25" fillId="13" borderId="6" xfId="0" applyFont="1" applyFill="1" applyBorder="1" applyAlignment="1">
      <alignment wrapText="1"/>
    </xf>
    <xf numFmtId="0" fontId="17" fillId="15" borderId="34" xfId="0" applyFont="1" applyFill="1" applyBorder="1" applyAlignment="1">
      <alignment vertical="top" wrapText="1"/>
    </xf>
    <xf numFmtId="0" fontId="17" fillId="15" borderId="35" xfId="0" applyFont="1" applyFill="1" applyBorder="1" applyAlignment="1">
      <alignment vertical="top" wrapText="1"/>
    </xf>
    <xf numFmtId="0" fontId="17" fillId="15" borderId="36" xfId="0" applyFont="1" applyFill="1" applyBorder="1" applyAlignment="1">
      <alignment vertical="top" wrapText="1"/>
    </xf>
    <xf numFmtId="0" fontId="17" fillId="2" borderId="34" xfId="0" applyFont="1" applyFill="1" applyBorder="1" applyAlignment="1">
      <alignment vertical="top" wrapText="1"/>
    </xf>
    <xf numFmtId="0" fontId="17" fillId="2" borderId="35" xfId="0" applyFont="1" applyFill="1" applyBorder="1" applyAlignment="1">
      <alignment vertical="top" wrapText="1"/>
    </xf>
    <xf numFmtId="0" fontId="17" fillId="2" borderId="36" xfId="0" applyFont="1" applyFill="1" applyBorder="1" applyAlignment="1">
      <alignment vertical="top" wrapText="1"/>
    </xf>
    <xf numFmtId="0" fontId="22" fillId="17" borderId="19" xfId="0" applyFont="1" applyFill="1" applyBorder="1" applyAlignment="1" applyProtection="1">
      <alignment vertical="top" wrapText="1"/>
      <protection locked="0"/>
    </xf>
    <xf numFmtId="0" fontId="22" fillId="17" borderId="6" xfId="0" applyFont="1" applyFill="1" applyBorder="1" applyAlignment="1" applyProtection="1">
      <alignment vertical="top" wrapText="1"/>
      <protection locked="0"/>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zoomScaleNormal="100" zoomScaleSheetLayoutView="100"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92"/>
      <c r="B1" s="234" t="s">
        <v>156</v>
      </c>
      <c r="C1" s="235"/>
      <c r="D1" s="236"/>
    </row>
    <row r="2" spans="1:4" ht="16.5" thickBot="1" x14ac:dyDescent="0.3">
      <c r="A2" s="243" t="s">
        <v>15</v>
      </c>
      <c r="B2" s="244"/>
      <c r="C2" s="244"/>
      <c r="D2" s="245"/>
    </row>
    <row r="3" spans="1:4" ht="16.5" thickBot="1" x14ac:dyDescent="0.3">
      <c r="A3" s="93" t="s">
        <v>16</v>
      </c>
      <c r="B3" s="82"/>
      <c r="C3" s="94" t="s">
        <v>17</v>
      </c>
      <c r="D3" s="83"/>
    </row>
    <row r="4" spans="1:4" ht="16.5" thickBot="1" x14ac:dyDescent="0.3">
      <c r="A4" s="95" t="s">
        <v>6</v>
      </c>
      <c r="B4" s="82"/>
      <c r="C4" s="94" t="s">
        <v>18</v>
      </c>
      <c r="D4" s="84"/>
    </row>
    <row r="5" spans="1:4" ht="16.5" thickBot="1" x14ac:dyDescent="0.3">
      <c r="A5" s="93" t="s">
        <v>7</v>
      </c>
      <c r="B5" s="82"/>
      <c r="C5" s="94" t="s">
        <v>19</v>
      </c>
      <c r="D5" s="84"/>
    </row>
    <row r="6" spans="1:4" ht="16.5" thickBot="1" x14ac:dyDescent="0.3">
      <c r="A6" s="93" t="s">
        <v>20</v>
      </c>
      <c r="B6" s="82"/>
      <c r="C6" s="96" t="s">
        <v>21</v>
      </c>
      <c r="D6" s="84"/>
    </row>
    <row r="7" spans="1:4" ht="16.5" thickBot="1" x14ac:dyDescent="0.3">
      <c r="A7" s="237" t="s">
        <v>22</v>
      </c>
      <c r="B7" s="238"/>
      <c r="C7" s="238"/>
      <c r="D7" s="239"/>
    </row>
    <row r="8" spans="1:4" ht="16.5" thickBot="1" x14ac:dyDescent="0.3">
      <c r="A8" s="97" t="s">
        <v>23</v>
      </c>
      <c r="B8" s="141"/>
      <c r="C8" s="98" t="s">
        <v>24</v>
      </c>
      <c r="D8" s="142"/>
    </row>
    <row r="9" spans="1:4" ht="16.5" thickBot="1" x14ac:dyDescent="0.3">
      <c r="A9" s="99" t="s">
        <v>8</v>
      </c>
      <c r="B9" s="100" t="s">
        <v>9</v>
      </c>
      <c r="C9" s="100" t="s">
        <v>25</v>
      </c>
      <c r="D9" s="100" t="s">
        <v>26</v>
      </c>
    </row>
    <row r="10" spans="1:4" ht="16.5" thickBot="1" x14ac:dyDescent="0.3">
      <c r="A10" s="101" t="s">
        <v>10</v>
      </c>
      <c r="B10" s="112">
        <f>'Section 1'!$I$80</f>
        <v>0</v>
      </c>
      <c r="C10" s="100">
        <v>390</v>
      </c>
      <c r="D10" s="100"/>
    </row>
    <row r="11" spans="1:4" ht="16.5" thickBot="1" x14ac:dyDescent="0.3">
      <c r="A11" s="101" t="s">
        <v>11</v>
      </c>
      <c r="B11" s="102">
        <f>'Section 2'!F33</f>
        <v>0</v>
      </c>
      <c r="C11" s="100">
        <v>81</v>
      </c>
      <c r="D11" s="100"/>
    </row>
    <row r="12" spans="1:4" ht="16.5" thickBot="1" x14ac:dyDescent="0.3">
      <c r="A12" s="101" t="s">
        <v>12</v>
      </c>
      <c r="B12" s="103">
        <f>B10+B11</f>
        <v>0</v>
      </c>
      <c r="C12" s="104">
        <f>SUM(C10:C11)</f>
        <v>471</v>
      </c>
      <c r="D12" s="104"/>
    </row>
    <row r="13" spans="1:4" ht="16.5" thickBot="1" x14ac:dyDescent="0.3">
      <c r="A13" s="101" t="s">
        <v>13</v>
      </c>
      <c r="B13" s="105">
        <f>B12/C12</f>
        <v>0</v>
      </c>
      <c r="C13" s="106"/>
      <c r="D13" s="107"/>
    </row>
    <row r="14" spans="1:4" ht="16.5" thickBot="1" x14ac:dyDescent="0.3">
      <c r="A14" s="240" t="s">
        <v>27</v>
      </c>
      <c r="B14" s="241"/>
      <c r="C14" s="241"/>
      <c r="D14" s="242"/>
    </row>
    <row r="15" spans="1:4" ht="16.5" thickBot="1" x14ac:dyDescent="0.3">
      <c r="A15" s="108" t="s">
        <v>28</v>
      </c>
      <c r="B15" s="109"/>
      <c r="C15" s="232" t="s">
        <v>29</v>
      </c>
      <c r="D15" s="233"/>
    </row>
    <row r="16" spans="1:4" ht="16.5" thickBot="1" x14ac:dyDescent="0.3">
      <c r="A16" s="108" t="s">
        <v>30</v>
      </c>
      <c r="B16" s="109"/>
      <c r="C16" s="226"/>
      <c r="D16" s="227"/>
    </row>
    <row r="17" spans="1:4" ht="16.5" thickBot="1" x14ac:dyDescent="0.3">
      <c r="A17" s="110" t="s">
        <v>31</v>
      </c>
      <c r="B17" s="109"/>
      <c r="C17" s="228"/>
      <c r="D17" s="229"/>
    </row>
    <row r="18" spans="1:4" ht="16.5" thickBot="1" x14ac:dyDescent="0.3">
      <c r="A18" s="108" t="s">
        <v>30</v>
      </c>
      <c r="B18" s="111"/>
      <c r="C18" s="230"/>
      <c r="D18" s="231"/>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Sheet1!$A$1:$A$2</xm:f>
          </x14:formula1>
          <xm:sqref>B15 B17</xm:sqref>
        </x14:dataValidation>
        <x14:dataValidation type="custom" allowBlank="1" showInputMessage="1" showErrorMessage="1">
          <x14:formula1>
            <xm:f>'Section 1'!I80</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zoomScaleNormal="100" zoomScalePageLayoutView="70" workbookViewId="0">
      <selection activeCell="B82" sqref="B82:J82"/>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113"/>
      <c r="B1" s="246" t="s">
        <v>150</v>
      </c>
      <c r="C1" s="247"/>
      <c r="D1" s="247"/>
      <c r="E1" s="247"/>
      <c r="F1" s="247"/>
      <c r="G1" s="247"/>
      <c r="H1" s="247"/>
      <c r="I1" s="247"/>
      <c r="J1" s="248"/>
      <c r="K1" s="7"/>
      <c r="L1" s="7"/>
      <c r="M1" s="7"/>
      <c r="N1" s="7"/>
    </row>
    <row r="2" spans="1:14" s="4" customFormat="1" ht="212.1" customHeight="1" thickBot="1" x14ac:dyDescent="0.3">
      <c r="A2" s="114"/>
      <c r="B2" s="249" t="s">
        <v>155</v>
      </c>
      <c r="C2" s="250"/>
      <c r="D2" s="250"/>
      <c r="E2" s="250"/>
      <c r="F2" s="250"/>
      <c r="G2" s="250"/>
      <c r="H2" s="250"/>
      <c r="I2" s="250"/>
      <c r="J2" s="251"/>
      <c r="K2" s="7"/>
      <c r="L2" s="7"/>
      <c r="M2" s="7"/>
      <c r="N2" s="7"/>
    </row>
    <row r="3" spans="1:14" s="4" customFormat="1" ht="219.95" customHeight="1" x14ac:dyDescent="0.25">
      <c r="A3" s="115"/>
      <c r="B3" s="257" t="s">
        <v>152</v>
      </c>
      <c r="C3" s="258"/>
      <c r="D3" s="258"/>
      <c r="E3" s="258"/>
      <c r="F3" s="258"/>
      <c r="G3" s="258"/>
      <c r="H3" s="258"/>
      <c r="I3" s="258"/>
      <c r="J3" s="259"/>
      <c r="K3" s="7"/>
      <c r="L3" s="7"/>
      <c r="M3" s="7"/>
      <c r="N3" s="7"/>
    </row>
    <row r="4" spans="1:14" s="4" customFormat="1" ht="230.1" customHeight="1" thickBot="1" x14ac:dyDescent="0.3">
      <c r="A4" s="116"/>
      <c r="B4" s="254" t="s">
        <v>153</v>
      </c>
      <c r="C4" s="255"/>
      <c r="D4" s="255"/>
      <c r="E4" s="255"/>
      <c r="F4" s="255"/>
      <c r="G4" s="255"/>
      <c r="H4" s="255"/>
      <c r="I4" s="255"/>
      <c r="J4" s="256"/>
      <c r="K4" s="7"/>
      <c r="L4" s="7"/>
      <c r="M4" s="7"/>
      <c r="N4" s="7"/>
    </row>
    <row r="5" spans="1:14" s="4" customFormat="1" ht="159.94999999999999" customHeight="1" thickBot="1" x14ac:dyDescent="0.3">
      <c r="A5" s="116"/>
      <c r="B5" s="263" t="s">
        <v>154</v>
      </c>
      <c r="C5" s="264"/>
      <c r="D5" s="264"/>
      <c r="E5" s="264"/>
      <c r="F5" s="264"/>
      <c r="G5" s="264"/>
      <c r="H5" s="264"/>
      <c r="I5" s="264"/>
      <c r="J5" s="265"/>
      <c r="K5" s="7"/>
      <c r="L5" s="7"/>
      <c r="M5" s="7"/>
      <c r="N5" s="7"/>
    </row>
    <row r="6" spans="1:14" s="4" customFormat="1" ht="24.95" customHeight="1" x14ac:dyDescent="0.25">
      <c r="A6" s="181"/>
      <c r="B6" s="260" t="s">
        <v>151</v>
      </c>
      <c r="C6" s="261"/>
      <c r="D6" s="261"/>
      <c r="E6" s="261"/>
      <c r="F6" s="261"/>
      <c r="G6" s="261"/>
      <c r="H6" s="261"/>
      <c r="I6" s="261"/>
      <c r="J6" s="262"/>
      <c r="K6" s="7"/>
      <c r="L6" s="7"/>
      <c r="M6" s="7"/>
      <c r="N6" s="7"/>
    </row>
    <row r="7" spans="1:14" s="15" customFormat="1" ht="24" thickBot="1" x14ac:dyDescent="0.25">
      <c r="A7" s="182" t="s">
        <v>32</v>
      </c>
      <c r="B7" s="183" t="s">
        <v>69</v>
      </c>
      <c r="C7" s="184" t="s">
        <v>36</v>
      </c>
      <c r="D7" s="184"/>
      <c r="E7" s="184" t="s">
        <v>37</v>
      </c>
      <c r="F7" s="184"/>
      <c r="G7" s="184" t="s">
        <v>38</v>
      </c>
      <c r="H7" s="184"/>
      <c r="I7" s="185" t="s">
        <v>146</v>
      </c>
      <c r="J7" s="186" t="s">
        <v>14</v>
      </c>
      <c r="K7" s="14"/>
      <c r="L7" s="14"/>
      <c r="M7" s="14"/>
      <c r="N7" s="14"/>
    </row>
    <row r="8" spans="1:14" s="15" customFormat="1" ht="24" thickBot="1" x14ac:dyDescent="0.3">
      <c r="A8" s="74" t="s">
        <v>138</v>
      </c>
      <c r="B8" s="21" t="s">
        <v>63</v>
      </c>
      <c r="C8" s="117"/>
      <c r="D8" s="117"/>
      <c r="E8" s="117"/>
      <c r="F8" s="117"/>
      <c r="G8" s="117"/>
      <c r="H8" s="117"/>
      <c r="I8" s="117"/>
      <c r="J8" s="118"/>
      <c r="K8" s="14"/>
      <c r="L8" s="14"/>
      <c r="M8" s="14"/>
      <c r="N8" s="14"/>
    </row>
    <row r="9" spans="1:14" s="5" customFormat="1" ht="29.25" x14ac:dyDescent="0.25">
      <c r="A9" s="61">
        <v>1</v>
      </c>
      <c r="B9" s="24" t="s">
        <v>64</v>
      </c>
      <c r="C9" s="143"/>
      <c r="D9" s="119"/>
      <c r="E9" s="147"/>
      <c r="F9" s="119"/>
      <c r="G9" s="147"/>
      <c r="H9" s="119"/>
      <c r="I9" s="120"/>
      <c r="J9" s="170"/>
      <c r="K9" s="8"/>
      <c r="L9" s="8"/>
      <c r="M9" s="8"/>
      <c r="N9" s="8"/>
    </row>
    <row r="10" spans="1:14" s="5" customFormat="1" ht="43.5" x14ac:dyDescent="0.25">
      <c r="A10" s="9">
        <v>2</v>
      </c>
      <c r="B10" s="24" t="s">
        <v>94</v>
      </c>
      <c r="C10" s="143"/>
      <c r="D10" s="119"/>
      <c r="E10" s="147"/>
      <c r="F10" s="119"/>
      <c r="G10" s="147"/>
      <c r="H10" s="119"/>
      <c r="I10" s="120"/>
      <c r="J10" s="170"/>
      <c r="K10" s="8"/>
      <c r="L10" s="8"/>
      <c r="M10" s="8"/>
      <c r="N10" s="8"/>
    </row>
    <row r="11" spans="1:14" s="5" customFormat="1" ht="43.5" x14ac:dyDescent="0.25">
      <c r="A11" s="9">
        <v>3</v>
      </c>
      <c r="B11" s="24" t="s">
        <v>95</v>
      </c>
      <c r="C11" s="143"/>
      <c r="D11" s="119"/>
      <c r="E11" s="147"/>
      <c r="F11" s="119"/>
      <c r="G11" s="147"/>
      <c r="H11" s="119"/>
      <c r="I11" s="120"/>
      <c r="J11" s="170"/>
      <c r="K11" s="8"/>
      <c r="L11" s="8"/>
      <c r="M11" s="8"/>
      <c r="N11" s="8"/>
    </row>
    <row r="12" spans="1:14" s="5" customFormat="1" ht="44.25" thickBot="1" x14ac:dyDescent="0.3">
      <c r="A12" s="9">
        <v>4</v>
      </c>
      <c r="B12" s="24" t="s">
        <v>96</v>
      </c>
      <c r="C12" s="143"/>
      <c r="D12" s="119"/>
      <c r="E12" s="147"/>
      <c r="F12" s="119"/>
      <c r="G12" s="147"/>
      <c r="H12" s="119"/>
      <c r="I12" s="121"/>
      <c r="J12" s="170"/>
      <c r="K12" s="8"/>
      <c r="L12" s="8"/>
      <c r="M12" s="8"/>
      <c r="N12" s="8"/>
    </row>
    <row r="13" spans="1:14" s="5" customFormat="1" ht="101.25" thickBot="1" x14ac:dyDescent="0.3">
      <c r="A13" s="9">
        <v>5</v>
      </c>
      <c r="B13" s="25" t="s">
        <v>97</v>
      </c>
      <c r="C13" s="144"/>
      <c r="D13" s="119"/>
      <c r="E13" s="148"/>
      <c r="F13" s="119"/>
      <c r="G13" s="122"/>
      <c r="H13" s="123"/>
      <c r="I13" s="125">
        <f>CONCATENATE(IF(OR(D13=3,F13=3),7,),IF(AND(D13=2,F13=2),4.67,),IF(AND(D13=1,F13=1),2.33,),IF(AND(D13=0,F13=0),0,),IF(AND(D13=2,F13=1),4.67,),IF(AND(D13=2,F13=0),4.67,),IF(AND(D13=1,F13=2),4.67,),IF(AND(D13=1,F13=0),2.33,),IF(AND(D13=0,F13=2),4.67,),IF(AND(D13=0,F13=1),2.33,))+0</f>
        <v>0</v>
      </c>
      <c r="J13" s="170"/>
      <c r="K13" s="8"/>
      <c r="L13" s="8"/>
      <c r="M13" s="8"/>
      <c r="N13" s="8"/>
    </row>
    <row r="14" spans="1:14" s="28" customFormat="1" ht="30" thickBot="1" x14ac:dyDescent="0.3">
      <c r="A14" s="9">
        <v>6</v>
      </c>
      <c r="B14" s="72" t="s">
        <v>133</v>
      </c>
      <c r="C14" s="145"/>
      <c r="D14" s="119"/>
      <c r="E14" s="149"/>
      <c r="F14" s="122"/>
      <c r="G14" s="122"/>
      <c r="H14" s="123"/>
      <c r="I14" s="125">
        <f>IF(D14=1,1,0)+0</f>
        <v>0</v>
      </c>
      <c r="J14" s="170"/>
      <c r="K14" s="29"/>
      <c r="L14" s="29"/>
      <c r="M14" s="29"/>
      <c r="N14" s="29"/>
    </row>
    <row r="15" spans="1:14" s="5" customFormat="1" ht="44.25" thickBot="1" x14ac:dyDescent="0.3">
      <c r="A15" s="10">
        <v>7</v>
      </c>
      <c r="B15" s="89" t="s">
        <v>98</v>
      </c>
      <c r="C15" s="146"/>
      <c r="D15" s="119"/>
      <c r="E15" s="150"/>
      <c r="F15" s="119"/>
      <c r="G15" s="126"/>
      <c r="H15" s="127"/>
      <c r="I15" s="125">
        <f>CONCATENATE(IF(OR(D15=3,F15=3),7,),IF(AND(D15=2,F15=2),4.67,),IF(AND(D15=1,F15=1),2.33,),IF(AND(D15=0,F15=0),0,),IF(AND(D15=2,F15=1),4.67,),IF(AND(D15=2,F15=0),4.67,),IF(AND(D15=1,F15=2),4.67,),IF(AND(D15=1,F15=0),2.33,),IF(AND(D15=0,F15=2),4.67,),IF(AND(D15=0,F15=1),2.33,))+0</f>
        <v>0</v>
      </c>
      <c r="J15" s="171"/>
      <c r="K15" s="8"/>
      <c r="L15" s="8"/>
      <c r="M15" s="8"/>
      <c r="N15" s="8"/>
    </row>
    <row r="16" spans="1:14" s="5" customFormat="1" ht="24" thickBot="1" x14ac:dyDescent="0.3">
      <c r="A16" s="75" t="s">
        <v>138</v>
      </c>
      <c r="B16" s="21" t="s">
        <v>65</v>
      </c>
      <c r="C16" s="165"/>
      <c r="D16" s="80"/>
      <c r="E16" s="165"/>
      <c r="F16" s="80"/>
      <c r="G16" s="165"/>
      <c r="H16" s="80"/>
      <c r="I16" s="80"/>
      <c r="J16" s="175"/>
      <c r="K16" s="8"/>
      <c r="L16" s="8"/>
      <c r="M16" s="8"/>
      <c r="N16" s="8"/>
    </row>
    <row r="17" spans="1:14" s="28" customFormat="1" ht="29.25" x14ac:dyDescent="0.25">
      <c r="A17" s="90">
        <v>8</v>
      </c>
      <c r="B17" s="24" t="s">
        <v>143</v>
      </c>
      <c r="C17" s="147"/>
      <c r="D17" s="119"/>
      <c r="E17" s="147"/>
      <c r="F17" s="119"/>
      <c r="G17" s="147"/>
      <c r="H17" s="119"/>
      <c r="I17" s="128"/>
      <c r="J17" s="170"/>
      <c r="K17" s="29"/>
      <c r="L17" s="29"/>
      <c r="M17" s="29"/>
      <c r="N17" s="29"/>
    </row>
    <row r="18" spans="1:14" s="28" customFormat="1" ht="43.5" x14ac:dyDescent="0.25">
      <c r="A18" s="91">
        <v>9</v>
      </c>
      <c r="B18" s="24" t="s">
        <v>144</v>
      </c>
      <c r="C18" s="156"/>
      <c r="D18" s="119"/>
      <c r="E18" s="156"/>
      <c r="F18" s="119"/>
      <c r="G18" s="156"/>
      <c r="H18" s="119"/>
      <c r="I18" s="129"/>
      <c r="J18" s="173"/>
      <c r="K18" s="29"/>
      <c r="L18" s="29"/>
      <c r="M18" s="29"/>
      <c r="N18" s="29"/>
    </row>
    <row r="19" spans="1:14" s="8" customFormat="1" ht="58.5" thickBot="1" x14ac:dyDescent="0.3">
      <c r="A19" s="12">
        <v>10</v>
      </c>
      <c r="B19" s="17" t="s">
        <v>66</v>
      </c>
      <c r="C19" s="147"/>
      <c r="D19" s="119"/>
      <c r="E19" s="147"/>
      <c r="F19" s="119"/>
      <c r="G19" s="147"/>
      <c r="H19" s="119"/>
      <c r="I19" s="121"/>
      <c r="J19" s="170"/>
    </row>
    <row r="20" spans="1:14" s="5" customFormat="1" ht="72.75" thickBot="1" x14ac:dyDescent="0.3">
      <c r="A20" s="9">
        <v>11</v>
      </c>
      <c r="B20" s="16" t="s">
        <v>41</v>
      </c>
      <c r="C20" s="179"/>
      <c r="D20" s="119"/>
      <c r="E20" s="157"/>
      <c r="F20" s="119"/>
      <c r="G20" s="130"/>
      <c r="H20" s="131"/>
      <c r="I20" s="124">
        <f>CONCATENATE(IF(OR(D20=3,F20=3),7.5,),IF(AND(D20=2,F20=2),5,),IF(AND(D20=1,F20=1),2.5,),IF(AND(D20=0,F20=0),0,),IF(AND(D20=2,F20=1),5,),IF(AND(D20=2,F20=0),5,),IF(AND(D20=1,F20=2),5,),IF(AND(D20=1,F20=0),2.5,),IF(AND(D20=0,F20=2),5,),IF(AND(D20=0,F20=1),2.5,))+0</f>
        <v>0</v>
      </c>
      <c r="J20" s="173"/>
      <c r="K20" s="8"/>
      <c r="L20" s="8"/>
      <c r="M20" s="8"/>
      <c r="N20" s="8"/>
    </row>
    <row r="21" spans="1:14" s="5" customFormat="1" ht="44.25" thickBot="1" x14ac:dyDescent="0.3">
      <c r="A21" s="10">
        <v>12</v>
      </c>
      <c r="B21" s="19" t="s">
        <v>67</v>
      </c>
      <c r="C21" s="180"/>
      <c r="D21" s="119"/>
      <c r="E21" s="151"/>
      <c r="F21" s="119"/>
      <c r="G21" s="132"/>
      <c r="H21" s="133"/>
      <c r="I21" s="124">
        <f>CONCATENATE(IF(OR(D21=3,F21=3),7.5,),IF(AND(D21=2,F21=2),5,),IF(AND(D21=1,F21=1),2.5,),IF(AND(D21=0,F21=0),0,),IF(AND(D21=2,F21=1),5,),IF(AND(D21=2,F21=0),5,),IF(AND(D21=1,F21=2),5,),IF(AND(D21=1,F21=0),2.5,),IF(AND(D21=0,F21=2),5,),IF(AND(D21=0,F21=1),2.5,))+0</f>
        <v>0</v>
      </c>
      <c r="J21" s="172"/>
      <c r="K21" s="8"/>
      <c r="L21" s="8"/>
      <c r="M21" s="8"/>
      <c r="N21" s="8"/>
    </row>
    <row r="22" spans="1:14" s="5" customFormat="1" ht="27" thickBot="1" x14ac:dyDescent="0.3">
      <c r="A22" s="32"/>
      <c r="B22" s="33" t="s">
        <v>106</v>
      </c>
      <c r="C22" s="166"/>
      <c r="D22" s="79"/>
      <c r="E22" s="166"/>
      <c r="F22" s="79"/>
      <c r="G22" s="166"/>
      <c r="H22" s="79"/>
      <c r="I22" s="79"/>
      <c r="J22" s="176"/>
      <c r="K22" s="8"/>
      <c r="L22" s="8"/>
      <c r="M22" s="8"/>
      <c r="N22" s="8"/>
    </row>
    <row r="23" spans="1:14" s="5" customFormat="1" ht="24" thickBot="1" x14ac:dyDescent="0.3">
      <c r="A23" s="75" t="s">
        <v>138</v>
      </c>
      <c r="B23" s="21" t="s">
        <v>107</v>
      </c>
      <c r="C23" s="165"/>
      <c r="D23" s="80"/>
      <c r="E23" s="165"/>
      <c r="F23" s="80"/>
      <c r="G23" s="165"/>
      <c r="H23" s="80"/>
      <c r="I23" s="80"/>
      <c r="J23" s="175"/>
      <c r="K23" s="8"/>
      <c r="L23" s="8"/>
      <c r="M23" s="8"/>
      <c r="N23" s="8"/>
    </row>
    <row r="24" spans="1:14" s="5" customFormat="1" ht="58.5" thickBot="1" x14ac:dyDescent="0.3">
      <c r="A24" s="11">
        <v>13</v>
      </c>
      <c r="B24" s="17" t="s">
        <v>70</v>
      </c>
      <c r="C24" s="143"/>
      <c r="D24" s="119"/>
      <c r="E24" s="147"/>
      <c r="F24" s="119"/>
      <c r="G24" s="147"/>
      <c r="H24" s="119"/>
      <c r="I24" s="121"/>
      <c r="J24" s="170"/>
      <c r="K24" s="8"/>
      <c r="L24" s="8"/>
      <c r="M24" s="8"/>
      <c r="N24" s="8"/>
    </row>
    <row r="25" spans="1:14" s="5" customFormat="1" ht="72.75" thickBot="1" x14ac:dyDescent="0.3">
      <c r="A25" s="9">
        <v>14</v>
      </c>
      <c r="B25" s="16" t="s">
        <v>99</v>
      </c>
      <c r="C25" s="144"/>
      <c r="D25" s="119"/>
      <c r="E25" s="148"/>
      <c r="F25" s="119"/>
      <c r="G25" s="122"/>
      <c r="H25" s="123"/>
      <c r="I25" s="125">
        <f>CONCATENATE(IF(OR(D25=3,F25=3),7,),IF(AND(D25=2,F25=2),4.67,),IF(AND(D25=1,F25=1),2.33,),IF(AND(D25=0,F25=0),0,),IF(AND(D25=2,F25=1),4.67,),IF(AND(D25=2,F25=0),4.67,),IF(AND(D25=1,F25=2),4.67,),IF(AND(D25=1,F25=0),2.33,),IF(AND(D25=0,F25=2),4.67,),IF(AND(D25=0,F25=1),2.33,))+0</f>
        <v>0</v>
      </c>
      <c r="J25" s="170"/>
      <c r="K25" s="8"/>
      <c r="L25" s="8"/>
      <c r="M25" s="8"/>
      <c r="N25" s="8"/>
    </row>
    <row r="26" spans="1:14" s="28" customFormat="1" ht="44.25" thickBot="1" x14ac:dyDescent="0.3">
      <c r="A26" s="10">
        <v>15</v>
      </c>
      <c r="B26" s="73" t="s">
        <v>134</v>
      </c>
      <c r="C26" s="152"/>
      <c r="D26" s="119"/>
      <c r="E26" s="126"/>
      <c r="F26" s="126"/>
      <c r="G26" s="126"/>
      <c r="H26" s="123"/>
      <c r="I26" s="125">
        <f>IF(D26=1,1,0)+0</f>
        <v>0</v>
      </c>
      <c r="J26" s="171"/>
      <c r="K26" s="29"/>
      <c r="L26" s="29"/>
      <c r="M26" s="29"/>
      <c r="N26" s="29"/>
    </row>
    <row r="27" spans="1:14" s="5" customFormat="1" ht="43.5" x14ac:dyDescent="0.25">
      <c r="A27" s="9">
        <v>16</v>
      </c>
      <c r="B27" s="187" t="s">
        <v>71</v>
      </c>
      <c r="C27" s="188"/>
      <c r="D27" s="119"/>
      <c r="E27" s="188"/>
      <c r="F27" s="119"/>
      <c r="G27" s="136"/>
      <c r="H27" s="123"/>
      <c r="I27" s="189">
        <f>CONCATENATE(IF(OR(D27=3,F27=3),7,),IF(AND(D27=2,F27=2),4.67,),IF(AND(D27=1,F27=1),2.33,),IF(AND(D27=0,F27=0),0,),IF(AND(D27=2,F27=1),4.67,),IF(AND(D27=2,F27=0),4.67,),IF(AND(D27=1,F27=2),4.67,),IF(AND(D27=1,F27=0),2.33,),IF(AND(D27=0,F27=2),4.67,),IF(AND(D27=0,F27=1),2.33,))+0</f>
        <v>0</v>
      </c>
      <c r="J27" s="173"/>
      <c r="K27" s="8"/>
      <c r="L27" s="8"/>
      <c r="M27" s="8"/>
      <c r="N27" s="8"/>
    </row>
    <row r="28" spans="1:14" s="5" customFormat="1" ht="24" thickBot="1" x14ac:dyDescent="0.3">
      <c r="A28" s="190" t="s">
        <v>138</v>
      </c>
      <c r="B28" s="191" t="s">
        <v>108</v>
      </c>
      <c r="C28" s="192"/>
      <c r="D28" s="193"/>
      <c r="E28" s="192"/>
      <c r="F28" s="193"/>
      <c r="G28" s="192"/>
      <c r="H28" s="193"/>
      <c r="I28" s="193"/>
      <c r="J28" s="194"/>
      <c r="K28" s="8"/>
      <c r="L28" s="8"/>
      <c r="M28" s="8"/>
      <c r="N28" s="8"/>
    </row>
    <row r="29" spans="1:14" s="5" customFormat="1" ht="29.25" x14ac:dyDescent="0.25">
      <c r="A29" s="11">
        <v>17</v>
      </c>
      <c r="B29" s="17" t="s">
        <v>100</v>
      </c>
      <c r="C29" s="143"/>
      <c r="D29" s="119"/>
      <c r="E29" s="147"/>
      <c r="F29" s="119"/>
      <c r="G29" s="147"/>
      <c r="H29" s="119"/>
      <c r="I29" s="135"/>
      <c r="J29" s="170"/>
      <c r="K29" s="8"/>
      <c r="L29" s="8"/>
      <c r="M29" s="8"/>
      <c r="N29" s="8"/>
    </row>
    <row r="30" spans="1:14" s="5" customFormat="1" ht="58.5" thickBot="1" x14ac:dyDescent="0.3">
      <c r="A30" s="9">
        <v>18</v>
      </c>
      <c r="B30" s="18" t="s">
        <v>101</v>
      </c>
      <c r="C30" s="153"/>
      <c r="D30" s="119"/>
      <c r="E30" s="156"/>
      <c r="F30" s="119"/>
      <c r="G30" s="156"/>
      <c r="H30" s="119"/>
      <c r="I30" s="121"/>
      <c r="J30" s="173"/>
      <c r="K30" s="8"/>
      <c r="L30" s="8"/>
      <c r="M30" s="8"/>
      <c r="N30" s="8"/>
    </row>
    <row r="31" spans="1:14" s="5" customFormat="1" ht="72.75" thickBot="1" x14ac:dyDescent="0.3">
      <c r="A31" s="9">
        <v>19</v>
      </c>
      <c r="B31" s="16" t="s">
        <v>102</v>
      </c>
      <c r="C31" s="154"/>
      <c r="D31" s="119"/>
      <c r="E31" s="157"/>
      <c r="F31" s="119"/>
      <c r="G31" s="136"/>
      <c r="H31" s="123"/>
      <c r="I31" s="124">
        <f>CONCATENATE(IF(OR(D31=3,F31=3),7.5,),IF(AND(D31=2,F31=2),5,),IF(AND(D31=1,F31=1),2.5,),IF(AND(D31=0,F31=0),0,),IF(AND(D31=2,F31=1),5,),IF(AND(D31=2,F31=0),5,),IF(AND(D31=1,F31=2),5,),IF(AND(D31=1,F31=0),2.5,),IF(AND(D31=0,F31=2),5,),IF(AND(D31=0,F31=1),2.5,))+0</f>
        <v>0</v>
      </c>
      <c r="J31" s="173"/>
      <c r="K31" s="8"/>
      <c r="L31" s="8"/>
      <c r="M31" s="8"/>
      <c r="N31" s="8"/>
    </row>
    <row r="32" spans="1:14" s="5" customFormat="1" ht="44.25" thickBot="1" x14ac:dyDescent="0.3">
      <c r="A32" s="10">
        <v>20</v>
      </c>
      <c r="B32" s="26" t="s">
        <v>103</v>
      </c>
      <c r="C32" s="155"/>
      <c r="D32" s="119"/>
      <c r="E32" s="151"/>
      <c r="F32" s="119"/>
      <c r="G32" s="134"/>
      <c r="H32" s="127"/>
      <c r="I32" s="124">
        <f>CONCATENATE(IF(OR(D32=3,F32=3),7.5,),IF(AND(D32=2,F32=2),5,),IF(AND(D32=1,F32=1),2.5,),IF(AND(D32=0,F32=0),0,),IF(AND(D32=2,F32=1),5,),IF(AND(D32=2,F32=0),5,),IF(AND(D32=1,F32=2),5,),IF(AND(D32=1,F32=0),2.5,),IF(AND(D32=0,F32=2),5,),IF(AND(D32=0,F32=1),2.5,))+0</f>
        <v>0</v>
      </c>
      <c r="J32" s="172"/>
      <c r="K32" s="8"/>
      <c r="L32" s="8"/>
      <c r="M32" s="8"/>
      <c r="N32" s="8"/>
    </row>
    <row r="33" spans="1:14" s="5" customFormat="1" ht="24" thickBot="1" x14ac:dyDescent="0.3">
      <c r="A33" s="75" t="s">
        <v>138</v>
      </c>
      <c r="B33" s="21" t="s">
        <v>109</v>
      </c>
      <c r="C33" s="167"/>
      <c r="D33" s="80"/>
      <c r="E33" s="165"/>
      <c r="F33" s="80"/>
      <c r="G33" s="165"/>
      <c r="H33" s="80"/>
      <c r="I33" s="80"/>
      <c r="J33" s="175"/>
      <c r="K33" s="8"/>
      <c r="L33" s="8"/>
      <c r="M33" s="8"/>
      <c r="N33" s="8"/>
    </row>
    <row r="34" spans="1:14" s="5" customFormat="1" ht="58.5" thickBot="1" x14ac:dyDescent="0.3">
      <c r="A34" s="11">
        <v>21</v>
      </c>
      <c r="B34" s="17" t="s">
        <v>74</v>
      </c>
      <c r="C34" s="143"/>
      <c r="D34" s="119"/>
      <c r="E34" s="147"/>
      <c r="F34" s="119"/>
      <c r="G34" s="147"/>
      <c r="H34" s="119"/>
      <c r="I34" s="121"/>
      <c r="J34" s="170"/>
      <c r="K34" s="8"/>
      <c r="L34" s="8"/>
      <c r="M34" s="8"/>
      <c r="N34" s="8"/>
    </row>
    <row r="35" spans="1:14" s="5" customFormat="1" ht="87" thickBot="1" x14ac:dyDescent="0.3">
      <c r="A35" s="9">
        <v>22</v>
      </c>
      <c r="B35" s="16" t="s">
        <v>73</v>
      </c>
      <c r="C35" s="157"/>
      <c r="D35" s="119"/>
      <c r="E35" s="157"/>
      <c r="F35" s="119"/>
      <c r="G35" s="136"/>
      <c r="H35" s="123"/>
      <c r="I35" s="124">
        <f>CONCATENATE(IF(OR(D35=3,F35=3),7.5,),IF(AND(D35=2,F35=2),5,),IF(AND(D35=1,F35=1),2.5,),IF(AND(D35=0,F35=0),0,),IF(AND(D35=2,F35=1),5,),IF(AND(D35=2,F35=0),5,),IF(AND(D35=1,F35=2),5,),IF(AND(D35=1,F35=0),2.5,),IF(AND(D35=0,F35=2),5,),IF(AND(D35=0,F35=1),2.5,))+0</f>
        <v>0</v>
      </c>
      <c r="J35" s="173"/>
      <c r="K35" s="8"/>
      <c r="L35" s="8"/>
      <c r="M35" s="8"/>
      <c r="N35" s="8"/>
    </row>
    <row r="36" spans="1:14" s="5" customFormat="1" ht="44.25" thickBot="1" x14ac:dyDescent="0.3">
      <c r="A36" s="9">
        <v>23</v>
      </c>
      <c r="B36" s="19" t="s">
        <v>72</v>
      </c>
      <c r="C36" s="151"/>
      <c r="D36" s="119"/>
      <c r="E36" s="151"/>
      <c r="F36" s="119"/>
      <c r="G36" s="134"/>
      <c r="H36" s="127"/>
      <c r="I36" s="124">
        <f>CONCATENATE(IF(OR(D36=3,F36=3),7.5,),IF(AND(D36=2,F36=2),5,),IF(AND(D36=1,F36=1),2.5,),IF(AND(D36=0,F36=0),0,),IF(AND(D36=2,F36=1),5,),IF(AND(D36=2,F36=0),5,),IF(AND(D36=1,F36=2),5,),IF(AND(D36=1,F36=0),2.5,),IF(AND(D36=0,F36=2),5,),IF(AND(D36=0,F36=1),2.5,))+0</f>
        <v>0</v>
      </c>
      <c r="J36" s="172"/>
      <c r="K36" s="8"/>
      <c r="L36" s="8"/>
      <c r="M36" s="8"/>
      <c r="N36" s="8"/>
    </row>
    <row r="37" spans="1:14" s="5" customFormat="1" ht="24" thickBot="1" x14ac:dyDescent="0.3">
      <c r="A37" s="75" t="s">
        <v>138</v>
      </c>
      <c r="B37" s="21" t="s">
        <v>110</v>
      </c>
      <c r="C37" s="165"/>
      <c r="D37" s="80"/>
      <c r="E37" s="165"/>
      <c r="F37" s="80"/>
      <c r="G37" s="165"/>
      <c r="H37" s="80"/>
      <c r="I37" s="80"/>
      <c r="J37" s="175"/>
      <c r="K37" s="8"/>
      <c r="L37" s="8"/>
      <c r="M37" s="8"/>
      <c r="N37" s="8"/>
    </row>
    <row r="38" spans="1:14" s="5" customFormat="1" ht="57.75" x14ac:dyDescent="0.25">
      <c r="A38" s="11">
        <v>24</v>
      </c>
      <c r="B38" s="17" t="s">
        <v>82</v>
      </c>
      <c r="C38" s="143"/>
      <c r="D38" s="119"/>
      <c r="E38" s="147"/>
      <c r="F38" s="119"/>
      <c r="G38" s="147"/>
      <c r="H38" s="119"/>
      <c r="I38" s="120"/>
      <c r="J38" s="171"/>
      <c r="K38" s="8"/>
      <c r="L38" s="8"/>
      <c r="M38" s="8"/>
      <c r="N38" s="8"/>
    </row>
    <row r="39" spans="1:14" s="5" customFormat="1" ht="58.5" thickBot="1" x14ac:dyDescent="0.3">
      <c r="A39" s="11">
        <v>25</v>
      </c>
      <c r="B39" s="17" t="s">
        <v>68</v>
      </c>
      <c r="C39" s="143"/>
      <c r="D39" s="119"/>
      <c r="E39" s="147"/>
      <c r="F39" s="119"/>
      <c r="G39" s="147"/>
      <c r="H39" s="119"/>
      <c r="I39" s="121"/>
      <c r="J39" s="173"/>
      <c r="K39" s="8"/>
      <c r="L39" s="8"/>
      <c r="M39" s="8"/>
      <c r="N39" s="8"/>
    </row>
    <row r="40" spans="1:14" s="5" customFormat="1" ht="87" thickBot="1" x14ac:dyDescent="0.3">
      <c r="A40" s="9">
        <v>26</v>
      </c>
      <c r="B40" s="20" t="s">
        <v>81</v>
      </c>
      <c r="C40" s="158"/>
      <c r="D40" s="119"/>
      <c r="E40" s="158"/>
      <c r="F40" s="119"/>
      <c r="G40" s="134"/>
      <c r="H40" s="123"/>
      <c r="I40" s="124">
        <f>CONCATENATE(IF(OR(D40=3,F40=3),7.5,),IF(AND(D40=2,F40=2),5,),IF(AND(D40=1,F40=1),2.5,),IF(AND(D40=0,F40=0),0,),IF(AND(D40=2,F40=1),5,),IF(AND(D40=2,F40=0),5,),IF(AND(D40=1,F40=2),5,),IF(AND(D40=1,F40=0),2.5,),IF(AND(D40=0,F40=2),5,),IF(AND(D40=0,F40=1),2.5,))+0</f>
        <v>0</v>
      </c>
      <c r="J40" s="171"/>
      <c r="K40" s="8"/>
      <c r="L40" s="8"/>
      <c r="M40" s="8"/>
      <c r="N40" s="8"/>
    </row>
    <row r="41" spans="1:14" s="5" customFormat="1" ht="30" thickBot="1" x14ac:dyDescent="0.3">
      <c r="A41" s="13">
        <v>27</v>
      </c>
      <c r="B41" s="19" t="s">
        <v>80</v>
      </c>
      <c r="C41" s="151"/>
      <c r="D41" s="119"/>
      <c r="E41" s="151"/>
      <c r="F41" s="119"/>
      <c r="G41" s="134"/>
      <c r="H41" s="127"/>
      <c r="I41" s="124">
        <f>CONCATENATE(IF(OR(D41=3,F41=3),7.5,),IF(AND(D41=2,F41=2),5,),IF(AND(D41=1,F41=1),2.5,),IF(AND(D41=0,F41=0),0,),IF(AND(D41=2,F41=1),5,),IF(AND(D41=2,F41=0),5,),IF(AND(D41=1,F41=2),5,),IF(AND(D41=1,F41=0),2.5,),IF(AND(D41=0,F41=2),5,),IF(AND(D41=0,F41=1),2.5,))+0</f>
        <v>0</v>
      </c>
      <c r="J41" s="172"/>
      <c r="K41" s="8"/>
      <c r="L41" s="8"/>
      <c r="M41" s="8"/>
      <c r="N41" s="8"/>
    </row>
    <row r="42" spans="1:14" s="5" customFormat="1" ht="27" thickBot="1" x14ac:dyDescent="0.3">
      <c r="A42" s="27"/>
      <c r="B42" s="33" t="s">
        <v>75</v>
      </c>
      <c r="C42" s="166"/>
      <c r="D42" s="79"/>
      <c r="E42" s="166"/>
      <c r="F42" s="79"/>
      <c r="G42" s="166"/>
      <c r="H42" s="79"/>
      <c r="I42" s="79"/>
      <c r="J42" s="176"/>
      <c r="K42" s="8"/>
      <c r="L42" s="8"/>
      <c r="M42" s="8"/>
      <c r="N42" s="8"/>
    </row>
    <row r="43" spans="1:14" s="5" customFormat="1" ht="24" thickBot="1" x14ac:dyDescent="0.3">
      <c r="A43" s="75" t="s">
        <v>138</v>
      </c>
      <c r="B43" s="21" t="s">
        <v>111</v>
      </c>
      <c r="C43" s="165"/>
      <c r="D43" s="80"/>
      <c r="E43" s="165"/>
      <c r="F43" s="80"/>
      <c r="G43" s="165"/>
      <c r="H43" s="80"/>
      <c r="I43" s="80"/>
      <c r="J43" s="175"/>
      <c r="K43" s="8"/>
      <c r="L43" s="8"/>
      <c r="M43" s="8"/>
      <c r="N43" s="8"/>
    </row>
    <row r="44" spans="1:14" s="5" customFormat="1" ht="44.25" thickBot="1" x14ac:dyDescent="0.3">
      <c r="A44" s="11">
        <v>28</v>
      </c>
      <c r="B44" s="17" t="s">
        <v>76</v>
      </c>
      <c r="C44" s="147"/>
      <c r="D44" s="119"/>
      <c r="E44" s="147"/>
      <c r="F44" s="119"/>
      <c r="G44" s="147"/>
      <c r="H44" s="119"/>
      <c r="I44" s="121"/>
      <c r="J44" s="170"/>
      <c r="K44" s="8"/>
      <c r="L44" s="8"/>
      <c r="M44" s="8"/>
      <c r="N44" s="8"/>
    </row>
    <row r="45" spans="1:14" s="5" customFormat="1" ht="101.25" thickBot="1" x14ac:dyDescent="0.3">
      <c r="A45" s="9">
        <v>29</v>
      </c>
      <c r="B45" s="16" t="s">
        <v>79</v>
      </c>
      <c r="C45" s="157"/>
      <c r="D45" s="119"/>
      <c r="E45" s="157"/>
      <c r="F45" s="119"/>
      <c r="G45" s="136"/>
      <c r="H45" s="123"/>
      <c r="I45" s="125">
        <f>CONCATENATE(IF(OR(D45=3,F45=3),7,),IF(AND(D45=2,F45=2),4.67,),IF(AND(D45=1,F45=1),2.33,),IF(AND(D45=0,F45=0),0,),IF(AND(D45=2,F45=1),4.67,),IF(AND(D45=2,F45=0),4.67,),IF(AND(D45=1,F45=2),4.67,),IF(AND(D45=1,F45=0),2.33,),IF(AND(D45=0,F45=2),4.67,),IF(AND(D45=0,F45=1),2.33,))+0</f>
        <v>0</v>
      </c>
      <c r="J45" s="173"/>
      <c r="K45" s="8"/>
      <c r="L45" s="8"/>
      <c r="M45" s="8"/>
      <c r="N45" s="8"/>
    </row>
    <row r="46" spans="1:14" s="28" customFormat="1" ht="30" thickBot="1" x14ac:dyDescent="0.3">
      <c r="A46" s="9">
        <v>30</v>
      </c>
      <c r="B46" s="73" t="s">
        <v>135</v>
      </c>
      <c r="C46" s="161"/>
      <c r="D46" s="119"/>
      <c r="E46" s="159"/>
      <c r="F46" s="134"/>
      <c r="G46" s="134"/>
      <c r="H46" s="123"/>
      <c r="I46" s="125">
        <f>IF(D46=1,1,0)+0</f>
        <v>0</v>
      </c>
      <c r="J46" s="172"/>
      <c r="K46" s="29"/>
      <c r="L46" s="29"/>
      <c r="M46" s="29"/>
      <c r="N46" s="29"/>
    </row>
    <row r="47" spans="1:14" s="5" customFormat="1" ht="29.25" x14ac:dyDescent="0.25">
      <c r="A47" s="9">
        <v>31</v>
      </c>
      <c r="B47" s="187" t="s">
        <v>78</v>
      </c>
      <c r="C47" s="188"/>
      <c r="D47" s="119"/>
      <c r="E47" s="188"/>
      <c r="F47" s="119"/>
      <c r="G47" s="136"/>
      <c r="H47" s="123"/>
      <c r="I47" s="189">
        <f>CONCATENATE(IF(OR(D47=3,F47=3),7,),IF(AND(D47=2,F47=2),4.67,),IF(AND(D47=1,F47=1),2.33,),IF(AND(D47=0,F47=0),0,),IF(AND(D47=2,F47=1),4.67,),IF(AND(D47=2,F47=0),4.67,),IF(AND(D47=1,F47=2),4.67,),IF(AND(D47=1,F47=0),2.33,),IF(AND(D47=0,F47=2),4.67,),IF(AND(D47=0,F47=1),2.33,))+0</f>
        <v>0</v>
      </c>
      <c r="J47" s="173"/>
      <c r="K47" s="8"/>
      <c r="L47" s="8"/>
      <c r="M47" s="8"/>
      <c r="N47" s="8"/>
    </row>
    <row r="48" spans="1:14" s="5" customFormat="1" ht="24" thickBot="1" x14ac:dyDescent="0.3">
      <c r="A48" s="190" t="s">
        <v>138</v>
      </c>
      <c r="B48" s="191" t="s">
        <v>112</v>
      </c>
      <c r="C48" s="192"/>
      <c r="D48" s="193"/>
      <c r="E48" s="192"/>
      <c r="F48" s="193"/>
      <c r="G48" s="192"/>
      <c r="H48" s="193"/>
      <c r="I48" s="193"/>
      <c r="J48" s="194"/>
      <c r="K48" s="8"/>
      <c r="L48" s="8"/>
      <c r="M48" s="8"/>
      <c r="N48" s="8"/>
    </row>
    <row r="49" spans="1:14" s="5" customFormat="1" ht="30" thickBot="1" x14ac:dyDescent="0.3">
      <c r="A49" s="11">
        <v>32</v>
      </c>
      <c r="B49" s="17" t="s">
        <v>77</v>
      </c>
      <c r="C49" s="147"/>
      <c r="D49" s="119"/>
      <c r="E49" s="147"/>
      <c r="F49" s="119"/>
      <c r="G49" s="147"/>
      <c r="H49" s="119"/>
      <c r="I49" s="121"/>
      <c r="J49" s="170"/>
      <c r="K49" s="8"/>
      <c r="L49" s="8"/>
      <c r="M49" s="8"/>
      <c r="N49" s="8"/>
    </row>
    <row r="50" spans="1:14" s="5" customFormat="1" ht="87" thickBot="1" x14ac:dyDescent="0.3">
      <c r="A50" s="10">
        <v>33</v>
      </c>
      <c r="B50" s="20" t="s">
        <v>83</v>
      </c>
      <c r="C50" s="160"/>
      <c r="D50" s="119"/>
      <c r="E50" s="158"/>
      <c r="F50" s="119"/>
      <c r="G50" s="134"/>
      <c r="H50" s="123"/>
      <c r="I50" s="124">
        <f>CONCATENATE(IF(OR(D50=3,F50=3),7.5,),IF(AND(D50=2,F50=2),5,),IF(AND(D50=1,F50=1),2.5,),IF(AND(D50=0,F50=0),0,),IF(AND(D50=2,F50=1),5,),IF(AND(D50=2,F50=0),5,),IF(AND(D50=1,F50=2),5,),IF(AND(D50=1,F50=0),2.5,),IF(AND(D50=0,F50=2),5,),IF(AND(D50=0,F50=1),2.5,))+0</f>
        <v>0</v>
      </c>
      <c r="J50" s="172"/>
      <c r="K50" s="8"/>
      <c r="L50" s="8"/>
      <c r="M50" s="8"/>
      <c r="N50" s="8"/>
    </row>
    <row r="51" spans="1:14" s="5" customFormat="1" ht="30" thickBot="1" x14ac:dyDescent="0.3">
      <c r="A51" s="10">
        <v>34</v>
      </c>
      <c r="B51" s="19" t="s">
        <v>86</v>
      </c>
      <c r="C51" s="155"/>
      <c r="D51" s="119"/>
      <c r="E51" s="151"/>
      <c r="F51" s="119"/>
      <c r="G51" s="134"/>
      <c r="H51" s="127"/>
      <c r="I51" s="124">
        <f>CONCATENATE(IF(OR(D51=3,F51=3),7.5,),IF(AND(D51=2,F51=2),5,),IF(AND(D51=1,F51=1),2.5,),IF(AND(D51=0,F51=0),0,),IF(AND(D51=2,F51=1),5,),IF(AND(D51=2,F51=0),5,),IF(AND(D51=1,F51=2),5,),IF(AND(D51=1,F51=0),2.5,),IF(AND(D51=0,F51=2),5,),IF(AND(D51=0,F51=1),2.5,))+0</f>
        <v>0</v>
      </c>
      <c r="J51" s="172"/>
      <c r="K51" s="8"/>
      <c r="L51" s="8"/>
      <c r="M51" s="8"/>
      <c r="N51" s="8"/>
    </row>
    <row r="52" spans="1:14" s="5" customFormat="1" ht="24" thickBot="1" x14ac:dyDescent="0.3">
      <c r="A52" s="75" t="s">
        <v>138</v>
      </c>
      <c r="B52" s="21" t="s">
        <v>116</v>
      </c>
      <c r="C52" s="165"/>
      <c r="D52" s="80"/>
      <c r="E52" s="165"/>
      <c r="F52" s="80"/>
      <c r="G52" s="165"/>
      <c r="H52" s="80"/>
      <c r="I52" s="80"/>
      <c r="J52" s="175"/>
      <c r="K52" s="8"/>
      <c r="L52" s="8"/>
      <c r="M52" s="8"/>
      <c r="N52" s="8"/>
    </row>
    <row r="53" spans="1:14" s="5" customFormat="1" ht="58.5" thickBot="1" x14ac:dyDescent="0.3">
      <c r="A53" s="11">
        <v>35</v>
      </c>
      <c r="B53" s="17" t="s">
        <v>85</v>
      </c>
      <c r="C53" s="143"/>
      <c r="D53" s="119"/>
      <c r="E53" s="147"/>
      <c r="F53" s="119"/>
      <c r="G53" s="147"/>
      <c r="H53" s="119"/>
      <c r="I53" s="121"/>
      <c r="J53" s="170"/>
      <c r="K53" s="8"/>
      <c r="L53" s="8"/>
      <c r="M53" s="8"/>
      <c r="N53" s="8"/>
    </row>
    <row r="54" spans="1:14" s="5" customFormat="1" ht="72.75" thickBot="1" x14ac:dyDescent="0.3">
      <c r="A54" s="9">
        <v>36</v>
      </c>
      <c r="B54" s="16" t="s">
        <v>84</v>
      </c>
      <c r="C54" s="157"/>
      <c r="D54" s="119"/>
      <c r="E54" s="157"/>
      <c r="F54" s="119"/>
      <c r="G54" s="136"/>
      <c r="H54" s="123"/>
      <c r="I54" s="125">
        <f>CONCATENATE(IF(OR(D54=3,F54=3),7,),IF(AND(D54=2,F54=2),4.67,),IF(AND(D54=1,F54=1),2.33,),IF(AND(D54=0,F54=0),0,),IF(AND(D54=2,F54=1),4.67,),IF(AND(D54=2,F54=0),4.67,),IF(AND(D54=1,F54=2),4.67,),IF(AND(D54=1,F54=0),2.33,),IF(AND(D54=0,F54=2),4.67,),IF(AND(D54=0,F54=1),2.33,))+0</f>
        <v>0</v>
      </c>
      <c r="J54" s="173"/>
      <c r="K54" s="8"/>
      <c r="L54" s="8"/>
      <c r="M54" s="8"/>
      <c r="N54" s="8"/>
    </row>
    <row r="55" spans="1:14" s="28" customFormat="1" ht="44.25" thickBot="1" x14ac:dyDescent="0.3">
      <c r="A55" s="9">
        <v>37</v>
      </c>
      <c r="B55" s="73" t="s">
        <v>136</v>
      </c>
      <c r="C55" s="161"/>
      <c r="D55" s="119"/>
      <c r="E55" s="134"/>
      <c r="F55" s="134"/>
      <c r="G55" s="134"/>
      <c r="H55" s="123"/>
      <c r="I55" s="125">
        <f>IF(D55=1,1,0)+0</f>
        <v>0</v>
      </c>
      <c r="J55" s="172"/>
      <c r="K55" s="29"/>
      <c r="L55" s="29"/>
      <c r="M55" s="29"/>
      <c r="N55" s="29"/>
    </row>
    <row r="56" spans="1:14" s="5" customFormat="1" ht="44.25" thickBot="1" x14ac:dyDescent="0.3">
      <c r="A56" s="9">
        <v>38</v>
      </c>
      <c r="B56" s="19" t="s">
        <v>137</v>
      </c>
      <c r="C56" s="151"/>
      <c r="D56" s="119"/>
      <c r="E56" s="151"/>
      <c r="F56" s="119"/>
      <c r="G56" s="134"/>
      <c r="H56" s="127"/>
      <c r="I56" s="125">
        <f>CONCATENATE(IF(OR(D56=3,F56=3),7,),IF(AND(D56=2,F56=2),4.67,),IF(AND(D56=1,F56=1),2.33,),IF(AND(D56=0,F56=0),0,),IF(AND(D56=2,F56=1),4.67,),IF(AND(D56=2,F56=0),4.67,),IF(AND(D56=1,F56=2),4.67,),IF(AND(D56=1,F56=0),2.33,),IF(AND(D56=0,F56=2),4.67,),IF(AND(D56=0,F56=1),2.33,))+0</f>
        <v>0</v>
      </c>
      <c r="J56" s="172"/>
      <c r="K56" s="8"/>
      <c r="L56" s="8"/>
      <c r="M56" s="8"/>
      <c r="N56" s="8"/>
    </row>
    <row r="57" spans="1:14" s="5" customFormat="1" ht="24" thickBot="1" x14ac:dyDescent="0.3">
      <c r="A57" s="75" t="s">
        <v>138</v>
      </c>
      <c r="B57" s="21" t="s">
        <v>115</v>
      </c>
      <c r="C57" s="165"/>
      <c r="D57" s="80"/>
      <c r="E57" s="165"/>
      <c r="F57" s="80"/>
      <c r="G57" s="165"/>
      <c r="H57" s="80"/>
      <c r="I57" s="80"/>
      <c r="J57" s="175"/>
      <c r="K57" s="8"/>
      <c r="L57" s="8"/>
      <c r="M57" s="8"/>
      <c r="N57" s="8"/>
    </row>
    <row r="58" spans="1:14" s="5" customFormat="1" ht="57.75" x14ac:dyDescent="0.25">
      <c r="A58" s="11">
        <v>39</v>
      </c>
      <c r="B58" s="17" t="s">
        <v>87</v>
      </c>
      <c r="C58" s="147"/>
      <c r="D58" s="119"/>
      <c r="E58" s="147"/>
      <c r="F58" s="119"/>
      <c r="G58" s="147"/>
      <c r="H58" s="119"/>
      <c r="I58" s="120"/>
      <c r="J58" s="170"/>
      <c r="K58" s="8"/>
      <c r="L58" s="8"/>
      <c r="M58" s="8"/>
      <c r="N58" s="8"/>
    </row>
    <row r="59" spans="1:14" s="5" customFormat="1" ht="44.25" thickBot="1" x14ac:dyDescent="0.3">
      <c r="A59" s="9">
        <v>40</v>
      </c>
      <c r="B59" s="18" t="s">
        <v>88</v>
      </c>
      <c r="C59" s="156"/>
      <c r="D59" s="119"/>
      <c r="E59" s="156"/>
      <c r="F59" s="119"/>
      <c r="G59" s="156"/>
      <c r="H59" s="119"/>
      <c r="I59" s="121"/>
      <c r="J59" s="173"/>
      <c r="K59" s="8"/>
      <c r="L59" s="8"/>
      <c r="M59" s="8"/>
      <c r="N59" s="8"/>
    </row>
    <row r="60" spans="1:14" s="5" customFormat="1" ht="87" thickBot="1" x14ac:dyDescent="0.3">
      <c r="A60" s="9">
        <v>41</v>
      </c>
      <c r="B60" s="16" t="s">
        <v>89</v>
      </c>
      <c r="C60" s="157"/>
      <c r="D60" s="119"/>
      <c r="E60" s="157"/>
      <c r="F60" s="119"/>
      <c r="G60" s="136"/>
      <c r="H60" s="123"/>
      <c r="I60" s="125">
        <f>CONCATENATE(IF(OR(D60=3,F60=3),4.67,),IF(AND(D60=2,F60=2),3.08,),IF(AND(D60=1,F60=1),1.54,),IF(AND(D60=0,F60=0),0,),IF(AND(D60=2,F60=1),3.08,),IF(AND(D60=2,F60=0),3.08,),IF(AND(D60=1,F60=2),3.08,),IF(AND(D60=1,F60=0),1.54,),IF(AND(D60=0,F60=2),3.08,),IF(AND(D60=0,F60=1),1.54,))+0</f>
        <v>0</v>
      </c>
      <c r="J60" s="173"/>
      <c r="K60" s="8"/>
      <c r="L60" s="8"/>
      <c r="M60" s="8"/>
      <c r="N60" s="8"/>
    </row>
    <row r="61" spans="1:14" s="5" customFormat="1" ht="87" thickBot="1" x14ac:dyDescent="0.3">
      <c r="A61" s="10">
        <v>42</v>
      </c>
      <c r="B61" s="20" t="s">
        <v>91</v>
      </c>
      <c r="C61" s="158"/>
      <c r="D61" s="119"/>
      <c r="E61" s="158"/>
      <c r="F61" s="119"/>
      <c r="G61" s="134"/>
      <c r="H61" s="123"/>
      <c r="I61" s="125">
        <f>CONCATENATE(IF(OR(D61=3,F61=3),4.67,),IF(AND(D61=2,F61=2),3.08,),IF(AND(D61=1,F61=1),1.54,),IF(AND(D61=0,F61=0),0,),IF(AND(D61=2,F61=1),3.08,),IF(AND(D61=2,F61=0),3.08,),IF(AND(D61=1,F61=2),3.08,),IF(AND(D61=1,F61=0),1.54,),IF(AND(D61=0,F61=2),3.08,),IF(AND(D61=0,F61=1),1.54,))+0</f>
        <v>0</v>
      </c>
      <c r="J61" s="172"/>
      <c r="K61" s="8"/>
      <c r="L61" s="8"/>
      <c r="M61" s="8"/>
      <c r="N61" s="8"/>
    </row>
    <row r="62" spans="1:14" s="5" customFormat="1" ht="30" thickBot="1" x14ac:dyDescent="0.3">
      <c r="A62" s="10">
        <v>43</v>
      </c>
      <c r="B62" s="26" t="s">
        <v>145</v>
      </c>
      <c r="C62" s="151"/>
      <c r="D62" s="119"/>
      <c r="E62" s="151"/>
      <c r="F62" s="119"/>
      <c r="G62" s="134"/>
      <c r="H62" s="123"/>
      <c r="I62" s="125">
        <f>CONCATENATE(IF(OR(D62=3,F62=3),4.67,),IF(AND(D62=2,F62=2),3.08,),IF(AND(D62=1,F62=1),1.54,),IF(AND(D62=0,F62=0),0,),IF(AND(D62=2,F62=1),3.08,),IF(AND(D62=2,F62=0),3.08,),IF(AND(D62=1,F62=2),3.08,),IF(AND(D62=1,F62=0),1.54,),IF(AND(D62=0,F62=2),3.08,),IF(AND(D62=0,F62=1),1.54,))+0</f>
        <v>0</v>
      </c>
      <c r="J62" s="172"/>
      <c r="K62" s="8"/>
      <c r="L62" s="8"/>
      <c r="M62" s="8"/>
      <c r="N62" s="8"/>
    </row>
    <row r="63" spans="1:14" s="28" customFormat="1" ht="30" thickBot="1" x14ac:dyDescent="0.3">
      <c r="A63" s="9">
        <v>44</v>
      </c>
      <c r="B63" s="73" t="s">
        <v>132</v>
      </c>
      <c r="C63" s="162"/>
      <c r="D63" s="119"/>
      <c r="E63" s="136"/>
      <c r="F63" s="136"/>
      <c r="G63" s="136"/>
      <c r="H63" s="123"/>
      <c r="I63" s="125">
        <f>CONCATENATE(IF(D63=1,0.5,),IF(D63=0,0,))+0</f>
        <v>0</v>
      </c>
      <c r="J63" s="173"/>
      <c r="K63" s="29"/>
      <c r="L63" s="29"/>
      <c r="M63" s="29"/>
      <c r="N63" s="29"/>
    </row>
    <row r="64" spans="1:14" s="5" customFormat="1" ht="72.75" x14ac:dyDescent="0.25">
      <c r="A64" s="9">
        <v>45</v>
      </c>
      <c r="B64" s="195" t="s">
        <v>90</v>
      </c>
      <c r="C64" s="162"/>
      <c r="D64" s="119"/>
      <c r="E64" s="136"/>
      <c r="F64" s="136"/>
      <c r="G64" s="136"/>
      <c r="H64" s="123"/>
      <c r="I64" s="189">
        <f>CONCATENATE(IF(D64=1,0.5,),IF(D64=0,0,))+0</f>
        <v>0</v>
      </c>
      <c r="J64" s="173"/>
      <c r="K64" s="8"/>
      <c r="L64" s="8"/>
      <c r="M64" s="8"/>
      <c r="N64" s="8"/>
    </row>
    <row r="65" spans="1:14" s="5" customFormat="1" ht="27" thickBot="1" x14ac:dyDescent="0.3">
      <c r="A65" s="196"/>
      <c r="B65" s="197" t="s">
        <v>39</v>
      </c>
      <c r="C65" s="198"/>
      <c r="D65" s="199"/>
      <c r="E65" s="198"/>
      <c r="F65" s="199"/>
      <c r="G65" s="198"/>
      <c r="H65" s="199"/>
      <c r="I65" s="199"/>
      <c r="J65" s="200"/>
      <c r="K65" s="8"/>
      <c r="L65" s="8"/>
      <c r="M65" s="8"/>
      <c r="N65" s="8"/>
    </row>
    <row r="66" spans="1:14" s="5" customFormat="1" ht="23.25" x14ac:dyDescent="0.25">
      <c r="A66" s="76" t="s">
        <v>138</v>
      </c>
      <c r="B66" s="30" t="s">
        <v>140</v>
      </c>
      <c r="C66" s="168"/>
      <c r="D66" s="78"/>
      <c r="E66" s="168"/>
      <c r="F66" s="78"/>
      <c r="G66" s="168"/>
      <c r="H66" s="78"/>
      <c r="I66" s="78"/>
      <c r="J66" s="177"/>
      <c r="K66" s="8"/>
      <c r="L66" s="8"/>
      <c r="M66" s="8"/>
      <c r="N66" s="8"/>
    </row>
    <row r="67" spans="1:14" s="28" customFormat="1" ht="27" thickBot="1" x14ac:dyDescent="0.3">
      <c r="A67" s="77"/>
      <c r="B67" s="31" t="s">
        <v>139</v>
      </c>
      <c r="C67" s="169"/>
      <c r="D67" s="81"/>
      <c r="E67" s="169"/>
      <c r="F67" s="81"/>
      <c r="G67" s="169"/>
      <c r="H67" s="81"/>
      <c r="I67" s="81"/>
      <c r="J67" s="178"/>
      <c r="K67" s="29"/>
      <c r="L67" s="29"/>
      <c r="M67" s="29"/>
      <c r="N67" s="29"/>
    </row>
    <row r="68" spans="1:14" s="5" customFormat="1" ht="43.5" x14ac:dyDescent="0.25">
      <c r="A68" s="11">
        <v>46</v>
      </c>
      <c r="B68" s="17" t="s">
        <v>42</v>
      </c>
      <c r="C68" s="143"/>
      <c r="D68" s="119"/>
      <c r="E68" s="147"/>
      <c r="F68" s="119"/>
      <c r="G68" s="147"/>
      <c r="H68" s="119"/>
      <c r="I68" s="120"/>
      <c r="J68" s="170"/>
      <c r="K68" s="8"/>
      <c r="L68" s="8"/>
      <c r="M68" s="8"/>
      <c r="N68" s="8"/>
    </row>
    <row r="69" spans="1:14" s="5" customFormat="1" ht="43.5" x14ac:dyDescent="0.25">
      <c r="A69" s="11">
        <v>47</v>
      </c>
      <c r="B69" s="17" t="s">
        <v>43</v>
      </c>
      <c r="C69" s="143"/>
      <c r="D69" s="119"/>
      <c r="E69" s="147"/>
      <c r="F69" s="119"/>
      <c r="G69" s="147"/>
      <c r="H69" s="119"/>
      <c r="I69" s="120"/>
      <c r="J69" s="170"/>
      <c r="K69" s="8"/>
      <c r="L69" s="8"/>
      <c r="M69" s="8"/>
      <c r="N69" s="8"/>
    </row>
    <row r="70" spans="1:14" s="5" customFormat="1" ht="44.25" thickBot="1" x14ac:dyDescent="0.3">
      <c r="A70" s="11">
        <v>48</v>
      </c>
      <c r="B70" s="17" t="s">
        <v>44</v>
      </c>
      <c r="C70" s="143"/>
      <c r="D70" s="119"/>
      <c r="E70" s="147"/>
      <c r="F70" s="119"/>
      <c r="G70" s="147"/>
      <c r="H70" s="119"/>
      <c r="I70" s="121"/>
      <c r="J70" s="170"/>
      <c r="K70" s="8"/>
      <c r="L70" s="8"/>
      <c r="M70" s="8"/>
      <c r="N70" s="8"/>
    </row>
    <row r="71" spans="1:14" s="5" customFormat="1" ht="87" thickBot="1" x14ac:dyDescent="0.3">
      <c r="A71" s="11">
        <v>49</v>
      </c>
      <c r="B71" s="16" t="s">
        <v>45</v>
      </c>
      <c r="C71" s="144"/>
      <c r="D71" s="119"/>
      <c r="E71" s="148"/>
      <c r="F71" s="119"/>
      <c r="G71" s="122"/>
      <c r="H71" s="123"/>
      <c r="I71" s="124">
        <f>CONCATENATE(IF(OR(D71=3,F71=3),7.5,),IF(AND(D71=2,F71=2),5,),IF(AND(D71=1,F71=1),2.5,),IF(AND(D71=0,F71=0),0,),IF(AND(D71=2,F71=1),5,),IF(AND(D71=2,F71=0),5,),IF(AND(D71=1,F71=2),5,),IF(AND(D71=1,F71=0),2.5,),IF(AND(D71=0,F71=2),5,),IF(AND(D71=0,F71=1),2.5,))+0</f>
        <v>0</v>
      </c>
      <c r="J71" s="170"/>
      <c r="K71" s="8"/>
      <c r="L71" s="8"/>
      <c r="M71" s="8"/>
      <c r="N71" s="8"/>
    </row>
    <row r="72" spans="1:14" s="5" customFormat="1" ht="72.75" thickBot="1" x14ac:dyDescent="0.3">
      <c r="A72" s="9">
        <v>50</v>
      </c>
      <c r="B72" s="20" t="s">
        <v>105</v>
      </c>
      <c r="C72" s="160"/>
      <c r="D72" s="119"/>
      <c r="E72" s="158"/>
      <c r="F72" s="119"/>
      <c r="G72" s="134"/>
      <c r="H72" s="127"/>
      <c r="I72" s="124">
        <f>CONCATENATE(IF(OR(D72=3,F72=3),7.5,),IF(AND(D72=2,F72=2),5,),IF(AND(D72=1,F72=1),2.5,),IF(AND(D72=0,F72=0),0,),IF(AND(D72=2,F72=1),5,),IF(AND(D72=2,F72=0),5,),IF(AND(D72=1,F72=2),5,),IF(AND(D72=1,F72=0),2.5,),IF(AND(D72=0,F72=2),5,),IF(AND(D72=0,F72=1),2.5,))+0</f>
        <v>0</v>
      </c>
      <c r="J72" s="172"/>
      <c r="K72" s="8"/>
      <c r="L72" s="8"/>
      <c r="M72" s="8"/>
      <c r="N72" s="8"/>
    </row>
    <row r="73" spans="1:14" s="5" customFormat="1" ht="24" thickBot="1" x14ac:dyDescent="0.3">
      <c r="A73" s="75" t="s">
        <v>138</v>
      </c>
      <c r="B73" s="21" t="s">
        <v>114</v>
      </c>
      <c r="C73" s="165"/>
      <c r="D73" s="80"/>
      <c r="E73" s="165"/>
      <c r="F73" s="80"/>
      <c r="G73" s="165"/>
      <c r="H73" s="80"/>
      <c r="I73" s="80"/>
      <c r="J73" s="175"/>
      <c r="K73" s="8"/>
      <c r="L73" s="8"/>
      <c r="M73" s="8"/>
      <c r="N73" s="8"/>
    </row>
    <row r="74" spans="1:14" s="5" customFormat="1" ht="58.5" thickBot="1" x14ac:dyDescent="0.3">
      <c r="A74" s="11">
        <v>51</v>
      </c>
      <c r="B74" s="17" t="s">
        <v>104</v>
      </c>
      <c r="C74" s="143"/>
      <c r="D74" s="119"/>
      <c r="E74" s="147"/>
      <c r="F74" s="119"/>
      <c r="G74" s="147"/>
      <c r="H74" s="119"/>
      <c r="I74" s="121"/>
      <c r="J74" s="170"/>
      <c r="K74" s="8"/>
      <c r="L74" s="8"/>
      <c r="M74" s="8"/>
      <c r="N74" s="8"/>
    </row>
    <row r="75" spans="1:14" s="5" customFormat="1" ht="101.25" thickBot="1" x14ac:dyDescent="0.3">
      <c r="A75" s="9">
        <v>52</v>
      </c>
      <c r="B75" s="16" t="s">
        <v>46</v>
      </c>
      <c r="C75" s="157"/>
      <c r="D75" s="119"/>
      <c r="E75" s="157"/>
      <c r="F75" s="119"/>
      <c r="G75" s="136"/>
      <c r="H75" s="123"/>
      <c r="I75" s="124">
        <f>CONCATENATE(IF(OR(D75=3,F75=3),7.5,),IF(AND(D75=2,F75=2),5,),IF(AND(D75=1,F75=1),2.5,),IF(AND(D75=0,F75=0),0,),IF(AND(D75=2,F75=1),5,),IF(AND(D75=2,F75=0),5,),IF(AND(D75=1,F75=2),5,),IF(AND(D75=1,F75=0),2.5,),IF(AND(D75=0,F75=2),5,),IF(AND(D75=0,F75=1),2.5,))+0</f>
        <v>0</v>
      </c>
      <c r="J75" s="173"/>
      <c r="K75" s="8"/>
      <c r="L75" s="8"/>
      <c r="M75" s="8"/>
      <c r="N75" s="8"/>
    </row>
    <row r="76" spans="1:14" s="5" customFormat="1" ht="44.25" thickBot="1" x14ac:dyDescent="0.3">
      <c r="A76" s="9">
        <v>53</v>
      </c>
      <c r="B76" s="19" t="s">
        <v>40</v>
      </c>
      <c r="C76" s="151"/>
      <c r="D76" s="119"/>
      <c r="E76" s="151"/>
      <c r="F76" s="119"/>
      <c r="G76" s="134"/>
      <c r="H76" s="127"/>
      <c r="I76" s="124">
        <f>CONCATENATE(IF(OR(D76=3,F76=3),7.5,),IF(AND(D76=2,F76=2),5,),IF(AND(D76=1,F76=1),2.5,),IF(AND(D76=0,F76=0),0,),IF(AND(D76=2,F76=1),5,),IF(AND(D76=2,F76=0),5,),IF(AND(D76=1,F76=2),5,),IF(AND(D76=1,F76=0),2.5,),IF(AND(D76=0,F76=2),5,),IF(AND(D76=0,F76=1),2.5,))+0</f>
        <v>0</v>
      </c>
      <c r="J76" s="172"/>
      <c r="K76" s="8"/>
      <c r="L76" s="8"/>
      <c r="M76" s="8"/>
      <c r="N76" s="8"/>
    </row>
    <row r="77" spans="1:14" s="5" customFormat="1" ht="24" thickBot="1" x14ac:dyDescent="0.3">
      <c r="A77" s="75" t="s">
        <v>138</v>
      </c>
      <c r="B77" s="21" t="s">
        <v>113</v>
      </c>
      <c r="C77" s="165"/>
      <c r="D77" s="80"/>
      <c r="E77" s="165"/>
      <c r="F77" s="80"/>
      <c r="G77" s="165"/>
      <c r="H77" s="80"/>
      <c r="I77" s="80"/>
      <c r="J77" s="175"/>
      <c r="K77" s="8"/>
      <c r="L77" s="8"/>
      <c r="M77" s="8"/>
      <c r="N77" s="8"/>
    </row>
    <row r="78" spans="1:14" s="5" customFormat="1" ht="44.25" thickBot="1" x14ac:dyDescent="0.3">
      <c r="A78" s="11">
        <v>54</v>
      </c>
      <c r="B78" s="17" t="s">
        <v>93</v>
      </c>
      <c r="C78" s="143"/>
      <c r="D78" s="119"/>
      <c r="E78" s="147"/>
      <c r="F78" s="119"/>
      <c r="G78" s="147"/>
      <c r="H78" s="119"/>
      <c r="I78" s="121"/>
      <c r="J78" s="170"/>
      <c r="K78" s="8"/>
      <c r="L78" s="8"/>
      <c r="M78" s="8"/>
      <c r="N78" s="8"/>
    </row>
    <row r="79" spans="1:14" s="5" customFormat="1" ht="72.75" thickBot="1" x14ac:dyDescent="0.3">
      <c r="A79" s="62">
        <v>55</v>
      </c>
      <c r="B79" s="63" t="s">
        <v>92</v>
      </c>
      <c r="C79" s="163"/>
      <c r="D79" s="137"/>
      <c r="E79" s="164"/>
      <c r="F79" s="137"/>
      <c r="G79" s="138"/>
      <c r="H79" s="139"/>
      <c r="I79" s="125">
        <f>CONCATENATE(IF(OR(D79=3,F79=3),15,),IF(AND(D79=2,F79=2),10,),IF(AND(D79=1,F79=1),5,),IF(AND(D79=0,F79=0),0,),IF(AND(D79=2,F79=1),10,),IF(AND(D79=2,F79=0),10,),IF(AND(D79=1,F79=2),10,),IF(AND(D79=1,F79=0),5,),IF(AND(D79=0,F79=2),10,),IF(AND(D79=0,F79=1),5,))+0</f>
        <v>0</v>
      </c>
      <c r="J79" s="174"/>
      <c r="K79" s="8"/>
      <c r="L79" s="8"/>
      <c r="M79" s="8"/>
      <c r="N79" s="8"/>
    </row>
    <row r="80" spans="1:14" ht="20.100000000000001" customHeight="1" x14ac:dyDescent="0.25">
      <c r="A80" s="209"/>
      <c r="B80" s="210"/>
      <c r="C80" s="211"/>
      <c r="D80" s="211"/>
      <c r="E80" s="211"/>
      <c r="F80" s="211"/>
      <c r="G80" s="211"/>
      <c r="H80" s="211"/>
      <c r="I80" s="212">
        <f>SUM(I12:I79)</f>
        <v>0</v>
      </c>
      <c r="J80" s="213" t="s">
        <v>117</v>
      </c>
    </row>
    <row r="81" spans="1:10" ht="20.100000000000001" customHeight="1" thickBot="1" x14ac:dyDescent="0.3">
      <c r="A81" s="209"/>
      <c r="B81" s="210"/>
      <c r="C81" s="211"/>
      <c r="D81" s="211"/>
      <c r="E81" s="211"/>
      <c r="F81" s="211"/>
      <c r="G81" s="211"/>
      <c r="H81" s="211"/>
      <c r="I81" s="214">
        <f>I80/390</f>
        <v>0</v>
      </c>
      <c r="J81" s="215"/>
    </row>
    <row r="82" spans="1:10" ht="35.1" customHeight="1" thickBot="1" x14ac:dyDescent="0.3">
      <c r="A82" s="22"/>
      <c r="B82" s="252" t="s">
        <v>47</v>
      </c>
      <c r="C82" s="252"/>
      <c r="D82" s="252"/>
      <c r="E82" s="252"/>
      <c r="F82" s="252"/>
      <c r="G82" s="252"/>
      <c r="H82" s="252"/>
      <c r="I82" s="252"/>
      <c r="J82" s="253"/>
    </row>
    <row r="83" spans="1:10" x14ac:dyDescent="0.25">
      <c r="A83" s="216"/>
      <c r="B83" s="217"/>
      <c r="C83" s="216"/>
      <c r="D83" s="216"/>
      <c r="E83" s="216"/>
      <c r="F83" s="216"/>
      <c r="G83" s="216"/>
      <c r="H83" s="216"/>
      <c r="I83" s="216"/>
      <c r="J83" s="216"/>
    </row>
    <row r="84" spans="1:10" x14ac:dyDescent="0.25">
      <c r="A84" s="216"/>
      <c r="B84" s="217"/>
      <c r="C84" s="216"/>
      <c r="D84" s="216"/>
      <c r="E84" s="216"/>
      <c r="F84" s="216"/>
      <c r="G84" s="216"/>
      <c r="H84" s="216"/>
      <c r="I84" s="216"/>
      <c r="J84" s="216"/>
    </row>
    <row r="85" spans="1:10" x14ac:dyDescent="0.25">
      <c r="A85" s="216"/>
      <c r="B85" s="217"/>
      <c r="C85" s="216"/>
      <c r="D85" s="216"/>
      <c r="E85" s="216"/>
      <c r="F85" s="216"/>
      <c r="G85" s="216"/>
      <c r="H85" s="216"/>
      <c r="I85" s="216"/>
      <c r="J85" s="216"/>
    </row>
    <row r="86" spans="1:10" x14ac:dyDescent="0.25">
      <c r="A86" s="216"/>
      <c r="B86" s="217"/>
      <c r="C86" s="216"/>
      <c r="D86" s="216"/>
      <c r="E86" s="216"/>
      <c r="F86" s="216"/>
      <c r="G86" s="216"/>
      <c r="H86" s="216"/>
      <c r="I86" s="216"/>
      <c r="J86" s="216"/>
    </row>
    <row r="87" spans="1:10" x14ac:dyDescent="0.25">
      <c r="A87" s="216"/>
      <c r="B87" s="217"/>
      <c r="C87" s="216"/>
      <c r="D87" s="216"/>
      <c r="E87" s="216"/>
      <c r="F87" s="216"/>
      <c r="G87" s="216"/>
      <c r="H87" s="216"/>
      <c r="I87" s="216"/>
      <c r="J87" s="216"/>
    </row>
    <row r="88" spans="1:10" x14ac:dyDescent="0.25">
      <c r="A88" s="216"/>
      <c r="B88" s="217"/>
      <c r="C88" s="216"/>
      <c r="D88" s="216"/>
      <c r="E88" s="216"/>
      <c r="F88" s="216"/>
      <c r="G88" s="216"/>
      <c r="H88" s="216"/>
      <c r="I88" s="216"/>
      <c r="J88" s="216"/>
    </row>
    <row r="89" spans="1:10" x14ac:dyDescent="0.25">
      <c r="A89" s="216"/>
      <c r="B89" s="217"/>
      <c r="C89" s="216"/>
      <c r="D89" s="216"/>
      <c r="E89" s="216"/>
      <c r="F89" s="216"/>
      <c r="G89" s="216"/>
      <c r="H89" s="216"/>
      <c r="I89" s="216"/>
      <c r="J89" s="216"/>
    </row>
    <row r="90" spans="1:10" x14ac:dyDescent="0.25">
      <c r="A90" s="216"/>
      <c r="B90" s="217"/>
      <c r="C90" s="216"/>
      <c r="D90" s="216"/>
      <c r="E90" s="216"/>
      <c r="F90" s="216"/>
      <c r="G90" s="216"/>
      <c r="H90" s="216"/>
      <c r="I90" s="216"/>
      <c r="J90" s="216"/>
    </row>
    <row r="91" spans="1:10" x14ac:dyDescent="0.25">
      <c r="A91" s="216"/>
      <c r="B91" s="217"/>
      <c r="C91" s="216"/>
      <c r="D91" s="216"/>
      <c r="E91" s="216"/>
      <c r="F91" s="216"/>
      <c r="G91" s="216"/>
      <c r="H91" s="216"/>
      <c r="I91" s="216"/>
      <c r="J91" s="216"/>
    </row>
    <row r="92" spans="1:10" x14ac:dyDescent="0.25">
      <c r="A92" s="216"/>
      <c r="B92" s="217"/>
      <c r="C92" s="216"/>
      <c r="D92" s="216"/>
      <c r="E92" s="216"/>
      <c r="F92" s="216"/>
      <c r="G92" s="216"/>
      <c r="H92" s="216"/>
      <c r="I92" s="216"/>
      <c r="J92" s="216"/>
    </row>
    <row r="93" spans="1:10" x14ac:dyDescent="0.25">
      <c r="A93" s="216"/>
      <c r="B93" s="217"/>
      <c r="C93" s="216"/>
      <c r="D93" s="216"/>
      <c r="E93" s="216"/>
      <c r="F93" s="216"/>
      <c r="G93" s="216"/>
      <c r="H93" s="216"/>
      <c r="I93" s="216"/>
      <c r="J93" s="216"/>
    </row>
  </sheetData>
  <sheetProtection selectLockedCells="1"/>
  <mergeCells count="7">
    <mergeCell ref="B1:J1"/>
    <mergeCell ref="B2:J2"/>
    <mergeCell ref="B82:J82"/>
    <mergeCell ref="B4:J4"/>
    <mergeCell ref="B3:J3"/>
    <mergeCell ref="B6:J6"/>
    <mergeCell ref="B5:J5"/>
  </mergeCells>
  <dataValidations count="1">
    <dataValidation type="list" allowBlank="1" showInputMessage="1" showErrorMessage="1" sqref="F14 F46 I9:I11 H60:I64 H75:I76 I29 H54:I56 H20:I21 I38 H31:I32 H45:I47 H50:I51 I58 H71:I72 I68:I69 H40:I41 H25:I27 F55 H35:I36 H79:I79 F26 F63:F64 H13:I15">
      <formula1>check</formula1>
    </dataValidation>
  </dataValidations>
  <printOptions horizontalCentered="1" verticalCentered="1"/>
  <pageMargins left="0.2" right="0.2" top="0.25" bottom="0.25" header="0.3" footer="0.3"/>
  <pageSetup scale="62" fitToHeight="0" orientation="landscape" r:id="rId1"/>
  <rowBreaks count="4" manualBreakCount="4">
    <brk id="6" max="16383" man="1"/>
    <brk id="27" max="16383" man="1"/>
    <brk id="47" max="16383" man="1"/>
    <brk id="6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I12 I19 I24 I30 I34 I39 I44 I49 I53 I59 I70 I74 I78</xm:sqref>
        </x14:dataValidation>
        <x14:dataValidation type="list" allowBlank="1" showInputMessage="1" showErrorMessage="1">
          <x14:formula1>
            <xm:f>Sheet1!$F$1:$F$2</xm:f>
          </x14:formula1>
          <xm:sqref>D9:D12 F9:F12 H9:H12 D17:D19 F17:F19 H17:H19 D24 F24 H24 D29:D30 F29:F30 H29:H30 D34 H34 F34 D38:D39 F38:F39 H38:H39 D44 F44 H44 D49 F49 H49 D53 F53 H53 D58:D59 F58:F59 H58:H59 D68:D70 F68:F70 H68:H70 D74 F74 H74 H78 F78 D78</xm:sqref>
        </x14:dataValidation>
        <x14:dataValidation type="list" allowBlank="1" showInputMessage="1" showErrorMessage="1">
          <x14:formula1>
            <xm:f>Sheet1!$B$1:$B$4</xm:f>
          </x14:formula1>
          <xm:sqref>D13 F13 D15 F15 D20:D21 F20:F21 D25 F25 F27 D27 D31:D32 F31:F32 D35:D36 F35:F36 D40:D41 F40:F41 F45 D45 D47 F47 D50:D51 F50:F51 D54 F54 F56 D56 D60:D62 F60:F62 F71:F72 D71:D72 F75:F76 D75:D76 F79 D79</xm:sqref>
        </x14:dataValidation>
        <x14:dataValidation type="list" allowBlank="1" showInputMessage="1" showErrorMessage="1">
          <x14:formula1>
            <xm:f>Sheet1!$E$1:$E$2</xm:f>
          </x14:formula1>
          <xm:sqref>D14 D26 D46 D55 D63:D64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zoomScaleNormal="100" zoomScalePageLayoutView="7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220" t="s">
        <v>0</v>
      </c>
      <c r="B1" s="266" t="s">
        <v>33</v>
      </c>
      <c r="C1" s="267"/>
      <c r="D1" s="267"/>
      <c r="E1" s="267"/>
      <c r="F1" s="267"/>
      <c r="G1" s="268"/>
    </row>
    <row r="2" spans="1:7" ht="80.099999999999994" customHeight="1" thickBot="1" x14ac:dyDescent="0.3">
      <c r="A2" s="37"/>
      <c r="B2" s="272" t="s">
        <v>141</v>
      </c>
      <c r="C2" s="273"/>
      <c r="D2" s="273"/>
      <c r="E2" s="273"/>
      <c r="F2" s="273"/>
      <c r="G2" s="274"/>
    </row>
    <row r="3" spans="1:7" ht="69.95" customHeight="1" thickBot="1" x14ac:dyDescent="0.3">
      <c r="A3" s="37"/>
      <c r="B3" s="269" t="s">
        <v>142</v>
      </c>
      <c r="C3" s="270"/>
      <c r="D3" s="270"/>
      <c r="E3" s="270"/>
      <c r="F3" s="270"/>
      <c r="G3" s="271"/>
    </row>
    <row r="4" spans="1:7" s="15" customFormat="1" ht="16.5" thickBot="1" x14ac:dyDescent="0.3">
      <c r="A4" s="36"/>
      <c r="B4" s="38" t="s">
        <v>118</v>
      </c>
      <c r="C4" s="39"/>
      <c r="D4" s="39"/>
      <c r="E4" s="39"/>
      <c r="F4" s="39"/>
      <c r="G4" s="40"/>
    </row>
    <row r="5" spans="1:7" s="15" customFormat="1" ht="60.75" thickBot="1" x14ac:dyDescent="0.3">
      <c r="A5" s="43" t="s">
        <v>0</v>
      </c>
      <c r="B5" s="41" t="s">
        <v>119</v>
      </c>
      <c r="C5" s="42" t="s">
        <v>1</v>
      </c>
      <c r="D5" s="42" t="s">
        <v>2</v>
      </c>
      <c r="E5" s="42" t="s">
        <v>3</v>
      </c>
      <c r="F5" s="34" t="s">
        <v>4</v>
      </c>
      <c r="G5" s="35" t="s">
        <v>5</v>
      </c>
    </row>
    <row r="6" spans="1:7" s="15" customFormat="1" ht="88.5" thickBot="1" x14ac:dyDescent="0.3">
      <c r="A6" s="64">
        <v>1</v>
      </c>
      <c r="B6" s="65" t="s">
        <v>50</v>
      </c>
      <c r="C6" s="66"/>
      <c r="D6" s="67"/>
      <c r="E6" s="67"/>
      <c r="F6" s="140"/>
      <c r="G6" s="85"/>
    </row>
    <row r="7" spans="1:7" s="15" customFormat="1" ht="30" thickBot="1" x14ac:dyDescent="0.3">
      <c r="A7" s="57">
        <v>2</v>
      </c>
      <c r="B7" s="52" t="s">
        <v>51</v>
      </c>
      <c r="C7" s="49"/>
      <c r="D7" s="50"/>
      <c r="E7" s="50"/>
      <c r="F7" s="140"/>
      <c r="G7" s="86"/>
    </row>
    <row r="8" spans="1:7" s="15" customFormat="1" ht="59.25" thickBot="1" x14ac:dyDescent="0.3">
      <c r="A8" s="55">
        <v>3</v>
      </c>
      <c r="B8" s="44" t="s">
        <v>53</v>
      </c>
      <c r="C8" s="53"/>
      <c r="D8" s="54"/>
      <c r="E8" s="54"/>
      <c r="F8" s="140"/>
      <c r="G8" s="86"/>
    </row>
    <row r="9" spans="1:7" s="15" customFormat="1" ht="30.75" thickBot="1" x14ac:dyDescent="0.3">
      <c r="A9" s="57">
        <v>4</v>
      </c>
      <c r="B9" s="52" t="s">
        <v>52</v>
      </c>
      <c r="C9" s="49"/>
      <c r="D9" s="50"/>
      <c r="E9" s="50"/>
      <c r="F9" s="140"/>
      <c r="G9" s="86"/>
    </row>
    <row r="10" spans="1:7" s="15" customFormat="1" ht="73.5" thickBot="1" x14ac:dyDescent="0.3">
      <c r="A10" s="55">
        <v>5</v>
      </c>
      <c r="B10" s="44" t="s">
        <v>120</v>
      </c>
      <c r="C10" s="53"/>
      <c r="D10" s="54"/>
      <c r="E10" s="54"/>
      <c r="F10" s="140"/>
      <c r="G10" s="86"/>
    </row>
    <row r="11" spans="1:7" s="15" customFormat="1" ht="73.5" thickBot="1" x14ac:dyDescent="0.3">
      <c r="A11" s="57">
        <v>6</v>
      </c>
      <c r="B11" s="52" t="s">
        <v>121</v>
      </c>
      <c r="C11" s="49"/>
      <c r="D11" s="50"/>
      <c r="E11" s="50"/>
      <c r="F11" s="140"/>
      <c r="G11" s="86"/>
    </row>
    <row r="12" spans="1:7" s="15" customFormat="1" ht="44.25" thickBot="1" x14ac:dyDescent="0.3">
      <c r="A12" s="55">
        <v>7</v>
      </c>
      <c r="B12" s="47" t="s">
        <v>128</v>
      </c>
      <c r="C12" s="53"/>
      <c r="D12" s="54"/>
      <c r="E12" s="54"/>
      <c r="F12" s="140"/>
      <c r="G12" s="86"/>
    </row>
    <row r="13" spans="1:7" s="15" customFormat="1" ht="44.25" thickBot="1" x14ac:dyDescent="0.3">
      <c r="A13" s="57">
        <v>8</v>
      </c>
      <c r="B13" s="52" t="s">
        <v>122</v>
      </c>
      <c r="C13" s="49"/>
      <c r="D13" s="50"/>
      <c r="E13" s="50"/>
      <c r="F13" s="140"/>
      <c r="G13" s="86"/>
    </row>
    <row r="14" spans="1:7" s="15" customFormat="1" ht="58.5" thickBot="1" x14ac:dyDescent="0.3">
      <c r="A14" s="55">
        <v>9</v>
      </c>
      <c r="B14" s="47" t="s">
        <v>129</v>
      </c>
      <c r="C14" s="53"/>
      <c r="D14" s="54"/>
      <c r="E14" s="54"/>
      <c r="F14" s="140"/>
      <c r="G14" s="86"/>
    </row>
    <row r="15" spans="1:7" s="15" customFormat="1" ht="30" thickBot="1" x14ac:dyDescent="0.3">
      <c r="A15" s="57">
        <v>10</v>
      </c>
      <c r="B15" s="52" t="s">
        <v>123</v>
      </c>
      <c r="C15" s="49"/>
      <c r="D15" s="50"/>
      <c r="E15" s="50"/>
      <c r="F15" s="140"/>
      <c r="G15" s="86"/>
    </row>
    <row r="16" spans="1:7" s="15" customFormat="1" ht="30" thickBot="1" x14ac:dyDescent="0.3">
      <c r="A16" s="55">
        <v>11</v>
      </c>
      <c r="B16" s="47" t="s">
        <v>124</v>
      </c>
      <c r="C16" s="53"/>
      <c r="D16" s="54"/>
      <c r="E16" s="54"/>
      <c r="F16" s="140"/>
      <c r="G16" s="86"/>
    </row>
    <row r="17" spans="1:8" s="15" customFormat="1" ht="43.5" x14ac:dyDescent="0.25">
      <c r="A17" s="57">
        <v>12</v>
      </c>
      <c r="B17" s="52" t="s">
        <v>60</v>
      </c>
      <c r="C17" s="49"/>
      <c r="D17" s="50"/>
      <c r="E17" s="50"/>
      <c r="F17" s="219"/>
      <c r="G17" s="86"/>
    </row>
    <row r="18" spans="1:8" s="15" customFormat="1" ht="58.5" x14ac:dyDescent="0.25">
      <c r="A18" s="55">
        <v>13</v>
      </c>
      <c r="B18" s="44" t="s">
        <v>55</v>
      </c>
      <c r="C18" s="53"/>
      <c r="D18" s="54"/>
      <c r="E18" s="54"/>
      <c r="F18" s="218"/>
      <c r="G18" s="86"/>
    </row>
    <row r="19" spans="1:8" s="15" customFormat="1" ht="44.25" thickBot="1" x14ac:dyDescent="0.3">
      <c r="A19" s="59">
        <v>14</v>
      </c>
      <c r="B19" s="52" t="s">
        <v>56</v>
      </c>
      <c r="C19" s="50"/>
      <c r="D19" s="50"/>
      <c r="E19" s="50"/>
      <c r="F19" s="205"/>
      <c r="G19" s="86"/>
    </row>
    <row r="20" spans="1:8" s="15" customFormat="1" ht="58.5" thickBot="1" x14ac:dyDescent="0.3">
      <c r="A20" s="56">
        <v>15</v>
      </c>
      <c r="B20" s="45" t="s">
        <v>61</v>
      </c>
      <c r="C20" s="54"/>
      <c r="D20" s="54"/>
      <c r="E20" s="54"/>
      <c r="F20" s="140"/>
      <c r="G20" s="86"/>
    </row>
    <row r="21" spans="1:8" s="15" customFormat="1" ht="30" thickBot="1" x14ac:dyDescent="0.3">
      <c r="A21" s="59">
        <v>16</v>
      </c>
      <c r="B21" s="58" t="s">
        <v>62</v>
      </c>
      <c r="C21" s="51"/>
      <c r="D21" s="51"/>
      <c r="E21" s="51"/>
      <c r="F21" s="140"/>
      <c r="G21" s="86"/>
    </row>
    <row r="22" spans="1:8" s="15" customFormat="1" ht="87" thickBot="1" x14ac:dyDescent="0.3">
      <c r="A22" s="56">
        <v>17</v>
      </c>
      <c r="B22" s="46" t="s">
        <v>130</v>
      </c>
      <c r="C22" s="53"/>
      <c r="D22" s="54"/>
      <c r="E22" s="54"/>
      <c r="F22" s="140"/>
      <c r="G22" s="86"/>
    </row>
    <row r="23" spans="1:8" s="15" customFormat="1" ht="44.25" thickBot="1" x14ac:dyDescent="0.3">
      <c r="A23" s="59">
        <v>18</v>
      </c>
      <c r="B23" s="52" t="s">
        <v>125</v>
      </c>
      <c r="C23" s="49"/>
      <c r="D23" s="50"/>
      <c r="E23" s="50"/>
      <c r="F23" s="140"/>
      <c r="G23" s="87"/>
    </row>
    <row r="24" spans="1:8" s="15" customFormat="1" ht="30" thickBot="1" x14ac:dyDescent="0.3">
      <c r="A24" s="56">
        <v>19</v>
      </c>
      <c r="B24" s="48" t="s">
        <v>126</v>
      </c>
      <c r="C24" s="53"/>
      <c r="D24" s="54"/>
      <c r="E24" s="54"/>
      <c r="F24" s="140"/>
      <c r="G24" s="87"/>
    </row>
    <row r="25" spans="1:8" s="15" customFormat="1" ht="87.75" thickBot="1" x14ac:dyDescent="0.3">
      <c r="A25" s="59">
        <v>20</v>
      </c>
      <c r="B25" s="60" t="s">
        <v>127</v>
      </c>
      <c r="C25" s="49"/>
      <c r="D25" s="50"/>
      <c r="E25" s="50"/>
      <c r="F25" s="140"/>
      <c r="G25" s="86"/>
    </row>
    <row r="26" spans="1:8" s="15" customFormat="1" ht="44.25" thickBot="1" x14ac:dyDescent="0.3">
      <c r="A26" s="56">
        <v>21</v>
      </c>
      <c r="B26" s="44" t="s">
        <v>57</v>
      </c>
      <c r="C26" s="53"/>
      <c r="D26" s="54"/>
      <c r="E26" s="54"/>
      <c r="F26" s="140"/>
      <c r="G26" s="86"/>
    </row>
    <row r="27" spans="1:8" s="15" customFormat="1" ht="30.75" thickBot="1" x14ac:dyDescent="0.3">
      <c r="A27" s="59">
        <v>22</v>
      </c>
      <c r="B27" s="52" t="s">
        <v>48</v>
      </c>
      <c r="C27" s="49"/>
      <c r="D27" s="50"/>
      <c r="E27" s="50"/>
      <c r="F27" s="140"/>
      <c r="G27" s="86"/>
    </row>
    <row r="28" spans="1:8" s="15" customFormat="1" ht="30" thickBot="1" x14ac:dyDescent="0.3">
      <c r="A28" s="56">
        <v>23</v>
      </c>
      <c r="B28" s="47" t="s">
        <v>58</v>
      </c>
      <c r="C28" s="53"/>
      <c r="D28" s="54"/>
      <c r="E28" s="54"/>
      <c r="F28" s="140"/>
      <c r="G28" s="86"/>
    </row>
    <row r="29" spans="1:8" s="15" customFormat="1" ht="30" thickBot="1" x14ac:dyDescent="0.3">
      <c r="A29" s="59">
        <v>24</v>
      </c>
      <c r="B29" s="58" t="s">
        <v>59</v>
      </c>
      <c r="C29" s="49"/>
      <c r="D29" s="50"/>
      <c r="E29" s="50"/>
      <c r="F29" s="140"/>
      <c r="G29" s="86"/>
    </row>
    <row r="30" spans="1:8" ht="44.25" thickBot="1" x14ac:dyDescent="0.3">
      <c r="A30" s="56">
        <v>25</v>
      </c>
      <c r="B30" s="48" t="s">
        <v>49</v>
      </c>
      <c r="C30" s="53"/>
      <c r="D30" s="54"/>
      <c r="E30" s="54"/>
      <c r="F30" s="140"/>
      <c r="G30" s="86"/>
    </row>
    <row r="31" spans="1:8" ht="44.25" thickBot="1" x14ac:dyDescent="0.3">
      <c r="A31" s="59">
        <v>26</v>
      </c>
      <c r="B31" s="52" t="s">
        <v>54</v>
      </c>
      <c r="C31" s="49"/>
      <c r="D31" s="50"/>
      <c r="E31" s="50"/>
      <c r="F31" s="140"/>
      <c r="G31" s="86"/>
    </row>
    <row r="32" spans="1:8" ht="45" thickBot="1" x14ac:dyDescent="0.3">
      <c r="A32" s="68">
        <v>27</v>
      </c>
      <c r="B32" s="69" t="s">
        <v>131</v>
      </c>
      <c r="C32" s="70"/>
      <c r="D32" s="71"/>
      <c r="E32" s="71"/>
      <c r="F32" s="140"/>
      <c r="G32" s="88"/>
      <c r="H32" s="23"/>
    </row>
    <row r="33" spans="1:7" ht="27" customHeight="1" x14ac:dyDescent="0.25">
      <c r="A33" s="221"/>
      <c r="B33" s="201"/>
      <c r="C33" s="201"/>
      <c r="D33" s="201"/>
      <c r="E33" s="201"/>
      <c r="F33" s="202">
        <f>SUM(F6:F32)</f>
        <v>0</v>
      </c>
      <c r="G33" s="222" t="s">
        <v>149</v>
      </c>
    </row>
    <row r="34" spans="1:7" ht="27" customHeight="1" thickBot="1" x14ac:dyDescent="0.3">
      <c r="A34" s="223"/>
      <c r="B34" s="203"/>
      <c r="C34" s="203"/>
      <c r="D34" s="203"/>
      <c r="E34" s="203"/>
      <c r="F34" s="204">
        <f>F33/81</f>
        <v>0</v>
      </c>
      <c r="G34" s="224"/>
    </row>
    <row r="35" spans="1:7" ht="35.1" customHeight="1" thickBot="1" x14ac:dyDescent="0.3">
      <c r="A35" s="225"/>
      <c r="B35" s="275" t="s">
        <v>47</v>
      </c>
      <c r="C35" s="275"/>
      <c r="D35" s="275"/>
      <c r="E35" s="275"/>
      <c r="F35" s="275"/>
      <c r="G35" s="276"/>
    </row>
    <row r="36" spans="1:7" x14ac:dyDescent="0.25">
      <c r="A36" s="206"/>
      <c r="B36" s="206"/>
      <c r="C36" s="206"/>
      <c r="D36" s="206"/>
      <c r="E36" s="206"/>
      <c r="F36" s="206"/>
      <c r="G36" s="206"/>
    </row>
    <row r="37" spans="1:7" ht="21" x14ac:dyDescent="0.35">
      <c r="A37" s="207"/>
      <c r="B37" s="208"/>
      <c r="C37" s="208"/>
      <c r="D37" s="208"/>
      <c r="E37" s="208"/>
      <c r="F37" s="208"/>
      <c r="G37" s="208"/>
    </row>
    <row r="38" spans="1:7" ht="21" x14ac:dyDescent="0.35">
      <c r="A38" s="207"/>
      <c r="B38" s="208"/>
      <c r="C38" s="208"/>
      <c r="D38" s="208"/>
      <c r="E38" s="208"/>
      <c r="F38" s="208"/>
      <c r="G38" s="208"/>
    </row>
    <row r="39" spans="1:7" ht="21" x14ac:dyDescent="0.35">
      <c r="A39" s="207"/>
      <c r="B39" s="208"/>
      <c r="C39" s="208"/>
      <c r="D39" s="208"/>
      <c r="E39" s="208"/>
      <c r="F39" s="208"/>
      <c r="G39" s="208"/>
    </row>
    <row r="40" spans="1:7" ht="21" x14ac:dyDescent="0.35">
      <c r="A40" s="207"/>
      <c r="B40" s="208"/>
      <c r="C40" s="208"/>
      <c r="D40" s="208"/>
      <c r="E40" s="208"/>
      <c r="F40" s="208"/>
      <c r="G40" s="208"/>
    </row>
    <row r="41" spans="1:7" ht="21" x14ac:dyDescent="0.35">
      <c r="A41" s="207"/>
      <c r="B41" s="208"/>
      <c r="C41" s="208"/>
      <c r="D41" s="208"/>
      <c r="E41" s="208"/>
      <c r="F41" s="208"/>
      <c r="G41" s="208"/>
    </row>
    <row r="42" spans="1:7" ht="21" x14ac:dyDescent="0.35">
      <c r="A42" s="207"/>
      <c r="B42" s="208"/>
      <c r="C42" s="208"/>
      <c r="D42" s="208"/>
      <c r="E42" s="208"/>
      <c r="F42" s="208"/>
      <c r="G42" s="208"/>
    </row>
    <row r="43" spans="1:7" ht="21" x14ac:dyDescent="0.35">
      <c r="A43" s="207"/>
      <c r="B43" s="208"/>
      <c r="C43" s="208"/>
      <c r="D43" s="208"/>
      <c r="E43" s="208"/>
      <c r="F43" s="208"/>
      <c r="G43" s="208"/>
    </row>
    <row r="44" spans="1:7" ht="21" x14ac:dyDescent="0.35">
      <c r="A44" s="207"/>
      <c r="B44" s="208"/>
      <c r="C44" s="208"/>
      <c r="D44" s="208"/>
      <c r="E44" s="208"/>
      <c r="F44" s="208"/>
      <c r="G44" s="208"/>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x14ac:dyDescent="0.25">
      <c r="A50" s="3"/>
      <c r="B50" s="3"/>
      <c r="C50" s="3"/>
      <c r="D50" s="3"/>
      <c r="E50" s="3"/>
      <c r="F50" s="3"/>
      <c r="G50"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16" sqref="G16"/>
    </sheetView>
  </sheetViews>
  <sheetFormatPr defaultRowHeight="15" x14ac:dyDescent="0.25"/>
  <cols>
    <col min="1" max="4" width="8.85546875" style="6"/>
  </cols>
  <sheetData>
    <row r="1" spans="1:7" x14ac:dyDescent="0.25">
      <c r="A1" s="6" t="s">
        <v>34</v>
      </c>
      <c r="B1" s="6">
        <v>3</v>
      </c>
      <c r="C1" s="6">
        <v>3</v>
      </c>
      <c r="D1" s="6">
        <v>15</v>
      </c>
      <c r="E1" s="6">
        <v>1</v>
      </c>
      <c r="F1" s="6" t="s">
        <v>147</v>
      </c>
    </row>
    <row r="2" spans="1:7" x14ac:dyDescent="0.25">
      <c r="A2" s="6" t="s">
        <v>35</v>
      </c>
      <c r="B2" s="6">
        <v>2</v>
      </c>
      <c r="C2" s="6">
        <v>0</v>
      </c>
      <c r="D2" s="6">
        <v>0</v>
      </c>
      <c r="E2" s="6">
        <v>0</v>
      </c>
      <c r="F2" s="6" t="s">
        <v>148</v>
      </c>
    </row>
    <row r="3" spans="1:7" x14ac:dyDescent="0.25">
      <c r="B3" s="6">
        <v>1</v>
      </c>
      <c r="E3" s="4"/>
      <c r="F3" s="4"/>
    </row>
    <row r="4" spans="1:7" x14ac:dyDescent="0.25">
      <c r="B4" s="6">
        <v>0</v>
      </c>
      <c r="E4" s="4"/>
      <c r="F4" s="4"/>
    </row>
    <row r="8" spans="1:7" ht="14.45" x14ac:dyDescent="0.25">
      <c r="E8" s="6"/>
      <c r="F8" s="6"/>
      <c r="G8" s="6"/>
    </row>
    <row r="9" spans="1:7" ht="14.45" x14ac:dyDescent="0.25">
      <c r="E9" s="6"/>
      <c r="F9" s="6"/>
      <c r="G9" s="6"/>
    </row>
    <row r="10" spans="1:7" ht="14.45" x14ac:dyDescent="0.25">
      <c r="E10" s="6"/>
      <c r="F10" s="6"/>
      <c r="G10" s="6"/>
    </row>
    <row r="11" spans="1:7" ht="14.45" x14ac:dyDescent="0.25">
      <c r="E11" s="6"/>
      <c r="F11" s="6"/>
      <c r="G11" s="6"/>
    </row>
  </sheetData>
  <sheetProtection algorithmName="SHA-512" hashValue="X2DUG5y3hBVuHGbIMvwxaRsOLUIbNdPUOBQUzB/qjEjiRo0qHEvP60aM3o//w3PlOrf8koJ8N+RP2I7k5/4uXg==" saltValue="j4Eqx3pwAOxZHq7iIMXR0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2'!Print_Area</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2018-04-13T15:16:58Z</cp:lastPrinted>
  <dcterms:created xsi:type="dcterms:W3CDTF">2016-12-22T21:00:02Z</dcterms:created>
  <dcterms:modified xsi:type="dcterms:W3CDTF">2018-04-30T15:08:24Z</dcterms:modified>
</cp:coreProperties>
</file>