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75" windowWidth="11460" windowHeight="409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1'!$A$1:$N$75</definedName>
    <definedName name="check">[1]Sheet2!$C$1:$C$2</definedName>
    <definedName name="_xlnm.Print_Area" localSheetId="2">'Section 2'!$A$1:$G$35</definedName>
    <definedName name="Scores">[1]Sheet2!$A$1:$A$4</definedName>
  </definedNames>
  <calcPr calcId="162913"/>
</workbook>
</file>

<file path=xl/calcChain.xml><?xml version="1.0" encoding="utf-8"?>
<calcChain xmlns="http://schemas.openxmlformats.org/spreadsheetml/2006/main">
  <c r="I74" i="1" l="1"/>
  <c r="I57" i="1" l="1"/>
  <c r="I37" i="1" l="1"/>
  <c r="I33" i="1"/>
  <c r="I25" i="1"/>
  <c r="I50" i="1"/>
  <c r="I49" i="1"/>
  <c r="I12" i="1"/>
  <c r="I11" i="1"/>
  <c r="I24" i="1"/>
  <c r="I72" i="1"/>
  <c r="I69" i="1"/>
  <c r="I68" i="1"/>
  <c r="I65" i="1"/>
  <c r="I64" i="1"/>
  <c r="I54" i="1"/>
  <c r="I53" i="1"/>
  <c r="I43" i="1"/>
  <c r="I42" i="1"/>
  <c r="I17" i="1"/>
  <c r="I16" i="1"/>
  <c r="I21" i="1"/>
  <c r="I20" i="1"/>
  <c r="I48" i="1"/>
  <c r="I47" i="1"/>
  <c r="I38" i="1"/>
  <c r="I36" i="1"/>
  <c r="I10" i="1"/>
  <c r="I32" i="1"/>
  <c r="I31" i="1"/>
  <c r="I13" i="1"/>
  <c r="I73" i="1" l="1"/>
  <c r="B11" i="2"/>
  <c r="F33" i="3"/>
  <c r="F34" i="3" s="1"/>
  <c r="B10" i="2" l="1"/>
  <c r="C12" i="2"/>
  <c r="B12" i="2" l="1"/>
  <c r="B13" i="2" s="1"/>
</calcChain>
</file>

<file path=xl/sharedStrings.xml><?xml version="1.0" encoding="utf-8"?>
<sst xmlns="http://schemas.openxmlformats.org/spreadsheetml/2006/main" count="167" uniqueCount="149">
  <si>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</si>
  <si>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</si>
  <si>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</si>
  <si>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</si>
  <si>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</si>
  <si>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</si>
  <si>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</si>
  <si>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</si>
  <si>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</si>
  <si>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</si>
  <si>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</si>
  <si>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</si>
  <si>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</si>
  <si>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</si>
  <si>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</si>
  <si>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</si>
  <si>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</si>
  <si>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</si>
  <si>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</si>
  <si>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</si>
  <si>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</si>
  <si>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</si>
  <si>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</si>
  <si>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</si>
  <si>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</si>
  <si>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</si>
  <si>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</si>
  <si>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</si>
  <si>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</si>
  <si>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</si>
  <si>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</si>
  <si>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</si>
  <si>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</si>
  <si>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</si>
  <si>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</si>
  <si>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</si>
  <si>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</si>
  <si>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</si>
  <si>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</si>
  <si>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</si>
  <si>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</si>
  <si>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</si>
  <si>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</si>
  <si>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</si>
  <si>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</si>
  <si>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</si>
  <si>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</si>
  <si>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</si>
  <si>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</si>
  <si>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</si>
  <si>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</si>
  <si>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</si>
  <si>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</si>
  <si>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</si>
  <si>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</si>
  <si>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r>
      <t xml:space="preserve">Planning and Carrying Out Investigations
</t>
    </r>
    <r>
      <rPr>
        <b/>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b/>
        <sz val="11"/>
        <color theme="1"/>
        <rFont val="Arial"/>
        <family val="2"/>
      </rPr>
      <t xml:space="preserve">
</t>
    </r>
    <r>
      <rPr>
        <sz val="11"/>
        <color theme="1"/>
        <rFont val="Arial"/>
        <family val="2"/>
      </rPr>
      <t>▪  Plan and conduct investigations collaboratively to produce data to serve as the basis for evidence to answer a question. (1-PS4-1)</t>
    </r>
  </si>
  <si>
    <r>
      <t xml:space="preserve">PS4.A: Wave Properties
</t>
    </r>
    <r>
      <rPr>
        <sz val="11"/>
        <color theme="1"/>
        <rFont val="Arial"/>
        <family val="2"/>
      </rPr>
      <t>▪  Sound can make matter vibrate, and vibrating matter can make sound. (1-PS4-1)</t>
    </r>
  </si>
  <si>
    <r>
      <rPr>
        <b/>
        <sz val="11"/>
        <color theme="1"/>
        <rFont val="Arial"/>
        <family val="2"/>
      </rPr>
      <t>PS4.B: Electromagnetic Radiation</t>
    </r>
    <r>
      <rPr>
        <sz val="11"/>
        <color theme="1"/>
        <rFont val="Arial"/>
        <family val="2"/>
      </rPr>
      <t xml:space="preserve">
▪  Objects can be seen if light is available to illuminate them or if they give off their own light. (1-PS4-2)</t>
    </r>
  </si>
  <si>
    <r>
      <rPr>
        <b/>
        <sz val="11"/>
        <color theme="1"/>
        <rFont val="Arial"/>
        <family val="2"/>
      </rPr>
      <t>Cause and Effect</t>
    </r>
    <r>
      <rPr>
        <sz val="11"/>
        <color theme="1"/>
        <rFont val="Arial"/>
        <family val="2"/>
      </rPr>
      <t xml:space="preserve">
▪  Simple tests can be designed to gather evidence to support or refute student ideas about causes. (1-PS4-1)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</si>
  <si>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Make observations (firsthand or from media) to construct an evidence-based account for natural phenomena (1-PS4-2)</t>
    </r>
  </si>
  <si>
    <r>
      <rPr>
        <b/>
        <sz val="11"/>
        <color theme="1"/>
        <rFont val="Arial"/>
        <family val="2"/>
      </rPr>
      <t>Cause and Effect</t>
    </r>
    <r>
      <rPr>
        <sz val="11"/>
        <color theme="1"/>
        <rFont val="Arial"/>
        <family val="2"/>
      </rPr>
      <t xml:space="preserve">
▪  Simple tests can be designed to gather evidence to support or refute student ideas about causes. (1-PS4-2)</t>
    </r>
  </si>
  <si>
    <r>
      <rPr>
        <b/>
        <sz val="11"/>
        <color theme="1"/>
        <rFont val="Arial"/>
        <family val="2"/>
      </rPr>
      <t>PS4.B: Electromagnetic Radiation</t>
    </r>
    <r>
      <rPr>
        <sz val="11"/>
        <color theme="1"/>
        <rFont val="Arial"/>
        <family val="2"/>
      </rPr>
      <t xml:space="preserve">
▪  Some materials allow light to pass through them, others allow only some light through and others block all the light and create a dark shadow on any surface beyond them, where the light cannot reach. Mirrors can be used to redirect a light beam. (Boundary: The idea that light travels from place to place is developed through experiences with light sources, mirrors, and shadows, but no attempt is made to discuss the speed of light.) (1-PS4-3)</t>
    </r>
  </si>
  <si>
    <t>1-PS4-4.  Use tools and materials to design and build a device that uses light or sound to solve the problem of communicating over a distance.</t>
  </si>
  <si>
    <r>
      <rPr>
        <b/>
        <sz val="11"/>
        <color theme="1"/>
        <rFont val="Arial"/>
        <family val="2"/>
      </rPr>
      <t>PS4.C: Information Technologies and Instrumentation</t>
    </r>
    <r>
      <rPr>
        <sz val="11"/>
        <color theme="1"/>
        <rFont val="Arial"/>
        <family val="2"/>
      </rPr>
      <t xml:space="preserve">
▪  People also use a variety of devices to communicate (send and receive information) over long distances. (1- PS4-4)</t>
    </r>
  </si>
  <si>
    <r>
      <rPr>
        <b/>
        <sz val="11"/>
        <color theme="1"/>
        <rFont val="Arial"/>
        <family val="2"/>
      </rPr>
      <t>Cause and Effect</t>
    </r>
    <r>
      <rPr>
        <sz val="11"/>
        <color theme="1"/>
        <rFont val="Arial"/>
        <family val="2"/>
      </rPr>
      <t xml:space="preserve">
▪  Simple tests can be designed to gather evidence to support or refute student ideas about causes. (1-PS4-3)</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</si>
  <si>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t>
    </r>
    <r>
      <rPr>
        <sz val="11"/>
        <color theme="1"/>
        <rFont val="Arial"/>
        <family val="2"/>
      </rPr>
      <t>s.
▪  Plan and conduct investigations collaboratively to produce data to serve as the basis for evidence to answer a
question. (1-PS4-3)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</si>
  <si>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Use tools and materials provided to design a device that solves a specific problem. (1-PS4-4)
</t>
    </r>
  </si>
  <si>
    <r>
      <rPr>
        <b/>
        <sz val="11"/>
        <color theme="1"/>
        <rFont val="Arial"/>
        <family val="2"/>
      </rPr>
      <t>LS1.A: Structure and Function</t>
    </r>
    <r>
      <rPr>
        <sz val="11"/>
        <color theme="1"/>
        <rFont val="Arial"/>
        <family val="2"/>
      </rPr>
      <t xml:space="preserve">
▪  All organisms have external parts. Different animals use their body parts in different ways to see, hear, grasp objects, protect themselves, move from place to place, and seek, find, and take in food, water and air. Plants also have different parts (roots, stems, leaves, flowers, fruits) that help them survive and grow. (1-LS1-1)</t>
    </r>
  </si>
  <si>
    <r>
      <rPr>
        <b/>
        <sz val="11"/>
        <color theme="1"/>
        <rFont val="Arial"/>
        <family val="2"/>
      </rPr>
      <t>LS1.D: Information Processing</t>
    </r>
    <r>
      <rPr>
        <sz val="11"/>
        <color theme="1"/>
        <rFont val="Arial"/>
        <family val="2"/>
      </rPr>
      <t xml:space="preserve">
▪  Animals have body parts that capture and convey different kinds of information needed for growth and survival. Animals respond to these inputs with behaviors that help them survive. Plants also respond to some external inputs. (1-LS1-1)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</si>
  <si>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Use materials to design a device that solves a specific problem or a solution to a specific problem. (1-LS1-1)</t>
    </r>
  </si>
  <si>
    <r>
      <t xml:space="preserve">Structure and Function
</t>
    </r>
    <r>
      <rPr>
        <sz val="11"/>
        <color theme="1"/>
        <rFont val="Arial"/>
        <family val="2"/>
      </rPr>
      <t>▪  The shape and stability of structures of natural and designed objects are related to their function(s). (1-LS1-1)</t>
    </r>
  </si>
  <si>
    <r>
      <rPr>
        <b/>
        <sz val="11"/>
        <color theme="1"/>
        <rFont val="Arial"/>
        <family val="2"/>
      </rPr>
      <t>LS1.B: Growth and Development of Organisms</t>
    </r>
    <r>
      <rPr>
        <sz val="11"/>
        <color theme="1"/>
        <rFont val="Arial"/>
        <family val="2"/>
      </rPr>
      <t xml:space="preserve">
▪  Adult plants and animals can have young. In many kinds of animals, parents and the offspring themselves engage in behaviors that help the offspring to survive. (1-LS1-2)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</si>
  <si>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K–2 builds on prior experiences and uses observations and texts to communicate new information.</t>
    </r>
    <r>
      <rPr>
        <sz val="11"/>
        <color theme="1"/>
        <rFont val="Arial"/>
        <family val="2"/>
      </rPr>
      <t xml:space="preserve">
▪  Read grade-appropriate texts and use media to obtain scientific information to determine patterns in the natural world. (1-LS1-2)</t>
    </r>
  </si>
  <si>
    <r>
      <rPr>
        <b/>
        <sz val="11"/>
        <color theme="1"/>
        <rFont val="Arial"/>
        <family val="2"/>
      </rPr>
      <t>Patterns</t>
    </r>
    <r>
      <rPr>
        <sz val="11"/>
        <color theme="1"/>
        <rFont val="Arial"/>
        <family val="2"/>
      </rPr>
      <t xml:space="preserve">
▪  Patterns in the natural world can be observed, used to describe phenomena, and used as evidence. (1-LS1-2)</t>
    </r>
  </si>
  <si>
    <r>
      <rPr>
        <b/>
        <sz val="11"/>
        <color theme="1"/>
        <rFont val="Arial"/>
        <family val="2"/>
      </rPr>
      <t>LS3.A: Inheritance of Traits</t>
    </r>
    <r>
      <rPr>
        <sz val="11"/>
        <color theme="1"/>
        <rFont val="Arial"/>
        <family val="2"/>
      </rPr>
      <t xml:space="preserve">
▪  Young animals are very much, but not exactly, like their parents.
Plants also are very much, but not exactly, like their parents. (1- LS3-1)</t>
    </r>
  </si>
  <si>
    <r>
      <rPr>
        <b/>
        <sz val="11"/>
        <color theme="1"/>
        <rFont val="Arial"/>
        <family val="2"/>
      </rPr>
      <t>LS3.B: Variation of Traits</t>
    </r>
    <r>
      <rPr>
        <sz val="11"/>
        <color theme="1"/>
        <rFont val="Arial"/>
        <family val="2"/>
      </rPr>
      <t xml:space="preserve">
▪  Individuals of the same kind of plant or animal are recognizable as similar but can also vary in many ways. (1-LS3-1)</t>
    </r>
  </si>
  <si>
    <r>
      <rPr>
        <b/>
        <sz val="11"/>
        <color theme="1"/>
        <rFont val="Arial"/>
        <family val="2"/>
      </rPr>
      <t>Patterns</t>
    </r>
    <r>
      <rPr>
        <sz val="11"/>
        <color theme="1"/>
        <rFont val="Arial"/>
        <family val="2"/>
      </rPr>
      <t xml:space="preserve">
▪  Patterns in the natural world can be observed, used to describe phenomena, and used as evidence. (1-LS3-1)</t>
    </r>
  </si>
  <si>
    <r>
      <rPr>
        <b/>
        <sz val="11"/>
        <color theme="1"/>
        <rFont val="Arial"/>
        <family val="2"/>
      </rPr>
      <t>ESS1.A: The Universe and its Stars</t>
    </r>
    <r>
      <rPr>
        <sz val="11"/>
        <color theme="1"/>
        <rFont val="Arial"/>
        <family val="2"/>
      </rPr>
      <t xml:space="preserve">
▪  Patterns of the motion of the sun, moon, and stars in the sky can be observed, described, and predicted. (1- ESS1-1)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</si>
  <si>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Make observations (firsthand or from media) to construct an evidence-based account for natural phenomena. (1-LS3-1)</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</si>
  <si>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  Use observations (firsthand or from media) to describe patterns in the natural world in order to answer scientific questions. (1-ESS1-1)</t>
    </r>
  </si>
  <si>
    <r>
      <rPr>
        <b/>
        <sz val="11"/>
        <color theme="1"/>
        <rFont val="Arial"/>
        <family val="2"/>
      </rPr>
      <t>Patterns</t>
    </r>
    <r>
      <rPr>
        <sz val="11"/>
        <color theme="1"/>
        <rFont val="Arial"/>
        <family val="2"/>
      </rPr>
      <t xml:space="preserve">
▪  Patterns in the natural world can be observed, used to describe phenomena, and used as evidence. (1-ESS1-1)</t>
    </r>
  </si>
  <si>
    <r>
      <rPr>
        <b/>
        <sz val="11"/>
        <color theme="1"/>
        <rFont val="Arial"/>
        <family val="2"/>
      </rPr>
      <t>ESS1.B: Earth and the Solar System</t>
    </r>
    <r>
      <rPr>
        <sz val="11"/>
        <color theme="1"/>
        <rFont val="Arial"/>
        <family val="2"/>
      </rPr>
      <t xml:space="preserve">
▪  Seasonal patterns of sunrise and sunset can be observed, described, and predicted. (1-ESS1-2)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</si>
  <si>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xml:space="preserve">
▪  Make observations (firsthand or from media) to collect data that can be used to make comparisons. (1-ESS1-2)</t>
    </r>
  </si>
  <si>
    <r>
      <rPr>
        <b/>
        <sz val="11"/>
        <color theme="1"/>
        <rFont val="Arial"/>
        <family val="2"/>
      </rPr>
      <t>Patterns</t>
    </r>
    <r>
      <rPr>
        <sz val="11"/>
        <color theme="1"/>
        <rFont val="Arial"/>
        <family val="2"/>
      </rPr>
      <t xml:space="preserve">
▪  Patterns in the natural world can be observed, used to describe phenomena, and used as evidence. (1-ESS1-2)</t>
    </r>
  </si>
  <si>
    <t>New Mexico Science and Society:</t>
  </si>
  <si>
    <t>Engineering and Design:</t>
  </si>
  <si>
    <r>
      <rPr>
        <b/>
        <sz val="11"/>
        <color theme="1"/>
        <rFont val="Arial"/>
        <family val="2"/>
      </rPr>
      <t>ETS1.A: Defining and Delimiting Engineering Problems</t>
    </r>
    <r>
      <rPr>
        <sz val="11"/>
        <color theme="1"/>
        <rFont val="Arial"/>
        <family val="2"/>
      </rPr>
      <t xml:space="preserve">
▪  A situation that people want to change or create can be approached as a problem to be solved through engineering. (K-2-ETS1-1)</t>
    </r>
  </si>
  <si>
    <r>
      <rPr>
        <b/>
        <sz val="11"/>
        <color theme="1"/>
        <rFont val="Arial"/>
        <family val="2"/>
      </rPr>
      <t>ETS1.A: Defining and Delimiting Engineering Problems</t>
    </r>
    <r>
      <rPr>
        <sz val="11"/>
        <color theme="1"/>
        <rFont val="Arial"/>
        <family val="2"/>
      </rPr>
      <t xml:space="preserve">
▪  Asking questions, making observations, and gathering information are helpful in thinking about problems. (K-2-ETS1-1)</t>
    </r>
  </si>
  <si>
    <r>
      <rPr>
        <b/>
        <sz val="11"/>
        <color theme="1"/>
        <rFont val="Arial"/>
        <family val="2"/>
      </rPr>
      <t>ETS1.A: Defining and Delimiting Engineering Problems</t>
    </r>
    <r>
      <rPr>
        <sz val="11"/>
        <color theme="1"/>
        <rFont val="Arial"/>
        <family val="2"/>
      </rPr>
      <t xml:space="preserve">
▪  Before beginning to design a solution, it is important to clearly
understand the problem. (K-2-ETS1-1)</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</si>
  <si>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K–2 builds on prior experiences and progresses to simple descriptive questions.</t>
    </r>
    <r>
      <rPr>
        <sz val="11"/>
        <color theme="1"/>
        <rFont val="Arial"/>
        <family val="2"/>
      </rPr>
      <t xml:space="preserve">
▪  Ask questions based on observations to find more information about the natural and/or designed world. (K-2- ETS1-1)
</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</si>
  <si>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K–2 builds on prior experiences and progresses to simple descriptive questions.</t>
    </r>
    <r>
      <rPr>
        <sz val="11"/>
        <color theme="1"/>
        <rFont val="Arial"/>
        <family val="2"/>
      </rPr>
      <t xml:space="preserve">
▪  Define a simple problem that can be solved through the development of a new or improved object or tool. (K-2- ETS1-1)
</t>
    </r>
  </si>
  <si>
    <t>K-2-ETS1-2.   Develop a simple sketch, drawing, or physical model to illustrate how the shape of an object helps it function as needed to solve a given problem.</t>
  </si>
  <si>
    <r>
      <rPr>
        <b/>
        <sz val="11"/>
        <color theme="1"/>
        <rFont val="Arial"/>
        <family val="2"/>
      </rPr>
      <t>ETS1.B: Developing Possible Solutions</t>
    </r>
    <r>
      <rPr>
        <sz val="11"/>
        <color theme="1"/>
        <rFont val="Arial"/>
        <family val="2"/>
      </rPr>
      <t xml:space="preserve">
▪  Designs can be conveyed through sketches, drawings, or physical models. These representations are useful in communicating ideas for a problem’s solutions to other people. (K-2-ETS1-2)
</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</si>
  <si>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Develop a simple model based on evidence to represent a proposed object or tool. (K-2-ETS1-2)</t>
    </r>
  </si>
  <si>
    <t>K-2-ETS1-3.   Analyze data from tests of two objects designed to solve the same problem to compare the strengths and weaknesses of how each performs.</t>
  </si>
  <si>
    <r>
      <rPr>
        <b/>
        <sz val="11"/>
        <color theme="1"/>
        <rFont val="Arial"/>
        <family val="2"/>
      </rPr>
      <t>ETS1.C: Optimizing the Design Solution</t>
    </r>
    <r>
      <rPr>
        <sz val="11"/>
        <color theme="1"/>
        <rFont val="Arial"/>
        <family val="2"/>
      </rPr>
      <t xml:space="preserve">
▪  Because there is always more than one possible solution to a problem, it is useful to compare and test designs. (K-2-ETS1-3)
</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</si>
  <si>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Analyze data from tests of an object or tool to determine if it works as intended. (K-2-ETS1-3)
</t>
    </r>
  </si>
  <si>
    <r>
      <rPr>
        <b/>
        <sz val="11"/>
        <color theme="1"/>
        <rFont val="Arial"/>
        <family val="2"/>
      </rPr>
      <t>Structure and Function</t>
    </r>
    <r>
      <rPr>
        <sz val="11"/>
        <color theme="1"/>
        <rFont val="Arial"/>
        <family val="2"/>
      </rPr>
      <t xml:space="preserve">
▪  The shape and stability of structures of natural and designed objects are
related to their function(s). (K-2-ETS1-2)</t>
    </r>
  </si>
  <si>
    <t>1-PS4-1: Plan and conduct investigations to provide evidence that vibrating materials can make sound and that sound can make materials vibrate.</t>
  </si>
  <si>
    <t>Waves: Light and Sound</t>
  </si>
  <si>
    <t xml:space="preserve">1-PS4-2: Make observations to construct an evidence-based account that objects can be seen only when illuminated. </t>
  </si>
  <si>
    <t xml:space="preserve">1-PS4-3: Plan and conduct investigations to determine the effect of placing objects made with different materials in the path of a beam of light. </t>
  </si>
  <si>
    <t>1-LS1-2: Read texts and use media to determine patterns in behavior of parents and offspring that help offspring survive.</t>
  </si>
  <si>
    <t xml:space="preserve">1-LS3-1: Make observations to construct an evidence-based account that young plants and animals are like, but not exactly like, their parents. </t>
  </si>
  <si>
    <t>Space Systems: Patterns and Cycles</t>
  </si>
  <si>
    <t>1-ESS1-1: Use observations of the sun, moon, and stars to describe patterns that can be predicted.</t>
  </si>
  <si>
    <t xml:space="preserve">1-ESS1-2: Make observations at different times of year to relate the amount of daylight to the time of year. </t>
  </si>
  <si>
    <t>1-SS-1 NM: Obtain information about how men and women of all ethnic and social backgrounds in New Mexico have worked together to advance science and technology.</t>
  </si>
  <si>
    <t>Structure, Function, and Information Processing</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</si>
  <si>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</si>
  <si>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</si>
  <si>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</si>
  <si>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</si>
  <si>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</si>
  <si>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</si>
  <si>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</si>
  <si>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</si>
  <si>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</si>
  <si>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</si>
  <si>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</si>
  <si>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Please identify which criteria is receiving the score in the "Reviewer Comment" box. This box may also be used to add comments regarding certain anomalies or questions about citations as necessary.</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</si>
  <si>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</si>
  <si>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</si>
  <si>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</si>
  <si>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</si>
  <si>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t xml:space="preserve">Scientific Investigations Use a Variety of Methods
</t>
    </r>
    <r>
      <rPr>
        <sz val="11"/>
        <color theme="1"/>
        <rFont val="Arial"/>
        <family val="2"/>
      </rPr>
      <t>▪  Science investigations begin with a question. (1-PS4-1)</t>
    </r>
  </si>
  <si>
    <r>
      <t xml:space="preserve">Scientific Investigations Use a Variety of Methods
</t>
    </r>
    <r>
      <rPr>
        <sz val="11"/>
        <color theme="1"/>
        <rFont val="Arial"/>
        <family val="2"/>
      </rPr>
      <t>▪  Scientists use different ways to study the world. (1-PS4-1)</t>
    </r>
  </si>
  <si>
    <r>
      <rPr>
        <b/>
        <sz val="11"/>
        <color theme="1"/>
        <rFont val="Arial"/>
        <family val="2"/>
      </rPr>
      <t xml:space="preserve">Influence of Engineering, Technology, and Science, on Society and the Natural World
</t>
    </r>
    <r>
      <rPr>
        <sz val="11"/>
        <color theme="1"/>
        <rFont val="Arial"/>
        <family val="2"/>
      </rPr>
      <t>▪  People depend on various technologies in their lives; human life would be very different without technology. (1-PS4-4)</t>
    </r>
  </si>
  <si>
    <r>
      <rPr>
        <b/>
        <sz val="11"/>
        <color theme="1"/>
        <rFont val="Arial"/>
        <family val="2"/>
      </rPr>
      <t>Scientific Knowledge is Based on Empirical Evidence</t>
    </r>
    <r>
      <rPr>
        <sz val="11"/>
        <color theme="1"/>
        <rFont val="Arial"/>
        <family val="2"/>
      </rPr>
      <t xml:space="preserve">
▪  Scientists look for patterns and order when making observations about the world. (1-LS1-2)</t>
    </r>
  </si>
  <si>
    <r>
      <t xml:space="preserve">Influence of Engineering, Technology, and Science on Society and the Natural World
</t>
    </r>
    <r>
      <rPr>
        <sz val="11"/>
        <color theme="1"/>
        <rFont val="Arial"/>
        <family val="2"/>
      </rPr>
      <t>▪  Every human-made product is designed by applying some knowledge of the
natural world and is built by built using materials derived from the natural world. (1-LS1-1)</t>
    </r>
  </si>
  <si>
    <r>
      <rPr>
        <b/>
        <sz val="11"/>
        <color theme="1"/>
        <rFont val="Arial"/>
        <family val="2"/>
      </rPr>
      <t>Scientific Knowledge Assumes an Order and Consistency in Natural Systems</t>
    </r>
    <r>
      <rPr>
        <sz val="11"/>
        <color theme="1"/>
        <rFont val="Arial"/>
        <family val="2"/>
      </rPr>
      <t xml:space="preserve">
▪  Science assumes natural events happen today as they happened in the past. (1-ESS1-1)</t>
    </r>
  </si>
  <si>
    <r>
      <rPr>
        <b/>
        <sz val="11"/>
        <color theme="1"/>
        <rFont val="Arial"/>
        <family val="2"/>
      </rPr>
      <t>Scientific Knowledge Assumes an Order and Consistency in Natural Systems</t>
    </r>
    <r>
      <rPr>
        <sz val="11"/>
        <color theme="1"/>
        <rFont val="Arial"/>
        <family val="2"/>
      </rPr>
      <t xml:space="preserve">
▪  Many events are repeated. (1-ESS1-1)</t>
    </r>
  </si>
  <si>
    <t>PE</t>
  </si>
  <si>
    <t>K-2-ETS1-1.   Ask questions, make observations, and gather information about a situation people want to change to define a simple problem that can be solved through the</t>
  </si>
  <si>
    <t>development of a new or improved object or tool.</t>
  </si>
  <si>
    <t>their needs.</t>
  </si>
  <si>
    <t xml:space="preserve">1-LS1-1: Use materials to design a solution to a human problem by mimicking how plants and/or animals use their external parts to help them survive, grow, and meet </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</si>
  <si>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</si>
  <si>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</si>
  <si>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t>Y</t>
  </si>
  <si>
    <t>N</t>
  </si>
  <si>
    <t>Score</t>
  </si>
  <si>
    <t>Section I Total Score</t>
  </si>
  <si>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</si>
  <si>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</si>
  <si>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</si>
  <si>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</si>
  <si>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</si>
  <si>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t>FORM F.1 Citation Alignment and Scoring Rubric -                                                                              2018 Science Education Grade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</si>
</sst>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9"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sz val="11"/>
      <color theme="0"/>
      <name val="Arial"/>
      <family val="2"/>
    </font>
    <font>
      <b/>
      <sz val="11"/>
      <color theme="3" tint="0.39997558519241921"/>
      <name val="Arial"/>
      <family val="2"/>
    </font>
    <font>
      <b/>
      <sz val="11"/>
      <color rgb="FFFFFF00"/>
      <name val="Arial"/>
      <family val="2"/>
    </font>
    <font>
      <b/>
      <sz val="11"/>
      <color rgb="FF00B050"/>
      <name val="Arial"/>
      <family val="2"/>
    </font>
    <font>
      <b/>
      <sz val="22"/>
      <color theme="1"/>
      <name val="Arial"/>
      <family val="2"/>
    </font>
    <font>
      <b/>
      <u/>
      <sz val="16"/>
      <color theme="0"/>
      <name val="Arial"/>
      <family val="2"/>
    </font>
    <font>
      <b/>
      <sz val="11"/>
      <color rgb="FF0070C0"/>
      <name val="Arial"/>
      <family val="2"/>
    </font>
    <font>
      <b/>
      <u/>
      <sz val="16"/>
      <name val="Arial"/>
      <family val="2"/>
    </font>
    <font>
      <sz val="11"/>
      <name val="Arial"/>
      <family val="2"/>
    </font>
    <font>
      <sz val="12"/>
      <color theme="0"/>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bottom/>
      <diagonal/>
    </border>
    <border>
      <left style="medium">
        <color auto="1"/>
      </left>
      <right style="medium">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indexed="64"/>
      </bottom>
      <diagonal/>
    </border>
    <border>
      <left/>
      <right style="thin">
        <color auto="1"/>
      </right>
      <top style="medium">
        <color indexed="64"/>
      </top>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03">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8" fillId="9" borderId="10" xfId="0" applyFont="1" applyFill="1" applyBorder="1" applyAlignment="1">
      <alignment vertical="center" wrapText="1"/>
    </xf>
    <xf numFmtId="0" fontId="13" fillId="0" borderId="10" xfId="0" applyFont="1" applyFill="1" applyBorder="1" applyAlignment="1">
      <alignment horizontal="center" vertical="center"/>
    </xf>
    <xf numFmtId="0" fontId="8" fillId="9" borderId="17"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10" xfId="0" applyFont="1" applyFill="1" applyBorder="1" applyAlignment="1">
      <alignment vertical="center"/>
    </xf>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4" fillId="0" borderId="15" xfId="0" applyFont="1" applyBorder="1" applyAlignment="1" applyProtection="1">
      <alignment horizontal="center" vertical="center"/>
    </xf>
    <xf numFmtId="0" fontId="14" fillId="0" borderId="40"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11" borderId="1" xfId="0" applyFont="1" applyFill="1" applyBorder="1" applyAlignment="1" applyProtection="1">
      <alignment vertical="center" wrapText="1"/>
    </xf>
    <xf numFmtId="0" fontId="10" fillId="10" borderId="32" xfId="0" applyFont="1" applyFill="1" applyBorder="1" applyAlignment="1" applyProtection="1">
      <alignment vertical="center" wrapText="1"/>
    </xf>
    <xf numFmtId="0" fontId="10" fillId="5" borderId="32"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0" fillId="7" borderId="17" xfId="0" applyFill="1" applyBorder="1" applyAlignment="1">
      <alignment horizontal="center" vertical="top"/>
    </xf>
    <xf numFmtId="0" fontId="0" fillId="0" borderId="0" xfId="0" applyBorder="1" applyAlignment="1">
      <alignment horizontal="center" vertical="top"/>
    </xf>
    <xf numFmtId="0" fontId="14" fillId="7" borderId="17" xfId="0" applyFont="1" applyFill="1" applyBorder="1" applyAlignment="1" applyProtection="1">
      <alignment horizontal="center" vertical="center"/>
    </xf>
    <xf numFmtId="0" fontId="14" fillId="7" borderId="18" xfId="0" applyFont="1" applyFill="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0" xfId="0" applyFont="1" applyBorder="1" applyAlignment="1" applyProtection="1">
      <alignment horizontal="center"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10" fillId="0" borderId="0" xfId="0" applyFont="1" applyAlignment="1">
      <alignment vertical="center"/>
    </xf>
    <xf numFmtId="0" fontId="10" fillId="0" borderId="0" xfId="0" applyFont="1" applyFill="1" applyAlignment="1">
      <alignment vertical="center"/>
    </xf>
    <xf numFmtId="0" fontId="8" fillId="6" borderId="24"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19" fillId="12" borderId="17" xfId="0" applyFont="1" applyFill="1" applyBorder="1" applyAlignment="1" applyProtection="1">
      <alignment horizontal="left" vertical="center"/>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2"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11" xfId="0" applyFont="1" applyFill="1" applyBorder="1" applyAlignment="1" applyProtection="1">
      <alignment vertical="center" wrapText="1"/>
      <protection locked="0"/>
    </xf>
    <xf numFmtId="0" fontId="9" fillId="0" borderId="32" xfId="0" applyFont="1" applyFill="1" applyBorder="1" applyAlignment="1" applyProtection="1">
      <alignment vertical="center" wrapText="1"/>
      <protection locked="0"/>
    </xf>
    <xf numFmtId="0" fontId="11" fillId="5" borderId="32" xfId="0" applyFont="1" applyFill="1" applyBorder="1" applyAlignment="1" applyProtection="1">
      <alignment vertical="center" wrapText="1"/>
    </xf>
    <xf numFmtId="0" fontId="10" fillId="11" borderId="4" xfId="0" applyFont="1" applyFill="1" applyBorder="1" applyAlignment="1" applyProtection="1">
      <alignment vertical="center" wrapText="1"/>
    </xf>
    <xf numFmtId="0" fontId="11" fillId="10" borderId="1" xfId="0" applyFont="1" applyFill="1" applyBorder="1" applyAlignment="1" applyProtection="1">
      <alignment vertical="center" wrapText="1"/>
    </xf>
    <xf numFmtId="0" fontId="14" fillId="0" borderId="27" xfId="0" applyFont="1" applyBorder="1" applyAlignment="1" applyProtection="1">
      <alignment horizontal="center" vertical="center"/>
    </xf>
    <xf numFmtId="0" fontId="11" fillId="11" borderId="44" xfId="0" applyFont="1" applyFill="1" applyBorder="1" applyAlignment="1" applyProtection="1">
      <alignment vertical="center" wrapText="1"/>
    </xf>
    <xf numFmtId="0" fontId="14" fillId="0" borderId="42" xfId="0" applyFont="1" applyBorder="1" applyAlignment="1" applyProtection="1">
      <alignment horizontal="center" vertical="center"/>
    </xf>
    <xf numFmtId="0" fontId="10" fillId="5" borderId="43" xfId="0" applyFont="1" applyFill="1" applyBorder="1" applyAlignment="1" applyProtection="1">
      <alignment vertical="center" wrapText="1"/>
    </xf>
    <xf numFmtId="0" fontId="9" fillId="0" borderId="45" xfId="0" applyFont="1" applyFill="1" applyBorder="1" applyAlignment="1" applyProtection="1">
      <alignment vertical="center" wrapText="1"/>
      <protection locked="0"/>
    </xf>
    <xf numFmtId="0" fontId="9" fillId="0" borderId="44" xfId="0" applyFont="1" applyFill="1" applyBorder="1" applyAlignment="1" applyProtection="1">
      <alignment vertical="center" wrapText="1"/>
      <protection locked="0"/>
    </xf>
    <xf numFmtId="0" fontId="9" fillId="0" borderId="52" xfId="0" applyFont="1" applyFill="1" applyBorder="1" applyAlignment="1" applyProtection="1">
      <alignment vertical="center" wrapText="1"/>
      <protection locked="0"/>
    </xf>
    <xf numFmtId="0" fontId="9" fillId="0" borderId="51" xfId="0" applyFont="1" applyFill="1" applyBorder="1" applyAlignment="1" applyProtection="1">
      <alignment vertical="center" wrapText="1"/>
      <protection locked="0"/>
    </xf>
    <xf numFmtId="0" fontId="19" fillId="6" borderId="24" xfId="0" applyFont="1" applyFill="1" applyBorder="1" applyAlignment="1" applyProtection="1">
      <alignment horizontal="center" vertical="center"/>
    </xf>
    <xf numFmtId="0" fontId="19" fillId="6" borderId="10" xfId="0" applyFont="1" applyFill="1" applyBorder="1" applyAlignment="1" applyProtection="1">
      <alignment horizontal="center" vertical="center"/>
    </xf>
    <xf numFmtId="0" fontId="19"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8" fillId="6" borderId="19" xfId="0" applyFont="1" applyFill="1" applyBorder="1" applyAlignment="1" applyProtection="1">
      <alignment horizontal="left" vertical="center"/>
    </xf>
    <xf numFmtId="0" fontId="10" fillId="0" borderId="1" xfId="0" applyFont="1" applyFill="1" applyBorder="1" applyAlignment="1" applyProtection="1">
      <alignment vertical="center" wrapText="1"/>
    </xf>
    <xf numFmtId="0" fontId="10" fillId="0" borderId="32" xfId="0" applyFont="1" applyFill="1" applyBorder="1" applyAlignment="1" applyProtection="1">
      <alignment vertical="center" wrapText="1"/>
    </xf>
    <xf numFmtId="0" fontId="11" fillId="0" borderId="32"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9" fillId="12" borderId="24" xfId="0" applyFont="1" applyFill="1" applyBorder="1" applyAlignment="1" applyProtection="1">
      <alignment horizontal="left" vertical="center"/>
    </xf>
    <xf numFmtId="0" fontId="8" fillId="6" borderId="23" xfId="0" applyFont="1" applyFill="1" applyBorder="1" applyAlignment="1" applyProtection="1">
      <alignment horizontal="left" vertical="center"/>
    </xf>
    <xf numFmtId="0" fontId="8" fillId="6" borderId="20" xfId="0" applyFont="1" applyFill="1" applyBorder="1" applyAlignment="1" applyProtection="1">
      <alignment horizontal="left" vertical="center"/>
    </xf>
    <xf numFmtId="0" fontId="14" fillId="7" borderId="21" xfId="0" applyFont="1" applyFill="1" applyBorder="1" applyAlignment="1" applyProtection="1">
      <alignment horizontal="center" vertical="center"/>
    </xf>
    <xf numFmtId="0" fontId="19" fillId="6" borderId="5" xfId="0" applyFont="1" applyFill="1" applyBorder="1" applyAlignment="1" applyProtection="1">
      <alignment horizontal="center"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8" fillId="0" borderId="10"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10" fillId="6" borderId="19" xfId="0" applyFont="1" applyFill="1" applyBorder="1" applyAlignment="1" applyProtection="1">
      <alignment horizontal="left" vertical="center"/>
    </xf>
    <xf numFmtId="0" fontId="10" fillId="12" borderId="23" xfId="0" applyFont="1" applyFill="1" applyBorder="1" applyAlignment="1" applyProtection="1">
      <alignment horizontal="left" vertical="center"/>
    </xf>
    <xf numFmtId="0" fontId="10" fillId="6" borderId="23" xfId="0" applyFont="1" applyFill="1" applyBorder="1" applyAlignment="1" applyProtection="1">
      <alignment horizontal="left" vertical="center"/>
    </xf>
    <xf numFmtId="0" fontId="10" fillId="6" borderId="20" xfId="0" applyFont="1" applyFill="1" applyBorder="1" applyAlignment="1" applyProtection="1">
      <alignment horizontal="left" vertical="center"/>
    </xf>
    <xf numFmtId="0" fontId="10" fillId="12" borderId="19" xfId="0" applyFont="1" applyFill="1" applyBorder="1" applyAlignment="1" applyProtection="1">
      <alignment horizontal="left" vertical="center"/>
    </xf>
    <xf numFmtId="0" fontId="9" fillId="6" borderId="23" xfId="0" applyFont="1" applyFill="1" applyBorder="1" applyAlignment="1" applyProtection="1">
      <alignment horizontal="left" vertical="center"/>
    </xf>
    <xf numFmtId="0" fontId="9" fillId="6" borderId="20" xfId="0" applyFont="1" applyFill="1" applyBorder="1" applyAlignment="1" applyProtection="1">
      <alignment horizontal="left" vertical="center"/>
    </xf>
    <xf numFmtId="0" fontId="17" fillId="7" borderId="21" xfId="0" applyFont="1" applyFill="1" applyBorder="1" applyAlignment="1" applyProtection="1">
      <alignment horizontal="center" vertical="top" wrapText="1"/>
    </xf>
    <xf numFmtId="0" fontId="10" fillId="6" borderId="23" xfId="0" applyFont="1" applyFill="1" applyBorder="1" applyAlignment="1" applyProtection="1">
      <alignment horizontal="left" vertical="center" wrapText="1"/>
    </xf>
    <xf numFmtId="0" fontId="10" fillId="6" borderId="25" xfId="0" applyFont="1" applyFill="1" applyBorder="1" applyAlignment="1" applyProtection="1">
      <alignment horizontal="left" vertical="center" wrapText="1"/>
    </xf>
    <xf numFmtId="0" fontId="10" fillId="6" borderId="19" xfId="0" applyFont="1" applyFill="1" applyBorder="1" applyAlignment="1" applyProtection="1">
      <alignment horizontal="left" vertical="center" wrapText="1"/>
    </xf>
    <xf numFmtId="0" fontId="8" fillId="7" borderId="36" xfId="0" applyFont="1" applyFill="1" applyBorder="1" applyAlignment="1" applyProtection="1">
      <alignment horizontal="center" vertical="center"/>
    </xf>
    <xf numFmtId="0" fontId="8" fillId="7" borderId="21" xfId="0" applyFont="1" applyFill="1" applyBorder="1" applyAlignment="1" applyProtection="1">
      <alignment horizontal="center" vertical="center"/>
    </xf>
    <xf numFmtId="0" fontId="27" fillId="13" borderId="17" xfId="0" applyFont="1" applyFill="1" applyBorder="1" applyAlignment="1" applyProtection="1">
      <alignment horizontal="left" vertical="center"/>
    </xf>
    <xf numFmtId="0" fontId="27" fillId="13" borderId="19" xfId="0" applyFont="1" applyFill="1" applyBorder="1" applyAlignment="1" applyProtection="1">
      <alignment horizontal="left" vertical="center"/>
    </xf>
    <xf numFmtId="0" fontId="27" fillId="13" borderId="6" xfId="0" applyFont="1" applyFill="1" applyBorder="1" applyAlignment="1" applyProtection="1">
      <alignment horizontal="left" vertical="center"/>
    </xf>
    <xf numFmtId="0" fontId="8" fillId="2" borderId="36" xfId="0" applyFont="1" applyFill="1" applyBorder="1" applyAlignment="1" applyProtection="1">
      <alignment horizontal="center" vertical="center"/>
    </xf>
    <xf numFmtId="0" fontId="11" fillId="14" borderId="10" xfId="0" applyFont="1" applyFill="1" applyBorder="1" applyAlignment="1" applyProtection="1">
      <alignment vertical="center" wrapText="1"/>
    </xf>
    <xf numFmtId="0" fontId="8" fillId="14" borderId="5" xfId="0" applyFont="1" applyFill="1" applyBorder="1" applyAlignment="1" applyProtection="1">
      <alignment horizontal="center"/>
    </xf>
    <xf numFmtId="0" fontId="8" fillId="4" borderId="5" xfId="0" applyFont="1" applyFill="1" applyBorder="1" applyAlignment="1" applyProtection="1">
      <alignment horizontal="center"/>
    </xf>
    <xf numFmtId="0" fontId="8" fillId="2" borderId="35" xfId="0" applyFont="1" applyFill="1" applyBorder="1" applyAlignment="1" applyProtection="1">
      <alignment horizontal="center"/>
    </xf>
    <xf numFmtId="0" fontId="14" fillId="0" borderId="48" xfId="0" applyFont="1" applyFill="1" applyBorder="1" applyAlignment="1" applyProtection="1">
      <alignment horizontal="center" vertical="center"/>
    </xf>
    <xf numFmtId="0" fontId="10" fillId="0" borderId="44" xfId="0" applyFont="1" applyBorder="1" applyAlignment="1" applyProtection="1">
      <alignment vertical="center" wrapText="1"/>
    </xf>
    <xf numFmtId="0" fontId="33" fillId="4" borderId="10" xfId="0" applyFont="1" applyFill="1" applyBorder="1" applyAlignment="1" applyProtection="1">
      <alignment horizontal="center" vertical="center"/>
    </xf>
    <xf numFmtId="0" fontId="9" fillId="2" borderId="49" xfId="0" applyFont="1" applyFill="1" applyBorder="1" applyAlignment="1" applyProtection="1">
      <alignment vertical="center" wrapText="1"/>
    </xf>
    <xf numFmtId="0" fontId="14" fillId="14" borderId="30" xfId="0" applyFont="1" applyFill="1" applyBorder="1" applyAlignment="1" applyProtection="1">
      <alignment horizontal="center" vertical="center"/>
    </xf>
    <xf numFmtId="0" fontId="10" fillId="14" borderId="1" xfId="0" applyFont="1" applyFill="1" applyBorder="1" applyAlignment="1" applyProtection="1">
      <alignment vertical="center" wrapText="1"/>
    </xf>
    <xf numFmtId="0" fontId="9" fillId="2" borderId="26" xfId="0" applyFont="1" applyFill="1" applyBorder="1" applyAlignment="1" applyProtection="1">
      <alignment vertical="center" wrapText="1"/>
    </xf>
    <xf numFmtId="0" fontId="14" fillId="0" borderId="30" xfId="0" applyFont="1" applyFill="1" applyBorder="1" applyAlignment="1" applyProtection="1">
      <alignment horizontal="center" vertical="center"/>
    </xf>
    <xf numFmtId="0" fontId="10" fillId="0" borderId="1" xfId="0" applyFont="1" applyBorder="1" applyAlignment="1" applyProtection="1">
      <alignment vertical="center" wrapText="1"/>
    </xf>
    <xf numFmtId="0" fontId="14" fillId="0" borderId="22" xfId="0" applyFont="1" applyFill="1" applyBorder="1" applyAlignment="1" applyProtection="1">
      <alignment horizontal="center" vertical="center"/>
    </xf>
    <xf numFmtId="0" fontId="10" fillId="0" borderId="32" xfId="0" applyFont="1" applyBorder="1" applyAlignment="1" applyProtection="1">
      <alignment vertical="center" wrapText="1"/>
    </xf>
    <xf numFmtId="0" fontId="9" fillId="2" borderId="33" xfId="0" applyFont="1" applyFill="1" applyBorder="1" applyAlignment="1" applyProtection="1">
      <alignment vertical="center" wrapText="1"/>
    </xf>
    <xf numFmtId="0" fontId="14" fillId="14" borderId="28"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0" fillId="14" borderId="32" xfId="0" applyFont="1" applyFill="1" applyBorder="1" applyAlignment="1" applyProtection="1">
      <alignment vertical="center" wrapText="1"/>
    </xf>
    <xf numFmtId="0" fontId="3" fillId="0" borderId="1" xfId="0" applyFont="1" applyBorder="1" applyAlignment="1" applyProtection="1">
      <alignment vertical="center" wrapText="1"/>
    </xf>
    <xf numFmtId="0" fontId="9" fillId="2" borderId="31" xfId="0" applyFont="1" applyFill="1" applyBorder="1" applyAlignment="1" applyProtection="1">
      <alignment vertical="center" wrapText="1"/>
    </xf>
    <xf numFmtId="0" fontId="9" fillId="2" borderId="34" xfId="0" applyFont="1" applyFill="1" applyBorder="1" applyAlignment="1" applyProtection="1">
      <alignment vertical="center" wrapText="1"/>
    </xf>
    <xf numFmtId="0" fontId="3" fillId="14" borderId="1" xfId="0" applyFont="1" applyFill="1" applyBorder="1" applyAlignment="1" applyProtection="1">
      <alignment vertical="center" wrapText="1"/>
    </xf>
    <xf numFmtId="0" fontId="14" fillId="0" borderId="50" xfId="0" applyFont="1" applyFill="1" applyBorder="1" applyAlignment="1" applyProtection="1">
      <alignment horizontal="center" vertical="center"/>
    </xf>
    <xf numFmtId="0" fontId="10" fillId="0" borderId="51" xfId="0" applyFont="1" applyFill="1" applyBorder="1" applyAlignment="1" applyProtection="1">
      <alignment vertical="center" wrapText="1"/>
    </xf>
    <xf numFmtId="0" fontId="9" fillId="2" borderId="53" xfId="0" applyFont="1" applyFill="1" applyBorder="1" applyAlignment="1" applyProtection="1">
      <alignment vertical="center" wrapText="1"/>
    </xf>
    <xf numFmtId="0" fontId="9" fillId="6" borderId="0" xfId="0" applyFont="1" applyFill="1" applyBorder="1" applyAlignment="1" applyProtection="1">
      <alignment horizontal="left" vertical="center"/>
    </xf>
    <xf numFmtId="0" fontId="10" fillId="6" borderId="0" xfId="0" applyFont="1" applyFill="1" applyBorder="1" applyAlignment="1" applyProtection="1">
      <alignment horizontal="left" vertical="center"/>
    </xf>
    <xf numFmtId="0" fontId="9" fillId="7" borderId="1" xfId="0" applyFont="1" applyFill="1" applyBorder="1" applyAlignment="1" applyProtection="1">
      <alignment horizontal="center" vertical="center" wrapText="1"/>
      <protection locked="0"/>
    </xf>
    <xf numFmtId="0" fontId="9" fillId="7" borderId="32" xfId="0" applyFont="1" applyFill="1" applyBorder="1" applyAlignment="1" applyProtection="1">
      <alignment horizontal="center" vertical="center" wrapText="1"/>
      <protection locked="0"/>
    </xf>
    <xf numFmtId="1" fontId="8" fillId="0" borderId="0" xfId="0" applyNumberFormat="1" applyFont="1" applyBorder="1" applyAlignment="1" applyProtection="1">
      <alignment horizontal="center"/>
    </xf>
    <xf numFmtId="0" fontId="11" fillId="7" borderId="21" xfId="0" applyFont="1" applyFill="1" applyBorder="1" applyAlignment="1" applyProtection="1">
      <alignment horizontal="center" vertical="top" wrapText="1"/>
    </xf>
    <xf numFmtId="0" fontId="0" fillId="0" borderId="0" xfId="0" applyFill="1" applyBorder="1"/>
    <xf numFmtId="0" fontId="0" fillId="0" borderId="0" xfId="0" applyBorder="1"/>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165" fontId="8" fillId="0" borderId="20"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6" fillId="6" borderId="20"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9" fillId="7" borderId="32"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9" fillId="7" borderId="54" xfId="0" applyFont="1" applyFill="1" applyBorder="1" applyAlignment="1" applyProtection="1">
      <alignment horizontal="center" vertical="center" wrapText="1"/>
    </xf>
    <xf numFmtId="0" fontId="9" fillId="7" borderId="55" xfId="0" applyFont="1" applyFill="1" applyBorder="1" applyAlignment="1" applyProtection="1">
      <alignment horizontal="center" vertical="center" wrapText="1"/>
    </xf>
    <xf numFmtId="0" fontId="9" fillId="7" borderId="54" xfId="0" applyFont="1" applyFill="1" applyBorder="1" applyAlignment="1" applyProtection="1">
      <alignment horizontal="center" vertical="center"/>
    </xf>
    <xf numFmtId="0" fontId="9" fillId="7" borderId="55" xfId="0" applyFont="1" applyFill="1" applyBorder="1" applyAlignment="1" applyProtection="1">
      <alignment horizontal="center" vertical="center"/>
    </xf>
    <xf numFmtId="0" fontId="9" fillId="7" borderId="56"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7" borderId="57"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0" fontId="9" fillId="7" borderId="32" xfId="0" applyFont="1" applyFill="1" applyBorder="1" applyAlignment="1" applyProtection="1">
      <alignment horizontal="center" vertical="center"/>
    </xf>
    <xf numFmtId="0" fontId="9" fillId="7" borderId="3" xfId="0" applyFont="1" applyFill="1" applyBorder="1" applyAlignment="1" applyProtection="1">
      <alignment horizontal="center" vertical="center" wrapText="1"/>
    </xf>
    <xf numFmtId="0" fontId="9" fillId="7" borderId="43" xfId="0" applyFont="1" applyFill="1" applyBorder="1" applyAlignment="1" applyProtection="1">
      <alignment horizontal="center" vertical="center" wrapText="1"/>
    </xf>
    <xf numFmtId="0" fontId="9" fillId="11" borderId="45"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0" borderId="32" xfId="0" applyFont="1" applyFill="1" applyBorder="1" applyAlignment="1" applyProtection="1">
      <alignment horizontal="left" vertical="top" wrapText="1"/>
      <protection locked="0"/>
    </xf>
    <xf numFmtId="0" fontId="9" fillId="11" borderId="44"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5" borderId="2" xfId="0" applyFont="1" applyFill="1" applyBorder="1" applyAlignment="1" applyProtection="1">
      <alignment horizontal="center" vertical="top" wrapText="1"/>
      <protection locked="0"/>
    </xf>
    <xf numFmtId="0" fontId="9" fillId="10" borderId="11"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top" wrapText="1"/>
      <protection locked="0"/>
    </xf>
    <xf numFmtId="0" fontId="9" fillId="10" borderId="32" xfId="0" applyFont="1" applyFill="1" applyBorder="1" applyAlignment="1" applyProtection="1">
      <alignment horizontal="center" vertical="top" wrapText="1"/>
      <protection locked="0"/>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3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5" borderId="47" xfId="0" applyFont="1" applyFill="1" applyBorder="1" applyAlignment="1" applyProtection="1">
      <alignment horizontal="left" vertical="top" wrapText="1"/>
      <protection locked="0"/>
    </xf>
    <xf numFmtId="0" fontId="9" fillId="5" borderId="43" xfId="0" applyFont="1" applyFill="1" applyBorder="1" applyAlignment="1" applyProtection="1">
      <alignment horizontal="left" vertical="top" wrapText="1"/>
      <protection locked="0"/>
    </xf>
    <xf numFmtId="0" fontId="9" fillId="6" borderId="19" xfId="0" applyFont="1" applyFill="1" applyBorder="1" applyAlignment="1" applyProtection="1">
      <alignment horizontal="left" vertical="center" wrapText="1"/>
    </xf>
    <xf numFmtId="0" fontId="9" fillId="6" borderId="19" xfId="0" applyFont="1" applyFill="1" applyBorder="1" applyAlignment="1" applyProtection="1">
      <alignment horizontal="left" vertical="center"/>
    </xf>
    <xf numFmtId="0" fontId="9" fillId="12" borderId="23" xfId="0" applyFont="1" applyFill="1" applyBorder="1" applyAlignment="1" applyProtection="1">
      <alignment horizontal="left" vertical="center"/>
    </xf>
    <xf numFmtId="0" fontId="9" fillId="12" borderId="19" xfId="0" applyFont="1" applyFill="1" applyBorder="1" applyAlignment="1" applyProtection="1">
      <alignment horizontal="left" vertical="center"/>
    </xf>
    <xf numFmtId="0" fontId="9" fillId="6" borderId="25" xfId="0" applyFont="1" applyFill="1" applyBorder="1" applyAlignment="1" applyProtection="1">
      <alignment horizontal="left" vertical="top" wrapText="1"/>
    </xf>
    <xf numFmtId="0" fontId="9" fillId="6" borderId="7" xfId="0" applyFont="1" applyFill="1" applyBorder="1" applyAlignment="1" applyProtection="1">
      <alignment horizontal="left" vertical="top" wrapText="1"/>
    </xf>
    <xf numFmtId="0" fontId="9" fillId="2" borderId="46"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31" xfId="0" applyFont="1" applyFill="1" applyBorder="1" applyAlignment="1" applyProtection="1">
      <alignment horizontal="left" vertical="top" wrapText="1"/>
    </xf>
    <xf numFmtId="0" fontId="9" fillId="2" borderId="39"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9" fillId="12" borderId="25" xfId="0" applyFont="1" applyFill="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0" fillId="17" borderId="0" xfId="0" applyFill="1" applyAlignment="1">
      <alignment horizontal="center"/>
    </xf>
    <xf numFmtId="0" fontId="0" fillId="17" borderId="0" xfId="0" applyFill="1" applyAlignment="1">
      <alignment wrapText="1"/>
    </xf>
    <xf numFmtId="0" fontId="0" fillId="17" borderId="21" xfId="0" applyFill="1" applyBorder="1" applyAlignment="1" applyProtection="1">
      <alignment horizontal="center"/>
    </xf>
    <xf numFmtId="0" fontId="0" fillId="17" borderId="0" xfId="0" applyFill="1" applyBorder="1" applyAlignment="1" applyProtection="1">
      <alignment wrapText="1"/>
    </xf>
    <xf numFmtId="0" fontId="0" fillId="17" borderId="0" xfId="0" applyFill="1" applyBorder="1" applyAlignment="1" applyProtection="1">
      <alignment horizontal="center"/>
    </xf>
    <xf numFmtId="2" fontId="0" fillId="17" borderId="0" xfId="0" applyNumberFormat="1" applyFill="1" applyBorder="1" applyAlignment="1" applyProtection="1">
      <alignment horizontal="center"/>
    </xf>
    <xf numFmtId="0" fontId="8" fillId="17" borderId="8" xfId="0" applyFont="1" applyFill="1" applyBorder="1" applyAlignment="1" applyProtection="1">
      <alignment horizontal="center"/>
    </xf>
    <xf numFmtId="10" fontId="0" fillId="17" borderId="0" xfId="0" applyNumberFormat="1" applyFill="1" applyBorder="1" applyAlignment="1" applyProtection="1">
      <alignment horizontal="center"/>
    </xf>
    <xf numFmtId="0" fontId="0" fillId="17" borderId="8" xfId="0" applyFill="1" applyBorder="1" applyAlignment="1" applyProtection="1">
      <alignment horizontal="center"/>
    </xf>
    <xf numFmtId="0" fontId="0" fillId="17" borderId="0" xfId="0" applyFill="1"/>
    <xf numFmtId="0" fontId="1" fillId="17" borderId="0" xfId="0" applyFont="1" applyFill="1"/>
    <xf numFmtId="0" fontId="2" fillId="17" borderId="0" xfId="0" applyFont="1" applyFill="1"/>
    <xf numFmtId="0" fontId="8" fillId="7" borderId="27" xfId="0" applyFont="1" applyFill="1" applyBorder="1" applyAlignment="1" applyProtection="1">
      <alignment horizontal="center" vertical="center"/>
    </xf>
    <xf numFmtId="0" fontId="17" fillId="7" borderId="18" xfId="0" applyFont="1" applyFill="1" applyBorder="1" applyAlignment="1" applyProtection="1">
      <alignment horizontal="center" vertical="top" wrapText="1"/>
    </xf>
    <xf numFmtId="0" fontId="8" fillId="2" borderId="27" xfId="0" applyFont="1" applyFill="1" applyBorder="1" applyAlignment="1" applyProtection="1">
      <alignment horizontal="center" vertical="center"/>
    </xf>
    <xf numFmtId="0" fontId="19" fillId="12" borderId="24" xfId="0" applyFont="1" applyFill="1" applyBorder="1" applyAlignment="1" applyProtection="1">
      <alignment vertical="center" wrapText="1"/>
    </xf>
    <xf numFmtId="0" fontId="15" fillId="5" borderId="61" xfId="0" applyFont="1" applyFill="1" applyBorder="1" applyAlignment="1" applyProtection="1">
      <alignment horizontal="center"/>
    </xf>
    <xf numFmtId="0" fontId="15" fillId="5" borderId="62" xfId="0" applyFont="1" applyFill="1" applyBorder="1" applyAlignment="1" applyProtection="1">
      <alignment horizontal="center"/>
    </xf>
    <xf numFmtId="0" fontId="15" fillId="2" borderId="63" xfId="0" applyFont="1" applyFill="1" applyBorder="1" applyAlignment="1" applyProtection="1">
      <alignment horizontal="center"/>
    </xf>
    <xf numFmtId="0" fontId="14" fillId="0" borderId="50" xfId="0" applyFont="1" applyBorder="1" applyAlignment="1" applyProtection="1">
      <alignment horizontal="center" vertical="center"/>
    </xf>
    <xf numFmtId="0" fontId="10" fillId="10" borderId="51" xfId="0" applyFont="1" applyFill="1" applyBorder="1" applyAlignment="1" applyProtection="1">
      <alignment vertical="center" wrapText="1"/>
    </xf>
    <xf numFmtId="0" fontId="9" fillId="10" borderId="47" xfId="0" applyFont="1" applyFill="1" applyBorder="1" applyAlignment="1" applyProtection="1">
      <alignment horizontal="left" vertical="top" wrapText="1"/>
      <protection locked="0"/>
    </xf>
    <xf numFmtId="0" fontId="9" fillId="10" borderId="43" xfId="0" applyFont="1" applyFill="1" applyBorder="1" applyAlignment="1" applyProtection="1">
      <alignment horizontal="left" vertical="top" wrapText="1"/>
      <protection locked="0"/>
    </xf>
    <xf numFmtId="0" fontId="9" fillId="7" borderId="20" xfId="0" applyFont="1" applyFill="1" applyBorder="1" applyAlignment="1" applyProtection="1">
      <alignment horizontal="center" vertical="center" wrapText="1"/>
    </xf>
    <xf numFmtId="0" fontId="9" fillId="10" borderId="51" xfId="0" applyFont="1" applyFill="1" applyBorder="1" applyAlignment="1" applyProtection="1">
      <alignment horizontal="left" vertical="top" wrapText="1"/>
      <protection locked="0"/>
    </xf>
    <xf numFmtId="0" fontId="9" fillId="10" borderId="51"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xf>
    <xf numFmtId="0" fontId="9" fillId="7" borderId="59" xfId="0" applyFont="1" applyFill="1" applyBorder="1" applyAlignment="1" applyProtection="1">
      <alignment horizontal="center" vertical="center" wrapText="1"/>
    </xf>
    <xf numFmtId="0" fontId="9" fillId="2" borderId="60" xfId="0" applyFont="1" applyFill="1" applyBorder="1" applyAlignment="1" applyProtection="1">
      <alignment horizontal="left" vertical="top" wrapText="1"/>
    </xf>
    <xf numFmtId="0" fontId="19" fillId="0" borderId="17" xfId="0" applyFont="1" applyFill="1" applyBorder="1" applyAlignment="1" applyProtection="1">
      <alignment horizontal="center" vertical="center"/>
    </xf>
    <xf numFmtId="0" fontId="10" fillId="0" borderId="51" xfId="0" applyFont="1" applyFill="1" applyBorder="1" applyAlignment="1" applyProtection="1">
      <alignment horizontal="left" vertical="center" wrapText="1"/>
    </xf>
    <xf numFmtId="0" fontId="9" fillId="0" borderId="51" xfId="0" applyFont="1" applyFill="1" applyBorder="1" applyAlignment="1" applyProtection="1">
      <alignment horizontal="left" vertical="top" wrapText="1"/>
      <protection locked="0"/>
    </xf>
    <xf numFmtId="0" fontId="9" fillId="0" borderId="51" xfId="0" applyFont="1" applyFill="1" applyBorder="1" applyAlignment="1" applyProtection="1">
      <alignment horizontal="center" vertical="center" wrapText="1"/>
    </xf>
    <xf numFmtId="0" fontId="9" fillId="7" borderId="51" xfId="0" applyFont="1" applyFill="1" applyBorder="1" applyAlignment="1" applyProtection="1">
      <alignment horizontal="left" vertical="center"/>
    </xf>
    <xf numFmtId="0" fontId="10" fillId="7" borderId="51" xfId="0" applyFont="1" applyFill="1" applyBorder="1" applyAlignment="1" applyProtection="1">
      <alignment horizontal="left" vertical="center"/>
    </xf>
    <xf numFmtId="0" fontId="9" fillId="2" borderId="53" xfId="0" applyFont="1" applyFill="1" applyBorder="1" applyAlignment="1" applyProtection="1">
      <alignment horizontal="left" vertical="top" wrapText="1"/>
    </xf>
    <xf numFmtId="0" fontId="14" fillId="7" borderId="36" xfId="0" applyFont="1" applyFill="1" applyBorder="1" applyAlignment="1" applyProtection="1">
      <alignment horizontal="center" vertical="center"/>
    </xf>
    <xf numFmtId="0" fontId="19" fillId="12" borderId="29" xfId="0" applyFont="1" applyFill="1" applyBorder="1" applyAlignment="1" applyProtection="1">
      <alignment horizontal="left" vertical="center"/>
    </xf>
    <xf numFmtId="0" fontId="18" fillId="17" borderId="24" xfId="0" applyFont="1" applyFill="1" applyBorder="1" applyAlignment="1" applyProtection="1">
      <alignment horizontal="center" vertical="center"/>
    </xf>
    <xf numFmtId="0" fontId="18" fillId="17" borderId="23" xfId="0" applyFont="1" applyFill="1" applyBorder="1" applyAlignment="1" applyProtection="1">
      <alignment horizontal="center" vertical="center"/>
    </xf>
    <xf numFmtId="0" fontId="14" fillId="17" borderId="23" xfId="0" applyFont="1" applyFill="1" applyBorder="1" applyAlignment="1" applyProtection="1">
      <alignment horizontal="center"/>
    </xf>
    <xf numFmtId="0" fontId="8" fillId="17" borderId="25" xfId="0" applyFont="1" applyFill="1" applyBorder="1" applyProtection="1"/>
    <xf numFmtId="0" fontId="5" fillId="17" borderId="18" xfId="0" applyFont="1" applyFill="1" applyBorder="1" applyProtection="1"/>
    <xf numFmtId="0" fontId="5" fillId="17" borderId="20" xfId="0" applyFont="1" applyFill="1" applyBorder="1" applyProtection="1"/>
    <xf numFmtId="10" fontId="8" fillId="17" borderId="20" xfId="0" applyNumberFormat="1" applyFont="1" applyFill="1" applyBorder="1" applyAlignment="1" applyProtection="1">
      <alignment horizontal="center"/>
    </xf>
    <xf numFmtId="0" fontId="5" fillId="17" borderId="7" xfId="0" applyFont="1" applyFill="1" applyBorder="1" applyProtection="1"/>
    <xf numFmtId="0" fontId="8" fillId="6" borderId="24"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7"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7"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8" borderId="24"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9" borderId="17" xfId="0" applyFont="1" applyFill="1" applyBorder="1" applyAlignment="1">
      <alignment horizontal="center" vertical="center"/>
    </xf>
    <xf numFmtId="0" fontId="8" fillId="9" borderId="19" xfId="0" applyFont="1" applyFill="1" applyBorder="1" applyAlignment="1">
      <alignment horizontal="center" vertical="center"/>
    </xf>
    <xf numFmtId="0" fontId="8" fillId="9" borderId="6" xfId="0" applyFont="1" applyFill="1" applyBorder="1" applyAlignment="1">
      <alignment horizontal="center" vertical="center"/>
    </xf>
    <xf numFmtId="0" fontId="23" fillId="0" borderId="19"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27" fillId="2" borderId="23" xfId="0" applyFont="1" applyFill="1" applyBorder="1" applyAlignment="1" applyProtection="1">
      <alignment vertical="top" wrapText="1"/>
    </xf>
    <xf numFmtId="0" fontId="27" fillId="2" borderId="23" xfId="0" applyFont="1" applyFill="1" applyBorder="1" applyAlignment="1" applyProtection="1">
      <alignment vertical="top"/>
    </xf>
    <xf numFmtId="0" fontId="27" fillId="2" borderId="25" xfId="0" applyFont="1" applyFill="1" applyBorder="1" applyAlignment="1" applyProtection="1">
      <alignment vertical="top"/>
    </xf>
    <xf numFmtId="0" fontId="17" fillId="15" borderId="24" xfId="0" applyFont="1" applyFill="1" applyBorder="1" applyAlignment="1" applyProtection="1">
      <alignment horizontal="left" vertical="top" wrapText="1"/>
    </xf>
    <xf numFmtId="0" fontId="37" fillId="15" borderId="23" xfId="0" applyFont="1" applyFill="1" applyBorder="1" applyAlignment="1" applyProtection="1">
      <alignment horizontal="left" vertical="top" wrapText="1"/>
    </xf>
    <xf numFmtId="0" fontId="37" fillId="15" borderId="25" xfId="0" applyFont="1" applyFill="1" applyBorder="1" applyAlignment="1" applyProtection="1">
      <alignment horizontal="left" vertical="top" wrapText="1"/>
    </xf>
    <xf numFmtId="0" fontId="26" fillId="13" borderId="29"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7" fillId="15" borderId="18" xfId="0" applyFont="1" applyFill="1" applyBorder="1" applyAlignment="1" applyProtection="1">
      <alignment horizontal="left" vertical="top" wrapText="1"/>
    </xf>
    <xf numFmtId="0" fontId="17" fillId="15" borderId="20" xfId="0" applyFont="1" applyFill="1" applyBorder="1" applyAlignment="1" applyProtection="1">
      <alignment horizontal="left" vertical="top" wrapText="1"/>
    </xf>
    <xf numFmtId="0" fontId="17" fillId="15" borderId="7" xfId="0" applyFont="1" applyFill="1" applyBorder="1" applyAlignment="1" applyProtection="1">
      <alignment horizontal="left" vertical="top" wrapText="1"/>
    </xf>
    <xf numFmtId="0" fontId="31" fillId="13" borderId="17" xfId="0" applyFont="1" applyFill="1" applyBorder="1" applyAlignment="1" applyProtection="1">
      <alignment horizontal="left" vertical="top" wrapText="1"/>
    </xf>
    <xf numFmtId="0" fontId="27" fillId="13" borderId="19"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20"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9" xfId="0" applyFont="1" applyFill="1" applyBorder="1" applyAlignment="1" applyProtection="1">
      <alignment wrapText="1"/>
    </xf>
    <xf numFmtId="0" fontId="26" fillId="13" borderId="19" xfId="0" applyFont="1" applyFill="1" applyBorder="1" applyAlignment="1" applyProtection="1">
      <alignment wrapText="1"/>
    </xf>
    <xf numFmtId="0" fontId="26" fillId="13" borderId="6" xfId="0" applyFont="1" applyFill="1" applyBorder="1" applyAlignment="1" applyProtection="1">
      <alignment wrapText="1"/>
    </xf>
    <xf numFmtId="0" fontId="17" fillId="15" borderId="36" xfId="0" applyFont="1" applyFill="1" applyBorder="1" applyAlignment="1" applyProtection="1">
      <alignment vertical="top" wrapText="1"/>
    </xf>
    <xf numFmtId="0" fontId="17" fillId="15" borderId="37" xfId="0" applyFont="1" applyFill="1" applyBorder="1" applyAlignment="1" applyProtection="1">
      <alignment vertical="top" wrapText="1"/>
    </xf>
    <xf numFmtId="0" fontId="17" fillId="15" borderId="38" xfId="0" applyFont="1" applyFill="1" applyBorder="1" applyAlignment="1" applyProtection="1">
      <alignment vertical="top" wrapText="1"/>
    </xf>
    <xf numFmtId="0" fontId="17" fillId="2" borderId="36" xfId="0" applyFont="1" applyFill="1" applyBorder="1" applyAlignment="1" applyProtection="1">
      <alignment vertical="top" wrapText="1"/>
    </xf>
    <xf numFmtId="0" fontId="17" fillId="2" borderId="37" xfId="0" applyFont="1" applyFill="1" applyBorder="1" applyAlignment="1" applyProtection="1">
      <alignment vertical="top" wrapText="1"/>
    </xf>
    <xf numFmtId="0" fontId="17" fillId="2" borderId="38"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zoomScaleNormal="100" zoomScaleSheetLayoutView="100"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6"/>
      <c r="B1" s="262" t="s">
        <v>148</v>
      </c>
      <c r="C1" s="263"/>
      <c r="D1" s="264"/>
    </row>
    <row r="2" spans="1:4" ht="16.5" thickBot="1" x14ac:dyDescent="0.3">
      <c r="A2" s="271" t="s">
        <v>15</v>
      </c>
      <c r="B2" s="272"/>
      <c r="C2" s="272"/>
      <c r="D2" s="273"/>
    </row>
    <row r="3" spans="1:4" ht="16.5" thickBot="1" x14ac:dyDescent="0.3">
      <c r="A3" s="7" t="s">
        <v>16</v>
      </c>
      <c r="B3" s="69"/>
      <c r="C3" s="5" t="s">
        <v>17</v>
      </c>
      <c r="D3" s="70"/>
    </row>
    <row r="4" spans="1:4" ht="16.5" thickBot="1" x14ac:dyDescent="0.3">
      <c r="A4" s="8" t="s">
        <v>6</v>
      </c>
      <c r="B4" s="69"/>
      <c r="C4" s="5" t="s">
        <v>18</v>
      </c>
      <c r="D4" s="71"/>
    </row>
    <row r="5" spans="1:4" ht="16.5" thickBot="1" x14ac:dyDescent="0.3">
      <c r="A5" s="7" t="s">
        <v>7</v>
      </c>
      <c r="B5" s="69"/>
      <c r="C5" s="5" t="s">
        <v>19</v>
      </c>
      <c r="D5" s="71"/>
    </row>
    <row r="6" spans="1:4" ht="16.5" thickBot="1" x14ac:dyDescent="0.3">
      <c r="A6" s="7" t="s">
        <v>20</v>
      </c>
      <c r="B6" s="69"/>
      <c r="C6" s="9" t="s">
        <v>21</v>
      </c>
      <c r="D6" s="71"/>
    </row>
    <row r="7" spans="1:4" ht="16.5" thickBot="1" x14ac:dyDescent="0.3">
      <c r="A7" s="265" t="s">
        <v>22</v>
      </c>
      <c r="B7" s="266"/>
      <c r="C7" s="266"/>
      <c r="D7" s="267"/>
    </row>
    <row r="8" spans="1:4" ht="16.5" thickBot="1" x14ac:dyDescent="0.3">
      <c r="A8" s="72" t="s">
        <v>23</v>
      </c>
      <c r="B8" s="126"/>
      <c r="C8" s="127" t="s">
        <v>24</v>
      </c>
      <c r="D8" s="128"/>
    </row>
    <row r="9" spans="1:4" ht="16.5" thickBot="1" x14ac:dyDescent="0.3">
      <c r="A9" s="73" t="s">
        <v>8</v>
      </c>
      <c r="B9" s="129" t="s">
        <v>9</v>
      </c>
      <c r="C9" s="129" t="s">
        <v>25</v>
      </c>
      <c r="D9" s="129" t="s">
        <v>26</v>
      </c>
    </row>
    <row r="10" spans="1:4" ht="16.5" thickBot="1" x14ac:dyDescent="0.3">
      <c r="A10" s="74" t="s">
        <v>10</v>
      </c>
      <c r="B10" s="122">
        <f>'Section 1'!$I$73</f>
        <v>0</v>
      </c>
      <c r="C10" s="129">
        <v>367.5</v>
      </c>
      <c r="D10" s="129"/>
    </row>
    <row r="11" spans="1:4" ht="16.5" thickBot="1" x14ac:dyDescent="0.3">
      <c r="A11" s="74" t="s">
        <v>11</v>
      </c>
      <c r="B11" s="130">
        <f>'Section 2'!F33</f>
        <v>0</v>
      </c>
      <c r="C11" s="129">
        <v>81</v>
      </c>
      <c r="D11" s="129"/>
    </row>
    <row r="12" spans="1:4" ht="16.5" thickBot="1" x14ac:dyDescent="0.3">
      <c r="A12" s="74" t="s">
        <v>12</v>
      </c>
      <c r="B12" s="131">
        <f>B10+B11</f>
        <v>0</v>
      </c>
      <c r="C12" s="132">
        <f>SUM(C10:C11)</f>
        <v>448.5</v>
      </c>
      <c r="D12" s="132"/>
    </row>
    <row r="13" spans="1:4" ht="16.5" thickBot="1" x14ac:dyDescent="0.3">
      <c r="A13" s="74" t="s">
        <v>13</v>
      </c>
      <c r="B13" s="133">
        <f>B12/C12</f>
        <v>0</v>
      </c>
      <c r="C13" s="134"/>
      <c r="D13" s="135"/>
    </row>
    <row r="14" spans="1:4" ht="16.5" thickBot="1" x14ac:dyDescent="0.3">
      <c r="A14" s="268" t="s">
        <v>27</v>
      </c>
      <c r="B14" s="269"/>
      <c r="C14" s="269"/>
      <c r="D14" s="270"/>
    </row>
    <row r="15" spans="1:4" ht="16.5" thickBot="1" x14ac:dyDescent="0.3">
      <c r="A15" s="136" t="s">
        <v>28</v>
      </c>
      <c r="B15" s="137"/>
      <c r="C15" s="260" t="s">
        <v>29</v>
      </c>
      <c r="D15" s="261"/>
    </row>
    <row r="16" spans="1:4" ht="16.5" thickBot="1" x14ac:dyDescent="0.3">
      <c r="A16" s="136" t="s">
        <v>30</v>
      </c>
      <c r="B16" s="137"/>
      <c r="C16" s="254"/>
      <c r="D16" s="255"/>
    </row>
    <row r="17" spans="1:4" ht="16.5" thickBot="1" x14ac:dyDescent="0.3">
      <c r="A17" s="138" t="s">
        <v>31</v>
      </c>
      <c r="B17" s="137"/>
      <c r="C17" s="256"/>
      <c r="D17" s="257"/>
    </row>
    <row r="18" spans="1:4" ht="16.5" thickBot="1" x14ac:dyDescent="0.3">
      <c r="A18" s="136" t="s">
        <v>30</v>
      </c>
      <c r="B18" s="139"/>
      <c r="C18" s="258"/>
      <c r="D18" s="259"/>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topLeftCell="A7" zoomScaleNormal="100" zoomScalePageLayoutView="70" workbookViewId="0">
      <selection activeCell="C9" sqref="C9"/>
    </sheetView>
  </sheetViews>
  <sheetFormatPr defaultColWidth="8.85546875" defaultRowHeight="15" x14ac:dyDescent="0.25"/>
  <cols>
    <col min="1" max="1" width="10.7109375" style="11" customWidth="1"/>
    <col min="2" max="2" width="75.7109375" style="1" customWidth="1"/>
    <col min="3" max="3" width="24.7109375" style="11" customWidth="1"/>
    <col min="4" max="4" width="6.7109375" style="11" customWidth="1"/>
    <col min="5" max="5" width="24.7109375" style="11" customWidth="1"/>
    <col min="6" max="6" width="6.7109375" style="11" customWidth="1"/>
    <col min="7" max="7" width="24.7109375" style="11" customWidth="1"/>
    <col min="8" max="8" width="6.7109375" style="11" customWidth="1"/>
    <col min="9" max="9" width="12.7109375" style="11" customWidth="1"/>
    <col min="10" max="10" width="24.7109375" style="11" customWidth="1"/>
    <col min="11" max="14" width="8.85546875" style="12"/>
  </cols>
  <sheetData>
    <row r="1" spans="1:14" s="4" customFormat="1" ht="36" customHeight="1" thickBot="1" x14ac:dyDescent="0.3">
      <c r="A1" s="220" t="s">
        <v>32</v>
      </c>
      <c r="B1" s="282" t="s">
        <v>147</v>
      </c>
      <c r="C1" s="283"/>
      <c r="D1" s="283"/>
      <c r="E1" s="283"/>
      <c r="F1" s="283"/>
      <c r="G1" s="283"/>
      <c r="H1" s="283"/>
      <c r="I1" s="283"/>
      <c r="J1" s="284"/>
      <c r="K1" s="12"/>
      <c r="L1" s="12"/>
      <c r="M1" s="12"/>
      <c r="N1" s="12"/>
    </row>
    <row r="2" spans="1:14" s="4" customFormat="1" ht="212.1" customHeight="1" thickBot="1" x14ac:dyDescent="0.3">
      <c r="A2" s="123"/>
      <c r="B2" s="276" t="s">
        <v>146</v>
      </c>
      <c r="C2" s="277"/>
      <c r="D2" s="277"/>
      <c r="E2" s="277"/>
      <c r="F2" s="277"/>
      <c r="G2" s="277"/>
      <c r="H2" s="277"/>
      <c r="I2" s="277"/>
      <c r="J2" s="278"/>
      <c r="K2" s="12"/>
      <c r="L2" s="12"/>
      <c r="M2" s="12"/>
      <c r="N2" s="12"/>
    </row>
    <row r="3" spans="1:14" s="125" customFormat="1" ht="219.95" customHeight="1" x14ac:dyDescent="0.25">
      <c r="A3" s="82"/>
      <c r="B3" s="279" t="s">
        <v>145</v>
      </c>
      <c r="C3" s="280"/>
      <c r="D3" s="280"/>
      <c r="E3" s="280"/>
      <c r="F3" s="280"/>
      <c r="G3" s="280"/>
      <c r="H3" s="280"/>
      <c r="I3" s="280"/>
      <c r="J3" s="281"/>
      <c r="K3" s="124"/>
      <c r="L3" s="124"/>
      <c r="M3" s="124"/>
      <c r="N3" s="124"/>
    </row>
    <row r="4" spans="1:14" s="4" customFormat="1" ht="230.1" customHeight="1" thickBot="1" x14ac:dyDescent="0.3">
      <c r="A4" s="82"/>
      <c r="B4" s="285" t="s">
        <v>144</v>
      </c>
      <c r="C4" s="286"/>
      <c r="D4" s="286"/>
      <c r="E4" s="286"/>
      <c r="F4" s="286"/>
      <c r="G4" s="286"/>
      <c r="H4" s="286"/>
      <c r="I4" s="286"/>
      <c r="J4" s="287"/>
      <c r="K4" s="12"/>
      <c r="L4" s="12"/>
      <c r="M4" s="12"/>
      <c r="N4" s="12"/>
    </row>
    <row r="5" spans="1:14" s="4" customFormat="1" ht="159.94999999999999" customHeight="1" thickBot="1" x14ac:dyDescent="0.3">
      <c r="A5" s="82"/>
      <c r="B5" s="291" t="s">
        <v>143</v>
      </c>
      <c r="C5" s="292"/>
      <c r="D5" s="292"/>
      <c r="E5" s="292"/>
      <c r="F5" s="292"/>
      <c r="G5" s="292"/>
      <c r="H5" s="292"/>
      <c r="I5" s="292"/>
      <c r="J5" s="293"/>
      <c r="K5" s="12"/>
      <c r="L5" s="12"/>
      <c r="M5" s="12"/>
      <c r="N5" s="12"/>
    </row>
    <row r="6" spans="1:14" s="4" customFormat="1" ht="24.95" customHeight="1" thickBot="1" x14ac:dyDescent="0.3">
      <c r="A6" s="221"/>
      <c r="B6" s="288" t="s">
        <v>120</v>
      </c>
      <c r="C6" s="289"/>
      <c r="D6" s="289"/>
      <c r="E6" s="289"/>
      <c r="F6" s="289"/>
      <c r="G6" s="289"/>
      <c r="H6" s="289"/>
      <c r="I6" s="289"/>
      <c r="J6" s="290"/>
      <c r="K6" s="12"/>
      <c r="L6" s="12"/>
      <c r="M6" s="12"/>
      <c r="N6" s="12"/>
    </row>
    <row r="7" spans="1:14" s="17" customFormat="1" ht="24" thickBot="1" x14ac:dyDescent="0.25">
      <c r="A7" s="222" t="s">
        <v>32</v>
      </c>
      <c r="B7" s="223" t="s">
        <v>99</v>
      </c>
      <c r="C7" s="224" t="s">
        <v>36</v>
      </c>
      <c r="D7" s="224"/>
      <c r="E7" s="224" t="s">
        <v>37</v>
      </c>
      <c r="F7" s="224"/>
      <c r="G7" s="224" t="s">
        <v>38</v>
      </c>
      <c r="H7" s="225"/>
      <c r="I7" s="225" t="s">
        <v>141</v>
      </c>
      <c r="J7" s="226" t="s">
        <v>14</v>
      </c>
      <c r="K7" s="16"/>
      <c r="L7" s="16"/>
      <c r="M7" s="16"/>
      <c r="N7" s="16"/>
    </row>
    <row r="8" spans="1:14" s="17" customFormat="1" ht="27" customHeight="1" thickBot="1" x14ac:dyDescent="0.3">
      <c r="A8" s="55" t="s">
        <v>132</v>
      </c>
      <c r="B8" s="34" t="s">
        <v>98</v>
      </c>
      <c r="C8" s="83"/>
      <c r="D8" s="83"/>
      <c r="E8" s="83"/>
      <c r="F8" s="83"/>
      <c r="G8" s="83"/>
      <c r="H8" s="83"/>
      <c r="I8" s="83"/>
      <c r="J8" s="84"/>
      <c r="K8" s="16"/>
      <c r="L8" s="16"/>
      <c r="M8" s="16"/>
      <c r="N8" s="16"/>
    </row>
    <row r="9" spans="1:14" s="10" customFormat="1" ht="44.25" thickBot="1" x14ac:dyDescent="0.3">
      <c r="A9" s="47">
        <v>1</v>
      </c>
      <c r="B9" s="48" t="s">
        <v>56</v>
      </c>
      <c r="C9" s="166"/>
      <c r="D9" s="140"/>
      <c r="E9" s="170"/>
      <c r="F9" s="140"/>
      <c r="G9" s="170"/>
      <c r="H9" s="140"/>
      <c r="I9" s="149"/>
      <c r="J9" s="199"/>
      <c r="K9" s="13"/>
      <c r="L9" s="13"/>
      <c r="M9" s="13"/>
      <c r="N9" s="13"/>
    </row>
    <row r="10" spans="1:14" s="10" customFormat="1" ht="102" thickBot="1" x14ac:dyDescent="0.3">
      <c r="A10" s="14">
        <v>2</v>
      </c>
      <c r="B10" s="44" t="s">
        <v>55</v>
      </c>
      <c r="C10" s="167"/>
      <c r="D10" s="141"/>
      <c r="E10" s="171"/>
      <c r="F10" s="141"/>
      <c r="G10" s="161"/>
      <c r="H10" s="150"/>
      <c r="I10" s="149">
        <f>CONCATENATE(IF(OR(D10=3,F10=3),7,),IF(AND(D10=2,F10=2),4.67,),IF(AND(D10=1,F10=1),2.33,),IF(AND(D10=0,F10=0),0,),IF(AND(D10=2,F10=1),4.67,),IF(AND(D10=2,F10=0),4.67,),IF(AND(D10=1,F10=2),4.67,),IF(AND(D10=1,F10=0),2.33,),IF(AND(D10=0,F10=2),4.67,),IF(AND(D10=0,F10=1),2.33,))+0</f>
        <v>0</v>
      </c>
      <c r="J10" s="200"/>
      <c r="K10" s="13"/>
      <c r="L10" s="13"/>
      <c r="M10" s="13"/>
      <c r="N10" s="13"/>
    </row>
    <row r="11" spans="1:14" s="32" customFormat="1" ht="30" thickBot="1" x14ac:dyDescent="0.3">
      <c r="A11" s="26">
        <v>3</v>
      </c>
      <c r="B11" s="63" t="s">
        <v>125</v>
      </c>
      <c r="C11" s="168"/>
      <c r="D11" s="142"/>
      <c r="E11" s="147"/>
      <c r="F11" s="147"/>
      <c r="G11" s="147"/>
      <c r="H11" s="151"/>
      <c r="I11" s="149">
        <f>CONCATENATE(IF(D11=1,0.5,),IF(D11=0,0,))+0</f>
        <v>0</v>
      </c>
      <c r="J11" s="201"/>
      <c r="K11" s="33"/>
      <c r="L11" s="33"/>
      <c r="M11" s="33"/>
      <c r="N11" s="33"/>
    </row>
    <row r="12" spans="1:14" s="32" customFormat="1" ht="30" thickBot="1" x14ac:dyDescent="0.3">
      <c r="A12" s="26">
        <v>4</v>
      </c>
      <c r="B12" s="63" t="s">
        <v>126</v>
      </c>
      <c r="C12" s="168"/>
      <c r="D12" s="142"/>
      <c r="E12" s="147"/>
      <c r="F12" s="147"/>
      <c r="G12" s="147"/>
      <c r="H12" s="151"/>
      <c r="I12" s="149">
        <f>CONCATENATE(IF(D12=1,0.5,),IF(D12=0,0,))+0</f>
        <v>0</v>
      </c>
      <c r="J12" s="201"/>
      <c r="K12" s="33"/>
      <c r="L12" s="33"/>
      <c r="M12" s="33"/>
      <c r="N12" s="33"/>
    </row>
    <row r="13" spans="1:14" s="10" customFormat="1" ht="44.25" thickBot="1" x14ac:dyDescent="0.3">
      <c r="A13" s="26">
        <v>5</v>
      </c>
      <c r="B13" s="19" t="s">
        <v>58</v>
      </c>
      <c r="C13" s="169"/>
      <c r="D13" s="141"/>
      <c r="E13" s="169"/>
      <c r="F13" s="141"/>
      <c r="G13" s="148"/>
      <c r="H13" s="152"/>
      <c r="I13" s="149">
        <f>CONCATENATE(IF(OR(D13=3,F13=3),7,),IF(AND(D13=2,F13=2),4.67,),IF(AND(D13=1,F13=1),2.33,),IF(AND(D13=0,F13=0),0,),IF(AND(D13=2,F13=1),4.67,),IF(AND(D13=2,F13=0),4.67,),IF(AND(D13=1,F13=2),4.67,),IF(AND(D13=1,F13=0),2.33,),IF(AND(D13=0,F13=2),4.67,),IF(AND(D13=0,F13=1),2.33,))+0</f>
        <v>0</v>
      </c>
      <c r="J13" s="202"/>
      <c r="K13" s="13"/>
      <c r="L13" s="13"/>
      <c r="M13" s="13"/>
      <c r="N13" s="13"/>
    </row>
    <row r="14" spans="1:14" s="10" customFormat="1" ht="27" customHeight="1" thickBot="1" x14ac:dyDescent="0.3">
      <c r="A14" s="56" t="s">
        <v>132</v>
      </c>
      <c r="B14" s="21" t="s">
        <v>100</v>
      </c>
      <c r="C14" s="193"/>
      <c r="D14" s="85"/>
      <c r="E14" s="193"/>
      <c r="F14" s="85"/>
      <c r="G14" s="193"/>
      <c r="H14" s="85"/>
      <c r="I14" s="85"/>
      <c r="J14" s="203"/>
      <c r="K14" s="13"/>
      <c r="L14" s="13"/>
      <c r="M14" s="13"/>
      <c r="N14" s="13"/>
    </row>
    <row r="15" spans="1:14" s="13" customFormat="1" ht="44.25" thickBot="1" x14ac:dyDescent="0.3">
      <c r="A15" s="15">
        <v>6</v>
      </c>
      <c r="B15" s="30" t="s">
        <v>57</v>
      </c>
      <c r="C15" s="178"/>
      <c r="D15" s="140"/>
      <c r="E15" s="178"/>
      <c r="F15" s="140"/>
      <c r="G15" s="178"/>
      <c r="H15" s="140"/>
      <c r="I15" s="149"/>
      <c r="J15" s="204"/>
    </row>
    <row r="16" spans="1:14" s="10" customFormat="1" ht="87" thickBot="1" x14ac:dyDescent="0.3">
      <c r="A16" s="26">
        <v>7</v>
      </c>
      <c r="B16" s="29" t="s">
        <v>59</v>
      </c>
      <c r="C16" s="172"/>
      <c r="D16" s="142"/>
      <c r="E16" s="174"/>
      <c r="F16" s="142"/>
      <c r="G16" s="162"/>
      <c r="H16" s="153"/>
      <c r="I16" s="149">
        <f>CONCATENATE(IF(OR(D16=3,F16=3),7.5,),IF(AND(D16=2,F16=2),5,),IF(AND(D16=1,F16=1),2.5,),IF(AND(D16=0,F16=0),0,),IF(AND(D16=2,F16=1),5,),IF(AND(D16=2,F16=0),5,),IF(AND(D16=1,F16=2),5,),IF(AND(D16=1,F16=0),2.5,),IF(AND(D16=0,F16=2),5,),IF(AND(D16=0,F16=1),2.5,))+0</f>
        <v>0</v>
      </c>
      <c r="J16" s="201"/>
      <c r="K16" s="13"/>
      <c r="L16" s="13"/>
      <c r="M16" s="13"/>
      <c r="N16" s="13"/>
    </row>
    <row r="17" spans="1:14" s="10" customFormat="1" ht="44.25" thickBot="1" x14ac:dyDescent="0.3">
      <c r="A17" s="14">
        <v>8</v>
      </c>
      <c r="B17" s="31" t="s">
        <v>60</v>
      </c>
      <c r="C17" s="173"/>
      <c r="D17" s="141"/>
      <c r="E17" s="175"/>
      <c r="F17" s="141"/>
      <c r="G17" s="163"/>
      <c r="H17" s="154"/>
      <c r="I17" s="149">
        <f>CONCATENATE(IF(OR(D17=3,F17=3),7.5,),IF(AND(D17=2,F17=2),5,),IF(AND(D17=1,F17=1),2.5,),IF(AND(D17=0,F17=0),0,),IF(AND(D17=2,F17=1),5,),IF(AND(D17=2,F17=0),5,),IF(AND(D17=1,F17=2),5,),IF(AND(D17=1,F17=0),2.5,),IF(AND(D17=0,F17=2),5,),IF(AND(D17=0,F17=1),2.5,))+0</f>
        <v>0</v>
      </c>
      <c r="J17" s="202"/>
      <c r="K17" s="13"/>
      <c r="L17" s="13"/>
      <c r="M17" s="13"/>
      <c r="N17" s="13"/>
    </row>
    <row r="18" spans="1:14" s="10" customFormat="1" ht="24" thickBot="1" x14ac:dyDescent="0.3">
      <c r="A18" s="56" t="s">
        <v>132</v>
      </c>
      <c r="B18" s="21" t="s">
        <v>101</v>
      </c>
      <c r="C18" s="194"/>
      <c r="D18" s="75"/>
      <c r="E18" s="194"/>
      <c r="F18" s="75"/>
      <c r="G18" s="194"/>
      <c r="H18" s="75"/>
      <c r="I18" s="75"/>
      <c r="J18" s="203"/>
      <c r="K18" s="13"/>
      <c r="L18" s="13"/>
      <c r="M18" s="13"/>
      <c r="N18" s="13"/>
    </row>
    <row r="19" spans="1:14" s="10" customFormat="1" ht="101.25" thickBot="1" x14ac:dyDescent="0.3">
      <c r="A19" s="27">
        <v>9</v>
      </c>
      <c r="B19" s="30" t="s">
        <v>61</v>
      </c>
      <c r="C19" s="176"/>
      <c r="D19" s="140"/>
      <c r="E19" s="178"/>
      <c r="F19" s="140"/>
      <c r="G19" s="178"/>
      <c r="H19" s="140"/>
      <c r="I19" s="149"/>
      <c r="J19" s="204"/>
      <c r="K19" s="13"/>
      <c r="L19" s="13"/>
      <c r="M19" s="13"/>
      <c r="N19" s="13"/>
    </row>
    <row r="20" spans="1:14" s="10" customFormat="1" ht="115.5" thickBot="1" x14ac:dyDescent="0.3">
      <c r="A20" s="26">
        <v>10</v>
      </c>
      <c r="B20" s="29" t="s">
        <v>65</v>
      </c>
      <c r="C20" s="177"/>
      <c r="D20" s="142"/>
      <c r="E20" s="179"/>
      <c r="F20" s="142"/>
      <c r="G20" s="164"/>
      <c r="H20" s="155"/>
      <c r="I20" s="149">
        <f>CONCATENATE(IF(OR(D20=3,F20=3),7.5,),IF(AND(D20=2,F20=2),5,),IF(AND(D20=1,F20=1),2.5,),IF(AND(D20=0,F20=0),0,),IF(AND(D20=2,F20=1),5,),IF(AND(D20=2,F20=0),5,),IF(AND(D20=1,F20=2),5,),IF(AND(D20=1,F20=0),2.5,),IF(AND(D20=0,F20=2),5,),IF(AND(D20=0,F20=1),2.5,))+0</f>
        <v>0</v>
      </c>
      <c r="J20" s="204"/>
      <c r="K20" s="13"/>
      <c r="L20" s="13"/>
      <c r="M20" s="13"/>
      <c r="N20" s="13"/>
    </row>
    <row r="21" spans="1:14" s="10" customFormat="1" ht="44.25" thickBot="1" x14ac:dyDescent="0.3">
      <c r="A21" s="227">
        <v>11</v>
      </c>
      <c r="B21" s="228" t="s">
        <v>64</v>
      </c>
      <c r="C21" s="229"/>
      <c r="D21" s="146"/>
      <c r="E21" s="230"/>
      <c r="F21" s="146"/>
      <c r="G21" s="165"/>
      <c r="H21" s="231"/>
      <c r="I21" s="149">
        <f>CONCATENATE(IF(OR(D21=3,F21=3),7.5,),IF(AND(D21=2,F21=2),5,),IF(AND(D21=1,F21=1),2.5,),IF(AND(D21=0,F21=0),0,),IF(AND(D21=2,F21=1),5,),IF(AND(D21=2,F21=0),5,),IF(AND(D21=1,F21=2),5,),IF(AND(D21=1,F21=0),2.5,),IF(AND(D21=0,F21=2),5,),IF(AND(D21=0,F21=1),2.5,))+0</f>
        <v>0</v>
      </c>
      <c r="J21" s="207"/>
      <c r="K21" s="13"/>
      <c r="L21" s="13"/>
      <c r="M21" s="13"/>
      <c r="N21" s="13"/>
    </row>
    <row r="22" spans="1:14" s="10" customFormat="1" ht="24" thickBot="1" x14ac:dyDescent="0.3">
      <c r="A22" s="56" t="s">
        <v>132</v>
      </c>
      <c r="B22" s="21" t="s">
        <v>62</v>
      </c>
      <c r="C22" s="194"/>
      <c r="D22" s="75"/>
      <c r="E22" s="194"/>
      <c r="F22" s="75"/>
      <c r="G22" s="194"/>
      <c r="H22" s="75"/>
      <c r="I22" s="75"/>
      <c r="J22" s="203"/>
      <c r="K22" s="13"/>
      <c r="L22" s="13"/>
      <c r="M22" s="13"/>
      <c r="N22" s="13"/>
    </row>
    <row r="23" spans="1:14" s="10" customFormat="1" ht="44.25" thickBot="1" x14ac:dyDescent="0.3">
      <c r="A23" s="28">
        <v>12</v>
      </c>
      <c r="B23" s="45" t="s">
        <v>63</v>
      </c>
      <c r="C23" s="180"/>
      <c r="D23" s="140"/>
      <c r="E23" s="183"/>
      <c r="F23" s="140"/>
      <c r="G23" s="183"/>
      <c r="H23" s="140"/>
      <c r="I23" s="149"/>
      <c r="J23" s="200"/>
      <c r="K23" s="13"/>
      <c r="L23" s="13"/>
      <c r="M23" s="13"/>
      <c r="N23" s="13"/>
    </row>
    <row r="24" spans="1:14" s="10" customFormat="1" ht="101.25" thickBot="1" x14ac:dyDescent="0.3">
      <c r="A24" s="26">
        <v>13</v>
      </c>
      <c r="B24" s="29" t="s">
        <v>66</v>
      </c>
      <c r="C24" s="181"/>
      <c r="D24" s="141"/>
      <c r="E24" s="181"/>
      <c r="F24" s="141"/>
      <c r="G24" s="147"/>
      <c r="H24" s="151"/>
      <c r="I24" s="149">
        <f>CONCATENATE(IF(OR(D24=3,F24=3),14,),IF(AND(D24=2,F24=2),9.34,),IF(AND(D24=1,F24=1),4.67,),IF(AND(D24=0,F24=0),0,),IF(AND(D24=2,F24=1),9.34,),IF(AND(D24=2,F24=0),9.34,),IF(AND(D24=1,F24=2),9.34,),IF(AND(D24=1,F24=0),4.67,),IF(AND(D24=0,F24=2),9.34,),IF(AND(D24=0,F24=1),4.67,))+0</f>
        <v>0</v>
      </c>
      <c r="J24" s="201"/>
      <c r="K24" s="13"/>
      <c r="L24" s="13"/>
      <c r="M24" s="13"/>
      <c r="N24" s="13"/>
    </row>
    <row r="25" spans="1:14" s="32" customFormat="1" ht="59.25" thickBot="1" x14ac:dyDescent="0.3">
      <c r="A25" s="26">
        <v>14</v>
      </c>
      <c r="B25" s="61" t="s">
        <v>127</v>
      </c>
      <c r="C25" s="182"/>
      <c r="D25" s="142"/>
      <c r="E25" s="148"/>
      <c r="F25" s="148"/>
      <c r="G25" s="148"/>
      <c r="H25" s="152"/>
      <c r="I25" s="149">
        <f>IF(D25=1,1,0)+0</f>
        <v>0</v>
      </c>
      <c r="J25" s="202"/>
      <c r="K25" s="33"/>
      <c r="L25" s="33"/>
      <c r="M25" s="33"/>
      <c r="N25" s="33"/>
    </row>
    <row r="26" spans="1:14" s="10" customFormat="1" ht="27" thickBot="1" x14ac:dyDescent="0.3">
      <c r="A26" s="67"/>
      <c r="B26" s="64" t="s">
        <v>108</v>
      </c>
      <c r="C26" s="195"/>
      <c r="D26" s="76"/>
      <c r="E26" s="195"/>
      <c r="F26" s="76"/>
      <c r="G26" s="195"/>
      <c r="H26" s="76"/>
      <c r="I26" s="76"/>
      <c r="J26" s="205"/>
      <c r="K26" s="13"/>
      <c r="L26" s="13"/>
      <c r="M26" s="13"/>
      <c r="N26" s="13"/>
    </row>
    <row r="27" spans="1:14" s="10" customFormat="1" ht="23.25" x14ac:dyDescent="0.25">
      <c r="A27" s="57" t="s">
        <v>132</v>
      </c>
      <c r="B27" s="65" t="s">
        <v>136</v>
      </c>
      <c r="C27" s="80"/>
      <c r="D27" s="77"/>
      <c r="E27" s="80"/>
      <c r="F27" s="77"/>
      <c r="G27" s="80"/>
      <c r="H27" s="77"/>
      <c r="I27" s="77"/>
      <c r="J27" s="197"/>
      <c r="K27" s="13"/>
      <c r="L27" s="13"/>
      <c r="M27" s="13"/>
      <c r="N27" s="13"/>
    </row>
    <row r="28" spans="1:14" s="32" customFormat="1" ht="24" thickBot="1" x14ac:dyDescent="0.3">
      <c r="A28" s="68"/>
      <c r="B28" s="66" t="s">
        <v>135</v>
      </c>
      <c r="C28" s="81"/>
      <c r="D28" s="78"/>
      <c r="E28" s="81"/>
      <c r="F28" s="78"/>
      <c r="G28" s="81"/>
      <c r="H28" s="78"/>
      <c r="I28" s="119"/>
      <c r="J28" s="198"/>
      <c r="K28" s="33"/>
      <c r="L28" s="33"/>
      <c r="M28" s="33"/>
      <c r="N28" s="33"/>
    </row>
    <row r="29" spans="1:14" s="10" customFormat="1" ht="86.25" x14ac:dyDescent="0.25">
      <c r="A29" s="27">
        <v>15</v>
      </c>
      <c r="B29" s="30" t="s">
        <v>67</v>
      </c>
      <c r="C29" s="176"/>
      <c r="D29" s="143"/>
      <c r="E29" s="178"/>
      <c r="F29" s="143"/>
      <c r="G29" s="178"/>
      <c r="H29" s="156"/>
      <c r="I29" s="157"/>
      <c r="J29" s="204"/>
      <c r="K29" s="13"/>
      <c r="L29" s="13"/>
      <c r="M29" s="13"/>
      <c r="N29" s="13"/>
    </row>
    <row r="30" spans="1:14" s="10" customFormat="1" ht="72.75" thickBot="1" x14ac:dyDescent="0.3">
      <c r="A30" s="26">
        <v>16</v>
      </c>
      <c r="B30" s="18" t="s">
        <v>68</v>
      </c>
      <c r="C30" s="184"/>
      <c r="D30" s="144"/>
      <c r="E30" s="187"/>
      <c r="F30" s="144"/>
      <c r="G30" s="187"/>
      <c r="H30" s="144"/>
      <c r="I30" s="158"/>
      <c r="J30" s="201"/>
      <c r="K30" s="13"/>
      <c r="L30" s="13"/>
      <c r="M30" s="13"/>
      <c r="N30" s="13"/>
    </row>
    <row r="31" spans="1:14" s="10" customFormat="1" ht="87" thickBot="1" x14ac:dyDescent="0.3">
      <c r="A31" s="26">
        <v>17</v>
      </c>
      <c r="B31" s="20" t="s">
        <v>69</v>
      </c>
      <c r="C31" s="185"/>
      <c r="D31" s="142"/>
      <c r="E31" s="188"/>
      <c r="F31" s="142"/>
      <c r="G31" s="148"/>
      <c r="H31" s="152"/>
      <c r="I31" s="149">
        <f>CONCATENATE(IF(OR(D31=3,F31=3),7,),IF(AND(D31=2,F31=2),4.67,),IF(AND(D31=1,F31=1),2.33,),IF(AND(D31=0,F31=0),0,),IF(AND(D31=2,F31=1),4.67,),IF(AND(D31=2,F31=0),4.67,),IF(AND(D31=1,F31=2),4.67,),IF(AND(D31=1,F31=0),2.33,),IF(AND(D31=0,F31=2),4.67,),IF(AND(D31=0,F31=1),2.33,))+0</f>
        <v>0</v>
      </c>
      <c r="J31" s="202"/>
      <c r="K31" s="13"/>
      <c r="L31" s="13"/>
      <c r="M31" s="13"/>
      <c r="N31" s="13"/>
    </row>
    <row r="32" spans="1:14" s="10" customFormat="1" ht="44.25" thickBot="1" x14ac:dyDescent="0.3">
      <c r="A32" s="26">
        <v>18</v>
      </c>
      <c r="B32" s="46" t="s">
        <v>70</v>
      </c>
      <c r="C32" s="186"/>
      <c r="D32" s="141"/>
      <c r="E32" s="186"/>
      <c r="F32" s="141"/>
      <c r="G32" s="147"/>
      <c r="H32" s="151"/>
      <c r="I32" s="149">
        <f>CONCATENATE(IF(OR(D32=3,F32=3),7,),IF(AND(D32=2,F32=2),4.67,),IF(AND(D32=1,F32=1),2.33,),IF(AND(D32=0,F32=0),0,),IF(AND(D32=2,F32=1),4.67,),IF(AND(D32=2,F32=0),4.67,),IF(AND(D32=1,F32=2),4.67,),IF(AND(D32=1,F32=0),2.33,),IF(AND(D32=0,F32=2),4.67,),IF(AND(D32=0,F32=1),2.33,))+0</f>
        <v>0</v>
      </c>
      <c r="J32" s="201"/>
      <c r="K32" s="13"/>
      <c r="L32" s="13"/>
      <c r="M32" s="13"/>
      <c r="N32" s="13"/>
    </row>
    <row r="33" spans="1:14" s="32" customFormat="1" ht="73.5" thickBot="1" x14ac:dyDescent="0.3">
      <c r="A33" s="26">
        <v>19</v>
      </c>
      <c r="B33" s="62" t="s">
        <v>129</v>
      </c>
      <c r="C33" s="182"/>
      <c r="D33" s="142"/>
      <c r="E33" s="148"/>
      <c r="F33" s="148"/>
      <c r="G33" s="148"/>
      <c r="H33" s="152"/>
      <c r="I33" s="149">
        <f>IF(D33=1,1,0)+0</f>
        <v>0</v>
      </c>
      <c r="J33" s="202"/>
      <c r="K33" s="33"/>
      <c r="L33" s="33"/>
      <c r="M33" s="33"/>
      <c r="N33" s="33"/>
    </row>
    <row r="34" spans="1:14" s="10" customFormat="1" ht="24" thickBot="1" x14ac:dyDescent="0.3">
      <c r="A34" s="56" t="s">
        <v>132</v>
      </c>
      <c r="B34" s="21" t="s">
        <v>102</v>
      </c>
      <c r="C34" s="194"/>
      <c r="D34" s="75"/>
      <c r="E34" s="194"/>
      <c r="F34" s="75"/>
      <c r="G34" s="194"/>
      <c r="H34" s="75"/>
      <c r="I34" s="75"/>
      <c r="J34" s="203"/>
      <c r="K34" s="13"/>
      <c r="L34" s="13"/>
      <c r="M34" s="13"/>
      <c r="N34" s="13"/>
    </row>
    <row r="35" spans="1:14" s="10" customFormat="1" ht="58.5" thickBot="1" x14ac:dyDescent="0.3">
      <c r="A35" s="27">
        <v>20</v>
      </c>
      <c r="B35" s="30" t="s">
        <v>71</v>
      </c>
      <c r="C35" s="176"/>
      <c r="D35" s="140"/>
      <c r="E35" s="178"/>
      <c r="F35" s="140"/>
      <c r="G35" s="178"/>
      <c r="H35" s="140"/>
      <c r="I35" s="158"/>
      <c r="J35" s="204"/>
      <c r="K35" s="13"/>
      <c r="L35" s="13"/>
      <c r="M35" s="13"/>
      <c r="N35" s="13"/>
    </row>
    <row r="36" spans="1:14" s="10" customFormat="1" ht="87" thickBot="1" x14ac:dyDescent="0.3">
      <c r="A36" s="26">
        <v>21</v>
      </c>
      <c r="B36" s="29" t="s">
        <v>72</v>
      </c>
      <c r="C36" s="181"/>
      <c r="D36" s="141"/>
      <c r="E36" s="181"/>
      <c r="F36" s="141"/>
      <c r="G36" s="147"/>
      <c r="H36" s="151"/>
      <c r="I36" s="149">
        <f>CONCATENATE(IF(OR(D36=3,F36=3),7,),IF(AND(D36=2,F36=2),4.67,),IF(AND(D36=1,F36=1),2.33,),IF(AND(D36=0,F36=0),0,),IF(AND(D36=2,F36=1),4.67,),IF(AND(D36=2,F36=0),4.67,),IF(AND(D36=1,F36=2),4.67,),IF(AND(D36=1,F36=0),2.33,),IF(AND(D36=0,F36=2),4.67,),IF(AND(D36=0,F36=1),2.33,))+0</f>
        <v>0</v>
      </c>
      <c r="J36" s="201"/>
      <c r="K36" s="13"/>
      <c r="L36" s="13"/>
      <c r="M36" s="13"/>
      <c r="N36" s="13"/>
    </row>
    <row r="37" spans="1:14" s="32" customFormat="1" ht="44.25" thickBot="1" x14ac:dyDescent="0.3">
      <c r="A37" s="26">
        <v>22</v>
      </c>
      <c r="B37" s="61" t="s">
        <v>128</v>
      </c>
      <c r="C37" s="182"/>
      <c r="D37" s="142"/>
      <c r="E37" s="148"/>
      <c r="F37" s="148"/>
      <c r="G37" s="148"/>
      <c r="H37" s="152"/>
      <c r="I37" s="149">
        <f>IF(D37=1,1,0)+0</f>
        <v>0</v>
      </c>
      <c r="J37" s="202"/>
      <c r="K37" s="33"/>
      <c r="L37" s="33"/>
      <c r="M37" s="33"/>
      <c r="N37" s="33"/>
    </row>
    <row r="38" spans="1:14" s="10" customFormat="1" ht="44.25" thickBot="1" x14ac:dyDescent="0.3">
      <c r="A38" s="227">
        <v>23</v>
      </c>
      <c r="B38" s="228" t="s">
        <v>73</v>
      </c>
      <c r="C38" s="232"/>
      <c r="D38" s="146"/>
      <c r="E38" s="233"/>
      <c r="F38" s="146"/>
      <c r="G38" s="234"/>
      <c r="H38" s="235"/>
      <c r="I38" s="149">
        <f>CONCATENATE(IF(OR(D38=3,F38=3),7,),IF(AND(D38=2,F38=2),4.67,),IF(AND(D38=1,F38=1),2.33,),IF(AND(D38=0,F38=0),0,),IF(AND(D38=2,F38=1),4.67,),IF(AND(D38=2,F38=0),4.67,),IF(AND(D38=1,F38=2),4.67,),IF(AND(D38=1,F38=0),2.33,),IF(AND(D38=0,F38=2),4.67,),IF(AND(D38=0,F38=1),2.33,))+0</f>
        <v>0</v>
      </c>
      <c r="J38" s="236"/>
      <c r="K38" s="13"/>
      <c r="L38" s="13"/>
      <c r="M38" s="13"/>
      <c r="N38" s="13"/>
    </row>
    <row r="39" spans="1:14" s="10" customFormat="1" ht="24" thickBot="1" x14ac:dyDescent="0.3">
      <c r="A39" s="56" t="s">
        <v>132</v>
      </c>
      <c r="B39" s="21" t="s">
        <v>103</v>
      </c>
      <c r="C39" s="194"/>
      <c r="D39" s="75"/>
      <c r="E39" s="194"/>
      <c r="F39" s="75"/>
      <c r="G39" s="194"/>
      <c r="H39" s="75"/>
      <c r="I39" s="77"/>
      <c r="J39" s="203"/>
      <c r="K39" s="13"/>
      <c r="L39" s="13"/>
      <c r="M39" s="13"/>
      <c r="N39" s="13"/>
    </row>
    <row r="40" spans="1:14" s="10" customFormat="1" ht="43.5" x14ac:dyDescent="0.25">
      <c r="A40" s="27">
        <v>24</v>
      </c>
      <c r="B40" s="30" t="s">
        <v>74</v>
      </c>
      <c r="C40" s="176"/>
      <c r="D40" s="145"/>
      <c r="E40" s="178"/>
      <c r="F40" s="145"/>
      <c r="G40" s="178"/>
      <c r="H40" s="156"/>
      <c r="I40" s="157"/>
      <c r="J40" s="200"/>
      <c r="K40" s="13"/>
      <c r="L40" s="13"/>
      <c r="M40" s="13"/>
      <c r="N40" s="13"/>
    </row>
    <row r="41" spans="1:14" s="10" customFormat="1" ht="44.25" thickBot="1" x14ac:dyDescent="0.3">
      <c r="A41" s="27">
        <v>25</v>
      </c>
      <c r="B41" s="30" t="s">
        <v>75</v>
      </c>
      <c r="C41" s="176"/>
      <c r="D41" s="142"/>
      <c r="E41" s="178"/>
      <c r="F41" s="142"/>
      <c r="G41" s="178"/>
      <c r="H41" s="144"/>
      <c r="I41" s="158"/>
      <c r="J41" s="201"/>
      <c r="K41" s="13"/>
      <c r="L41" s="13"/>
      <c r="M41" s="13"/>
      <c r="N41" s="13"/>
    </row>
    <row r="42" spans="1:14" s="10" customFormat="1" ht="87" thickBot="1" x14ac:dyDescent="0.3">
      <c r="A42" s="26">
        <v>26</v>
      </c>
      <c r="B42" s="20" t="s">
        <v>78</v>
      </c>
      <c r="C42" s="188"/>
      <c r="D42" s="142"/>
      <c r="E42" s="188"/>
      <c r="F42" s="142"/>
      <c r="G42" s="148"/>
      <c r="H42" s="150"/>
      <c r="I42" s="149">
        <f>CONCATENATE(IF(OR(D42=3,F42=3),7.5,),IF(AND(D42=2,F42=2),5,),IF(AND(D42=1,F42=1),2.5,),IF(AND(D42=0,F42=0),0,),IF(AND(D42=2,F42=1),5,),IF(AND(D42=2,F42=0),5,),IF(AND(D42=1,F42=2),5,),IF(AND(D42=1,F42=0),2.5,),IF(AND(D42=0,F42=2),5,),IF(AND(D42=0,F42=1),2.5,))+0</f>
        <v>0</v>
      </c>
      <c r="J42" s="200"/>
      <c r="K42" s="13"/>
      <c r="L42" s="13"/>
      <c r="M42" s="13"/>
      <c r="N42" s="13"/>
    </row>
    <row r="43" spans="1:14" s="10" customFormat="1" ht="44.25" thickBot="1" x14ac:dyDescent="0.3">
      <c r="A43" s="28">
        <v>27</v>
      </c>
      <c r="B43" s="19" t="s">
        <v>76</v>
      </c>
      <c r="C43" s="169"/>
      <c r="D43" s="141"/>
      <c r="E43" s="169"/>
      <c r="F43" s="141"/>
      <c r="G43" s="148"/>
      <c r="H43" s="152"/>
      <c r="I43" s="149">
        <f>CONCATENATE(IF(OR(D43=3,F43=3),7.5,),IF(AND(D43=2,F43=2),5,),IF(AND(D43=1,F43=1),2.5,),IF(AND(D43=0,F43=0),0,),IF(AND(D43=2,F43=1),5,),IF(AND(D43=2,F43=0),5,),IF(AND(D43=1,F43=2),5,),IF(AND(D43=1,F43=0),2.5,),IF(AND(D43=0,F43=2),5,),IF(AND(D43=0,F43=1),2.5,))+0</f>
        <v>0</v>
      </c>
      <c r="J43" s="202"/>
      <c r="K43" s="13"/>
      <c r="L43" s="13"/>
      <c r="M43" s="13"/>
      <c r="N43" s="13"/>
    </row>
    <row r="44" spans="1:14" s="10" customFormat="1" ht="27" thickBot="1" x14ac:dyDescent="0.3">
      <c r="A44" s="25"/>
      <c r="B44" s="36" t="s">
        <v>104</v>
      </c>
      <c r="C44" s="196"/>
      <c r="D44" s="79"/>
      <c r="E44" s="196"/>
      <c r="F44" s="79"/>
      <c r="G44" s="196"/>
      <c r="H44" s="79"/>
      <c r="I44" s="79"/>
      <c r="J44" s="206"/>
      <c r="K44" s="13"/>
      <c r="L44" s="13"/>
      <c r="M44" s="13"/>
      <c r="N44" s="13"/>
    </row>
    <row r="45" spans="1:14" s="10" customFormat="1" ht="24" thickBot="1" x14ac:dyDescent="0.3">
      <c r="A45" s="56" t="s">
        <v>132</v>
      </c>
      <c r="B45" s="21" t="s">
        <v>105</v>
      </c>
      <c r="C45" s="194"/>
      <c r="D45" s="75"/>
      <c r="E45" s="194"/>
      <c r="F45" s="75"/>
      <c r="G45" s="194"/>
      <c r="H45" s="75"/>
      <c r="I45" s="75"/>
      <c r="J45" s="203"/>
      <c r="K45" s="13"/>
      <c r="L45" s="13"/>
      <c r="M45" s="13"/>
      <c r="N45" s="13"/>
    </row>
    <row r="46" spans="1:14" s="10" customFormat="1" ht="44.25" thickBot="1" x14ac:dyDescent="0.3">
      <c r="A46" s="27">
        <v>28</v>
      </c>
      <c r="B46" s="30" t="s">
        <v>77</v>
      </c>
      <c r="C46" s="178"/>
      <c r="D46" s="140"/>
      <c r="E46" s="178"/>
      <c r="F46" s="140"/>
      <c r="G46" s="178"/>
      <c r="H46" s="140"/>
      <c r="I46" s="149"/>
      <c r="J46" s="204"/>
      <c r="K46" s="13"/>
      <c r="L46" s="13"/>
      <c r="M46" s="13"/>
      <c r="N46" s="13"/>
    </row>
    <row r="47" spans="1:14" s="10" customFormat="1" ht="72.75" thickBot="1" x14ac:dyDescent="0.3">
      <c r="A47" s="14">
        <v>29</v>
      </c>
      <c r="B47" s="20" t="s">
        <v>79</v>
      </c>
      <c r="C47" s="188"/>
      <c r="D47" s="142"/>
      <c r="E47" s="188"/>
      <c r="F47" s="142"/>
      <c r="G47" s="148"/>
      <c r="H47" s="152"/>
      <c r="I47" s="149">
        <f>CONCATENATE(IF(OR(D47=3,F47=3),7,),IF(AND(D47=2,F47=2),4.67,),IF(AND(D47=1,F47=1),2.33,),IF(AND(D47=0,F47=0),0,),IF(AND(D47=2,F47=1),4.67,),IF(AND(D47=2,F47=0),4.67,),IF(AND(D47=1,F47=2),4.67,),IF(AND(D47=1,F47=0),2.33,),IF(AND(D47=0,F47=2),4.67,),IF(AND(D47=0,F47=1),2.33,))+0</f>
        <v>0</v>
      </c>
      <c r="J47" s="202"/>
      <c r="K47" s="13"/>
      <c r="L47" s="13"/>
      <c r="M47" s="13"/>
      <c r="N47" s="13"/>
    </row>
    <row r="48" spans="1:14" s="10" customFormat="1" ht="44.25" thickBot="1" x14ac:dyDescent="0.3">
      <c r="A48" s="26">
        <v>30</v>
      </c>
      <c r="B48" s="31" t="s">
        <v>80</v>
      </c>
      <c r="C48" s="186"/>
      <c r="D48" s="141"/>
      <c r="E48" s="186"/>
      <c r="F48" s="141"/>
      <c r="G48" s="147"/>
      <c r="H48" s="151"/>
      <c r="I48" s="149">
        <f>CONCATENATE(IF(OR(D48=3,F48=3),7,),IF(AND(D48=2,F48=2),4.67,),IF(AND(D48=1,F48=1),2.33,),IF(AND(D48=0,F48=0),0,),IF(AND(D48=2,F48=1),4.67,),IF(AND(D48=2,F48=0),4.67,),IF(AND(D48=1,F48=2),4.67,),IF(AND(D48=1,F48=0),2.33,),IF(AND(D48=0,F48=2),4.67,),IF(AND(D48=0,F48=1),2.33,))+0</f>
        <v>0</v>
      </c>
      <c r="J48" s="201"/>
      <c r="K48" s="13"/>
      <c r="L48" s="13"/>
      <c r="M48" s="13"/>
      <c r="N48" s="13"/>
    </row>
    <row r="49" spans="1:14" s="32" customFormat="1" ht="59.25" thickBot="1" x14ac:dyDescent="0.3">
      <c r="A49" s="26">
        <v>31</v>
      </c>
      <c r="B49" s="60" t="s">
        <v>130</v>
      </c>
      <c r="C49" s="168"/>
      <c r="D49" s="142"/>
      <c r="E49" s="120"/>
      <c r="F49" s="147"/>
      <c r="G49" s="147"/>
      <c r="H49" s="151"/>
      <c r="I49" s="149">
        <f>CONCATENATE(IF(D49=1,0.5,),IF(D49=0,0,))+0</f>
        <v>0</v>
      </c>
      <c r="J49" s="201"/>
      <c r="K49" s="33"/>
      <c r="L49" s="33"/>
      <c r="M49" s="33"/>
      <c r="N49" s="33"/>
    </row>
    <row r="50" spans="1:14" s="32" customFormat="1" ht="45" thickBot="1" x14ac:dyDescent="0.3">
      <c r="A50" s="26">
        <v>32</v>
      </c>
      <c r="B50" s="61" t="s">
        <v>131</v>
      </c>
      <c r="C50" s="182"/>
      <c r="D50" s="142"/>
      <c r="E50" s="121"/>
      <c r="F50" s="148"/>
      <c r="G50" s="148"/>
      <c r="H50" s="152"/>
      <c r="I50" s="149">
        <f>CONCATENATE(IF(D50=1,0.5,),IF(D50=0,0,))+0</f>
        <v>0</v>
      </c>
      <c r="J50" s="202"/>
      <c r="K50" s="33"/>
      <c r="L50" s="33"/>
      <c r="M50" s="33"/>
      <c r="N50" s="33"/>
    </row>
    <row r="51" spans="1:14" s="10" customFormat="1" ht="24" thickBot="1" x14ac:dyDescent="0.3">
      <c r="A51" s="56" t="s">
        <v>132</v>
      </c>
      <c r="B51" s="21" t="s">
        <v>106</v>
      </c>
      <c r="C51" s="194"/>
      <c r="D51" s="75"/>
      <c r="E51" s="194"/>
      <c r="F51" s="75"/>
      <c r="G51" s="194"/>
      <c r="H51" s="75"/>
      <c r="I51" s="75"/>
      <c r="J51" s="203"/>
      <c r="K51" s="13"/>
      <c r="L51" s="13"/>
      <c r="M51" s="13"/>
      <c r="N51" s="13"/>
    </row>
    <row r="52" spans="1:14" s="10" customFormat="1" ht="44.25" thickBot="1" x14ac:dyDescent="0.3">
      <c r="A52" s="27">
        <v>33</v>
      </c>
      <c r="B52" s="30" t="s">
        <v>81</v>
      </c>
      <c r="C52" s="178"/>
      <c r="D52" s="140"/>
      <c r="E52" s="178"/>
      <c r="F52" s="140"/>
      <c r="G52" s="178"/>
      <c r="H52" s="140"/>
      <c r="I52" s="149"/>
      <c r="J52" s="204"/>
      <c r="K52" s="13"/>
      <c r="L52" s="13"/>
      <c r="M52" s="13"/>
      <c r="N52" s="13"/>
    </row>
    <row r="53" spans="1:14" s="10" customFormat="1" ht="101.25" thickBot="1" x14ac:dyDescent="0.3">
      <c r="A53" s="14">
        <v>34</v>
      </c>
      <c r="B53" s="20" t="s">
        <v>82</v>
      </c>
      <c r="C53" s="185"/>
      <c r="D53" s="142"/>
      <c r="E53" s="188"/>
      <c r="F53" s="142"/>
      <c r="G53" s="148"/>
      <c r="H53" s="152"/>
      <c r="I53" s="149">
        <f>CONCATENATE(IF(OR(D53=3,F53=3),7.5,),IF(AND(D53=2,F53=2),5,),IF(AND(D53=1,F53=1),2.5,),IF(AND(D53=0,F53=0),0,),IF(AND(D53=2,F53=1),5,),IF(AND(D53=2,F53=0),5,),IF(AND(D53=1,F53=2),5,),IF(AND(D53=1,F53=0),2.5,),IF(AND(D53=0,F53=2),5,),IF(AND(D53=0,F53=1),2.5,))+0</f>
        <v>0</v>
      </c>
      <c r="J53" s="202"/>
      <c r="K53" s="13"/>
      <c r="L53" s="13"/>
      <c r="M53" s="13"/>
      <c r="N53" s="13"/>
    </row>
    <row r="54" spans="1:14" s="10" customFormat="1" ht="44.25" thickBot="1" x14ac:dyDescent="0.3">
      <c r="A54" s="14">
        <v>35</v>
      </c>
      <c r="B54" s="19" t="s">
        <v>83</v>
      </c>
      <c r="C54" s="189"/>
      <c r="D54" s="141"/>
      <c r="E54" s="169"/>
      <c r="F54" s="141"/>
      <c r="G54" s="148"/>
      <c r="H54" s="152"/>
      <c r="I54" s="149">
        <f>CONCATENATE(IF(OR(D54=3,F54=3),7.5,),IF(AND(D54=2,F54=2),5,),IF(AND(D54=1,F54=1),2.5,),IF(AND(D54=0,F54=0),0,),IF(AND(D54=2,F54=1),5,),IF(AND(D54=2,F54=0),5,),IF(AND(D54=1,F54=2),5,),IF(AND(D54=1,F54=0),2.5,),IF(AND(D54=0,F54=2),5,),IF(AND(D54=0,F54=1),2.5,))+0</f>
        <v>0</v>
      </c>
      <c r="J54" s="202"/>
      <c r="K54" s="13"/>
      <c r="L54" s="13"/>
      <c r="M54" s="13"/>
      <c r="N54" s="13"/>
    </row>
    <row r="55" spans="1:14" s="10" customFormat="1" ht="27" thickBot="1" x14ac:dyDescent="0.3">
      <c r="A55" s="24"/>
      <c r="B55" s="36" t="s">
        <v>84</v>
      </c>
      <c r="C55" s="196"/>
      <c r="D55" s="79"/>
      <c r="E55" s="196"/>
      <c r="F55" s="79"/>
      <c r="G55" s="196"/>
      <c r="H55" s="79"/>
      <c r="I55" s="79"/>
      <c r="J55" s="206"/>
      <c r="K55" s="13"/>
      <c r="L55" s="13"/>
      <c r="M55" s="13"/>
      <c r="N55" s="13"/>
    </row>
    <row r="56" spans="1:14" s="10" customFormat="1" ht="24" thickBot="1" x14ac:dyDescent="0.3">
      <c r="A56" s="56" t="s">
        <v>132</v>
      </c>
      <c r="B56" s="34" t="s">
        <v>107</v>
      </c>
      <c r="C56" s="80"/>
      <c r="D56" s="77"/>
      <c r="E56" s="80"/>
      <c r="F56" s="77"/>
      <c r="G56" s="80"/>
      <c r="H56" s="77"/>
      <c r="I56" s="77"/>
      <c r="J56" s="197"/>
      <c r="K56" s="13"/>
      <c r="L56" s="13"/>
      <c r="M56" s="13"/>
      <c r="N56" s="13"/>
    </row>
    <row r="57" spans="1:14" s="32" customFormat="1" ht="43.5" thickBot="1" x14ac:dyDescent="0.3">
      <c r="A57" s="237">
        <v>36</v>
      </c>
      <c r="B57" s="238" t="s">
        <v>107</v>
      </c>
      <c r="C57" s="239"/>
      <c r="D57" s="240"/>
      <c r="E57" s="241"/>
      <c r="F57" s="242"/>
      <c r="G57" s="241"/>
      <c r="H57" s="242"/>
      <c r="I57" s="149">
        <f>CONCATENATE(IF(D57=1,7.5,),IF(D57=0,0,))+0</f>
        <v>0</v>
      </c>
      <c r="J57" s="243"/>
      <c r="K57" s="33"/>
      <c r="L57" s="33"/>
      <c r="M57" s="33"/>
      <c r="N57" s="33"/>
    </row>
    <row r="58" spans="1:14" s="10" customFormat="1" ht="23.1" customHeight="1" thickBot="1" x14ac:dyDescent="0.3">
      <c r="A58" s="244"/>
      <c r="B58" s="245" t="s">
        <v>85</v>
      </c>
      <c r="C58" s="196"/>
      <c r="D58" s="79"/>
      <c r="E58" s="196"/>
      <c r="F58" s="79"/>
      <c r="G58" s="196"/>
      <c r="H58" s="79"/>
      <c r="I58" s="79"/>
      <c r="J58" s="206"/>
      <c r="K58" s="13"/>
      <c r="L58" s="13"/>
      <c r="M58" s="13"/>
      <c r="N58" s="13"/>
    </row>
    <row r="59" spans="1:14" s="10" customFormat="1" ht="23.1" customHeight="1" x14ac:dyDescent="0.25">
      <c r="A59" s="57" t="s">
        <v>132</v>
      </c>
      <c r="B59" s="34" t="s">
        <v>133</v>
      </c>
      <c r="C59" s="80"/>
      <c r="D59" s="80"/>
      <c r="E59" s="80"/>
      <c r="F59" s="80"/>
      <c r="G59" s="80"/>
      <c r="H59" s="80"/>
      <c r="I59" s="80"/>
      <c r="J59" s="197"/>
      <c r="K59" s="13"/>
      <c r="L59" s="13"/>
      <c r="M59" s="13"/>
      <c r="N59" s="13"/>
    </row>
    <row r="60" spans="1:14" s="32" customFormat="1" ht="23.1" customHeight="1" thickBot="1" x14ac:dyDescent="0.3">
      <c r="A60" s="58"/>
      <c r="B60" s="35" t="s">
        <v>134</v>
      </c>
      <c r="C60" s="81"/>
      <c r="D60" s="81"/>
      <c r="E60" s="81"/>
      <c r="F60" s="81"/>
      <c r="G60" s="81"/>
      <c r="H60" s="81"/>
      <c r="I60" s="118"/>
      <c r="J60" s="198"/>
      <c r="K60" s="33"/>
      <c r="L60" s="33"/>
      <c r="M60" s="33"/>
      <c r="N60" s="33"/>
    </row>
    <row r="61" spans="1:14" s="10" customFormat="1" ht="43.5" x14ac:dyDescent="0.25">
      <c r="A61" s="27">
        <v>37</v>
      </c>
      <c r="B61" s="30" t="s">
        <v>86</v>
      </c>
      <c r="C61" s="176"/>
      <c r="D61" s="143"/>
      <c r="E61" s="178"/>
      <c r="F61" s="143"/>
      <c r="G61" s="178"/>
      <c r="H61" s="156"/>
      <c r="I61" s="157"/>
      <c r="J61" s="204"/>
      <c r="K61" s="13"/>
      <c r="L61" s="13"/>
      <c r="M61" s="13"/>
      <c r="N61" s="13"/>
    </row>
    <row r="62" spans="1:14" s="10" customFormat="1" ht="44.25" thickBot="1" x14ac:dyDescent="0.3">
      <c r="A62" s="27">
        <v>38</v>
      </c>
      <c r="B62" s="30" t="s">
        <v>87</v>
      </c>
      <c r="C62" s="176"/>
      <c r="D62" s="142"/>
      <c r="E62" s="178"/>
      <c r="F62" s="142"/>
      <c r="G62" s="178"/>
      <c r="H62" s="144"/>
      <c r="I62" s="159"/>
      <c r="J62" s="204"/>
      <c r="K62" s="13"/>
      <c r="L62" s="13"/>
      <c r="M62" s="13"/>
      <c r="N62" s="13"/>
    </row>
    <row r="63" spans="1:14" s="10" customFormat="1" ht="44.25" thickBot="1" x14ac:dyDescent="0.3">
      <c r="A63" s="27">
        <v>39</v>
      </c>
      <c r="B63" s="30" t="s">
        <v>88</v>
      </c>
      <c r="C63" s="176"/>
      <c r="D63" s="144"/>
      <c r="E63" s="178"/>
      <c r="F63" s="144"/>
      <c r="G63" s="178"/>
      <c r="H63" s="140"/>
      <c r="I63" s="158"/>
      <c r="J63" s="204"/>
      <c r="K63" s="13"/>
      <c r="L63" s="13"/>
      <c r="M63" s="13"/>
      <c r="N63" s="13"/>
    </row>
    <row r="64" spans="1:14" s="10" customFormat="1" ht="87" thickBot="1" x14ac:dyDescent="0.3">
      <c r="A64" s="27">
        <v>40</v>
      </c>
      <c r="B64" s="29" t="s">
        <v>89</v>
      </c>
      <c r="C64" s="177"/>
      <c r="D64" s="142"/>
      <c r="E64" s="179"/>
      <c r="F64" s="142"/>
      <c r="G64" s="164"/>
      <c r="H64" s="155"/>
      <c r="I64" s="149">
        <f>CONCATENATE(IF(OR(D64=3,F64=3),7.5,),IF(AND(D64=2,F64=2),5,),IF(AND(D64=1,F64=1),2.5,),IF(AND(D64=0,F64=0),0,),IF(AND(D64=2,F64=1),5,),IF(AND(D64=2,F64=0),5,),IF(AND(D64=1,F64=2),5,),IF(AND(D64=1,F64=0),2.5,),IF(AND(D64=0,F64=2),5,),IF(AND(D64=0,F64=1),2.5,))+0</f>
        <v>0</v>
      </c>
      <c r="J64" s="204"/>
      <c r="K64" s="13"/>
      <c r="L64" s="13"/>
      <c r="M64" s="13"/>
      <c r="N64" s="13"/>
    </row>
    <row r="65" spans="1:14" s="10" customFormat="1" ht="87" thickBot="1" x14ac:dyDescent="0.3">
      <c r="A65" s="26">
        <v>41</v>
      </c>
      <c r="B65" s="29" t="s">
        <v>90</v>
      </c>
      <c r="C65" s="190"/>
      <c r="D65" s="141"/>
      <c r="E65" s="181"/>
      <c r="F65" s="141"/>
      <c r="G65" s="147"/>
      <c r="H65" s="151"/>
      <c r="I65" s="149">
        <f>CONCATENATE(IF(OR(D65=3,F65=3),7.5,),IF(AND(D65=2,F65=2),5,),IF(AND(D65=1,F65=1),2.5,),IF(AND(D65=0,F65=0),0,),IF(AND(D65=2,F65=1),5,),IF(AND(D65=2,F65=0),5,),IF(AND(D65=1,F65=2),5,),IF(AND(D65=1,F65=0),2.5,),IF(AND(D65=0,F65=2),5,),IF(AND(D65=0,F65=1),2.5,))+0</f>
        <v>0</v>
      </c>
      <c r="J65" s="201"/>
      <c r="K65" s="13"/>
      <c r="L65" s="13"/>
      <c r="M65" s="13"/>
      <c r="N65" s="13"/>
    </row>
    <row r="66" spans="1:14" s="10" customFormat="1" ht="24" thickBot="1" x14ac:dyDescent="0.3">
      <c r="A66" s="56" t="s">
        <v>132</v>
      </c>
      <c r="B66" s="59" t="s">
        <v>91</v>
      </c>
      <c r="C66" s="194"/>
      <c r="D66" s="75"/>
      <c r="E66" s="194"/>
      <c r="F66" s="75"/>
      <c r="G66" s="194"/>
      <c r="H66" s="75"/>
      <c r="I66" s="75"/>
      <c r="J66" s="203"/>
      <c r="K66" s="13"/>
      <c r="L66" s="13"/>
      <c r="M66" s="13"/>
      <c r="N66" s="13"/>
    </row>
    <row r="67" spans="1:14" s="10" customFormat="1" ht="72.75" thickBot="1" x14ac:dyDescent="0.3">
      <c r="A67" s="27">
        <v>42</v>
      </c>
      <c r="B67" s="30" t="s">
        <v>92</v>
      </c>
      <c r="C67" s="176"/>
      <c r="D67" s="140"/>
      <c r="E67" s="178"/>
      <c r="F67" s="140"/>
      <c r="G67" s="178"/>
      <c r="H67" s="140"/>
      <c r="I67" s="149"/>
      <c r="J67" s="204"/>
      <c r="K67" s="13"/>
      <c r="L67" s="13"/>
      <c r="M67" s="13"/>
      <c r="N67" s="13"/>
    </row>
    <row r="68" spans="1:14" s="10" customFormat="1" ht="101.25" thickBot="1" x14ac:dyDescent="0.3">
      <c r="A68" s="26">
        <v>43</v>
      </c>
      <c r="B68" s="29" t="s">
        <v>93</v>
      </c>
      <c r="C68" s="181"/>
      <c r="D68" s="142"/>
      <c r="E68" s="181"/>
      <c r="F68" s="142"/>
      <c r="G68" s="147"/>
      <c r="H68" s="151"/>
      <c r="I68" s="149">
        <f>CONCATENATE(IF(OR(D68=3,F68=3),7.5,),IF(AND(D68=2,F68=2),5,),IF(AND(D68=1,F68=1),2.5,),IF(AND(D68=0,F68=0),0,),IF(AND(D68=2,F68=1),5,),IF(AND(D68=2,F68=0),5,),IF(AND(D68=1,F68=2),5,),IF(AND(D68=1,F68=0),2.5,),IF(AND(D68=0,F68=2),5,),IF(AND(D68=0,F68=1),2.5,))+0</f>
        <v>0</v>
      </c>
      <c r="J68" s="201"/>
      <c r="K68" s="13"/>
      <c r="L68" s="13"/>
      <c r="M68" s="13"/>
      <c r="N68" s="13"/>
    </row>
    <row r="69" spans="1:14" s="10" customFormat="1" ht="44.25" thickBot="1" x14ac:dyDescent="0.3">
      <c r="A69" s="26">
        <v>44</v>
      </c>
      <c r="B69" s="19" t="s">
        <v>97</v>
      </c>
      <c r="C69" s="169"/>
      <c r="D69" s="141"/>
      <c r="E69" s="169"/>
      <c r="F69" s="141"/>
      <c r="G69" s="148"/>
      <c r="H69" s="152"/>
      <c r="I69" s="149">
        <f>CONCATENATE(IF(OR(D69=3,F69=3),7.5,),IF(AND(D69=2,F69=2),5,),IF(AND(D69=1,F69=1),2.5,),IF(AND(D69=0,F69=0),0,),IF(AND(D69=2,F69=1),5,),IF(AND(D69=2,F69=0),5,),IF(AND(D69=1,F69=2),5,),IF(AND(D69=1,F69=0),2.5,),IF(AND(D69=0,F69=2),5,),IF(AND(D69=0,F69=1),2.5,))+0</f>
        <v>0</v>
      </c>
      <c r="J69" s="202"/>
      <c r="K69" s="13"/>
      <c r="L69" s="13"/>
      <c r="M69" s="13"/>
      <c r="N69" s="13"/>
    </row>
    <row r="70" spans="1:14" s="10" customFormat="1" ht="24" thickBot="1" x14ac:dyDescent="0.3">
      <c r="A70" s="56" t="s">
        <v>132</v>
      </c>
      <c r="B70" s="21" t="s">
        <v>94</v>
      </c>
      <c r="C70" s="194"/>
      <c r="D70" s="75"/>
      <c r="E70" s="194"/>
      <c r="F70" s="75"/>
      <c r="G70" s="194"/>
      <c r="H70" s="75"/>
      <c r="I70" s="75"/>
      <c r="J70" s="203"/>
      <c r="K70" s="13"/>
      <c r="L70" s="13"/>
      <c r="M70" s="13"/>
      <c r="N70" s="13"/>
    </row>
    <row r="71" spans="1:14" s="10" customFormat="1" ht="58.5" thickBot="1" x14ac:dyDescent="0.3">
      <c r="A71" s="27">
        <v>45</v>
      </c>
      <c r="B71" s="30" t="s">
        <v>95</v>
      </c>
      <c r="C71" s="176"/>
      <c r="D71" s="140"/>
      <c r="E71" s="178"/>
      <c r="F71" s="140"/>
      <c r="G71" s="178"/>
      <c r="H71" s="140"/>
      <c r="I71" s="149"/>
      <c r="J71" s="204"/>
      <c r="K71" s="13"/>
      <c r="L71" s="13"/>
      <c r="M71" s="13"/>
      <c r="N71" s="13"/>
    </row>
    <row r="72" spans="1:14" s="10" customFormat="1" ht="87" thickBot="1" x14ac:dyDescent="0.3">
      <c r="A72" s="49">
        <v>46</v>
      </c>
      <c r="B72" s="50" t="s">
        <v>96</v>
      </c>
      <c r="C72" s="191"/>
      <c r="D72" s="146"/>
      <c r="E72" s="192"/>
      <c r="F72" s="146"/>
      <c r="G72" s="165"/>
      <c r="H72" s="160"/>
      <c r="I72" s="149">
        <f>CONCATENATE(IF(OR(D72=3,F72=3),15,),IF(AND(D72=2,F72=2),10,),IF(AND(D72=1,F72=1),5,),IF(AND(D72=0,F72=0),0,),IF(AND(D72=2,F72=1),10,),IF(AND(D72=2,F72=0),10,),IF(AND(D72=1,F72=2),10,),IF(AND(D72=1,F72=0),5,),IF(AND(D72=0,F72=2),10,),IF(AND(D72=0,F72=1),5,))+0</f>
        <v>0</v>
      </c>
      <c r="J72" s="207"/>
      <c r="K72" s="13"/>
      <c r="L72" s="13"/>
      <c r="M72" s="13"/>
      <c r="N72" s="13"/>
    </row>
    <row r="73" spans="1:14" ht="20.100000000000001" customHeight="1" x14ac:dyDescent="0.25">
      <c r="A73" s="210"/>
      <c r="B73" s="211"/>
      <c r="C73" s="212"/>
      <c r="D73" s="212"/>
      <c r="E73" s="212"/>
      <c r="F73" s="212"/>
      <c r="G73" s="212"/>
      <c r="H73" s="212"/>
      <c r="I73" s="213">
        <f>SUM(I9:I72)</f>
        <v>0</v>
      </c>
      <c r="J73" s="214" t="s">
        <v>142</v>
      </c>
    </row>
    <row r="74" spans="1:14" ht="20.100000000000001" customHeight="1" thickBot="1" x14ac:dyDescent="0.3">
      <c r="A74" s="210"/>
      <c r="B74" s="211"/>
      <c r="C74" s="212"/>
      <c r="D74" s="212"/>
      <c r="E74" s="212"/>
      <c r="F74" s="212"/>
      <c r="G74" s="212"/>
      <c r="H74" s="212"/>
      <c r="I74" s="215">
        <f>I73/367.5</f>
        <v>0</v>
      </c>
      <c r="J74" s="216"/>
    </row>
    <row r="75" spans="1:14" ht="33.75" customHeight="1" thickBot="1" x14ac:dyDescent="0.3">
      <c r="A75" s="22"/>
      <c r="B75" s="274" t="s">
        <v>39</v>
      </c>
      <c r="C75" s="274"/>
      <c r="D75" s="274"/>
      <c r="E75" s="274"/>
      <c r="F75" s="274"/>
      <c r="G75" s="274"/>
      <c r="H75" s="274"/>
      <c r="I75" s="274"/>
      <c r="J75" s="275"/>
    </row>
    <row r="76" spans="1:14" x14ac:dyDescent="0.25">
      <c r="A76" s="208"/>
      <c r="B76" s="209"/>
      <c r="C76" s="208"/>
      <c r="D76" s="208"/>
      <c r="E76" s="208"/>
      <c r="F76" s="208"/>
      <c r="G76" s="208"/>
      <c r="H76" s="208"/>
      <c r="I76" s="208"/>
      <c r="J76" s="208"/>
    </row>
    <row r="77" spans="1:14" x14ac:dyDescent="0.25">
      <c r="A77" s="208"/>
      <c r="B77" s="209"/>
      <c r="C77" s="208"/>
      <c r="D77" s="208"/>
      <c r="E77" s="208"/>
      <c r="F77" s="208"/>
      <c r="G77" s="208"/>
      <c r="H77" s="208"/>
      <c r="I77" s="208"/>
      <c r="J77" s="208"/>
    </row>
    <row r="78" spans="1:14" x14ac:dyDescent="0.25">
      <c r="A78" s="208"/>
      <c r="B78" s="209"/>
      <c r="C78" s="208"/>
      <c r="D78" s="208"/>
      <c r="E78" s="208"/>
      <c r="F78" s="208"/>
      <c r="G78" s="208"/>
      <c r="H78" s="208"/>
      <c r="I78" s="208"/>
      <c r="J78" s="208"/>
    </row>
    <row r="79" spans="1:14" x14ac:dyDescent="0.25">
      <c r="A79" s="208"/>
      <c r="B79" s="209"/>
      <c r="C79" s="208"/>
      <c r="D79" s="208"/>
      <c r="E79" s="208"/>
      <c r="F79" s="208"/>
      <c r="G79" s="208"/>
      <c r="H79" s="208"/>
      <c r="I79" s="208"/>
      <c r="J79" s="208"/>
    </row>
    <row r="80" spans="1:14" x14ac:dyDescent="0.25">
      <c r="A80" s="208"/>
      <c r="B80" s="209"/>
      <c r="C80" s="208"/>
      <c r="D80" s="208"/>
      <c r="E80" s="208"/>
      <c r="F80" s="208"/>
      <c r="G80" s="208"/>
      <c r="H80" s="208"/>
      <c r="I80" s="208"/>
      <c r="J80" s="208"/>
    </row>
    <row r="81" spans="1:10" x14ac:dyDescent="0.25">
      <c r="A81" s="208"/>
      <c r="B81" s="209"/>
      <c r="C81" s="208"/>
      <c r="D81" s="208"/>
      <c r="E81" s="208"/>
      <c r="F81" s="208"/>
      <c r="G81" s="208"/>
      <c r="H81" s="208"/>
      <c r="I81" s="208"/>
      <c r="J81" s="208"/>
    </row>
    <row r="82" spans="1:10" x14ac:dyDescent="0.25">
      <c r="A82" s="208"/>
      <c r="B82" s="209"/>
      <c r="C82" s="208"/>
      <c r="D82" s="208"/>
      <c r="E82" s="208"/>
      <c r="F82" s="208"/>
      <c r="G82" s="208"/>
      <c r="H82" s="208"/>
      <c r="I82" s="208"/>
      <c r="J82" s="208"/>
    </row>
  </sheetData>
  <sheetProtection selectLockedCells="1"/>
  <mergeCells count="7">
    <mergeCell ref="B75:J75"/>
    <mergeCell ref="B2:J2"/>
    <mergeCell ref="B3:J3"/>
    <mergeCell ref="B1:J1"/>
    <mergeCell ref="B4:J4"/>
    <mergeCell ref="B6:J6"/>
    <mergeCell ref="B5:J5"/>
  </mergeCells>
  <dataValidations count="1">
    <dataValidation type="list" allowBlank="1" showInputMessage="1" showErrorMessage="1" sqref="H16:I17 F11:F12 F49:F50 H47:I50 H10:I13 H24:I25 I29 I40 H53:I54 H31:I33 I61:I62 F33 H64:I65 H42:I43 H72:I72 F37 H36:I38 I57 F25 H20:I21 H68:I69">
      <formula1>check</formula1>
    </dataValidation>
  </dataValidations>
  <printOptions horizontalCentered="1" verticalCentered="1"/>
  <pageMargins left="0.2" right="0.2" top="0.25" bottom="0.25" header="0.3" footer="0.3"/>
  <pageSetup scale="62" fitToHeight="0" orientation="landscape" r:id="rId1"/>
  <rowBreaks count="4" manualBreakCount="4">
    <brk id="6" max="16383" man="1"/>
    <brk id="21" max="16383" man="1"/>
    <brk id="38" max="16383" man="1"/>
    <brk id="57"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I9 I15 I19 I23 I30 I41 I46 I52 I63 I67 I71 I35</xm:sqref>
        </x14:dataValidation>
        <x14:dataValidation type="list" allowBlank="1" showInputMessage="1" showErrorMessage="1">
          <x14:formula1>
            <xm:f>Sheet1!$F$1:$F$2</xm:f>
          </x14:formula1>
          <xm:sqref>D9 F9 H9 D15 F15 H15 D19 F19 H19 D23 F23 H23 D29:D30 F29:F30 H29:H30 D35 F35 H35 D40:D41 F40:F41 H40:H41 D46 F46 H46 D52 F52 H52 D61:D63 F61:F63 H61:H63 D67 F67 H67 D71 F71 H71</xm:sqref>
        </x14:dataValidation>
        <x14:dataValidation type="list" allowBlank="1" showInputMessage="1" showErrorMessage="1">
          <x14:formula1>
            <xm:f>Sheet1!$B$1:$B$4</xm:f>
          </x14:formula1>
          <xm:sqref>D10 F10 D13 F13 D16:D17 F16:F17 D20:D21 F20:F21 D24 F24 D31:D32 F31:F32 D36 F36 D38 F38 D42:D43 F42:F43 D47:D48 F47:F48 D53:D54 F53:F54 D64:D65 F64:F65 D68:D69 F68:F69 D72 F72</xm:sqref>
        </x14:dataValidation>
        <x14:dataValidation type="list" allowBlank="1" showInputMessage="1" showErrorMessage="1">
          <x14:formula1>
            <xm:f>Sheet1!$E$1:$E$2</xm:f>
          </x14:formula1>
          <xm:sqref>D11:D12 D25 D33 D37 D49:D50 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zoomScaleSheetLayoutView="50" zoomScalePageLayoutView="7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5" thickBot="1" x14ac:dyDescent="0.3">
      <c r="A1" s="86" t="s">
        <v>0</v>
      </c>
      <c r="B1" s="294" t="s">
        <v>33</v>
      </c>
      <c r="C1" s="295"/>
      <c r="D1" s="295"/>
      <c r="E1" s="295"/>
      <c r="F1" s="295"/>
      <c r="G1" s="296"/>
    </row>
    <row r="2" spans="1:7" ht="80.099999999999994" customHeight="1" thickBot="1" x14ac:dyDescent="0.3">
      <c r="A2" s="87"/>
      <c r="B2" s="300" t="s">
        <v>137</v>
      </c>
      <c r="C2" s="301"/>
      <c r="D2" s="301"/>
      <c r="E2" s="301"/>
      <c r="F2" s="301"/>
      <c r="G2" s="302"/>
    </row>
    <row r="3" spans="1:7" ht="69.95" customHeight="1" thickBot="1" x14ac:dyDescent="0.3">
      <c r="A3" s="87"/>
      <c r="B3" s="297" t="s">
        <v>138</v>
      </c>
      <c r="C3" s="298"/>
      <c r="D3" s="298"/>
      <c r="E3" s="298"/>
      <c r="F3" s="298"/>
      <c r="G3" s="299"/>
    </row>
    <row r="4" spans="1:7" s="17" customFormat="1" ht="16.5" thickBot="1" x14ac:dyDescent="0.3">
      <c r="A4" s="86" t="s">
        <v>0</v>
      </c>
      <c r="B4" s="88" t="s">
        <v>109</v>
      </c>
      <c r="C4" s="89"/>
      <c r="D4" s="89"/>
      <c r="E4" s="89"/>
      <c r="F4" s="89"/>
      <c r="G4" s="90"/>
    </row>
    <row r="5" spans="1:7" s="17" customFormat="1" ht="60.75" thickBot="1" x14ac:dyDescent="0.3">
      <c r="A5" s="91" t="s">
        <v>0</v>
      </c>
      <c r="B5" s="92" t="s">
        <v>110</v>
      </c>
      <c r="C5" s="93" t="s">
        <v>1</v>
      </c>
      <c r="D5" s="93" t="s">
        <v>2</v>
      </c>
      <c r="E5" s="93" t="s">
        <v>3</v>
      </c>
      <c r="F5" s="94" t="s">
        <v>4</v>
      </c>
      <c r="G5" s="95" t="s">
        <v>5</v>
      </c>
    </row>
    <row r="6" spans="1:7" s="17" customFormat="1" ht="88.5" thickBot="1" x14ac:dyDescent="0.3">
      <c r="A6" s="96">
        <v>1</v>
      </c>
      <c r="B6" s="97" t="s">
        <v>42</v>
      </c>
      <c r="C6" s="51"/>
      <c r="D6" s="52"/>
      <c r="E6" s="52"/>
      <c r="F6" s="98"/>
      <c r="G6" s="99"/>
    </row>
    <row r="7" spans="1:7" s="17" customFormat="1" ht="30" thickBot="1" x14ac:dyDescent="0.3">
      <c r="A7" s="100">
        <v>2</v>
      </c>
      <c r="B7" s="101" t="s">
        <v>43</v>
      </c>
      <c r="C7" s="37"/>
      <c r="D7" s="38"/>
      <c r="E7" s="38"/>
      <c r="F7" s="98"/>
      <c r="G7" s="102"/>
    </row>
    <row r="8" spans="1:7" s="17" customFormat="1" ht="59.25" thickBot="1" x14ac:dyDescent="0.3">
      <c r="A8" s="103">
        <v>3</v>
      </c>
      <c r="B8" s="104" t="s">
        <v>45</v>
      </c>
      <c r="C8" s="40"/>
      <c r="D8" s="41"/>
      <c r="E8" s="41"/>
      <c r="F8" s="98"/>
      <c r="G8" s="102"/>
    </row>
    <row r="9" spans="1:7" s="17" customFormat="1" ht="30.75" thickBot="1" x14ac:dyDescent="0.3">
      <c r="A9" s="100">
        <v>4</v>
      </c>
      <c r="B9" s="101" t="s">
        <v>44</v>
      </c>
      <c r="C9" s="37"/>
      <c r="D9" s="38"/>
      <c r="E9" s="38"/>
      <c r="F9" s="98"/>
      <c r="G9" s="102"/>
    </row>
    <row r="10" spans="1:7" s="17" customFormat="1" ht="73.5" thickBot="1" x14ac:dyDescent="0.3">
      <c r="A10" s="103">
        <v>5</v>
      </c>
      <c r="B10" s="104" t="s">
        <v>111</v>
      </c>
      <c r="C10" s="40"/>
      <c r="D10" s="41"/>
      <c r="E10" s="41"/>
      <c r="F10" s="98"/>
      <c r="G10" s="102"/>
    </row>
    <row r="11" spans="1:7" s="17" customFormat="1" ht="73.5" thickBot="1" x14ac:dyDescent="0.3">
      <c r="A11" s="100">
        <v>6</v>
      </c>
      <c r="B11" s="101" t="s">
        <v>112</v>
      </c>
      <c r="C11" s="37"/>
      <c r="D11" s="38"/>
      <c r="E11" s="38"/>
      <c r="F11" s="98"/>
      <c r="G11" s="102"/>
    </row>
    <row r="12" spans="1:7" s="17" customFormat="1" ht="44.25" thickBot="1" x14ac:dyDescent="0.3">
      <c r="A12" s="103">
        <v>7</v>
      </c>
      <c r="B12" s="60" t="s">
        <v>121</v>
      </c>
      <c r="C12" s="40"/>
      <c r="D12" s="41"/>
      <c r="E12" s="41"/>
      <c r="F12" s="98"/>
      <c r="G12" s="102"/>
    </row>
    <row r="13" spans="1:7" s="17" customFormat="1" ht="44.25" thickBot="1" x14ac:dyDescent="0.3">
      <c r="A13" s="100">
        <v>8</v>
      </c>
      <c r="B13" s="101" t="s">
        <v>113</v>
      </c>
      <c r="C13" s="37"/>
      <c r="D13" s="38"/>
      <c r="E13" s="38"/>
      <c r="F13" s="98"/>
      <c r="G13" s="102"/>
    </row>
    <row r="14" spans="1:7" s="17" customFormat="1" ht="58.5" thickBot="1" x14ac:dyDescent="0.3">
      <c r="A14" s="103">
        <v>9</v>
      </c>
      <c r="B14" s="60" t="s">
        <v>122</v>
      </c>
      <c r="C14" s="40"/>
      <c r="D14" s="41"/>
      <c r="E14" s="41"/>
      <c r="F14" s="98"/>
      <c r="G14" s="102"/>
    </row>
    <row r="15" spans="1:7" s="17" customFormat="1" ht="30" thickBot="1" x14ac:dyDescent="0.3">
      <c r="A15" s="100">
        <v>10</v>
      </c>
      <c r="B15" s="101" t="s">
        <v>114</v>
      </c>
      <c r="C15" s="37"/>
      <c r="D15" s="38"/>
      <c r="E15" s="38"/>
      <c r="F15" s="98"/>
      <c r="G15" s="102"/>
    </row>
    <row r="16" spans="1:7" s="17" customFormat="1" ht="30" thickBot="1" x14ac:dyDescent="0.3">
      <c r="A16" s="103">
        <v>11</v>
      </c>
      <c r="B16" s="60" t="s">
        <v>115</v>
      </c>
      <c r="C16" s="40"/>
      <c r="D16" s="41"/>
      <c r="E16" s="41"/>
      <c r="F16" s="98"/>
      <c r="G16" s="102"/>
    </row>
    <row r="17" spans="1:8" s="17" customFormat="1" ht="44.25" thickBot="1" x14ac:dyDescent="0.3">
      <c r="A17" s="100">
        <v>12</v>
      </c>
      <c r="B17" s="101" t="s">
        <v>52</v>
      </c>
      <c r="C17" s="37"/>
      <c r="D17" s="38"/>
      <c r="E17" s="38"/>
      <c r="F17" s="98"/>
      <c r="G17" s="102"/>
    </row>
    <row r="18" spans="1:8" s="17" customFormat="1" ht="59.25" thickBot="1" x14ac:dyDescent="0.3">
      <c r="A18" s="105">
        <v>13</v>
      </c>
      <c r="B18" s="106" t="s">
        <v>47</v>
      </c>
      <c r="C18" s="42"/>
      <c r="D18" s="43"/>
      <c r="E18" s="43"/>
      <c r="F18" s="98"/>
      <c r="G18" s="107"/>
    </row>
    <row r="19" spans="1:8" s="17" customFormat="1" ht="44.25" thickBot="1" x14ac:dyDescent="0.3">
      <c r="A19" s="108">
        <v>14</v>
      </c>
      <c r="B19" s="101" t="s">
        <v>48</v>
      </c>
      <c r="C19" s="38"/>
      <c r="D19" s="38"/>
      <c r="E19" s="38"/>
      <c r="F19" s="98"/>
      <c r="G19" s="102"/>
    </row>
    <row r="20" spans="1:8" s="17" customFormat="1" ht="58.5" thickBot="1" x14ac:dyDescent="0.3">
      <c r="A20" s="109">
        <v>15</v>
      </c>
      <c r="B20" s="106" t="s">
        <v>53</v>
      </c>
      <c r="C20" s="41"/>
      <c r="D20" s="41"/>
      <c r="E20" s="41"/>
      <c r="F20" s="98"/>
      <c r="G20" s="102"/>
    </row>
    <row r="21" spans="1:8" s="17" customFormat="1" ht="30" thickBot="1" x14ac:dyDescent="0.3">
      <c r="A21" s="108">
        <v>16</v>
      </c>
      <c r="B21" s="110" t="s">
        <v>54</v>
      </c>
      <c r="C21" s="39"/>
      <c r="D21" s="39"/>
      <c r="E21" s="39"/>
      <c r="F21" s="98"/>
      <c r="G21" s="102"/>
    </row>
    <row r="22" spans="1:8" s="17" customFormat="1" ht="87" thickBot="1" x14ac:dyDescent="0.3">
      <c r="A22" s="109">
        <v>17</v>
      </c>
      <c r="B22" s="111" t="s">
        <v>123</v>
      </c>
      <c r="C22" s="40"/>
      <c r="D22" s="41"/>
      <c r="E22" s="41"/>
      <c r="F22" s="98"/>
      <c r="G22" s="112"/>
    </row>
    <row r="23" spans="1:8" s="17" customFormat="1" ht="44.25" thickBot="1" x14ac:dyDescent="0.3">
      <c r="A23" s="108">
        <v>18</v>
      </c>
      <c r="B23" s="101" t="s">
        <v>116</v>
      </c>
      <c r="C23" s="37"/>
      <c r="D23" s="38"/>
      <c r="E23" s="38"/>
      <c r="F23" s="98"/>
      <c r="G23" s="113"/>
    </row>
    <row r="24" spans="1:8" s="17" customFormat="1" ht="30" thickBot="1" x14ac:dyDescent="0.3">
      <c r="A24" s="109">
        <v>19</v>
      </c>
      <c r="B24" s="61" t="s">
        <v>117</v>
      </c>
      <c r="C24" s="40"/>
      <c r="D24" s="41"/>
      <c r="E24" s="41"/>
      <c r="F24" s="98"/>
      <c r="G24" s="113"/>
    </row>
    <row r="25" spans="1:8" s="17" customFormat="1" ht="87.75" thickBot="1" x14ac:dyDescent="0.3">
      <c r="A25" s="108">
        <v>20</v>
      </c>
      <c r="B25" s="114" t="s">
        <v>118</v>
      </c>
      <c r="C25" s="37"/>
      <c r="D25" s="38"/>
      <c r="E25" s="38"/>
      <c r="F25" s="98"/>
      <c r="G25" s="102"/>
    </row>
    <row r="26" spans="1:8" s="17" customFormat="1" ht="44.25" thickBot="1" x14ac:dyDescent="0.3">
      <c r="A26" s="109">
        <v>21</v>
      </c>
      <c r="B26" s="104" t="s">
        <v>49</v>
      </c>
      <c r="C26" s="40"/>
      <c r="D26" s="41"/>
      <c r="E26" s="41"/>
      <c r="F26" s="98"/>
      <c r="G26" s="102"/>
    </row>
    <row r="27" spans="1:8" s="17" customFormat="1" ht="30.75" thickBot="1" x14ac:dyDescent="0.3">
      <c r="A27" s="108">
        <v>22</v>
      </c>
      <c r="B27" s="101" t="s">
        <v>40</v>
      </c>
      <c r="C27" s="37"/>
      <c r="D27" s="38"/>
      <c r="E27" s="38"/>
      <c r="F27" s="98"/>
      <c r="G27" s="102"/>
    </row>
    <row r="28" spans="1:8" s="17" customFormat="1" ht="30" thickBot="1" x14ac:dyDescent="0.3">
      <c r="A28" s="109">
        <v>23</v>
      </c>
      <c r="B28" s="60" t="s">
        <v>50</v>
      </c>
      <c r="C28" s="40"/>
      <c r="D28" s="41"/>
      <c r="E28" s="41"/>
      <c r="F28" s="98"/>
      <c r="G28" s="102"/>
    </row>
    <row r="29" spans="1:8" s="17" customFormat="1" ht="30" thickBot="1" x14ac:dyDescent="0.3">
      <c r="A29" s="108">
        <v>24</v>
      </c>
      <c r="B29" s="110" t="s">
        <v>51</v>
      </c>
      <c r="C29" s="37"/>
      <c r="D29" s="38"/>
      <c r="E29" s="38"/>
      <c r="F29" s="98"/>
      <c r="G29" s="102"/>
    </row>
    <row r="30" spans="1:8" ht="44.25" thickBot="1" x14ac:dyDescent="0.3">
      <c r="A30" s="109">
        <v>25</v>
      </c>
      <c r="B30" s="61" t="s">
        <v>41</v>
      </c>
      <c r="C30" s="40"/>
      <c r="D30" s="41"/>
      <c r="E30" s="41"/>
      <c r="F30" s="98"/>
      <c r="G30" s="102"/>
    </row>
    <row r="31" spans="1:8" ht="44.25" thickBot="1" x14ac:dyDescent="0.3">
      <c r="A31" s="108">
        <v>26</v>
      </c>
      <c r="B31" s="101" t="s">
        <v>46</v>
      </c>
      <c r="C31" s="37"/>
      <c r="D31" s="38"/>
      <c r="E31" s="38"/>
      <c r="F31" s="98"/>
      <c r="G31" s="102"/>
    </row>
    <row r="32" spans="1:8" ht="60" customHeight="1" thickBot="1" x14ac:dyDescent="0.3">
      <c r="A32" s="115">
        <v>27</v>
      </c>
      <c r="B32" s="116" t="s">
        <v>124</v>
      </c>
      <c r="C32" s="53"/>
      <c r="D32" s="54"/>
      <c r="E32" s="54"/>
      <c r="F32" s="98"/>
      <c r="G32" s="117"/>
      <c r="H32" s="23"/>
    </row>
    <row r="33" spans="1:7" ht="27" customHeight="1" x14ac:dyDescent="0.4">
      <c r="A33" s="246"/>
      <c r="B33" s="247"/>
      <c r="C33" s="247"/>
      <c r="D33" s="247"/>
      <c r="E33" s="247"/>
      <c r="F33" s="248">
        <f>SUM(F6:F32)</f>
        <v>0</v>
      </c>
      <c r="G33" s="249" t="s">
        <v>119</v>
      </c>
    </row>
    <row r="34" spans="1:7" ht="27" customHeight="1" thickBot="1" x14ac:dyDescent="0.3">
      <c r="A34" s="250"/>
      <c r="B34" s="251"/>
      <c r="C34" s="251"/>
      <c r="D34" s="251"/>
      <c r="E34" s="251"/>
      <c r="F34" s="252">
        <f>F33/81</f>
        <v>0</v>
      </c>
      <c r="G34" s="253"/>
    </row>
    <row r="35" spans="1:7" ht="35.1" customHeight="1" thickBot="1" x14ac:dyDescent="0.3">
      <c r="A35" s="22"/>
      <c r="B35" s="274" t="s">
        <v>39</v>
      </c>
      <c r="C35" s="274"/>
      <c r="D35" s="274"/>
      <c r="E35" s="274"/>
      <c r="F35" s="274"/>
      <c r="G35" s="275"/>
    </row>
    <row r="36" spans="1:7" x14ac:dyDescent="0.25">
      <c r="A36" s="217"/>
      <c r="B36" s="217"/>
      <c r="C36" s="217"/>
      <c r="D36" s="217"/>
      <c r="E36" s="217"/>
      <c r="F36" s="217"/>
      <c r="G36" s="217"/>
    </row>
    <row r="37" spans="1:7" x14ac:dyDescent="0.25">
      <c r="A37" s="217"/>
      <c r="B37" s="217"/>
      <c r="C37" s="217"/>
      <c r="D37" s="217"/>
      <c r="E37" s="217"/>
      <c r="F37" s="217"/>
      <c r="G37" s="217"/>
    </row>
    <row r="38" spans="1:7" x14ac:dyDescent="0.25">
      <c r="A38" s="217"/>
      <c r="B38" s="217"/>
      <c r="C38" s="217"/>
      <c r="D38" s="217"/>
      <c r="E38" s="217"/>
      <c r="F38" s="217"/>
      <c r="G38" s="217"/>
    </row>
    <row r="39" spans="1:7" ht="21" x14ac:dyDescent="0.35">
      <c r="A39" s="218"/>
      <c r="B39" s="219"/>
      <c r="C39" s="219"/>
      <c r="D39" s="219"/>
      <c r="E39" s="219"/>
      <c r="F39" s="219"/>
      <c r="G39" s="219"/>
    </row>
    <row r="40" spans="1:7" ht="21" x14ac:dyDescent="0.35">
      <c r="A40" s="218"/>
      <c r="B40" s="219"/>
      <c r="C40" s="219"/>
      <c r="D40" s="219"/>
      <c r="E40" s="219"/>
      <c r="F40" s="219"/>
      <c r="G40" s="219"/>
    </row>
    <row r="41" spans="1:7" ht="21" x14ac:dyDescent="0.35">
      <c r="A41" s="218"/>
      <c r="B41" s="219"/>
      <c r="C41" s="219"/>
      <c r="D41" s="219"/>
      <c r="E41" s="219"/>
      <c r="F41" s="219"/>
      <c r="G41" s="219"/>
    </row>
    <row r="42" spans="1:7" ht="21" x14ac:dyDescent="0.35">
      <c r="A42" s="218"/>
      <c r="B42" s="219"/>
      <c r="C42" s="219"/>
      <c r="D42" s="219"/>
      <c r="E42" s="219"/>
      <c r="F42" s="219"/>
      <c r="G42" s="219"/>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4" width="8.85546875" style="11"/>
    <col min="6" max="6" width="9.140625" style="11"/>
  </cols>
  <sheetData>
    <row r="1" spans="1:6" x14ac:dyDescent="0.25">
      <c r="A1" s="11" t="s">
        <v>34</v>
      </c>
      <c r="B1" s="11">
        <v>3</v>
      </c>
      <c r="C1" s="11">
        <v>3</v>
      </c>
      <c r="D1" s="11">
        <v>15</v>
      </c>
      <c r="E1" s="11">
        <v>1</v>
      </c>
      <c r="F1" s="11" t="s">
        <v>139</v>
      </c>
    </row>
    <row r="2" spans="1:6" x14ac:dyDescent="0.25">
      <c r="A2" s="11" t="s">
        <v>35</v>
      </c>
      <c r="B2" s="11">
        <v>2</v>
      </c>
      <c r="C2" s="11">
        <v>0</v>
      </c>
      <c r="D2" s="11">
        <v>0</v>
      </c>
      <c r="E2" s="11">
        <v>0</v>
      </c>
      <c r="F2" s="11" t="s">
        <v>140</v>
      </c>
    </row>
    <row r="3" spans="1:6" x14ac:dyDescent="0.25">
      <c r="B3" s="11">
        <v>1</v>
      </c>
      <c r="E3" s="4"/>
    </row>
    <row r="4" spans="1:6" x14ac:dyDescent="0.25">
      <c r="B4" s="11">
        <v>0</v>
      </c>
      <c r="E4" s="4"/>
    </row>
  </sheetData>
  <sheetProtection algorithmName="SHA-512" hashValue="hmywb5j/YxZvhC2L9CnC/xrZiewJ+NOczQNOZa3YeywVwfhON2yot0Blflu+pwwzqHvNbw8jQSjhc17HjmZU6A==" saltValue="4bftQfeNNFazUogph9FZkg=="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2'!Print_Area</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2018-04-13T15:20:36Z</cp:lastPrinted>
  <dcterms:created xsi:type="dcterms:W3CDTF">2016-12-22T21:00:02Z</dcterms:created>
  <dcterms:modified xsi:type="dcterms:W3CDTF">2018-04-30T15:09:15Z</dcterms:modified>
</cp:coreProperties>
</file>