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Program Support and Student Transportation Division\Instructional Material\2018 Adoption\96_Rubrics\Science drafts\FINAL Form F - Unlocked\"/>
    </mc:Choice>
  </mc:AlternateContent>
  <bookViews>
    <workbookView xWindow="285" yWindow="75" windowWidth="11460" windowHeight="4095"/>
  </bookViews>
  <sheets>
    <sheet name="Cover" sheetId="2" r:id="rId1"/>
    <sheet name="Section 1" sheetId="1" r:id="rId2"/>
    <sheet name="Section 2" sheetId="3" r:id="rId3"/>
    <sheet name="Sheet1" sheetId="4" r:id="rId4"/>
  </sheets>
  <externalReferences>
    <externalReference r:id="rId5"/>
  </externalReferences>
  <definedNames>
    <definedName name="_xlnm._FilterDatabase" localSheetId="1" hidden="1">'Section 1'!$A$1:$N$75</definedName>
    <definedName name="check">[1]Sheet2!$C$1:$C$2</definedName>
    <definedName name="_xlnm.Print_Area" localSheetId="2">'Section 2'!$A$1:$G$35</definedName>
    <definedName name="Scores">[1]Sheet2!$A$1:$A$4</definedName>
  </definedNames>
  <calcPr calcId="162913"/>
</workbook>
</file>

<file path=xl/calcChain.xml><?xml version="1.0" encoding="utf-8"?>
<calcChain xmlns="http://schemas.openxmlformats.org/spreadsheetml/2006/main">
  <c r="I74" i="1" l="1"/>
  <c r="I57" i="1" l="1"/>
  <c r="I37" i="1" l="1"/>
  <c r="I33" i="1"/>
  <c r="I25" i="1"/>
  <c r="I50" i="1"/>
  <c r="I49" i="1"/>
  <c r="I12" i="1"/>
  <c r="I11" i="1"/>
  <c r="I24" i="1"/>
  <c r="I72" i="1"/>
  <c r="I69" i="1"/>
  <c r="I68" i="1"/>
  <c r="I65" i="1"/>
  <c r="I64" i="1"/>
  <c r="I54" i="1"/>
  <c r="I53" i="1"/>
  <c r="I43" i="1"/>
  <c r="I42" i="1"/>
  <c r="I17" i="1"/>
  <c r="I16" i="1"/>
  <c r="I21" i="1"/>
  <c r="I20" i="1"/>
  <c r="I48" i="1"/>
  <c r="I47" i="1"/>
  <c r="I38" i="1"/>
  <c r="I36" i="1"/>
  <c r="I10" i="1"/>
  <c r="I32" i="1"/>
  <c r="I31" i="1"/>
  <c r="I13" i="1"/>
  <c r="I73" i="1" l="1"/>
  <c r="B11" i="2"/>
  <c r="F33" i="3"/>
  <c r="F34" i="3" s="1"/>
  <c r="B10" i="2" l="1"/>
  <c r="C12" i="2"/>
  <c r="B12" i="2" l="1"/>
  <c r="B13" i="2" s="1"/>
</calcChain>
</file>

<file path=xl/sharedStrings.xml><?xml version="1.0" encoding="utf-8"?>
<sst xmlns="http://schemas.openxmlformats.org/spreadsheetml/2006/main" count="167" uniqueCount="149">
  <si>
    <t xml:space="preserve">Criteria # </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</si>
  <si>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</si>
  <si>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</si>
  <si>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</si>
  <si>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</si>
  <si>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</si>
  <si>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</si>
  <si>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</si>
  <si>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</si>
  <si>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</si>
  <si>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</si>
  <si>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</si>
  <si>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</si>
  <si>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</si>
  <si>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</si>
  <si>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</si>
  <si>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</si>
  <si>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</si>
  <si>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</si>
  <si>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</si>
  <si>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</si>
  <si>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</si>
  <si>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</si>
  <si>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</si>
  <si>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</si>
  <si>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</si>
  <si>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</si>
  <si>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</si>
  <si>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</si>
  <si>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</si>
  <si>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</si>
  <si>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</si>
  <si>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</si>
  <si>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 xml:space="preserve">SECTION 2: Other Relevant Criteria </t>
  </si>
  <si>
    <t>YES</t>
  </si>
  <si>
    <t>NO</t>
  </si>
  <si>
    <t xml:space="preserve">1st Citation </t>
  </si>
  <si>
    <t xml:space="preserve">2nd Citation </t>
  </si>
  <si>
    <t xml:space="preserve">3rd Citation </t>
  </si>
  <si>
    <t>Section I Reviewer Notes:</t>
  </si>
  <si>
    <r>
      <rPr>
        <b/>
        <u/>
        <sz val="11"/>
        <color theme="1"/>
        <rFont val="Arial"/>
        <family val="2"/>
      </rPr>
      <t>Usability</t>
    </r>
    <r>
      <rPr>
        <b/>
        <sz val="11"/>
        <color theme="1"/>
        <rFont val="Arial"/>
        <family val="2"/>
      </rPr>
      <t xml:space="preserve">: </t>
    </r>
    <r>
      <rPr>
        <sz val="11"/>
        <color theme="1"/>
        <rFont val="Arial"/>
        <family val="2"/>
      </rPr>
      <t>Text sets (when applicable), laboratory, and other scientific materials are</t>
    </r>
    <r>
      <rPr>
        <b/>
        <sz val="11"/>
        <color theme="1"/>
        <rFont val="Arial"/>
        <family val="2"/>
      </rPr>
      <t xml:space="preserve"> readily accessible</t>
    </r>
    <r>
      <rPr>
        <sz val="11"/>
        <color theme="1"/>
        <rFont val="Arial"/>
        <family val="2"/>
      </rPr>
      <t xml:space="preserve"> through vendor packaging.</t>
    </r>
  </si>
  <si>
    <r>
      <rPr>
        <b/>
        <u/>
        <sz val="11"/>
        <color theme="1"/>
        <rFont val="Arial"/>
        <family val="2"/>
      </rPr>
      <t>Assessment</t>
    </r>
    <r>
      <rPr>
        <b/>
        <sz val="11"/>
        <color theme="1"/>
        <rFont val="Arial"/>
        <family val="2"/>
      </rPr>
      <t xml:space="preserve">: </t>
    </r>
    <r>
      <rPr>
        <sz val="11"/>
        <color theme="1"/>
        <rFont val="Arial"/>
        <family val="2"/>
      </rPr>
      <t>Scoring guidelines and rubrics</t>
    </r>
    <r>
      <rPr>
        <b/>
        <sz val="11"/>
        <color theme="1"/>
        <rFont val="Arial"/>
        <family val="2"/>
      </rPr>
      <t xml:space="preserve"> align</t>
    </r>
    <r>
      <rPr>
        <sz val="11"/>
        <color theme="1"/>
        <rFont val="Arial"/>
        <family val="2"/>
      </rPr>
      <t xml:space="preserve"> to performance expectations, and incorporate criteria that are specific, observable, and measurable.</t>
    </r>
  </si>
  <si>
    <r>
      <rPr>
        <b/>
        <u/>
        <sz val="11"/>
        <color theme="1"/>
        <rFont val="Arial"/>
        <family val="2"/>
      </rPr>
      <t>Disciplinary Literacy</t>
    </r>
    <r>
      <rPr>
        <b/>
        <sz val="11"/>
        <color theme="1"/>
        <rFont val="Arial"/>
        <family val="2"/>
      </rPr>
      <t xml:space="preserve">: </t>
    </r>
    <r>
      <rPr>
        <sz val="11"/>
        <color theme="1"/>
        <rFont val="Arial"/>
        <family val="2"/>
      </rPr>
      <t xml:space="preserve">Students have multiple opportunities to engage with </t>
    </r>
    <r>
      <rPr>
        <b/>
        <sz val="11"/>
        <color theme="1"/>
        <rFont val="Arial"/>
        <family val="2"/>
      </rPr>
      <t>authentic sources</t>
    </r>
    <r>
      <rPr>
        <sz val="11"/>
        <color theme="1"/>
        <rFont val="Arial"/>
        <family val="2"/>
      </rPr>
      <t xml:space="preserve"> that represent the language and style that is used and produced by scientists. Examples could include journal excerpts, authentic data, photographs, sections of lab reports, and media releases of current science research. [</t>
    </r>
    <r>
      <rPr>
        <i/>
        <sz val="11"/>
        <color theme="1"/>
        <rFont val="Arial"/>
        <family val="2"/>
      </rPr>
      <t>Frequency of engagement with authentic sources should increase in higher grade levels and courses.</t>
    </r>
    <r>
      <rPr>
        <sz val="11"/>
        <color theme="1"/>
        <rFont val="Arial"/>
        <family val="2"/>
      </rPr>
      <t>]</t>
    </r>
    <r>
      <rPr>
        <b/>
        <sz val="11"/>
        <color theme="1"/>
        <rFont val="Arial"/>
        <family val="2"/>
      </rPr>
      <t xml:space="preserve"> (Grades 4-12 only)</t>
    </r>
  </si>
  <si>
    <r>
      <rPr>
        <b/>
        <u/>
        <sz val="11"/>
        <color theme="1"/>
        <rFont val="Arial"/>
        <family val="2"/>
      </rPr>
      <t>Disciplinary Literacy</t>
    </r>
    <r>
      <rPr>
        <b/>
        <sz val="11"/>
        <color theme="1"/>
        <rFont val="Arial"/>
        <family val="2"/>
      </rPr>
      <t>:</t>
    </r>
    <r>
      <rPr>
        <sz val="11"/>
        <color theme="1"/>
        <rFont val="Arial"/>
        <family val="2"/>
      </rPr>
      <t xml:space="preserve"> Students regularly engage in </t>
    </r>
    <r>
      <rPr>
        <b/>
        <sz val="11"/>
        <color theme="1"/>
        <rFont val="Arial"/>
        <family val="2"/>
      </rPr>
      <t xml:space="preserve">speaking and writing </t>
    </r>
    <r>
      <rPr>
        <sz val="11"/>
        <color theme="1"/>
        <rFont val="Arial"/>
        <family val="2"/>
      </rPr>
      <t>about scientific phenomena and engineering solutions.</t>
    </r>
  </si>
  <si>
    <r>
      <rPr>
        <b/>
        <u/>
        <sz val="11"/>
        <color theme="1"/>
        <rFont val="Arial"/>
        <family val="2"/>
      </rPr>
      <t>Disciplinary Literacy</t>
    </r>
    <r>
      <rPr>
        <b/>
        <sz val="11"/>
        <color theme="1"/>
        <rFont val="Arial"/>
        <family val="2"/>
      </rPr>
      <t xml:space="preserve">: </t>
    </r>
    <r>
      <rPr>
        <sz val="11"/>
        <color theme="1"/>
        <rFont val="Arial"/>
        <family val="2"/>
      </rPr>
      <t xml:space="preserve">Materials address the necessity of using </t>
    </r>
    <r>
      <rPr>
        <b/>
        <sz val="11"/>
        <color theme="1"/>
        <rFont val="Arial"/>
        <family val="2"/>
      </rPr>
      <t>scientific evidence</t>
    </r>
    <r>
      <rPr>
        <sz val="11"/>
        <color theme="1"/>
        <rFont val="Arial"/>
        <family val="2"/>
      </rPr>
      <t xml:space="preserve"> to support scientific ideas.</t>
    </r>
  </si>
  <si>
    <r>
      <rPr>
        <b/>
        <u/>
        <sz val="11"/>
        <color theme="1"/>
        <rFont val="Arial"/>
        <family val="2"/>
      </rPr>
      <t>Disciplinary Literacy</t>
    </r>
    <r>
      <rPr>
        <b/>
        <sz val="11"/>
        <color theme="1"/>
        <rFont val="Arial"/>
        <family val="2"/>
      </rPr>
      <t xml:space="preserve">: </t>
    </r>
    <r>
      <rPr>
        <sz val="11"/>
        <color theme="1"/>
        <rFont val="Arial"/>
        <family val="2"/>
      </rPr>
      <t>Materials provide a coherent sequence of authentic science sources that build scientific</t>
    </r>
    <r>
      <rPr>
        <b/>
        <sz val="11"/>
        <color theme="1"/>
        <rFont val="Arial"/>
        <family val="2"/>
      </rPr>
      <t xml:space="preserve"> vocabulary</t>
    </r>
    <r>
      <rPr>
        <sz val="11"/>
        <color theme="1"/>
        <rFont val="Arial"/>
        <family val="2"/>
      </rPr>
      <t xml:space="preserve"> and knowledge over the course of study. Vocabulary is addressed as needed in the materials but not taught in isolation of deeper scientific learning.</t>
    </r>
  </si>
  <si>
    <r>
      <rPr>
        <b/>
        <u/>
        <sz val="11"/>
        <color theme="1"/>
        <rFont val="Arial"/>
        <family val="2"/>
      </rPr>
      <t>Assessment</t>
    </r>
    <r>
      <rPr>
        <b/>
        <sz val="11"/>
        <color theme="1"/>
        <rFont val="Arial"/>
        <family val="2"/>
      </rPr>
      <t>: Multiple types</t>
    </r>
    <r>
      <rPr>
        <sz val="11"/>
        <color theme="1"/>
        <rFont val="Arial"/>
        <family val="2"/>
      </rPr>
      <t xml:space="preserve"> of formative and summative assessments (performance-based tasks, questions, research, investigations, projects, etc.) are embedded into content materials and assess the learning targets.</t>
    </r>
  </si>
  <si>
    <r>
      <rPr>
        <b/>
        <u/>
        <sz val="11"/>
        <color theme="1"/>
        <rFont val="Arial"/>
        <family val="2"/>
      </rPr>
      <t>Usability</t>
    </r>
    <r>
      <rPr>
        <b/>
        <sz val="11"/>
        <color theme="1"/>
        <rFont val="Arial"/>
        <family val="2"/>
      </rPr>
      <t>:</t>
    </r>
    <r>
      <rPr>
        <sz val="11"/>
        <color theme="1"/>
        <rFont val="Arial"/>
        <family val="2"/>
      </rPr>
      <t xml:space="preserve"> Materials help students build an understanding of standard operating procedures in a science laboratory and include </t>
    </r>
    <r>
      <rPr>
        <b/>
        <sz val="11"/>
        <color theme="1"/>
        <rFont val="Arial"/>
        <family val="2"/>
      </rPr>
      <t>safety</t>
    </r>
    <r>
      <rPr>
        <sz val="11"/>
        <color theme="1"/>
        <rFont val="Arial"/>
        <family val="2"/>
      </rPr>
      <t xml:space="preserve"> guidelines, procedures, and equipment. Science classroom and laboratory safety guidelines are embedded.</t>
    </r>
  </si>
  <si>
    <r>
      <rPr>
        <b/>
        <u/>
        <sz val="11"/>
        <color theme="1"/>
        <rFont val="Arial"/>
        <family val="2"/>
      </rPr>
      <t>Usability</t>
    </r>
    <r>
      <rPr>
        <b/>
        <sz val="11"/>
        <color theme="1"/>
        <rFont val="Arial"/>
        <family val="2"/>
      </rPr>
      <t xml:space="preserve">: </t>
    </r>
    <r>
      <rPr>
        <sz val="11"/>
        <color theme="1"/>
        <rFont val="Arial"/>
        <family val="2"/>
      </rPr>
      <t xml:space="preserve">The total amount of content is </t>
    </r>
    <r>
      <rPr>
        <b/>
        <sz val="11"/>
        <color theme="1"/>
        <rFont val="Arial"/>
        <family val="2"/>
      </rPr>
      <t>viable</t>
    </r>
    <r>
      <rPr>
        <sz val="11"/>
        <color theme="1"/>
        <rFont val="Arial"/>
        <family val="2"/>
      </rPr>
      <t xml:space="preserve"> for a schoolyear and grade level appropriate.
</t>
    </r>
  </si>
  <si>
    <r>
      <rPr>
        <b/>
        <u/>
        <sz val="11"/>
        <color theme="1"/>
        <rFont val="Arial"/>
        <family val="2"/>
      </rPr>
      <t>Scaffolding and Support</t>
    </r>
    <r>
      <rPr>
        <b/>
        <sz val="11"/>
        <color theme="1"/>
        <rFont val="Arial"/>
        <family val="2"/>
      </rPr>
      <t xml:space="preserve">: </t>
    </r>
    <r>
      <rPr>
        <sz val="11"/>
        <color theme="1"/>
        <rFont val="Arial"/>
        <family val="2"/>
      </rPr>
      <t>The materials provide</t>
    </r>
    <r>
      <rPr>
        <b/>
        <sz val="11"/>
        <color theme="1"/>
        <rFont val="Arial"/>
        <family val="2"/>
      </rPr>
      <t xml:space="preserve"> instructional strategies</t>
    </r>
    <r>
      <rPr>
        <sz val="11"/>
        <color theme="1"/>
        <rFont val="Arial"/>
        <family val="2"/>
      </rPr>
      <t>, resources, and language development support for English language learners (sheltered instruction.)</t>
    </r>
  </si>
  <si>
    <r>
      <rPr>
        <b/>
        <u/>
        <sz val="11"/>
        <color theme="1"/>
        <rFont val="Arial"/>
        <family val="2"/>
      </rPr>
      <t>Usability</t>
    </r>
    <r>
      <rPr>
        <b/>
        <sz val="11"/>
        <color theme="1"/>
        <rFont val="Arial"/>
        <family val="2"/>
      </rPr>
      <t xml:space="preserve">: </t>
    </r>
    <r>
      <rPr>
        <sz val="11"/>
        <color theme="1"/>
        <rFont val="Arial"/>
        <family val="2"/>
      </rPr>
      <t xml:space="preserve">Materials provide a variety of cultural </t>
    </r>
    <r>
      <rPr>
        <b/>
        <sz val="11"/>
        <color theme="1"/>
        <rFont val="Arial"/>
        <family val="2"/>
      </rPr>
      <t>perspectives</t>
    </r>
    <r>
      <rPr>
        <sz val="11"/>
        <color theme="1"/>
        <rFont val="Arial"/>
        <family val="2"/>
      </rPr>
      <t xml:space="preserve"> used within the lesson content to account for various cultural/background experiences.</t>
    </r>
  </si>
  <si>
    <r>
      <rPr>
        <b/>
        <u/>
        <sz val="11"/>
        <color theme="1"/>
        <rFont val="Arial"/>
        <family val="2"/>
      </rPr>
      <t>Usability</t>
    </r>
    <r>
      <rPr>
        <b/>
        <sz val="11"/>
        <color theme="1"/>
        <rFont val="Arial"/>
        <family val="2"/>
      </rPr>
      <t xml:space="preserve">: </t>
    </r>
    <r>
      <rPr>
        <sz val="11"/>
        <color theme="1"/>
        <rFont val="Arial"/>
        <family val="2"/>
      </rPr>
      <t xml:space="preserve">Materials include teacher </t>
    </r>
    <r>
      <rPr>
        <b/>
        <sz val="11"/>
        <color theme="1"/>
        <rFont val="Arial"/>
        <family val="2"/>
      </rPr>
      <t>guidance</t>
    </r>
    <r>
      <rPr>
        <sz val="11"/>
        <color theme="1"/>
        <rFont val="Arial"/>
        <family val="2"/>
      </rPr>
      <t xml:space="preserve"> for the mindful use of embedded technology to support and enhance student learning.</t>
    </r>
  </si>
  <si>
    <r>
      <rPr>
        <b/>
        <u/>
        <sz val="11"/>
        <color theme="1"/>
        <rFont val="Arial"/>
        <family val="2"/>
      </rPr>
      <t>Usability</t>
    </r>
    <r>
      <rPr>
        <b/>
        <sz val="11"/>
        <color theme="1"/>
        <rFont val="Arial"/>
        <family val="2"/>
      </rPr>
      <t xml:space="preserve">: </t>
    </r>
    <r>
      <rPr>
        <sz val="11"/>
        <color theme="1"/>
        <rFont val="Arial"/>
        <family val="2"/>
      </rPr>
      <t>Materials provide pictorials, graphics and illustrations that represent diversity of cultures, race, color, creed, national origin, age, gender, language or disability.</t>
    </r>
  </si>
  <si>
    <r>
      <rPr>
        <b/>
        <u/>
        <sz val="11"/>
        <color theme="1"/>
        <rFont val="Arial"/>
        <family val="2"/>
      </rPr>
      <t>Equity</t>
    </r>
    <r>
      <rPr>
        <b/>
        <sz val="11"/>
        <color theme="1"/>
        <rFont val="Arial"/>
        <family val="2"/>
      </rPr>
      <t xml:space="preserve">: </t>
    </r>
    <r>
      <rPr>
        <sz val="11"/>
        <color theme="1"/>
        <rFont val="Arial"/>
        <family val="2"/>
      </rPr>
      <t xml:space="preserve">Materials are </t>
    </r>
    <r>
      <rPr>
        <b/>
        <sz val="11"/>
        <color theme="1"/>
        <rFont val="Arial"/>
        <family val="2"/>
      </rPr>
      <t>authentic</t>
    </r>
    <r>
      <rPr>
        <sz val="11"/>
        <color theme="1"/>
        <rFont val="Arial"/>
        <family val="2"/>
      </rPr>
      <t xml:space="preserve"> to the discipline of science, diverse in text type (graphs, data tables, articles, etc.) and free of bias regarding issues such as race, gender, religion, environment, business, industry, political orientation, careers and career choices.</t>
    </r>
  </si>
  <si>
    <r>
      <rPr>
        <b/>
        <u/>
        <sz val="11"/>
        <color theme="1"/>
        <rFont val="Arial"/>
        <family val="2"/>
      </rPr>
      <t>Technology</t>
    </r>
    <r>
      <rPr>
        <b/>
        <sz val="11"/>
        <color theme="1"/>
        <rFont val="Arial"/>
        <family val="2"/>
      </rPr>
      <t xml:space="preserve">: </t>
    </r>
    <r>
      <rPr>
        <sz val="11"/>
        <color theme="1"/>
        <rFont val="Arial"/>
        <family val="2"/>
      </rPr>
      <t xml:space="preserve">Materials integrate </t>
    </r>
    <r>
      <rPr>
        <b/>
        <sz val="11"/>
        <color theme="1"/>
        <rFont val="Arial"/>
        <family val="2"/>
      </rPr>
      <t>technology</t>
    </r>
    <r>
      <rPr>
        <sz val="11"/>
        <color theme="1"/>
        <rFont val="Arial"/>
        <family val="2"/>
      </rPr>
      <t xml:space="preserve"> in ways that engage students, are user-friendly and support student learning.</t>
    </r>
  </si>
  <si>
    <r>
      <t xml:space="preserve">Planning and Carrying Out Investigations
</t>
    </r>
    <r>
      <rPr>
        <b/>
        <i/>
        <sz val="11"/>
        <color theme="1"/>
        <rFont val="Arial"/>
        <family val="2"/>
      </rPr>
      <t>Planning and carrying out investigations to answer questions or test solutions to problems in K–2 builds on prior experiences
and progresses to simple investigations, based on fair tests,
which provide data to support explanations or design solutions.</t>
    </r>
    <r>
      <rPr>
        <b/>
        <sz val="11"/>
        <color theme="1"/>
        <rFont val="Arial"/>
        <family val="2"/>
      </rPr>
      <t xml:space="preserve">
</t>
    </r>
    <r>
      <rPr>
        <sz val="11"/>
        <color theme="1"/>
        <rFont val="Arial"/>
        <family val="2"/>
      </rPr>
      <t>▪  Plan and conduct investigations collaboratively to produce data to serve as the basis for evidence to answer a question. (1-PS4-1)</t>
    </r>
  </si>
  <si>
    <r>
      <t xml:space="preserve">PS4.A: Wave Properties
</t>
    </r>
    <r>
      <rPr>
        <sz val="11"/>
        <color theme="1"/>
        <rFont val="Arial"/>
        <family val="2"/>
      </rPr>
      <t>▪  Sound can make matter vibrate, and vibrating matter can make sound. (1-PS4-1)</t>
    </r>
  </si>
  <si>
    <r>
      <rPr>
        <b/>
        <sz val="11"/>
        <color theme="1"/>
        <rFont val="Arial"/>
        <family val="2"/>
      </rPr>
      <t>PS4.B: Electromagnetic Radiation</t>
    </r>
    <r>
      <rPr>
        <sz val="11"/>
        <color theme="1"/>
        <rFont val="Arial"/>
        <family val="2"/>
      </rPr>
      <t xml:space="preserve">
▪  Objects can be seen if light is available to illuminate them or if they give off their own light. (1-PS4-2)</t>
    </r>
  </si>
  <si>
    <r>
      <rPr>
        <b/>
        <sz val="11"/>
        <color theme="1"/>
        <rFont val="Arial"/>
        <family val="2"/>
      </rPr>
      <t>Cause and Effect</t>
    </r>
    <r>
      <rPr>
        <sz val="11"/>
        <color theme="1"/>
        <rFont val="Arial"/>
        <family val="2"/>
      </rPr>
      <t xml:space="preserve">
▪  Simple tests can be designed to gather evidence to support or refute student ideas about causes. (1-PS4-1)</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</si>
  <si>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K–2 builds on prior experiences and progresses to the use of evidence and ideas in constructing evidence-based accounts of natural phenomena and designing solutions.</t>
    </r>
    <r>
      <rPr>
        <sz val="11"/>
        <color theme="1"/>
        <rFont val="Arial"/>
        <family val="2"/>
      </rPr>
      <t xml:space="preserve">
▪  Make observations (firsthand or from media) to construct an evidence-based account for natural phenomena (1-PS4-2)</t>
    </r>
  </si>
  <si>
    <r>
      <rPr>
        <b/>
        <sz val="11"/>
        <color theme="1"/>
        <rFont val="Arial"/>
        <family val="2"/>
      </rPr>
      <t>Cause and Effect</t>
    </r>
    <r>
      <rPr>
        <sz val="11"/>
        <color theme="1"/>
        <rFont val="Arial"/>
        <family val="2"/>
      </rPr>
      <t xml:space="preserve">
▪  Simple tests can be designed to gather evidence to support or refute student ideas about causes. (1-PS4-2)</t>
    </r>
  </si>
  <si>
    <r>
      <rPr>
        <b/>
        <sz val="11"/>
        <color theme="1"/>
        <rFont val="Arial"/>
        <family val="2"/>
      </rPr>
      <t>PS4.B: Electromagnetic Radiation</t>
    </r>
    <r>
      <rPr>
        <sz val="11"/>
        <color theme="1"/>
        <rFont val="Arial"/>
        <family val="2"/>
      </rPr>
      <t xml:space="preserve">
▪  Some materials allow light to pass through them, others allow only some light through and others block all the light and create a dark shadow on any surface beyond them, where the light cannot reach. Mirrors can be used to redirect a light beam. (Boundary: The idea that light travels from place to place is developed through experiences with light sources, mirrors, and shadows, but no attempt is made to discuss the speed of light.) (1-PS4-3)</t>
    </r>
  </si>
  <si>
    <t>1-PS4-4.  Use tools and materials to design and build a device that uses light or sound to solve the problem of communicating over a distance.</t>
  </si>
  <si>
    <r>
      <rPr>
        <b/>
        <sz val="11"/>
        <color theme="1"/>
        <rFont val="Arial"/>
        <family val="2"/>
      </rPr>
      <t>PS4.C: Information Technologies and Instrumentation</t>
    </r>
    <r>
      <rPr>
        <sz val="11"/>
        <color theme="1"/>
        <rFont val="Arial"/>
        <family val="2"/>
      </rPr>
      <t xml:space="preserve">
▪  People also use a variety of devices to communicate (send and receive information) over long distances. (1- PS4-4)</t>
    </r>
  </si>
  <si>
    <r>
      <rPr>
        <b/>
        <sz val="11"/>
        <color theme="1"/>
        <rFont val="Arial"/>
        <family val="2"/>
      </rPr>
      <t>Cause and Effect</t>
    </r>
    <r>
      <rPr>
        <sz val="11"/>
        <color theme="1"/>
        <rFont val="Arial"/>
        <family val="2"/>
      </rPr>
      <t xml:space="preserve">
▪  Simple tests can be designed to gather evidence to support or refute student ideas about causes. (1-PS4-3)</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</si>
  <si>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K–2 builds on prior experiences and progresses to simple investigations, based on fair tests, which provide data to support explanations or design solution</t>
    </r>
    <r>
      <rPr>
        <sz val="11"/>
        <color theme="1"/>
        <rFont val="Arial"/>
        <family val="2"/>
      </rPr>
      <t>s.
▪  Plan and conduct investigations collaboratively to produce data to serve as the basis for evidence to answer a
question. (1-PS4-3)</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</si>
  <si>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K–2 builds on prior experiences and progresses to the use of evidence and ideas in constructing evidence-based accounts of natural phenomena and designing solutions.</t>
    </r>
    <r>
      <rPr>
        <sz val="11"/>
        <color theme="1"/>
        <rFont val="Arial"/>
        <family val="2"/>
      </rPr>
      <t xml:space="preserve">
▪  Use tools and materials provided to design a device that solves a specific problem. (1-PS4-4)
</t>
    </r>
  </si>
  <si>
    <r>
      <rPr>
        <b/>
        <sz val="11"/>
        <color theme="1"/>
        <rFont val="Arial"/>
        <family val="2"/>
      </rPr>
      <t>LS1.A: Structure and Function</t>
    </r>
    <r>
      <rPr>
        <sz val="11"/>
        <color theme="1"/>
        <rFont val="Arial"/>
        <family val="2"/>
      </rPr>
      <t xml:space="preserve">
▪  All organisms have external parts. Different animals use their body parts in different ways to see, hear, grasp objects, protect themselves, move from place to place, and seek, find, and take in food, water and air. Plants also have different parts (roots, stems, leaves, flowers, fruits) that help them survive and grow. (1-LS1-1)</t>
    </r>
  </si>
  <si>
    <r>
      <rPr>
        <b/>
        <sz val="11"/>
        <color theme="1"/>
        <rFont val="Arial"/>
        <family val="2"/>
      </rPr>
      <t>LS1.D: Information Processing</t>
    </r>
    <r>
      <rPr>
        <sz val="11"/>
        <color theme="1"/>
        <rFont val="Arial"/>
        <family val="2"/>
      </rPr>
      <t xml:space="preserve">
▪  Animals have body parts that capture and convey different kinds of information needed for growth and survival. Animals respond to these inputs with behaviors that help them survive. Plants also respond to some external inputs. (1-LS1-1)</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</si>
  <si>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K–2 builds on prior experiences and progresses to the use of evidence and ideas in constructing evidence-based accounts of natural phenomena and designing solutions.</t>
    </r>
    <r>
      <rPr>
        <sz val="11"/>
        <color theme="1"/>
        <rFont val="Arial"/>
        <family val="2"/>
      </rPr>
      <t xml:space="preserve">
▪  Use materials to design a device that solves a specific problem or a solution to a specific problem. (1-LS1-1)</t>
    </r>
  </si>
  <si>
    <r>
      <t xml:space="preserve">Structure and Function
</t>
    </r>
    <r>
      <rPr>
        <sz val="11"/>
        <color theme="1"/>
        <rFont val="Arial"/>
        <family val="2"/>
      </rPr>
      <t>▪  The shape and stability of structures of natural and designed objects are related to their function(s). (1-LS1-1)</t>
    </r>
  </si>
  <si>
    <r>
      <rPr>
        <b/>
        <sz val="11"/>
        <color theme="1"/>
        <rFont val="Arial"/>
        <family val="2"/>
      </rPr>
      <t>LS1.B: Growth and Development of Organisms</t>
    </r>
    <r>
      <rPr>
        <sz val="11"/>
        <color theme="1"/>
        <rFont val="Arial"/>
        <family val="2"/>
      </rPr>
      <t xml:space="preserve">
▪  Adult plants and animals can have young. In many kinds of animals, parents and the offspring themselves engage in behaviors that help the offspring to survive. (1-LS1-2)</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</si>
  <si>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K–2 builds on prior experiences and uses observations and texts to communicate new information.</t>
    </r>
    <r>
      <rPr>
        <sz val="11"/>
        <color theme="1"/>
        <rFont val="Arial"/>
        <family val="2"/>
      </rPr>
      <t xml:space="preserve">
▪  Read grade-appropriate texts and use media to obtain scientific information to determine patterns in the natural world. (1-LS1-2)</t>
    </r>
  </si>
  <si>
    <r>
      <rPr>
        <b/>
        <sz val="11"/>
        <color theme="1"/>
        <rFont val="Arial"/>
        <family val="2"/>
      </rPr>
      <t>Patterns</t>
    </r>
    <r>
      <rPr>
        <sz val="11"/>
        <color theme="1"/>
        <rFont val="Arial"/>
        <family val="2"/>
      </rPr>
      <t xml:space="preserve">
▪  Patterns in the natural world can be observed, used to describe phenomena, and used as evidence. (1-LS1-2)</t>
    </r>
  </si>
  <si>
    <r>
      <rPr>
        <b/>
        <sz val="11"/>
        <color theme="1"/>
        <rFont val="Arial"/>
        <family val="2"/>
      </rPr>
      <t>LS3.A: Inheritance of Traits</t>
    </r>
    <r>
      <rPr>
        <sz val="11"/>
        <color theme="1"/>
        <rFont val="Arial"/>
        <family val="2"/>
      </rPr>
      <t xml:space="preserve">
▪  Young animals are very much, but not exactly, like their parents.
Plants also are very much, but not exactly, like their parents. (1- LS3-1)</t>
    </r>
  </si>
  <si>
    <r>
      <rPr>
        <b/>
        <sz val="11"/>
        <color theme="1"/>
        <rFont val="Arial"/>
        <family val="2"/>
      </rPr>
      <t>LS3.B: Variation of Traits</t>
    </r>
    <r>
      <rPr>
        <sz val="11"/>
        <color theme="1"/>
        <rFont val="Arial"/>
        <family val="2"/>
      </rPr>
      <t xml:space="preserve">
▪  Individuals of the same kind of plant or animal are recognizable as similar but can also vary in many ways. (1-LS3-1)</t>
    </r>
  </si>
  <si>
    <r>
      <rPr>
        <b/>
        <sz val="11"/>
        <color theme="1"/>
        <rFont val="Arial"/>
        <family val="2"/>
      </rPr>
      <t>Patterns</t>
    </r>
    <r>
      <rPr>
        <sz val="11"/>
        <color theme="1"/>
        <rFont val="Arial"/>
        <family val="2"/>
      </rPr>
      <t xml:space="preserve">
▪  Patterns in the natural world can be observed, used to describe phenomena, and used as evidence. (1-LS3-1)</t>
    </r>
  </si>
  <si>
    <r>
      <rPr>
        <b/>
        <sz val="11"/>
        <color theme="1"/>
        <rFont val="Arial"/>
        <family val="2"/>
      </rPr>
      <t>ESS1.A: The Universe and its Stars</t>
    </r>
    <r>
      <rPr>
        <sz val="11"/>
        <color theme="1"/>
        <rFont val="Arial"/>
        <family val="2"/>
      </rPr>
      <t xml:space="preserve">
▪  Patterns of the motion of the sun, moon, and stars in the sky can be observed, described, and predicted. (1- ESS1-1)</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</si>
  <si>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K–2 builds on prior experiences and progresses to the use of evidence and ideas in constructing evidence-based accounts of natural phenomena and designing solutions.</t>
    </r>
    <r>
      <rPr>
        <sz val="11"/>
        <color theme="1"/>
        <rFont val="Arial"/>
        <family val="2"/>
      </rPr>
      <t xml:space="preserve">
▪  Make observations (firsthand or from media) to construct an evidence-based account for natural phenomena. (1-LS3-1)</t>
    </r>
  </si>
  <si>
    <r>
      <rPr>
        <b/>
        <sz val="11"/>
        <color theme="1"/>
        <rFont val="Arial"/>
        <family val="2"/>
      </rPr>
      <t>Analyzing and Interpreting Data</t>
    </r>
    <r>
      <rPr>
        <sz val="11"/>
        <color theme="1"/>
        <rFont val="Arial"/>
        <family val="2"/>
      </rPr>
      <t xml:space="preserve">
</t>
    </r>
    <r>
      <rPr>
        <i/>
        <sz val="11"/>
        <color theme="1"/>
        <rFont val="Arial"/>
        <family val="2"/>
      </rPr>
      <t>Analyzing data in K–2 builds on prior experiences and progresses to collecting, recording, and sharing observations</t>
    </r>
    <r>
      <rPr>
        <sz val="11"/>
        <color theme="1"/>
        <rFont val="Arial"/>
        <family val="2"/>
      </rPr>
      <t>.
▪  Use observations (firsthand or from media) to describe patterns in the natural world in order to answer scientific questions. (1-ESS1-1)</t>
    </r>
  </si>
  <si>
    <r>
      <rPr>
        <b/>
        <sz val="11"/>
        <color theme="1"/>
        <rFont val="Arial"/>
        <family val="2"/>
      </rPr>
      <t>Patterns</t>
    </r>
    <r>
      <rPr>
        <sz val="11"/>
        <color theme="1"/>
        <rFont val="Arial"/>
        <family val="2"/>
      </rPr>
      <t xml:space="preserve">
▪  Patterns in the natural world can be observed, used to describe phenomena, and used as evidence. (1-ESS1-1)</t>
    </r>
  </si>
  <si>
    <r>
      <rPr>
        <b/>
        <sz val="11"/>
        <color theme="1"/>
        <rFont val="Arial"/>
        <family val="2"/>
      </rPr>
      <t>ESS1.B: Earth and the Solar System</t>
    </r>
    <r>
      <rPr>
        <sz val="11"/>
        <color theme="1"/>
        <rFont val="Arial"/>
        <family val="2"/>
      </rPr>
      <t xml:space="preserve">
▪  Seasonal patterns of sunrise and sunset can be observed, described, and predicted. (1-ESS1-2)</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</si>
  <si>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K–2 builds on prior experiences and progresses to simple investigations, based on fair tests, which provide data to support explanations or design solutions.</t>
    </r>
    <r>
      <rPr>
        <sz val="11"/>
        <color theme="1"/>
        <rFont val="Arial"/>
        <family val="2"/>
      </rPr>
      <t xml:space="preserve">
▪  Make observations (firsthand or from media) to collect data that can be used to make comparisons. (1-ESS1-2)</t>
    </r>
  </si>
  <si>
    <r>
      <rPr>
        <b/>
        <sz val="11"/>
        <color theme="1"/>
        <rFont val="Arial"/>
        <family val="2"/>
      </rPr>
      <t>Patterns</t>
    </r>
    <r>
      <rPr>
        <sz val="11"/>
        <color theme="1"/>
        <rFont val="Arial"/>
        <family val="2"/>
      </rPr>
      <t xml:space="preserve">
▪  Patterns in the natural world can be observed, used to describe phenomena, and used as evidence. (1-ESS1-2)</t>
    </r>
  </si>
  <si>
    <t>New Mexico Science and Society:</t>
  </si>
  <si>
    <t>Engineering and Design:</t>
  </si>
  <si>
    <r>
      <rPr>
        <b/>
        <sz val="11"/>
        <color theme="1"/>
        <rFont val="Arial"/>
        <family val="2"/>
      </rPr>
      <t>ETS1.A: Defining and Delimiting Engineering Problems</t>
    </r>
    <r>
      <rPr>
        <sz val="11"/>
        <color theme="1"/>
        <rFont val="Arial"/>
        <family val="2"/>
      </rPr>
      <t xml:space="preserve">
▪  A situation that people want to change or create can be approached as a problem to be solved through engineering. (K-2-ETS1-1)</t>
    </r>
  </si>
  <si>
    <r>
      <rPr>
        <b/>
        <sz val="11"/>
        <color theme="1"/>
        <rFont val="Arial"/>
        <family val="2"/>
      </rPr>
      <t>ETS1.A: Defining and Delimiting Engineering Problems</t>
    </r>
    <r>
      <rPr>
        <sz val="11"/>
        <color theme="1"/>
        <rFont val="Arial"/>
        <family val="2"/>
      </rPr>
      <t xml:space="preserve">
▪  Asking questions, making observations, and gathering information are helpful in thinking about problems. (K-2-ETS1-1)</t>
    </r>
  </si>
  <si>
    <r>
      <rPr>
        <b/>
        <sz val="11"/>
        <color theme="1"/>
        <rFont val="Arial"/>
        <family val="2"/>
      </rPr>
      <t>ETS1.A: Defining and Delimiting Engineering Problems</t>
    </r>
    <r>
      <rPr>
        <sz val="11"/>
        <color theme="1"/>
        <rFont val="Arial"/>
        <family val="2"/>
      </rPr>
      <t xml:space="preserve">
▪  Before beginning to design a solution, it is important to clearly
understand the problem. (K-2-ETS1-1)</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</si>
  <si>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K–2 builds on prior experiences and progresses to simple descriptive questions.</t>
    </r>
    <r>
      <rPr>
        <sz val="11"/>
        <color theme="1"/>
        <rFont val="Arial"/>
        <family val="2"/>
      </rPr>
      <t xml:space="preserve">
▪  Ask questions based on observations to find more information about the natural and/or designed world. (K-2- ETS1-1)
</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</si>
  <si>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K–2 builds on prior experiences and progresses to simple descriptive questions.</t>
    </r>
    <r>
      <rPr>
        <sz val="11"/>
        <color theme="1"/>
        <rFont val="Arial"/>
        <family val="2"/>
      </rPr>
      <t xml:space="preserve">
▪  Define a simple problem that can be solved through the development of a new or improved object or tool. (K-2- ETS1-1)
</t>
    </r>
  </si>
  <si>
    <t>K-2-ETS1-2.   Develop a simple sketch, drawing, or physical model to illustrate how the shape of an object helps it function as needed to solve a given problem.</t>
  </si>
  <si>
    <r>
      <rPr>
        <b/>
        <sz val="11"/>
        <color theme="1"/>
        <rFont val="Arial"/>
        <family val="2"/>
      </rPr>
      <t>ETS1.B: Developing Possible Solutions</t>
    </r>
    <r>
      <rPr>
        <sz val="11"/>
        <color theme="1"/>
        <rFont val="Arial"/>
        <family val="2"/>
      </rPr>
      <t xml:space="preserve">
▪  Designs can be conveyed through sketches, drawings, or physical models. These representations are useful in communicating ideas for a problem’s solutions to other people. (K-2-ETS1-2)
</t>
    </r>
  </si>
  <si>
    <r>
      <rPr>
        <b/>
        <sz val="11"/>
        <color theme="1"/>
        <rFont val="Arial"/>
        <family val="2"/>
      </rPr>
      <t>Developing and Using Models</t>
    </r>
    <r>
      <rPr>
        <sz val="11"/>
        <color theme="1"/>
        <rFont val="Arial"/>
        <family val="2"/>
      </rPr>
      <t xml:space="preserve">
</t>
    </r>
    <r>
      <rPr>
        <i/>
        <sz val="11"/>
        <color theme="1"/>
        <rFont val="Arial"/>
        <family val="2"/>
      </rPr>
      <t>Modeling in K–2 builds on prior experiences and progresses to include using and developing models (i.e., diagram, drawing, physical replica, diorama, dramatization, or storyboard) that represent concrete events or design solutions.</t>
    </r>
    <r>
      <rPr>
        <sz val="11"/>
        <color theme="1"/>
        <rFont val="Arial"/>
        <family val="2"/>
      </rPr>
      <t xml:space="preserve">
▪  Develop a simple model based on evidence to represent a proposed object or tool. (K-2-ETS1-2)</t>
    </r>
  </si>
  <si>
    <t>K-2-ETS1-3.   Analyze data from tests of two objects designed to solve the same problem to compare the strengths and weaknesses of how each performs.</t>
  </si>
  <si>
    <r>
      <rPr>
        <b/>
        <sz val="11"/>
        <color theme="1"/>
        <rFont val="Arial"/>
        <family val="2"/>
      </rPr>
      <t>ETS1.C: Optimizing the Design Solution</t>
    </r>
    <r>
      <rPr>
        <sz val="11"/>
        <color theme="1"/>
        <rFont val="Arial"/>
        <family val="2"/>
      </rPr>
      <t xml:space="preserve">
▪  Because there is always more than one possible solution to a problem, it is useful to compare and test designs. (K-2-ETS1-3)
</t>
    </r>
  </si>
  <si>
    <r>
      <rPr>
        <b/>
        <sz val="11"/>
        <color theme="1"/>
        <rFont val="Arial"/>
        <family val="2"/>
      </rPr>
      <t>Analyzing and Interpreting Data</t>
    </r>
    <r>
      <rPr>
        <sz val="11"/>
        <color theme="1"/>
        <rFont val="Arial"/>
        <family val="2"/>
      </rPr>
      <t xml:space="preserve">
</t>
    </r>
    <r>
      <rPr>
        <i/>
        <sz val="11"/>
        <color theme="1"/>
        <rFont val="Arial"/>
        <family val="2"/>
      </rPr>
      <t>Analyzing data in K–2 builds on prior experiences and progresses to collecting, recording, and sharing observations.</t>
    </r>
    <r>
      <rPr>
        <sz val="11"/>
        <color theme="1"/>
        <rFont val="Arial"/>
        <family val="2"/>
      </rPr>
      <t xml:space="preserve">
▪  Analyze data from tests of an object or tool to determine if it works as intended. (K-2-ETS1-3)
</t>
    </r>
  </si>
  <si>
    <r>
      <rPr>
        <b/>
        <sz val="11"/>
        <color theme="1"/>
        <rFont val="Arial"/>
        <family val="2"/>
      </rPr>
      <t>Structure and Function</t>
    </r>
    <r>
      <rPr>
        <sz val="11"/>
        <color theme="1"/>
        <rFont val="Arial"/>
        <family val="2"/>
      </rPr>
      <t xml:space="preserve">
▪  The shape and stability of structures of natural and designed objects are
related to their function(s). (K-2-ETS1-2)</t>
    </r>
  </si>
  <si>
    <t>1-PS4-1: Plan and conduct investigations to provide evidence that vibrating materials can make sound and that sound can make materials vibrate.</t>
  </si>
  <si>
    <t>Waves: Light and Sound</t>
  </si>
  <si>
    <t xml:space="preserve">1-PS4-2: Make observations to construct an evidence-based account that objects can be seen only when illuminated. </t>
  </si>
  <si>
    <t xml:space="preserve">1-PS4-3: Plan and conduct investigations to determine the effect of placing objects made with different materials in the path of a beam of light. </t>
  </si>
  <si>
    <t>1-LS1-2: Read texts and use media to determine patterns in behavior of parents and offspring that help offspring survive.</t>
  </si>
  <si>
    <t xml:space="preserve">1-LS3-1: Make observations to construct an evidence-based account that young plants and animals are like, but not exactly like, their parents. </t>
  </si>
  <si>
    <t>Space Systems: Patterns and Cycles</t>
  </si>
  <si>
    <t>1-ESS1-1: Use observations of the sun, moon, and stars to describe patterns that can be predicted.</t>
  </si>
  <si>
    <t xml:space="preserve">1-ESS1-2: Make observations at different times of year to relate the amount of daylight to the time of year. </t>
  </si>
  <si>
    <t>1-SS-1 NM: Obtain information about how men and women of all ethnic and social backgrounds in New Mexico have worked together to advance science and technology.</t>
  </si>
  <si>
    <t>Structure, Function, and Information Processing</t>
  </si>
  <si>
    <t>SECTION 2: Other Relevant Criteria – Publisher’s Criteria</t>
  </si>
  <si>
    <t>Materials aligned with standards provide sequential, cumulative instruction and practice opportunities for a full range of foundational skills. Specify or cite how the following high quality indicators occur within this instructional material.</t>
  </si>
  <si>
    <r>
      <rPr>
        <b/>
        <u/>
        <sz val="11"/>
        <color theme="1"/>
        <rFont val="Arial"/>
        <family val="2"/>
      </rPr>
      <t>Learning Progressions</t>
    </r>
    <r>
      <rPr>
        <b/>
        <sz val="11"/>
        <color theme="1"/>
        <rFont val="Arial"/>
        <family val="2"/>
      </rPr>
      <t xml:space="preserve">: </t>
    </r>
    <r>
      <rPr>
        <sz val="11"/>
        <color theme="1"/>
        <rFont val="Arial"/>
        <family val="2"/>
      </rPr>
      <t xml:space="preserve">The overall organization of the materials and the
development of content skills and practices are coherent and support student mastery of the standards. The </t>
    </r>
    <r>
      <rPr>
        <b/>
        <sz val="11"/>
        <color theme="1"/>
        <rFont val="Arial"/>
        <family val="2"/>
      </rPr>
      <t>progression of learning</t>
    </r>
    <r>
      <rPr>
        <sz val="11"/>
        <color theme="1"/>
        <rFont val="Arial"/>
        <family val="2"/>
      </rPr>
      <t xml:space="preserve"> is coordinated over time, clear and organized to prevent student misunderstanding.
</t>
    </r>
  </si>
  <si>
    <r>
      <rPr>
        <b/>
        <u/>
        <sz val="11"/>
        <color theme="1"/>
        <rFont val="Arial"/>
        <family val="2"/>
      </rPr>
      <t>Learning Progressions</t>
    </r>
    <r>
      <rPr>
        <b/>
        <sz val="11"/>
        <color theme="1"/>
        <rFont val="Arial"/>
        <family val="2"/>
      </rPr>
      <t xml:space="preserve">: </t>
    </r>
    <r>
      <rPr>
        <sz val="11"/>
        <color theme="1"/>
        <rFont val="Arial"/>
        <family val="2"/>
      </rPr>
      <t xml:space="preserve">Students apply mathematical thinking when applicable. They are not introduced to math skills that are beyond the applicable grade’s expectations in the New Mexico Common Core Standards for Mathematics. </t>
    </r>
    <r>
      <rPr>
        <b/>
        <sz val="11"/>
        <color theme="1"/>
        <rFont val="Arial"/>
        <family val="2"/>
      </rPr>
      <t>Math connections</t>
    </r>
    <r>
      <rPr>
        <sz val="11"/>
        <color theme="1"/>
        <rFont val="Arial"/>
        <family val="2"/>
      </rPr>
      <t xml:space="preserve"> are made explicit through clear references to the math standards, specifically in teacher materials.</t>
    </r>
  </si>
  <si>
    <r>
      <rPr>
        <b/>
        <u/>
        <sz val="11"/>
        <color theme="1"/>
        <rFont val="Arial"/>
        <family val="2"/>
      </rPr>
      <t>Learning Progressions</t>
    </r>
    <r>
      <rPr>
        <b/>
        <sz val="11"/>
        <color theme="1"/>
        <rFont val="Arial"/>
        <family val="2"/>
      </rPr>
      <t xml:space="preserve">: </t>
    </r>
    <r>
      <rPr>
        <sz val="11"/>
        <color theme="1"/>
        <rFont val="Arial"/>
        <family val="2"/>
      </rPr>
      <t xml:space="preserve">Materials are coherent, sequenced within and across units to build students’ depth of knowledge.
</t>
    </r>
  </si>
  <si>
    <r>
      <rPr>
        <b/>
        <u/>
        <sz val="11"/>
        <color theme="1"/>
        <rFont val="Arial"/>
        <family val="2"/>
      </rPr>
      <t>Learning Progressions</t>
    </r>
    <r>
      <rPr>
        <b/>
        <sz val="11"/>
        <color theme="1"/>
        <rFont val="Arial"/>
        <family val="2"/>
      </rPr>
      <t xml:space="preserve">: </t>
    </r>
    <r>
      <rPr>
        <sz val="11"/>
        <color theme="1"/>
        <rFont val="Arial"/>
        <family val="2"/>
      </rPr>
      <t xml:space="preserve">Materials use phenomena or design problems to focus student on learning goals. </t>
    </r>
  </si>
  <si>
    <r>
      <rPr>
        <b/>
        <u/>
        <sz val="11"/>
        <color theme="1"/>
        <rFont val="Arial"/>
        <family val="2"/>
      </rPr>
      <t>Learning Progressions</t>
    </r>
    <r>
      <rPr>
        <b/>
        <sz val="11"/>
        <color theme="1"/>
        <rFont val="Arial"/>
        <family val="2"/>
      </rPr>
      <t xml:space="preserve">: </t>
    </r>
    <r>
      <rPr>
        <sz val="11"/>
        <color theme="1"/>
        <rFont val="Arial"/>
        <family val="2"/>
      </rPr>
      <t>Materials are based on scientifically accurate and grade-level appropriate learning goals.</t>
    </r>
  </si>
  <si>
    <r>
      <rPr>
        <b/>
        <u/>
        <sz val="11"/>
        <color theme="1"/>
        <rFont val="Arial"/>
        <family val="2"/>
      </rPr>
      <t>Scaffolding and Support</t>
    </r>
    <r>
      <rPr>
        <b/>
        <sz val="11"/>
        <color theme="1"/>
        <rFont val="Arial"/>
        <family val="2"/>
      </rPr>
      <t>:</t>
    </r>
    <r>
      <rPr>
        <sz val="11"/>
        <color theme="1"/>
        <rFont val="Arial"/>
        <family val="2"/>
      </rPr>
      <t xml:space="preserve"> Students have opportunity to share their knowledge and experiences in relation to the topic at the beginning of an instructional unit.</t>
    </r>
  </si>
  <si>
    <r>
      <rPr>
        <b/>
        <u/>
        <sz val="11"/>
        <color theme="1"/>
        <rFont val="Arial"/>
        <family val="2"/>
      </rPr>
      <t>Scaffolding and Support</t>
    </r>
    <r>
      <rPr>
        <b/>
        <sz val="11"/>
        <color theme="1"/>
        <rFont val="Arial"/>
        <family val="2"/>
      </rPr>
      <t xml:space="preserve">: </t>
    </r>
    <r>
      <rPr>
        <sz val="11"/>
        <color theme="1"/>
        <rFont val="Arial"/>
        <family val="2"/>
      </rPr>
      <t>Materials emphasize revisiting student ideas when new information is presented or acquired.</t>
    </r>
  </si>
  <si>
    <r>
      <rPr>
        <b/>
        <u/>
        <sz val="11"/>
        <color rgb="FF000000"/>
        <rFont val="Arial"/>
        <family val="2"/>
      </rPr>
      <t>Scaffolding and Support</t>
    </r>
    <r>
      <rPr>
        <b/>
        <sz val="11"/>
        <color rgb="FF000000"/>
        <rFont val="Arial"/>
        <family val="2"/>
      </rPr>
      <t xml:space="preserve">: </t>
    </r>
    <r>
      <rPr>
        <sz val="11"/>
        <color rgb="FF000000"/>
        <rFont val="Arial"/>
        <family val="2"/>
      </rPr>
      <t xml:space="preserve">Appropriate suggestions and materials are provided for </t>
    </r>
    <r>
      <rPr>
        <b/>
        <sz val="11"/>
        <color rgb="FF000000"/>
        <rFont val="Arial"/>
        <family val="2"/>
      </rPr>
      <t>differentiated instruction</t>
    </r>
    <r>
      <rPr>
        <sz val="11"/>
        <color rgb="FF000000"/>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</si>
  <si>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t>Section II Total</t>
  </si>
  <si>
    <t>Please identify which criteria is receiving the score in the "Reviewer Comment" box. This box may also be used to add comments regarding certain anomalies or questions about citations as necessary.</t>
  </si>
  <si>
    <r>
      <rPr>
        <b/>
        <u/>
        <sz val="11"/>
        <color theme="1"/>
        <rFont val="Arial"/>
        <family val="2"/>
      </rPr>
      <t>Learning Progressions</t>
    </r>
    <r>
      <rPr>
        <b/>
        <sz val="11"/>
        <color theme="1"/>
        <rFont val="Arial"/>
        <family val="2"/>
      </rPr>
      <t xml:space="preserve">: </t>
    </r>
    <r>
      <rPr>
        <sz val="11"/>
        <color theme="1"/>
        <rFont val="Arial"/>
        <family val="2"/>
      </rPr>
      <t>Students have the opportuntiy to revisit their learning around the Disciplinary Core Ideas (DCIs), Crosscutting Concepts (CCCs) and Science and Engineering Practices (SEPs).</t>
    </r>
  </si>
  <si>
    <r>
      <rPr>
        <b/>
        <u/>
        <sz val="11"/>
        <color theme="1"/>
        <rFont val="Arial"/>
        <family val="2"/>
      </rPr>
      <t>Learning Progressions</t>
    </r>
    <r>
      <rPr>
        <b/>
        <sz val="11"/>
        <color theme="1"/>
        <rFont val="Arial"/>
        <family val="2"/>
      </rPr>
      <t xml:space="preserve">: </t>
    </r>
    <r>
      <rPr>
        <sz val="11"/>
        <color theme="1"/>
        <rFont val="Arial"/>
        <family val="2"/>
      </rPr>
      <t xml:space="preserve">Materials are based on learning goals: 1) goals for learning DCIs, CCCs, and SEPs from NGSS integrated as three-dimensional learning; 2) the nature of science, engineering, technology and applications of science from NGSS. </t>
    </r>
  </si>
  <si>
    <r>
      <rPr>
        <b/>
        <u/>
        <sz val="11"/>
        <color rgb="FF000000"/>
        <rFont val="Arial"/>
        <family val="2"/>
      </rPr>
      <t>Scaffolding and Support</t>
    </r>
    <r>
      <rPr>
        <sz val="11"/>
        <color rgb="FF000000"/>
        <rFont val="Arial"/>
        <family val="2"/>
      </rPr>
      <t xml:space="preserve">: There are separate </t>
    </r>
    <r>
      <rPr>
        <b/>
        <sz val="11"/>
        <color rgb="FF000000"/>
        <rFont val="Arial"/>
        <family val="2"/>
      </rPr>
      <t>teacher support</t>
    </r>
    <r>
      <rPr>
        <sz val="11"/>
        <color rgb="FF000000"/>
        <rFont val="Arial"/>
        <family val="2"/>
      </rPr>
      <t xml:space="preserve"> materials including: scientific background knowledge, support in three-dimensional learning, learning progressions, common student misconceptions and suggestions to address them, guidance targeting speaking and writing in the science classroom (i.e. conversation guides, sample scripts, rubrics, exemplar student responses).</t>
    </r>
  </si>
  <si>
    <r>
      <rPr>
        <b/>
        <u/>
        <sz val="11"/>
        <color theme="1"/>
        <rFont val="Arial"/>
        <family val="2"/>
      </rPr>
      <t>Assessment</t>
    </r>
    <r>
      <rPr>
        <b/>
        <sz val="11"/>
        <color theme="1"/>
        <rFont val="Arial"/>
        <family val="2"/>
      </rPr>
      <t xml:space="preserve">: </t>
    </r>
    <r>
      <rPr>
        <sz val="11"/>
        <color theme="1"/>
        <rFont val="Arial"/>
        <family val="2"/>
      </rPr>
      <t xml:space="preserve">Materials embed student assessments that are accompanied by student work </t>
    </r>
    <r>
      <rPr>
        <b/>
        <sz val="11"/>
        <color theme="1"/>
        <rFont val="Arial"/>
        <family val="2"/>
      </rPr>
      <t>exemplars</t>
    </r>
    <r>
      <rPr>
        <sz val="11"/>
        <color theme="1"/>
        <rFont val="Arial"/>
        <family val="2"/>
      </rPr>
      <t xml:space="preserve"> and score identification of concepts and skills to support further instruction and differentiation, remediation or acceleration. </t>
    </r>
  </si>
  <si>
    <r>
      <t xml:space="preserve">Scientific Investigations Use a Variety of Methods
</t>
    </r>
    <r>
      <rPr>
        <sz val="11"/>
        <color theme="1"/>
        <rFont val="Arial"/>
        <family val="2"/>
      </rPr>
      <t>▪  Science investigations begin with a question. (1-PS4-1)</t>
    </r>
  </si>
  <si>
    <r>
      <t xml:space="preserve">Scientific Investigations Use a Variety of Methods
</t>
    </r>
    <r>
      <rPr>
        <sz val="11"/>
        <color theme="1"/>
        <rFont val="Arial"/>
        <family val="2"/>
      </rPr>
      <t>▪  Scientists use different ways to study the world. (1-PS4-1)</t>
    </r>
  </si>
  <si>
    <r>
      <rPr>
        <b/>
        <sz val="11"/>
        <color theme="1"/>
        <rFont val="Arial"/>
        <family val="2"/>
      </rPr>
      <t xml:space="preserve">Influence of Engineering, Technology, and Science, on Society and the Natural World
</t>
    </r>
    <r>
      <rPr>
        <sz val="11"/>
        <color theme="1"/>
        <rFont val="Arial"/>
        <family val="2"/>
      </rPr>
      <t>▪  People depend on various technologies in their lives; human life would be very different without technology. (1-PS4-4)</t>
    </r>
  </si>
  <si>
    <r>
      <rPr>
        <b/>
        <sz val="11"/>
        <color theme="1"/>
        <rFont val="Arial"/>
        <family val="2"/>
      </rPr>
      <t>Scientific Knowledge is Based on Empirical Evidence</t>
    </r>
    <r>
      <rPr>
        <sz val="11"/>
        <color theme="1"/>
        <rFont val="Arial"/>
        <family val="2"/>
      </rPr>
      <t xml:space="preserve">
▪  Scientists look for patterns and order when making observations about the world. (1-LS1-2)</t>
    </r>
  </si>
  <si>
    <r>
      <t xml:space="preserve">Influence of Engineering, Technology, and Science on Society and the Natural World
</t>
    </r>
    <r>
      <rPr>
        <sz val="11"/>
        <color theme="1"/>
        <rFont val="Arial"/>
        <family val="2"/>
      </rPr>
      <t>▪  Every human-made product is designed by applying some knowledge of the
natural world and is built by built using materials derived from the natural world. (1-LS1-1)</t>
    </r>
  </si>
  <si>
    <r>
      <rPr>
        <b/>
        <sz val="11"/>
        <color theme="1"/>
        <rFont val="Arial"/>
        <family val="2"/>
      </rPr>
      <t>Scientific Knowledge Assumes an Order and Consistency in Natural Systems</t>
    </r>
    <r>
      <rPr>
        <sz val="11"/>
        <color theme="1"/>
        <rFont val="Arial"/>
        <family val="2"/>
      </rPr>
      <t xml:space="preserve">
▪  Science assumes natural events happen today as they happened in the past. (1-ESS1-1)</t>
    </r>
  </si>
  <si>
    <r>
      <rPr>
        <b/>
        <sz val="11"/>
        <color theme="1"/>
        <rFont val="Arial"/>
        <family val="2"/>
      </rPr>
      <t>Scientific Knowledge Assumes an Order and Consistency in Natural Systems</t>
    </r>
    <r>
      <rPr>
        <sz val="11"/>
        <color theme="1"/>
        <rFont val="Arial"/>
        <family val="2"/>
      </rPr>
      <t xml:space="preserve">
▪  Many events are repeated. (1-ESS1-1)</t>
    </r>
  </si>
  <si>
    <t>PE</t>
  </si>
  <si>
    <t>K-2-ETS1-1.   Ask questions, make observations, and gather information about a situation people want to change to define a simple problem that can be solved through the</t>
  </si>
  <si>
    <t>development of a new or improved object or tool.</t>
  </si>
  <si>
    <t>their needs.</t>
  </si>
  <si>
    <t xml:space="preserve">1-LS1-1: Use materials to design a solution to a human problem by mimicking how plants and/or animals use their external parts to help them survive, grow, and meet </t>
  </si>
  <si>
    <t xml:space="preserve">Publisher Instructions:
 Citations for Section 2 “Other Relevant Criteria” will usually refer to the Teacher Edition, but may refer to the Student Edition.
 Section 2 criteria are scored as to whether the evidence occurs in the instructional material; they are NOT scored using Bloom’s. 
 List one citation per occurrence cell.
 All three citation occurrences must be found satisfactory in the cited material by the Reviewer to meet the requirements of the indicator.
</t>
  </si>
  <si>
    <t xml:space="preserve">Reviewer Instructions: 
 Use the Teacher’s Edition and the Student Edition to conduct this portion of the review.
          o Three (3):  All 3 citations must meet the requirements of the indicator.
          o Zero (0):  One or more citations did not meet the requirements of the indicator.
</t>
  </si>
  <si>
    <t>Y</t>
  </si>
  <si>
    <t>N</t>
  </si>
  <si>
    <t>Score</t>
  </si>
  <si>
    <t>Section I Total Score</t>
  </si>
  <si>
    <r>
      <rPr>
        <b/>
        <u/>
        <sz val="16"/>
        <color theme="0"/>
        <rFont val="Arial"/>
        <family val="2"/>
      </rPr>
      <t>Scoring:</t>
    </r>
    <r>
      <rPr>
        <b/>
        <sz val="11"/>
        <color theme="0"/>
        <rFont val="Arial"/>
        <family val="2"/>
      </rPr>
      <t xml:space="preserve">
• Each Performance Expectation has the potential of scoring Thirty [30] points. 
          o DCI’s in their entirety will be awarded Fifteen [15] points if they are all present in each of the citations and satisfactorily meet the requirements of the standard.
          o If all DCI’s are met, SEP’s and CCC’s are scored against Bloom’s Taxonomy and will be awarded points according to the highest Citation Level demonstrated in the material. SEP’s and CCC’s have the potential of receiving Fourteen [14] or Fifteen [15] points.
                     Fifteen [15] Points = Performance Expectations with No Connection
                     Fourteen [14] Points = Performance Expectations with Connection(s)
          o Connections are awarded points on occurrences. Each Connection found to satisfactorily meet the requirements will receive the points available for that Connection, if all DCI’s are met. Connections in their entirety are awarded One [1] point for each Performance Expectation that contains one or more Connections.  
          o New Mexico Companion Standards are awarded points on occurrences. Each Companion Standard found to satisfactorily meet the requirements will receive Seven-and-a-half [7.5] points.</t>
    </r>
    <r>
      <rPr>
        <sz val="11"/>
        <color theme="0"/>
        <rFont val="Arial"/>
        <family val="2"/>
      </rPr>
      <t xml:space="preserve"> </t>
    </r>
    <r>
      <rPr>
        <b/>
        <sz val="11"/>
        <color theme="0"/>
        <rFont val="Arial"/>
        <family val="2"/>
      </rPr>
      <t xml:space="preserve">
</t>
    </r>
  </si>
  <si>
    <r>
      <t xml:space="preserve">          o Science and Engineering Practices (SEP) {</t>
    </r>
    <r>
      <rPr>
        <b/>
        <sz val="11"/>
        <color rgb="FF0070C0"/>
        <rFont val="Arial"/>
        <family val="2"/>
      </rPr>
      <t>blue</t>
    </r>
    <r>
      <rPr>
        <b/>
        <sz val="11"/>
        <rFont val="Arial"/>
        <family val="2"/>
      </rPr>
      <t>} and the Crosscutting Concepts (CCC) {</t>
    </r>
    <r>
      <rPr>
        <b/>
        <sz val="11"/>
        <color rgb="FF00B050"/>
        <rFont val="Arial"/>
        <family val="2"/>
      </rPr>
      <t>green</t>
    </r>
    <r>
      <rPr>
        <b/>
        <sz val="11"/>
        <rFont val="Arial"/>
        <family val="2"/>
      </rPr>
      <t>} will be scored if the DCI’s within the PE have received full points available.
                     The SEP's and CCC's will be scored as to whether the evidence demonstrates application of Bloom’s Taxonomy at the highest citation levels. Using the drop down menu in the cell directly to the right of the citation, assign the citation a number based on the Citation Level of Bloom’s Taxonomy that is demonstrated in the citation:
                              • A Three [3]: The citation demonstrates Bloom’s Citation Level 3.
                              • A Two [2]: The citation demonstrates Bloom’s Citation Level 2.
                              • A One [1]: The citation demonstrates Bloom’s Citation Level 1.
                              • Zero [0]: The citation does not meet Citation Level 1, Level 2, Level 3 or it does not address the standard.
           o Connections to Nature and Science and Connections to Engineering, Technology and Applications of Science {</t>
    </r>
    <r>
      <rPr>
        <b/>
        <sz val="11"/>
        <color theme="0"/>
        <rFont val="Arial"/>
        <family val="2"/>
      </rPr>
      <t>white</t>
    </r>
    <r>
      <rPr>
        <b/>
        <sz val="11"/>
        <rFont val="Arial"/>
        <family val="2"/>
      </rPr>
      <t>}:
                     Connections are scored based on occurrence. Using the drop down menu in the cell directly to the right of the citation, assign a number based on the occurrence: 
                              • A One [1]: The citation is present and clear.
                              • Zero [0]: The citation is not present or clear.
           o New Mexico Companion standards {</t>
    </r>
    <r>
      <rPr>
        <b/>
        <sz val="11"/>
        <color theme="0"/>
        <rFont val="Arial"/>
        <family val="2"/>
      </rPr>
      <t>white</t>
    </r>
    <r>
      <rPr>
        <b/>
        <sz val="11"/>
        <rFont val="Arial"/>
        <family val="2"/>
      </rPr>
      <t xml:space="preserve">}
                     Connections are scored based on occurrence. Using the drop down menu in the cell directly to the right of the citation, assign a number based on the occurrence: 
                              • A One [1]: The citation is present and clear.
                              • Zero [0]: The citation is not present or clear.
</t>
    </r>
  </si>
  <si>
    <r>
      <rPr>
        <b/>
        <u/>
        <sz val="16"/>
        <rFont val="Arial"/>
        <family val="2"/>
      </rPr>
      <t>Reviewer Instructions:</t>
    </r>
    <r>
      <rPr>
        <b/>
        <sz val="11"/>
        <rFont val="Arial"/>
        <family val="2"/>
      </rPr>
      <t xml:space="preserve">  
• Use the Student Edition, Teacher Edition, or Student Workbook to conduct this portion of the review. 
• You will be scoring the bulleted portion of the criteria. 
• Use the drop down menu in the box to the right of each citation to register your score for that citation.
• Within each Performance Expectation (PE), except for New Mexico Companion Standards: 
          o Disciplinary Core Ideas (DCI) {</t>
    </r>
    <r>
      <rPr>
        <b/>
        <sz val="11"/>
        <color theme="9" tint="-0.249977111117893"/>
        <rFont val="Arial"/>
        <family val="2"/>
      </rPr>
      <t>orange</t>
    </r>
    <r>
      <rPr>
        <b/>
        <sz val="11"/>
        <rFont val="Arial"/>
        <family val="2"/>
      </rPr>
      <t xml:space="preserve">} will be scored first. They will be scored on their occurrence within the cited material. 
                     DCI’s must be present and clear in each of the citations in order to receive the full points available. For each citation, if the DCI is present and clear place a “Y” in the box to the right of the citation.
                     If any DCI is not present or clear in any citation, a score of zero [0] will be given. If the DCI is not present or clear, place a “N” in the box to the right of the citation. Then place a Zero [0] in the yellow score box using the drop down menu. Move to the next PE.
                     If any DCI score is Zero [0] within a PE, do not score the corresponding Science and Engineering Practice (SEP), Crosscutting Concept (CCC), and/or Connections to Nature &amp; Science or Connections to Engineering, Technology and Applications of Science within that PE. Move on to the next PE.
                     If all DCI’s are present, clear and have been marked with a “Y,” using the drop down menu at the bottom of the yellow score column for that PE, place a “15” in the box and go on to review and score the other criteria within that PE.
</t>
    </r>
  </si>
  <si>
    <r>
      <rPr>
        <b/>
        <u/>
        <sz val="16"/>
        <rFont val="Arial"/>
        <family val="2"/>
      </rPr>
      <t>Publisher Instructions:</t>
    </r>
    <r>
      <rPr>
        <b/>
        <sz val="11"/>
        <rFont val="Arial"/>
        <family val="2"/>
      </rPr>
      <t xml:space="preserve">
• Citations for Section I will refer to the Student Edition, Teacher Edition, or Student Workbook
• For Section I, you may enter one citation per cell available.
• The reviewer will be scoring the portion of the criteria that is bulleted.
• Within each Performance Expectation (PE): 
          o Disciplinary Core Ideas (DCI's) {</t>
    </r>
    <r>
      <rPr>
        <b/>
        <sz val="11"/>
        <color theme="9" tint="-0.249977111117893"/>
        <rFont val="Arial"/>
        <family val="2"/>
      </rPr>
      <t>orange</t>
    </r>
    <r>
      <rPr>
        <b/>
        <sz val="11"/>
        <rFont val="Arial"/>
        <family val="2"/>
      </rPr>
      <t>} will be scored on their occurrences in the cited material. All DCI’s must be present and clear in each of the citations to receive full points available. If any DCI is not present or clear in any citation, a score of zero [0] will be given for that section and the remainder of the Performance Expectation will not    be scored.
          o Science and Engineering Practices (SEP) {</t>
    </r>
    <r>
      <rPr>
        <b/>
        <sz val="11"/>
        <color theme="3" tint="0.39997558519241921"/>
        <rFont val="Arial"/>
        <family val="2"/>
      </rPr>
      <t>blue</t>
    </r>
    <r>
      <rPr>
        <b/>
        <sz val="11"/>
        <rFont val="Arial"/>
        <family val="2"/>
      </rPr>
      <t>} and Crosscutting Concepts (CCC) {</t>
    </r>
    <r>
      <rPr>
        <b/>
        <sz val="11"/>
        <color rgb="FF00B050"/>
        <rFont val="Arial"/>
        <family val="2"/>
      </rPr>
      <t>green</t>
    </r>
    <r>
      <rPr>
        <b/>
        <sz val="11"/>
        <rFont val="Arial"/>
        <family val="2"/>
      </rPr>
      <t>} criteria are scored as to whether the cited material demonstrates application of Bloom’s Taxonomy at the higher citation levels. [3,2,1,0]. 
          o Connections to Nature and Science and Connections to Engineering, Technology and Applications of Science {</t>
    </r>
    <r>
      <rPr>
        <b/>
        <sz val="11"/>
        <color theme="0"/>
        <rFont val="Arial"/>
        <family val="2"/>
      </rPr>
      <t>white</t>
    </r>
    <r>
      <rPr>
        <b/>
        <sz val="11"/>
        <rFont val="Arial"/>
        <family val="2"/>
      </rPr>
      <t>} will be scored on their occurrences. The Connections must be present and clear in the citation in order to receive all points available. If the Connections are not present or clear in the citation, it will receive a score of zero [0].
          o New Mexico Companion Standards {</t>
    </r>
    <r>
      <rPr>
        <b/>
        <sz val="11"/>
        <color theme="0"/>
        <rFont val="Arial"/>
        <family val="2"/>
      </rPr>
      <t>white</t>
    </r>
    <r>
      <rPr>
        <b/>
        <sz val="11"/>
        <rFont val="Arial"/>
        <family val="2"/>
      </rPr>
      <t>} will be scored on their occurrences. The Companion Standards must be present and clear in the citation in order to receive all points available. If the Companion Standards are not present or clear in the citation, it will receive a score of zero [0].</t>
    </r>
    <r>
      <rPr>
        <b/>
        <sz val="11"/>
        <color theme="0"/>
        <rFont val="Arial"/>
        <family val="2"/>
      </rPr>
      <t xml:space="preserve">
</t>
    </r>
  </si>
  <si>
    <r>
      <t xml:space="preserve">SECTION 1: Content Standards, Benchmarks and Performance Standards 6.29.10.8 CONTENT STANDARDS WITH BENCHMARKS AND PERFORMANCE STANDARDS FOR SCIENCE, GRADES K-12:  </t>
    </r>
    <r>
      <rPr>
        <sz val="12"/>
        <color theme="0"/>
        <rFont val="Arial"/>
        <family val="2"/>
      </rPr>
      <t>The New Mexico STEM-ready science standards established by the department are organized based on the Science Domains Model</t>
    </r>
  </si>
  <si>
    <t>FORM F.1 Citation Alignment and Scoring Rubric -                                                                              2018 Science Education Grade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</si>
</sst>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
  </numFmts>
  <fonts count="39" x14ac:knownFonts="1">
    <font>
      <sz val="11"/>
      <color theme="1"/>
      <name val="Calibri"/>
      <family val="2"/>
      <scheme val="minor"/>
    </font>
    <font>
      <sz val="16"/>
      <color rgb="FF000000"/>
      <name val="Calibri"/>
      <family val="2"/>
      <scheme val="minor"/>
    </font>
    <font>
      <sz val="11"/>
      <color rgb="FF000000"/>
      <name val="Calibri"/>
      <family val="2"/>
      <scheme val="minor"/>
    </font>
    <font>
      <sz val="11"/>
      <color rgb="FF000000"/>
      <name val="Arial"/>
      <family val="2"/>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b/>
      <sz val="12"/>
      <name val="Arial"/>
      <family val="2"/>
    </font>
    <font>
      <b/>
      <sz val="11"/>
      <name val="Arial"/>
      <family val="2"/>
    </font>
    <font>
      <b/>
      <sz val="16"/>
      <color theme="1"/>
      <name val="Calibri"/>
      <family val="2"/>
      <scheme val="minor"/>
    </font>
    <font>
      <b/>
      <sz val="18"/>
      <color theme="1"/>
      <name val="Arial"/>
      <family val="2"/>
    </font>
    <font>
      <i/>
      <sz val="11"/>
      <color theme="1"/>
      <name val="Arial"/>
      <family val="2"/>
    </font>
    <font>
      <b/>
      <i/>
      <sz val="11"/>
      <color theme="1"/>
      <name val="Arial"/>
      <family val="2"/>
    </font>
    <font>
      <b/>
      <sz val="11"/>
      <color rgb="FF000000"/>
      <name val="Arial"/>
      <family val="2"/>
    </font>
    <font>
      <b/>
      <u/>
      <sz val="12"/>
      <color theme="1"/>
      <name val="Arial"/>
      <family val="2"/>
    </font>
    <font>
      <b/>
      <u/>
      <sz val="11"/>
      <color theme="1"/>
      <name val="Arial"/>
      <family val="2"/>
    </font>
    <font>
      <b/>
      <u/>
      <sz val="11"/>
      <color rgb="FF000000"/>
      <name val="Arial"/>
      <family val="2"/>
    </font>
    <font>
      <b/>
      <sz val="12"/>
      <color theme="0"/>
      <name val="Arial"/>
      <family val="2"/>
    </font>
    <font>
      <b/>
      <sz val="11"/>
      <color theme="0"/>
      <name val="Arial"/>
      <family val="2"/>
    </font>
    <font>
      <b/>
      <sz val="11"/>
      <color theme="9" tint="-0.249977111117893"/>
      <name val="Arial"/>
      <family val="2"/>
    </font>
    <font>
      <sz val="11"/>
      <color theme="0"/>
      <name val="Arial"/>
      <family val="2"/>
    </font>
    <font>
      <b/>
      <sz val="11"/>
      <color theme="3" tint="0.39997558519241921"/>
      <name val="Arial"/>
      <family val="2"/>
    </font>
    <font>
      <b/>
      <sz val="11"/>
      <color rgb="FFFFFF00"/>
      <name val="Arial"/>
      <family val="2"/>
    </font>
    <font>
      <b/>
      <sz val="11"/>
      <color rgb="FF00B050"/>
      <name val="Arial"/>
      <family val="2"/>
    </font>
    <font>
      <b/>
      <sz val="22"/>
      <color theme="1"/>
      <name val="Arial"/>
      <family val="2"/>
    </font>
    <font>
      <b/>
      <u/>
      <sz val="16"/>
      <color theme="0"/>
      <name val="Arial"/>
      <family val="2"/>
    </font>
    <font>
      <b/>
      <sz val="11"/>
      <color rgb="FF0070C0"/>
      <name val="Arial"/>
      <family val="2"/>
    </font>
    <font>
      <b/>
      <u/>
      <sz val="16"/>
      <name val="Arial"/>
      <family val="2"/>
    </font>
    <font>
      <sz val="11"/>
      <name val="Arial"/>
      <family val="2"/>
    </font>
    <font>
      <sz val="12"/>
      <color theme="0"/>
      <name val="Arial"/>
      <family val="2"/>
    </font>
  </fonts>
  <fills count="18">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0"/>
        <bgColor indexed="64"/>
      </patternFill>
    </fill>
  </fills>
  <borders count="6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bottom/>
      <diagonal/>
    </border>
    <border>
      <left style="medium">
        <color auto="1"/>
      </left>
      <right style="medium">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bottom style="medium">
        <color indexed="64"/>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medium">
        <color indexed="64"/>
      </bottom>
      <diagonal/>
    </border>
    <border>
      <left/>
      <right style="thin">
        <color auto="1"/>
      </right>
      <top style="medium">
        <color indexed="64"/>
      </top>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style="medium">
        <color indexed="64"/>
      </right>
      <top style="medium">
        <color indexed="64"/>
      </top>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03">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xf numFmtId="0" fontId="8" fillId="9" borderId="10" xfId="0" applyFont="1" applyFill="1" applyBorder="1" applyAlignment="1">
      <alignment vertical="center" wrapText="1"/>
    </xf>
    <xf numFmtId="0" fontId="13" fillId="0" borderId="10" xfId="0" applyFont="1" applyFill="1" applyBorder="1" applyAlignment="1">
      <alignment horizontal="center" vertical="center"/>
    </xf>
    <xf numFmtId="0" fontId="8" fillId="9" borderId="17"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10" xfId="0" applyFont="1" applyFill="1" applyBorder="1" applyAlignment="1">
      <alignment vertical="center"/>
    </xf>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4" fillId="0" borderId="15" xfId="0" applyFont="1" applyBorder="1" applyAlignment="1" applyProtection="1">
      <alignment horizontal="center" vertical="center"/>
    </xf>
    <xf numFmtId="0" fontId="14" fillId="0" borderId="40" xfId="0" applyFont="1" applyFill="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10" fillId="11" borderId="1" xfId="0" applyFont="1" applyFill="1" applyBorder="1" applyAlignment="1" applyProtection="1">
      <alignment vertical="center" wrapText="1"/>
    </xf>
    <xf numFmtId="0" fontId="10" fillId="10" borderId="32" xfId="0" applyFont="1" applyFill="1" applyBorder="1" applyAlignment="1" applyProtection="1">
      <alignment vertical="center" wrapText="1"/>
    </xf>
    <xf numFmtId="0" fontId="10" fillId="5" borderId="32" xfId="0" applyFont="1" applyFill="1" applyBorder="1" applyAlignment="1" applyProtection="1">
      <alignment vertical="center" wrapText="1"/>
    </xf>
    <xf numFmtId="0" fontId="8" fillId="6" borderId="17" xfId="0" applyFont="1" applyFill="1" applyBorder="1" applyAlignment="1" applyProtection="1">
      <alignment horizontal="left" vertical="center"/>
    </xf>
    <xf numFmtId="0" fontId="0" fillId="7" borderId="17" xfId="0" applyFill="1" applyBorder="1" applyAlignment="1">
      <alignment horizontal="center" vertical="top"/>
    </xf>
    <xf numFmtId="0" fontId="0" fillId="0" borderId="0" xfId="0" applyBorder="1" applyAlignment="1">
      <alignment horizontal="center" vertical="top"/>
    </xf>
    <xf numFmtId="0" fontId="14" fillId="7" borderId="17" xfId="0" applyFont="1" applyFill="1" applyBorder="1" applyAlignment="1" applyProtection="1">
      <alignment horizontal="center" vertical="center"/>
    </xf>
    <xf numFmtId="0" fontId="14" fillId="7" borderId="18" xfId="0" applyFont="1" applyFill="1" applyBorder="1" applyAlignment="1" applyProtection="1">
      <alignment horizontal="center" vertical="center"/>
    </xf>
    <xf numFmtId="0" fontId="14" fillId="0" borderId="28"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40" xfId="0" applyFont="1" applyBorder="1" applyAlignment="1" applyProtection="1">
      <alignment horizontal="center" vertical="center"/>
    </xf>
    <xf numFmtId="0" fontId="10" fillId="5" borderId="1" xfId="0" applyFont="1" applyFill="1" applyBorder="1" applyAlignment="1" applyProtection="1">
      <alignment vertical="center" wrapText="1"/>
    </xf>
    <xf numFmtId="0" fontId="10" fillId="11" borderId="3" xfId="0" applyFont="1" applyFill="1" applyBorder="1" applyAlignment="1" applyProtection="1">
      <alignment vertical="center" wrapText="1"/>
    </xf>
    <xf numFmtId="0" fontId="10" fillId="10" borderId="1" xfId="0" applyFont="1" applyFill="1" applyBorder="1" applyAlignment="1" applyProtection="1">
      <alignment vertical="center" wrapText="1"/>
    </xf>
    <xf numFmtId="0" fontId="10" fillId="0" borderId="0" xfId="0" applyFont="1" applyAlignment="1">
      <alignment vertical="center"/>
    </xf>
    <xf numFmtId="0" fontId="10" fillId="0" borderId="0" xfId="0" applyFont="1" applyFill="1" applyAlignment="1">
      <alignment vertical="center"/>
    </xf>
    <xf numFmtId="0" fontId="8" fillId="6" borderId="24" xfId="0" applyFont="1" applyFill="1" applyBorder="1" applyAlignment="1" applyProtection="1">
      <alignment horizontal="left" vertical="center"/>
    </xf>
    <xf numFmtId="0" fontId="8" fillId="6" borderId="18" xfId="0" applyFont="1" applyFill="1" applyBorder="1" applyAlignment="1" applyProtection="1">
      <alignment horizontal="left" vertical="center"/>
    </xf>
    <xf numFmtId="0" fontId="19" fillId="12" borderId="17" xfId="0" applyFont="1" applyFill="1" applyBorder="1" applyAlignment="1" applyProtection="1">
      <alignment horizontal="left" vertical="center"/>
    </xf>
    <xf numFmtId="0" fontId="9" fillId="14" borderId="2" xfId="0" applyFont="1" applyFill="1" applyBorder="1" applyAlignment="1" applyProtection="1">
      <alignment vertical="center" wrapText="1"/>
      <protection locked="0"/>
    </xf>
    <xf numFmtId="0" fontId="9" fillId="14" borderId="1" xfId="0" applyFont="1" applyFill="1" applyBorder="1" applyAlignment="1" applyProtection="1">
      <alignment vertical="center" wrapText="1"/>
      <protection locked="0"/>
    </xf>
    <xf numFmtId="0" fontId="9" fillId="14" borderId="32"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11" xfId="0" applyFont="1" applyFill="1" applyBorder="1" applyAlignment="1" applyProtection="1">
      <alignment vertical="center" wrapText="1"/>
      <protection locked="0"/>
    </xf>
    <xf numFmtId="0" fontId="9" fillId="0" borderId="32" xfId="0" applyFont="1" applyFill="1" applyBorder="1" applyAlignment="1" applyProtection="1">
      <alignment vertical="center" wrapText="1"/>
      <protection locked="0"/>
    </xf>
    <xf numFmtId="0" fontId="11" fillId="5" borderId="32" xfId="0" applyFont="1" applyFill="1" applyBorder="1" applyAlignment="1" applyProtection="1">
      <alignment vertical="center" wrapText="1"/>
    </xf>
    <xf numFmtId="0" fontId="10" fillId="11" borderId="4" xfId="0" applyFont="1" applyFill="1" applyBorder="1" applyAlignment="1" applyProtection="1">
      <alignment vertical="center" wrapText="1"/>
    </xf>
    <xf numFmtId="0" fontId="11" fillId="10" borderId="1" xfId="0" applyFont="1" applyFill="1" applyBorder="1" applyAlignment="1" applyProtection="1">
      <alignment vertical="center" wrapText="1"/>
    </xf>
    <xf numFmtId="0" fontId="14" fillId="0" borderId="27" xfId="0" applyFont="1" applyBorder="1" applyAlignment="1" applyProtection="1">
      <alignment horizontal="center" vertical="center"/>
    </xf>
    <xf numFmtId="0" fontId="11" fillId="11" borderId="44" xfId="0" applyFont="1" applyFill="1" applyBorder="1" applyAlignment="1" applyProtection="1">
      <alignment vertical="center" wrapText="1"/>
    </xf>
    <xf numFmtId="0" fontId="14" fillId="0" borderId="42" xfId="0" applyFont="1" applyBorder="1" applyAlignment="1" applyProtection="1">
      <alignment horizontal="center" vertical="center"/>
    </xf>
    <xf numFmtId="0" fontId="10" fillId="5" borderId="43" xfId="0" applyFont="1" applyFill="1" applyBorder="1" applyAlignment="1" applyProtection="1">
      <alignment vertical="center" wrapText="1"/>
    </xf>
    <xf numFmtId="0" fontId="9" fillId="0" borderId="45" xfId="0" applyFont="1" applyFill="1" applyBorder="1" applyAlignment="1" applyProtection="1">
      <alignment vertical="center" wrapText="1"/>
      <protection locked="0"/>
    </xf>
    <xf numFmtId="0" fontId="9" fillId="0" borderId="44" xfId="0" applyFont="1" applyFill="1" applyBorder="1" applyAlignment="1" applyProtection="1">
      <alignment vertical="center" wrapText="1"/>
      <protection locked="0"/>
    </xf>
    <xf numFmtId="0" fontId="9" fillId="0" borderId="52" xfId="0" applyFont="1" applyFill="1" applyBorder="1" applyAlignment="1" applyProtection="1">
      <alignment vertical="center" wrapText="1"/>
      <protection locked="0"/>
    </xf>
    <xf numFmtId="0" fontId="9" fillId="0" borderId="51" xfId="0" applyFont="1" applyFill="1" applyBorder="1" applyAlignment="1" applyProtection="1">
      <alignment vertical="center" wrapText="1"/>
      <protection locked="0"/>
    </xf>
    <xf numFmtId="0" fontId="19" fillId="6" borderId="24" xfId="0" applyFont="1" applyFill="1" applyBorder="1" applyAlignment="1" applyProtection="1">
      <alignment horizontal="center" vertical="center"/>
    </xf>
    <xf numFmtId="0" fontId="19" fillId="6" borderId="10" xfId="0" applyFont="1" applyFill="1" applyBorder="1" applyAlignment="1" applyProtection="1">
      <alignment horizontal="center" vertical="center"/>
    </xf>
    <xf numFmtId="0" fontId="19" fillId="6" borderId="14" xfId="0" applyFont="1" applyFill="1" applyBorder="1" applyAlignment="1" applyProtection="1">
      <alignment horizontal="center" vertical="center"/>
    </xf>
    <xf numFmtId="0" fontId="14" fillId="6" borderId="5" xfId="0" applyFont="1" applyFill="1" applyBorder="1" applyAlignment="1" applyProtection="1">
      <alignment horizontal="center" vertical="center"/>
    </xf>
    <xf numFmtId="0" fontId="8" fillId="6" borderId="19" xfId="0" applyFont="1" applyFill="1" applyBorder="1" applyAlignment="1" applyProtection="1">
      <alignment horizontal="left" vertical="center"/>
    </xf>
    <xf numFmtId="0" fontId="10" fillId="0" borderId="1" xfId="0" applyFont="1" applyFill="1" applyBorder="1" applyAlignment="1" applyProtection="1">
      <alignment vertical="center" wrapText="1"/>
    </xf>
    <xf numFmtId="0" fontId="10" fillId="0" borderId="32" xfId="0" applyFont="1" applyFill="1" applyBorder="1" applyAlignment="1" applyProtection="1">
      <alignment vertical="center" wrapText="1"/>
    </xf>
    <xf numFmtId="0" fontId="11" fillId="0" borderId="32" xfId="0" applyFont="1" applyFill="1" applyBorder="1" applyAlignment="1" applyProtection="1">
      <alignment vertical="center" wrapText="1"/>
    </xf>
    <xf numFmtId="0" fontId="11" fillId="0" borderId="1" xfId="0" applyFont="1" applyFill="1" applyBorder="1" applyAlignment="1" applyProtection="1">
      <alignment vertical="center" wrapText="1"/>
    </xf>
    <xf numFmtId="0" fontId="19" fillId="12" borderId="24" xfId="0" applyFont="1" applyFill="1" applyBorder="1" applyAlignment="1" applyProtection="1">
      <alignment horizontal="left" vertical="center"/>
    </xf>
    <xf numFmtId="0" fontId="8" fillId="6" borderId="23" xfId="0" applyFont="1" applyFill="1" applyBorder="1" applyAlignment="1" applyProtection="1">
      <alignment horizontal="left" vertical="center"/>
    </xf>
    <xf numFmtId="0" fontId="8" fillId="6" borderId="20" xfId="0" applyFont="1" applyFill="1" applyBorder="1" applyAlignment="1" applyProtection="1">
      <alignment horizontal="left" vertical="center"/>
    </xf>
    <xf numFmtId="0" fontId="14" fillId="7" borderId="21" xfId="0" applyFont="1" applyFill="1" applyBorder="1" applyAlignment="1" applyProtection="1">
      <alignment horizontal="center" vertical="center"/>
    </xf>
    <xf numFmtId="0" fontId="19" fillId="6" borderId="5" xfId="0" applyFont="1" applyFill="1" applyBorder="1" applyAlignment="1" applyProtection="1">
      <alignment horizontal="center" vertical="center"/>
    </xf>
    <xf numFmtId="0" fontId="9" fillId="9" borderId="10" xfId="0" applyFont="1" applyFill="1" applyBorder="1" applyAlignment="1" applyProtection="1">
      <alignment vertical="center" wrapText="1"/>
      <protection locked="0"/>
    </xf>
    <xf numFmtId="0" fontId="9" fillId="9" borderId="10" xfId="0" applyFont="1" applyFill="1" applyBorder="1" applyAlignment="1" applyProtection="1">
      <alignment horizontal="center" vertical="center" wrapText="1"/>
      <protection locked="0"/>
    </xf>
    <xf numFmtId="164" fontId="8" fillId="9" borderId="10" xfId="0" applyNumberFormat="1" applyFont="1" applyFill="1" applyBorder="1" applyAlignment="1" applyProtection="1">
      <alignment horizontal="center" vertical="center" wrapText="1"/>
      <protection locked="0"/>
    </xf>
    <xf numFmtId="0" fontId="8" fillId="0" borderId="10"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10" fillId="6" borderId="19" xfId="0" applyFont="1" applyFill="1" applyBorder="1" applyAlignment="1" applyProtection="1">
      <alignment horizontal="left" vertical="center"/>
    </xf>
    <xf numFmtId="0" fontId="10" fillId="12" borderId="23" xfId="0" applyFont="1" applyFill="1" applyBorder="1" applyAlignment="1" applyProtection="1">
      <alignment horizontal="left" vertical="center"/>
    </xf>
    <xf numFmtId="0" fontId="10" fillId="6" borderId="23" xfId="0" applyFont="1" applyFill="1" applyBorder="1" applyAlignment="1" applyProtection="1">
      <alignment horizontal="left" vertical="center"/>
    </xf>
    <xf numFmtId="0" fontId="10" fillId="6" borderId="20" xfId="0" applyFont="1" applyFill="1" applyBorder="1" applyAlignment="1" applyProtection="1">
      <alignment horizontal="left" vertical="center"/>
    </xf>
    <xf numFmtId="0" fontId="10" fillId="12" borderId="19" xfId="0" applyFont="1" applyFill="1" applyBorder="1" applyAlignment="1" applyProtection="1">
      <alignment horizontal="left" vertical="center"/>
    </xf>
    <xf numFmtId="0" fontId="9" fillId="6" borderId="23" xfId="0" applyFont="1" applyFill="1" applyBorder="1" applyAlignment="1" applyProtection="1">
      <alignment horizontal="left" vertical="center"/>
    </xf>
    <xf numFmtId="0" fontId="9" fillId="6" borderId="20" xfId="0" applyFont="1" applyFill="1" applyBorder="1" applyAlignment="1" applyProtection="1">
      <alignment horizontal="left" vertical="center"/>
    </xf>
    <xf numFmtId="0" fontId="17" fillId="7" borderId="21" xfId="0" applyFont="1" applyFill="1" applyBorder="1" applyAlignment="1" applyProtection="1">
      <alignment horizontal="center" vertical="top" wrapText="1"/>
    </xf>
    <xf numFmtId="0" fontId="10" fillId="6" borderId="23" xfId="0" applyFont="1" applyFill="1" applyBorder="1" applyAlignment="1" applyProtection="1">
      <alignment horizontal="left" vertical="center" wrapText="1"/>
    </xf>
    <xf numFmtId="0" fontId="10" fillId="6" borderId="25" xfId="0" applyFont="1" applyFill="1" applyBorder="1" applyAlignment="1" applyProtection="1">
      <alignment horizontal="left" vertical="center" wrapText="1"/>
    </xf>
    <xf numFmtId="0" fontId="10" fillId="6" borderId="19" xfId="0" applyFont="1" applyFill="1" applyBorder="1" applyAlignment="1" applyProtection="1">
      <alignment horizontal="left" vertical="center" wrapText="1"/>
    </xf>
    <xf numFmtId="0" fontId="8" fillId="7" borderId="36" xfId="0" applyFont="1" applyFill="1" applyBorder="1" applyAlignment="1" applyProtection="1">
      <alignment horizontal="center" vertical="center"/>
    </xf>
    <xf numFmtId="0" fontId="8" fillId="7" borderId="21" xfId="0" applyFont="1" applyFill="1" applyBorder="1" applyAlignment="1" applyProtection="1">
      <alignment horizontal="center" vertical="center"/>
    </xf>
    <xf numFmtId="0" fontId="27" fillId="13" borderId="17" xfId="0" applyFont="1" applyFill="1" applyBorder="1" applyAlignment="1" applyProtection="1">
      <alignment horizontal="left" vertical="center"/>
    </xf>
    <xf numFmtId="0" fontId="27" fillId="13" borderId="19" xfId="0" applyFont="1" applyFill="1" applyBorder="1" applyAlignment="1" applyProtection="1">
      <alignment horizontal="left" vertical="center"/>
    </xf>
    <xf numFmtId="0" fontId="27" fillId="13" borderId="6" xfId="0" applyFont="1" applyFill="1" applyBorder="1" applyAlignment="1" applyProtection="1">
      <alignment horizontal="left" vertical="center"/>
    </xf>
    <xf numFmtId="0" fontId="8" fillId="2" borderId="36" xfId="0" applyFont="1" applyFill="1" applyBorder="1" applyAlignment="1" applyProtection="1">
      <alignment horizontal="center" vertical="center"/>
    </xf>
    <xf numFmtId="0" fontId="11" fillId="14" borderId="10" xfId="0" applyFont="1" applyFill="1" applyBorder="1" applyAlignment="1" applyProtection="1">
      <alignment vertical="center" wrapText="1"/>
    </xf>
    <xf numFmtId="0" fontId="8" fillId="14" borderId="5" xfId="0" applyFont="1" applyFill="1" applyBorder="1" applyAlignment="1" applyProtection="1">
      <alignment horizontal="center"/>
    </xf>
    <xf numFmtId="0" fontId="8" fillId="4" borderId="5" xfId="0" applyFont="1" applyFill="1" applyBorder="1" applyAlignment="1" applyProtection="1">
      <alignment horizontal="center"/>
    </xf>
    <xf numFmtId="0" fontId="8" fillId="2" borderId="35" xfId="0" applyFont="1" applyFill="1" applyBorder="1" applyAlignment="1" applyProtection="1">
      <alignment horizontal="center"/>
    </xf>
    <xf numFmtId="0" fontId="14" fillId="0" borderId="48" xfId="0" applyFont="1" applyFill="1" applyBorder="1" applyAlignment="1" applyProtection="1">
      <alignment horizontal="center" vertical="center"/>
    </xf>
    <xf numFmtId="0" fontId="10" fillId="0" borderId="44" xfId="0" applyFont="1" applyBorder="1" applyAlignment="1" applyProtection="1">
      <alignment vertical="center" wrapText="1"/>
    </xf>
    <xf numFmtId="0" fontId="33" fillId="4" borderId="10" xfId="0" applyFont="1" applyFill="1" applyBorder="1" applyAlignment="1" applyProtection="1">
      <alignment horizontal="center" vertical="center"/>
    </xf>
    <xf numFmtId="0" fontId="9" fillId="2" borderId="49" xfId="0" applyFont="1" applyFill="1" applyBorder="1" applyAlignment="1" applyProtection="1">
      <alignment vertical="center" wrapText="1"/>
    </xf>
    <xf numFmtId="0" fontId="14" fillId="14" borderId="30" xfId="0" applyFont="1" applyFill="1" applyBorder="1" applyAlignment="1" applyProtection="1">
      <alignment horizontal="center" vertical="center"/>
    </xf>
    <xf numFmtId="0" fontId="10" fillId="14" borderId="1" xfId="0" applyFont="1" applyFill="1" applyBorder="1" applyAlignment="1" applyProtection="1">
      <alignment vertical="center" wrapText="1"/>
    </xf>
    <xf numFmtId="0" fontId="9" fillId="2" borderId="26" xfId="0" applyFont="1" applyFill="1" applyBorder="1" applyAlignment="1" applyProtection="1">
      <alignment vertical="center" wrapText="1"/>
    </xf>
    <xf numFmtId="0" fontId="14" fillId="0" borderId="30" xfId="0" applyFont="1" applyFill="1" applyBorder="1" applyAlignment="1" applyProtection="1">
      <alignment horizontal="center" vertical="center"/>
    </xf>
    <xf numFmtId="0" fontId="10" fillId="0" borderId="1" xfId="0" applyFont="1" applyBorder="1" applyAlignment="1" applyProtection="1">
      <alignment vertical="center" wrapText="1"/>
    </xf>
    <xf numFmtId="0" fontId="14" fillId="0" borderId="22" xfId="0" applyFont="1" applyFill="1" applyBorder="1" applyAlignment="1" applyProtection="1">
      <alignment horizontal="center" vertical="center"/>
    </xf>
    <xf numFmtId="0" fontId="10" fillId="0" borderId="32" xfId="0" applyFont="1" applyBorder="1" applyAlignment="1" applyProtection="1">
      <alignment vertical="center" wrapText="1"/>
    </xf>
    <xf numFmtId="0" fontId="9" fillId="2" borderId="33" xfId="0" applyFont="1" applyFill="1" applyBorder="1" applyAlignment="1" applyProtection="1">
      <alignment vertical="center" wrapText="1"/>
    </xf>
    <xf numFmtId="0" fontId="14" fillId="14" borderId="28" xfId="0" applyFont="1" applyFill="1" applyBorder="1" applyAlignment="1" applyProtection="1">
      <alignment horizontal="center" vertical="center"/>
    </xf>
    <xf numFmtId="0" fontId="14" fillId="0" borderId="28" xfId="0" applyFont="1" applyFill="1" applyBorder="1" applyAlignment="1" applyProtection="1">
      <alignment horizontal="center" vertical="center"/>
    </xf>
    <xf numFmtId="0" fontId="10" fillId="14" borderId="32" xfId="0" applyFont="1" applyFill="1" applyBorder="1" applyAlignment="1" applyProtection="1">
      <alignment vertical="center" wrapText="1"/>
    </xf>
    <xf numFmtId="0" fontId="3" fillId="0" borderId="1" xfId="0" applyFont="1" applyBorder="1" applyAlignment="1" applyProtection="1">
      <alignment vertical="center" wrapText="1"/>
    </xf>
    <xf numFmtId="0" fontId="9" fillId="2" borderId="31" xfId="0" applyFont="1" applyFill="1" applyBorder="1" applyAlignment="1" applyProtection="1">
      <alignment vertical="center" wrapText="1"/>
    </xf>
    <xf numFmtId="0" fontId="9" fillId="2" borderId="34" xfId="0" applyFont="1" applyFill="1" applyBorder="1" applyAlignment="1" applyProtection="1">
      <alignment vertical="center" wrapText="1"/>
    </xf>
    <xf numFmtId="0" fontId="3" fillId="14" borderId="1" xfId="0" applyFont="1" applyFill="1" applyBorder="1" applyAlignment="1" applyProtection="1">
      <alignment vertical="center" wrapText="1"/>
    </xf>
    <xf numFmtId="0" fontId="14" fillId="0" borderId="50" xfId="0" applyFont="1" applyFill="1" applyBorder="1" applyAlignment="1" applyProtection="1">
      <alignment horizontal="center" vertical="center"/>
    </xf>
    <xf numFmtId="0" fontId="10" fillId="0" borderId="51" xfId="0" applyFont="1" applyFill="1" applyBorder="1" applyAlignment="1" applyProtection="1">
      <alignment vertical="center" wrapText="1"/>
    </xf>
    <xf numFmtId="0" fontId="9" fillId="2" borderId="53" xfId="0" applyFont="1" applyFill="1" applyBorder="1" applyAlignment="1" applyProtection="1">
      <alignment vertical="center" wrapText="1"/>
    </xf>
    <xf numFmtId="0" fontId="9" fillId="6" borderId="0" xfId="0" applyFont="1" applyFill="1" applyBorder="1" applyAlignment="1" applyProtection="1">
      <alignment horizontal="left" vertical="center"/>
    </xf>
    <xf numFmtId="0" fontId="10" fillId="6" borderId="0" xfId="0" applyFont="1" applyFill="1" applyBorder="1" applyAlignment="1" applyProtection="1">
      <alignment horizontal="left" vertical="center"/>
    </xf>
    <xf numFmtId="0" fontId="9" fillId="7" borderId="1" xfId="0" applyFont="1" applyFill="1" applyBorder="1" applyAlignment="1" applyProtection="1">
      <alignment horizontal="center" vertical="center" wrapText="1"/>
      <protection locked="0"/>
    </xf>
    <xf numFmtId="0" fontId="9" fillId="7" borderId="32" xfId="0" applyFont="1" applyFill="1" applyBorder="1" applyAlignment="1" applyProtection="1">
      <alignment horizontal="center" vertical="center" wrapText="1"/>
      <protection locked="0"/>
    </xf>
    <xf numFmtId="1" fontId="8" fillId="0" borderId="0" xfId="0" applyNumberFormat="1" applyFont="1" applyBorder="1" applyAlignment="1" applyProtection="1">
      <alignment horizontal="center"/>
    </xf>
    <xf numFmtId="0" fontId="11" fillId="7" borderId="21" xfId="0" applyFont="1" applyFill="1" applyBorder="1" applyAlignment="1" applyProtection="1">
      <alignment horizontal="center" vertical="top" wrapText="1"/>
    </xf>
    <xf numFmtId="0" fontId="0" fillId="0" borderId="0" xfId="0" applyFill="1" applyBorder="1"/>
    <xf numFmtId="0" fontId="0" fillId="0" borderId="0" xfId="0" applyBorder="1"/>
    <xf numFmtId="0" fontId="9" fillId="0" borderId="10" xfId="0" applyFont="1" applyBorder="1" applyAlignment="1" applyProtection="1">
      <alignment horizontal="center" vertical="center"/>
    </xf>
    <xf numFmtId="0" fontId="8" fillId="0" borderId="10" xfId="0" applyFont="1" applyBorder="1" applyAlignment="1" applyProtection="1">
      <alignment vertical="center" wrapText="1"/>
    </xf>
    <xf numFmtId="166" fontId="9" fillId="0" borderId="10" xfId="0" applyNumberFormat="1"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10" xfId="0" applyFont="1" applyFill="1" applyBorder="1" applyAlignment="1" applyProtection="1">
      <alignment horizontal="center" vertical="center"/>
    </xf>
    <xf numFmtId="1" fontId="8" fillId="0" borderId="10" xfId="0" applyNumberFormat="1"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165" fontId="8" fillId="0" borderId="20" xfId="0" applyNumberFormat="1" applyFont="1" applyFill="1" applyBorder="1" applyAlignment="1" applyProtection="1">
      <alignment horizontal="center" vertical="center" wrapText="1"/>
    </xf>
    <xf numFmtId="165" fontId="4" fillId="7" borderId="10" xfId="0" applyNumberFormat="1" applyFont="1" applyFill="1" applyBorder="1" applyAlignment="1" applyProtection="1">
      <alignment horizontal="center" vertical="center" wrapText="1"/>
    </xf>
    <xf numFmtId="165" fontId="4" fillId="0" borderId="10" xfId="0" applyNumberFormat="1" applyFont="1" applyFill="1" applyBorder="1" applyAlignment="1" applyProtection="1">
      <alignment horizontal="center" vertical="center" wrapText="1"/>
    </xf>
    <xf numFmtId="0" fontId="8" fillId="6" borderId="10" xfId="0" applyFont="1" applyFill="1" applyBorder="1" applyAlignment="1" applyProtection="1">
      <alignment horizontal="left" vertical="center" wrapText="1"/>
    </xf>
    <xf numFmtId="0" fontId="8" fillId="6" borderId="10" xfId="0" applyFont="1" applyFill="1" applyBorder="1" applyAlignment="1" applyProtection="1">
      <alignment horizontal="center" vertical="center" wrapText="1"/>
    </xf>
    <xf numFmtId="0" fontId="8" fillId="6" borderId="5" xfId="0" applyFont="1" applyFill="1" applyBorder="1" applyAlignment="1" applyProtection="1">
      <alignment horizontal="left" vertical="center" wrapText="1"/>
    </xf>
    <xf numFmtId="0" fontId="16" fillId="6" borderId="20" xfId="0" applyFont="1" applyFill="1" applyBorder="1" applyAlignment="1" applyProtection="1">
      <alignment horizontal="center" vertical="center" wrapText="1"/>
    </xf>
    <xf numFmtId="0" fontId="9" fillId="0" borderId="45"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44"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9" fillId="0" borderId="47"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9" fillId="7" borderId="32"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9" fillId="7" borderId="54" xfId="0" applyFont="1" applyFill="1" applyBorder="1" applyAlignment="1" applyProtection="1">
      <alignment horizontal="center" vertical="center" wrapText="1"/>
    </xf>
    <xf numFmtId="0" fontId="9" fillId="7" borderId="55" xfId="0" applyFont="1" applyFill="1" applyBorder="1" applyAlignment="1" applyProtection="1">
      <alignment horizontal="center" vertical="center" wrapText="1"/>
    </xf>
    <xf numFmtId="0" fontId="9" fillId="7" borderId="54" xfId="0" applyFont="1" applyFill="1" applyBorder="1" applyAlignment="1" applyProtection="1">
      <alignment horizontal="center" vertical="center"/>
    </xf>
    <xf numFmtId="0" fontId="9" fillId="7" borderId="55" xfId="0" applyFont="1" applyFill="1" applyBorder="1" applyAlignment="1" applyProtection="1">
      <alignment horizontal="center" vertical="center"/>
    </xf>
    <xf numFmtId="0" fontId="9" fillId="7" borderId="56" xfId="0" applyFont="1" applyFill="1" applyBorder="1" applyAlignment="1" applyProtection="1">
      <alignment horizontal="center" vertical="center" wrapText="1"/>
    </xf>
    <xf numFmtId="0" fontId="9" fillId="0" borderId="49"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7" borderId="57" xfId="0" applyFont="1" applyFill="1" applyBorder="1" applyAlignment="1" applyProtection="1">
      <alignment horizontal="center" vertical="center" wrapText="1"/>
    </xf>
    <xf numFmtId="0" fontId="9" fillId="7" borderId="4"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xf>
    <xf numFmtId="0" fontId="9" fillId="7" borderId="32" xfId="0" applyFont="1" applyFill="1" applyBorder="1" applyAlignment="1" applyProtection="1">
      <alignment horizontal="center" vertical="center"/>
    </xf>
    <xf numFmtId="0" fontId="9" fillId="7" borderId="3" xfId="0" applyFont="1" applyFill="1" applyBorder="1" applyAlignment="1" applyProtection="1">
      <alignment horizontal="center" vertical="center" wrapText="1"/>
    </xf>
    <xf numFmtId="0" fontId="9" fillId="7" borderId="43" xfId="0" applyFont="1" applyFill="1" applyBorder="1" applyAlignment="1" applyProtection="1">
      <alignment horizontal="center" vertical="center" wrapText="1"/>
    </xf>
    <xf numFmtId="0" fontId="9" fillId="11" borderId="45"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10" borderId="32" xfId="0" applyFont="1" applyFill="1" applyBorder="1" applyAlignment="1" applyProtection="1">
      <alignment horizontal="left" vertical="top" wrapText="1"/>
      <protection locked="0"/>
    </xf>
    <xf numFmtId="0" fontId="9" fillId="11" borderId="44" xfId="0" applyFont="1" applyFill="1" applyBorder="1" applyAlignment="1" applyProtection="1">
      <alignment horizontal="left" vertical="top" wrapText="1"/>
      <protection locked="0"/>
    </xf>
    <xf numFmtId="0" fontId="9" fillId="5" borderId="4" xfId="0" applyFont="1" applyFill="1" applyBorder="1" applyAlignment="1" applyProtection="1">
      <alignment horizontal="left" vertical="top" wrapText="1"/>
      <protection locked="0"/>
    </xf>
    <xf numFmtId="0" fontId="9" fillId="5" borderId="2" xfId="0" applyFont="1" applyFill="1" applyBorder="1" applyAlignment="1" applyProtection="1">
      <alignment horizontal="center" vertical="top" wrapText="1"/>
      <protection locked="0"/>
    </xf>
    <xf numFmtId="0" fontId="9" fillId="10" borderId="11" xfId="0" applyFont="1" applyFill="1" applyBorder="1" applyAlignment="1" applyProtection="1">
      <alignment horizontal="center" vertical="top" wrapText="1"/>
      <protection locked="0"/>
    </xf>
    <xf numFmtId="0" fontId="9" fillId="5" borderId="1" xfId="0" applyFont="1" applyFill="1" applyBorder="1" applyAlignment="1" applyProtection="1">
      <alignment horizontal="center" vertical="top" wrapText="1"/>
      <protection locked="0"/>
    </xf>
    <xf numFmtId="0" fontId="9" fillId="10" borderId="32" xfId="0" applyFont="1" applyFill="1" applyBorder="1" applyAlignment="1" applyProtection="1">
      <alignment horizontal="center" vertical="top" wrapText="1"/>
      <protection locked="0"/>
    </xf>
    <xf numFmtId="0" fontId="9" fillId="11" borderId="9"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11" borderId="3"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11" borderId="12"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0" borderId="32" xfId="0" applyFont="1" applyFill="1" applyBorder="1" applyAlignment="1" applyProtection="1">
      <alignment horizontal="left" vertical="top" wrapText="1"/>
      <protection locked="0"/>
    </xf>
    <xf numFmtId="0" fontId="9" fillId="11" borderId="4" xfId="0" applyFont="1" applyFill="1" applyBorder="1" applyAlignment="1" applyProtection="1">
      <alignment horizontal="left" vertical="top" wrapText="1"/>
      <protection locked="0"/>
    </xf>
    <xf numFmtId="0" fontId="9" fillId="11" borderId="2"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9" fillId="10" borderId="1"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5" borderId="32" xfId="0" applyFont="1" applyFill="1" applyBorder="1" applyAlignment="1" applyProtection="1">
      <alignment horizontal="left" vertical="top" wrapText="1"/>
      <protection locked="0"/>
    </xf>
    <xf numFmtId="0" fontId="9" fillId="10" borderId="11"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5" borderId="47" xfId="0" applyFont="1" applyFill="1" applyBorder="1" applyAlignment="1" applyProtection="1">
      <alignment horizontal="left" vertical="top" wrapText="1"/>
      <protection locked="0"/>
    </xf>
    <xf numFmtId="0" fontId="9" fillId="5" borderId="43" xfId="0" applyFont="1" applyFill="1" applyBorder="1" applyAlignment="1" applyProtection="1">
      <alignment horizontal="left" vertical="top" wrapText="1"/>
      <protection locked="0"/>
    </xf>
    <xf numFmtId="0" fontId="9" fillId="6" borderId="19" xfId="0" applyFont="1" applyFill="1" applyBorder="1" applyAlignment="1" applyProtection="1">
      <alignment horizontal="left" vertical="center" wrapText="1"/>
    </xf>
    <xf numFmtId="0" fontId="9" fillId="6" borderId="19" xfId="0" applyFont="1" applyFill="1" applyBorder="1" applyAlignment="1" applyProtection="1">
      <alignment horizontal="left" vertical="center"/>
    </xf>
    <xf numFmtId="0" fontId="9" fillId="12" borderId="23" xfId="0" applyFont="1" applyFill="1" applyBorder="1" applyAlignment="1" applyProtection="1">
      <alignment horizontal="left" vertical="center"/>
    </xf>
    <xf numFmtId="0" fontId="9" fillId="12" borderId="19" xfId="0" applyFont="1" applyFill="1" applyBorder="1" applyAlignment="1" applyProtection="1">
      <alignment horizontal="left" vertical="center"/>
    </xf>
    <xf numFmtId="0" fontId="9" fillId="6" borderId="25" xfId="0" applyFont="1" applyFill="1" applyBorder="1" applyAlignment="1" applyProtection="1">
      <alignment horizontal="left" vertical="top" wrapText="1"/>
    </xf>
    <xf numFmtId="0" fontId="9" fillId="6" borderId="7" xfId="0" applyFont="1" applyFill="1" applyBorder="1" applyAlignment="1" applyProtection="1">
      <alignment horizontal="left" vertical="top" wrapText="1"/>
    </xf>
    <xf numFmtId="0" fontId="9" fillId="2" borderId="46"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31" xfId="0" applyFont="1" applyFill="1" applyBorder="1" applyAlignment="1" applyProtection="1">
      <alignment horizontal="left" vertical="top" wrapText="1"/>
    </xf>
    <xf numFmtId="0" fontId="9" fillId="2" borderId="39" xfId="0" applyFont="1" applyFill="1" applyBorder="1" applyAlignment="1" applyProtection="1">
      <alignment horizontal="left" vertical="top" wrapText="1"/>
    </xf>
    <xf numFmtId="0" fontId="9" fillId="6" borderId="6" xfId="0" applyFont="1" applyFill="1" applyBorder="1" applyAlignment="1" applyProtection="1">
      <alignment horizontal="left" vertical="top" wrapText="1"/>
    </xf>
    <xf numFmtId="0" fontId="9" fillId="2" borderId="13" xfId="0" applyFont="1" applyFill="1" applyBorder="1" applyAlignment="1" applyProtection="1">
      <alignment horizontal="left" vertical="top" wrapText="1"/>
    </xf>
    <xf numFmtId="0" fontId="9" fillId="12" borderId="25" xfId="0" applyFont="1" applyFill="1" applyBorder="1" applyAlignment="1" applyProtection="1">
      <alignment horizontal="left" vertical="top" wrapText="1"/>
    </xf>
    <xf numFmtId="0" fontId="9" fillId="12" borderId="6"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0" fillId="17" borderId="0" xfId="0" applyFill="1" applyAlignment="1">
      <alignment horizontal="center"/>
    </xf>
    <xf numFmtId="0" fontId="0" fillId="17" borderId="0" xfId="0" applyFill="1" applyAlignment="1">
      <alignment wrapText="1"/>
    </xf>
    <xf numFmtId="0" fontId="0" fillId="17" borderId="21" xfId="0" applyFill="1" applyBorder="1" applyAlignment="1" applyProtection="1">
      <alignment horizontal="center"/>
    </xf>
    <xf numFmtId="0" fontId="0" fillId="17" borderId="0" xfId="0" applyFill="1" applyBorder="1" applyAlignment="1" applyProtection="1">
      <alignment wrapText="1"/>
    </xf>
    <xf numFmtId="0" fontId="0" fillId="17" borderId="0" xfId="0" applyFill="1" applyBorder="1" applyAlignment="1" applyProtection="1">
      <alignment horizontal="center"/>
    </xf>
    <xf numFmtId="2" fontId="0" fillId="17" borderId="0" xfId="0" applyNumberFormat="1" applyFill="1" applyBorder="1" applyAlignment="1" applyProtection="1">
      <alignment horizontal="center"/>
    </xf>
    <xf numFmtId="0" fontId="8" fillId="17" borderId="8" xfId="0" applyFont="1" applyFill="1" applyBorder="1" applyAlignment="1" applyProtection="1">
      <alignment horizontal="center"/>
    </xf>
    <xf numFmtId="10" fontId="0" fillId="17" borderId="0" xfId="0" applyNumberFormat="1" applyFill="1" applyBorder="1" applyAlignment="1" applyProtection="1">
      <alignment horizontal="center"/>
    </xf>
    <xf numFmtId="0" fontId="0" fillId="17" borderId="8" xfId="0" applyFill="1" applyBorder="1" applyAlignment="1" applyProtection="1">
      <alignment horizontal="center"/>
    </xf>
    <xf numFmtId="0" fontId="0" fillId="17" borderId="0" xfId="0" applyFill="1"/>
    <xf numFmtId="0" fontId="1" fillId="17" borderId="0" xfId="0" applyFont="1" applyFill="1"/>
    <xf numFmtId="0" fontId="2" fillId="17" borderId="0" xfId="0" applyFont="1" applyFill="1"/>
    <xf numFmtId="0" fontId="8" fillId="7" borderId="27" xfId="0" applyFont="1" applyFill="1" applyBorder="1" applyAlignment="1" applyProtection="1">
      <alignment horizontal="center" vertical="center"/>
    </xf>
    <xf numFmtId="0" fontId="17" fillId="7" borderId="18" xfId="0" applyFont="1" applyFill="1" applyBorder="1" applyAlignment="1" applyProtection="1">
      <alignment horizontal="center" vertical="top" wrapText="1"/>
    </xf>
    <xf numFmtId="0" fontId="8" fillId="2" borderId="27" xfId="0" applyFont="1" applyFill="1" applyBorder="1" applyAlignment="1" applyProtection="1">
      <alignment horizontal="center" vertical="center"/>
    </xf>
    <xf numFmtId="0" fontId="19" fillId="12" borderId="24" xfId="0" applyFont="1" applyFill="1" applyBorder="1" applyAlignment="1" applyProtection="1">
      <alignment vertical="center" wrapText="1"/>
    </xf>
    <xf numFmtId="0" fontId="15" fillId="5" borderId="61" xfId="0" applyFont="1" applyFill="1" applyBorder="1" applyAlignment="1" applyProtection="1">
      <alignment horizontal="center"/>
    </xf>
    <xf numFmtId="0" fontId="15" fillId="5" borderId="62" xfId="0" applyFont="1" applyFill="1" applyBorder="1" applyAlignment="1" applyProtection="1">
      <alignment horizontal="center"/>
    </xf>
    <xf numFmtId="0" fontId="15" fillId="2" borderId="63" xfId="0" applyFont="1" applyFill="1" applyBorder="1" applyAlignment="1" applyProtection="1">
      <alignment horizontal="center"/>
    </xf>
    <xf numFmtId="0" fontId="14" fillId="0" borderId="50" xfId="0" applyFont="1" applyBorder="1" applyAlignment="1" applyProtection="1">
      <alignment horizontal="center" vertical="center"/>
    </xf>
    <xf numFmtId="0" fontId="10" fillId="10" borderId="51" xfId="0" applyFont="1" applyFill="1" applyBorder="1" applyAlignment="1" applyProtection="1">
      <alignment vertical="center" wrapText="1"/>
    </xf>
    <xf numFmtId="0" fontId="9" fillId="10" borderId="47" xfId="0" applyFont="1" applyFill="1" applyBorder="1" applyAlignment="1" applyProtection="1">
      <alignment horizontal="left" vertical="top" wrapText="1"/>
      <protection locked="0"/>
    </xf>
    <xf numFmtId="0" fontId="9" fillId="10" borderId="43" xfId="0" applyFont="1" applyFill="1" applyBorder="1" applyAlignment="1" applyProtection="1">
      <alignment horizontal="left" vertical="top" wrapText="1"/>
      <protection locked="0"/>
    </xf>
    <xf numFmtId="0" fontId="9" fillId="7" borderId="20" xfId="0" applyFont="1" applyFill="1" applyBorder="1" applyAlignment="1" applyProtection="1">
      <alignment horizontal="center" vertical="center" wrapText="1"/>
    </xf>
    <xf numFmtId="0" fontId="9" fillId="10" borderId="51" xfId="0" applyFont="1" applyFill="1" applyBorder="1" applyAlignment="1" applyProtection="1">
      <alignment horizontal="left" vertical="top" wrapText="1"/>
      <protection locked="0"/>
    </xf>
    <xf numFmtId="0" fontId="9" fillId="10" borderId="51"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xf>
    <xf numFmtId="0" fontId="9" fillId="7" borderId="59" xfId="0" applyFont="1" applyFill="1" applyBorder="1" applyAlignment="1" applyProtection="1">
      <alignment horizontal="center" vertical="center" wrapText="1"/>
    </xf>
    <xf numFmtId="0" fontId="9" fillId="2" borderId="60" xfId="0" applyFont="1" applyFill="1" applyBorder="1" applyAlignment="1" applyProtection="1">
      <alignment horizontal="left" vertical="top" wrapText="1"/>
    </xf>
    <xf numFmtId="0" fontId="19" fillId="0" borderId="17" xfId="0" applyFont="1" applyFill="1" applyBorder="1" applyAlignment="1" applyProtection="1">
      <alignment horizontal="center" vertical="center"/>
    </xf>
    <xf numFmtId="0" fontId="10" fillId="0" borderId="51" xfId="0" applyFont="1" applyFill="1" applyBorder="1" applyAlignment="1" applyProtection="1">
      <alignment horizontal="left" vertical="center" wrapText="1"/>
    </xf>
    <xf numFmtId="0" fontId="9" fillId="0" borderId="51" xfId="0" applyFont="1" applyFill="1" applyBorder="1" applyAlignment="1" applyProtection="1">
      <alignment horizontal="left" vertical="top" wrapText="1"/>
      <protection locked="0"/>
    </xf>
    <xf numFmtId="0" fontId="9" fillId="0" borderId="51" xfId="0" applyFont="1" applyFill="1" applyBorder="1" applyAlignment="1" applyProtection="1">
      <alignment horizontal="center" vertical="center" wrapText="1"/>
    </xf>
    <xf numFmtId="0" fontId="9" fillId="7" borderId="51" xfId="0" applyFont="1" applyFill="1" applyBorder="1" applyAlignment="1" applyProtection="1">
      <alignment horizontal="left" vertical="center"/>
    </xf>
    <xf numFmtId="0" fontId="10" fillId="7" borderId="51" xfId="0" applyFont="1" applyFill="1" applyBorder="1" applyAlignment="1" applyProtection="1">
      <alignment horizontal="left" vertical="center"/>
    </xf>
    <xf numFmtId="0" fontId="9" fillId="2" borderId="53" xfId="0" applyFont="1" applyFill="1" applyBorder="1" applyAlignment="1" applyProtection="1">
      <alignment horizontal="left" vertical="top" wrapText="1"/>
    </xf>
    <xf numFmtId="0" fontId="14" fillId="7" borderId="36" xfId="0" applyFont="1" applyFill="1" applyBorder="1" applyAlignment="1" applyProtection="1">
      <alignment horizontal="center" vertical="center"/>
    </xf>
    <xf numFmtId="0" fontId="19" fillId="12" borderId="29" xfId="0" applyFont="1" applyFill="1" applyBorder="1" applyAlignment="1" applyProtection="1">
      <alignment horizontal="left" vertical="center"/>
    </xf>
    <xf numFmtId="0" fontId="18" fillId="17" borderId="24" xfId="0" applyFont="1" applyFill="1" applyBorder="1" applyAlignment="1" applyProtection="1">
      <alignment horizontal="center" vertical="center"/>
    </xf>
    <xf numFmtId="0" fontId="18" fillId="17" borderId="23" xfId="0" applyFont="1" applyFill="1" applyBorder="1" applyAlignment="1" applyProtection="1">
      <alignment horizontal="center" vertical="center"/>
    </xf>
    <xf numFmtId="0" fontId="14" fillId="17" borderId="23" xfId="0" applyFont="1" applyFill="1" applyBorder="1" applyAlignment="1" applyProtection="1">
      <alignment horizontal="center"/>
    </xf>
    <xf numFmtId="0" fontId="8" fillId="17" borderId="25" xfId="0" applyFont="1" applyFill="1" applyBorder="1" applyProtection="1"/>
    <xf numFmtId="0" fontId="5" fillId="17" borderId="18" xfId="0" applyFont="1" applyFill="1" applyBorder="1" applyProtection="1"/>
    <xf numFmtId="0" fontId="5" fillId="17" borderId="20" xfId="0" applyFont="1" applyFill="1" applyBorder="1" applyProtection="1"/>
    <xf numFmtId="10" fontId="8" fillId="17" borderId="20" xfId="0" applyNumberFormat="1" applyFont="1" applyFill="1" applyBorder="1" applyAlignment="1" applyProtection="1">
      <alignment horizontal="center"/>
    </xf>
    <xf numFmtId="0" fontId="5" fillId="17" borderId="7" xfId="0" applyFont="1" applyFill="1" applyBorder="1" applyProtection="1"/>
    <xf numFmtId="0" fontId="8" fillId="6" borderId="24" xfId="0" applyFont="1" applyFill="1" applyBorder="1" applyAlignment="1" applyProtection="1">
      <alignment horizontal="center" vertical="center" wrapText="1"/>
    </xf>
    <xf numFmtId="0" fontId="8" fillId="6" borderId="25"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17" xfId="0" applyFont="1" applyFill="1" applyBorder="1" applyAlignment="1" applyProtection="1">
      <alignment horizontal="left" vertical="center" wrapText="1"/>
    </xf>
    <xf numFmtId="0" fontId="8" fillId="6" borderId="6" xfId="0" applyFont="1" applyFill="1" applyBorder="1" applyAlignment="1" applyProtection="1">
      <alignment horizontal="left" vertical="center" wrapText="1"/>
    </xf>
    <xf numFmtId="0" fontId="12" fillId="3" borderId="17"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8" borderId="24" xfId="0"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wrapText="1"/>
    </xf>
    <xf numFmtId="0" fontId="8" fillId="8" borderId="25" xfId="0" applyFont="1" applyFill="1" applyBorder="1" applyAlignment="1" applyProtection="1">
      <alignment horizontal="center" vertical="center" wrapText="1"/>
    </xf>
    <xf numFmtId="0" fontId="8" fillId="9" borderId="17" xfId="0" applyFont="1" applyFill="1" applyBorder="1" applyAlignment="1">
      <alignment horizontal="center" vertical="center"/>
    </xf>
    <xf numFmtId="0" fontId="8" fillId="9" borderId="19" xfId="0" applyFont="1" applyFill="1" applyBorder="1" applyAlignment="1">
      <alignment horizontal="center" vertical="center"/>
    </xf>
    <xf numFmtId="0" fontId="8" fillId="9" borderId="6" xfId="0" applyFont="1" applyFill="1" applyBorder="1" applyAlignment="1">
      <alignment horizontal="center" vertical="center"/>
    </xf>
    <xf numFmtId="0" fontId="23" fillId="0" borderId="19" xfId="0" applyFont="1" applyBorder="1" applyAlignment="1" applyProtection="1">
      <alignment vertical="top" wrapText="1"/>
      <protection locked="0"/>
    </xf>
    <xf numFmtId="0" fontId="23" fillId="0" borderId="6" xfId="0" applyFont="1" applyBorder="1" applyAlignment="1" applyProtection="1">
      <alignment vertical="top" wrapText="1"/>
      <protection locked="0"/>
    </xf>
    <xf numFmtId="0" fontId="27" fillId="2" borderId="23" xfId="0" applyFont="1" applyFill="1" applyBorder="1" applyAlignment="1" applyProtection="1">
      <alignment vertical="top" wrapText="1"/>
    </xf>
    <xf numFmtId="0" fontId="27" fillId="2" borderId="23" xfId="0" applyFont="1" applyFill="1" applyBorder="1" applyAlignment="1" applyProtection="1">
      <alignment vertical="top"/>
    </xf>
    <xf numFmtId="0" fontId="27" fillId="2" borderId="25" xfId="0" applyFont="1" applyFill="1" applyBorder="1" applyAlignment="1" applyProtection="1">
      <alignment vertical="top"/>
    </xf>
    <xf numFmtId="0" fontId="17" fillId="15" borderId="24" xfId="0" applyFont="1" applyFill="1" applyBorder="1" applyAlignment="1" applyProtection="1">
      <alignment horizontal="left" vertical="top" wrapText="1"/>
    </xf>
    <xf numFmtId="0" fontId="37" fillId="15" borderId="23" xfId="0" applyFont="1" applyFill="1" applyBorder="1" applyAlignment="1" applyProtection="1">
      <alignment horizontal="left" vertical="top" wrapText="1"/>
    </xf>
    <xf numFmtId="0" fontId="37" fillId="15" borderId="25" xfId="0" applyFont="1" applyFill="1" applyBorder="1" applyAlignment="1" applyProtection="1">
      <alignment horizontal="left" vertical="top" wrapText="1"/>
    </xf>
    <xf numFmtId="0" fontId="26" fillId="13" borderId="29" xfId="0" applyFont="1" applyFill="1" applyBorder="1" applyAlignment="1" applyProtection="1">
      <alignment vertical="center" wrapText="1"/>
    </xf>
    <xf numFmtId="0" fontId="26" fillId="13" borderId="19" xfId="0" applyFont="1" applyFill="1" applyBorder="1" applyAlignment="1" applyProtection="1">
      <alignment vertical="center" wrapText="1"/>
    </xf>
    <xf numFmtId="0" fontId="26" fillId="13" borderId="6" xfId="0" applyFont="1" applyFill="1" applyBorder="1" applyAlignment="1" applyProtection="1">
      <alignment vertical="center" wrapText="1"/>
    </xf>
    <xf numFmtId="0" fontId="17" fillId="15" borderId="18" xfId="0" applyFont="1" applyFill="1" applyBorder="1" applyAlignment="1" applyProtection="1">
      <alignment horizontal="left" vertical="top" wrapText="1"/>
    </xf>
    <xf numFmtId="0" fontId="17" fillId="15" borderId="20" xfId="0" applyFont="1" applyFill="1" applyBorder="1" applyAlignment="1" applyProtection="1">
      <alignment horizontal="left" vertical="top" wrapText="1"/>
    </xf>
    <xf numFmtId="0" fontId="17" fillId="15" borderId="7" xfId="0" applyFont="1" applyFill="1" applyBorder="1" applyAlignment="1" applyProtection="1">
      <alignment horizontal="left" vertical="top" wrapText="1"/>
    </xf>
    <xf numFmtId="0" fontId="31" fillId="13" borderId="17" xfId="0" applyFont="1" applyFill="1" applyBorder="1" applyAlignment="1" applyProtection="1">
      <alignment horizontal="left" vertical="top" wrapText="1"/>
    </xf>
    <xf numFmtId="0" fontId="27" fillId="13" borderId="19" xfId="0" applyFont="1" applyFill="1" applyBorder="1" applyAlignment="1" applyProtection="1">
      <alignment horizontal="left" vertical="top" wrapText="1"/>
    </xf>
    <xf numFmtId="0" fontId="27" fillId="13" borderId="6" xfId="0" applyFont="1" applyFill="1" applyBorder="1" applyAlignment="1" applyProtection="1">
      <alignment horizontal="left" vertical="top" wrapText="1"/>
    </xf>
    <xf numFmtId="0" fontId="27" fillId="16" borderId="18" xfId="0" applyFont="1" applyFill="1" applyBorder="1" applyAlignment="1" applyProtection="1">
      <alignment horizontal="left" vertical="top" wrapText="1"/>
    </xf>
    <xf numFmtId="0" fontId="27" fillId="16" borderId="20" xfId="0" applyFont="1" applyFill="1" applyBorder="1" applyAlignment="1" applyProtection="1">
      <alignment horizontal="left" vertical="top" wrapText="1"/>
    </xf>
    <xf numFmtId="0" fontId="27" fillId="16" borderId="7" xfId="0" applyFont="1" applyFill="1" applyBorder="1" applyAlignment="1" applyProtection="1">
      <alignment horizontal="left" vertical="top" wrapText="1"/>
    </xf>
    <xf numFmtId="0" fontId="26" fillId="13" borderId="29" xfId="0" applyFont="1" applyFill="1" applyBorder="1" applyAlignment="1" applyProtection="1">
      <alignment wrapText="1"/>
    </xf>
    <xf numFmtId="0" fontId="26" fillId="13" borderId="19" xfId="0" applyFont="1" applyFill="1" applyBorder="1" applyAlignment="1" applyProtection="1">
      <alignment wrapText="1"/>
    </xf>
    <xf numFmtId="0" fontId="26" fillId="13" borderId="6" xfId="0" applyFont="1" applyFill="1" applyBorder="1" applyAlignment="1" applyProtection="1">
      <alignment wrapText="1"/>
    </xf>
    <xf numFmtId="0" fontId="17" fillId="15" borderId="36" xfId="0" applyFont="1" applyFill="1" applyBorder="1" applyAlignment="1" applyProtection="1">
      <alignment vertical="top" wrapText="1"/>
    </xf>
    <xf numFmtId="0" fontId="17" fillId="15" borderId="37" xfId="0" applyFont="1" applyFill="1" applyBorder="1" applyAlignment="1" applyProtection="1">
      <alignment vertical="top" wrapText="1"/>
    </xf>
    <xf numFmtId="0" fontId="17" fillId="15" borderId="38" xfId="0" applyFont="1" applyFill="1" applyBorder="1" applyAlignment="1" applyProtection="1">
      <alignment vertical="top" wrapText="1"/>
    </xf>
    <xf numFmtId="0" fontId="17" fillId="2" borderId="36" xfId="0" applyFont="1" applyFill="1" applyBorder="1" applyAlignment="1" applyProtection="1">
      <alignment vertical="top" wrapText="1"/>
    </xf>
    <xf numFmtId="0" fontId="17" fillId="2" borderId="37" xfId="0" applyFont="1" applyFill="1" applyBorder="1" applyAlignment="1" applyProtection="1">
      <alignment vertical="top" wrapText="1"/>
    </xf>
    <xf numFmtId="0" fontId="17" fillId="2" borderId="38" xfId="0" applyFont="1" applyFill="1" applyBorder="1" applyAlignment="1" applyProtection="1">
      <alignmen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zoomScaleNormal="100" zoomScaleSheetLayoutView="100"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6"/>
      <c r="B1" s="262" t="s">
        <v>148</v>
      </c>
      <c r="C1" s="263"/>
      <c r="D1" s="264"/>
    </row>
    <row r="2" spans="1:4" ht="16.5" thickBot="1" x14ac:dyDescent="0.3">
      <c r="A2" s="271" t="s">
        <v>15</v>
      </c>
      <c r="B2" s="272"/>
      <c r="C2" s="272"/>
      <c r="D2" s="273"/>
    </row>
    <row r="3" spans="1:4" ht="16.5" thickBot="1" x14ac:dyDescent="0.3">
      <c r="A3" s="7" t="s">
        <v>16</v>
      </c>
      <c r="B3" s="69"/>
      <c r="C3" s="5" t="s">
        <v>17</v>
      </c>
      <c r="D3" s="70"/>
    </row>
    <row r="4" spans="1:4" ht="16.5" thickBot="1" x14ac:dyDescent="0.3">
      <c r="A4" s="8" t="s">
        <v>6</v>
      </c>
      <c r="B4" s="69"/>
      <c r="C4" s="5" t="s">
        <v>18</v>
      </c>
      <c r="D4" s="71"/>
    </row>
    <row r="5" spans="1:4" ht="16.5" thickBot="1" x14ac:dyDescent="0.3">
      <c r="A5" s="7" t="s">
        <v>7</v>
      </c>
      <c r="B5" s="69"/>
      <c r="C5" s="5" t="s">
        <v>19</v>
      </c>
      <c r="D5" s="71"/>
    </row>
    <row r="6" spans="1:4" ht="16.5" thickBot="1" x14ac:dyDescent="0.3">
      <c r="A6" s="7" t="s">
        <v>20</v>
      </c>
      <c r="B6" s="69"/>
      <c r="C6" s="9" t="s">
        <v>21</v>
      </c>
      <c r="D6" s="71"/>
    </row>
    <row r="7" spans="1:4" ht="16.5" thickBot="1" x14ac:dyDescent="0.3">
      <c r="A7" s="265" t="s">
        <v>22</v>
      </c>
      <c r="B7" s="266"/>
      <c r="C7" s="266"/>
      <c r="D7" s="267"/>
    </row>
    <row r="8" spans="1:4" ht="16.5" thickBot="1" x14ac:dyDescent="0.3">
      <c r="A8" s="72" t="s">
        <v>23</v>
      </c>
      <c r="B8" s="126"/>
      <c r="C8" s="127" t="s">
        <v>24</v>
      </c>
      <c r="D8" s="128"/>
    </row>
    <row r="9" spans="1:4" ht="16.5" thickBot="1" x14ac:dyDescent="0.3">
      <c r="A9" s="73" t="s">
        <v>8</v>
      </c>
      <c r="B9" s="129" t="s">
        <v>9</v>
      </c>
      <c r="C9" s="129" t="s">
        <v>25</v>
      </c>
      <c r="D9" s="129" t="s">
        <v>26</v>
      </c>
    </row>
    <row r="10" spans="1:4" ht="16.5" thickBot="1" x14ac:dyDescent="0.3">
      <c r="A10" s="74" t="s">
        <v>10</v>
      </c>
      <c r="B10" s="122">
        <f>'Section 1'!$I$73</f>
        <v>0</v>
      </c>
      <c r="C10" s="129">
        <v>367.5</v>
      </c>
      <c r="D10" s="129"/>
    </row>
    <row r="11" spans="1:4" ht="16.5" thickBot="1" x14ac:dyDescent="0.3">
      <c r="A11" s="74" t="s">
        <v>11</v>
      </c>
      <c r="B11" s="130">
        <f>'Section 2'!F33</f>
        <v>0</v>
      </c>
      <c r="C11" s="129">
        <v>81</v>
      </c>
      <c r="D11" s="129"/>
    </row>
    <row r="12" spans="1:4" ht="16.5" thickBot="1" x14ac:dyDescent="0.3">
      <c r="A12" s="74" t="s">
        <v>12</v>
      </c>
      <c r="B12" s="131">
        <f>B10+B11</f>
        <v>0</v>
      </c>
      <c r="C12" s="132">
        <f>SUM(C10:C11)</f>
        <v>448.5</v>
      </c>
      <c r="D12" s="132"/>
    </row>
    <row r="13" spans="1:4" ht="16.5" thickBot="1" x14ac:dyDescent="0.3">
      <c r="A13" s="74" t="s">
        <v>13</v>
      </c>
      <c r="B13" s="133">
        <f>B12/C12</f>
        <v>0</v>
      </c>
      <c r="C13" s="134"/>
      <c r="D13" s="135"/>
    </row>
    <row r="14" spans="1:4" ht="16.5" thickBot="1" x14ac:dyDescent="0.3">
      <c r="A14" s="268" t="s">
        <v>27</v>
      </c>
      <c r="B14" s="269"/>
      <c r="C14" s="269"/>
      <c r="D14" s="270"/>
    </row>
    <row r="15" spans="1:4" ht="16.5" thickBot="1" x14ac:dyDescent="0.3">
      <c r="A15" s="136" t="s">
        <v>28</v>
      </c>
      <c r="B15" s="137"/>
      <c r="C15" s="260" t="s">
        <v>29</v>
      </c>
      <c r="D15" s="261"/>
    </row>
    <row r="16" spans="1:4" ht="16.5" thickBot="1" x14ac:dyDescent="0.3">
      <c r="A16" s="136" t="s">
        <v>30</v>
      </c>
      <c r="B16" s="137"/>
      <c r="C16" s="254"/>
      <c r="D16" s="255"/>
    </row>
    <row r="17" spans="1:4" ht="16.5" thickBot="1" x14ac:dyDescent="0.3">
      <c r="A17" s="138" t="s">
        <v>31</v>
      </c>
      <c r="B17" s="137"/>
      <c r="C17" s="256"/>
      <c r="D17" s="257"/>
    </row>
    <row r="18" spans="1:4" ht="16.5" thickBot="1" x14ac:dyDescent="0.3">
      <c r="A18" s="136" t="s">
        <v>30</v>
      </c>
      <c r="B18" s="139"/>
      <c r="C18" s="258"/>
      <c r="D18" s="259"/>
    </row>
  </sheetData>
  <sheetProtection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topLeftCell="A7" zoomScaleNormal="100" zoomScalePageLayoutView="70" workbookViewId="0">
      <selection activeCell="C9" sqref="C9"/>
    </sheetView>
  </sheetViews>
  <sheetFormatPr defaultColWidth="8.85546875" defaultRowHeight="15" x14ac:dyDescent="0.25"/>
  <cols>
    <col min="1" max="1" width="10.7109375" style="11" customWidth="1"/>
    <col min="2" max="2" width="75.7109375" style="1" customWidth="1"/>
    <col min="3" max="3" width="24.7109375" style="11" customWidth="1"/>
    <col min="4" max="4" width="6.7109375" style="11" customWidth="1"/>
    <col min="5" max="5" width="24.7109375" style="11" customWidth="1"/>
    <col min="6" max="6" width="6.7109375" style="11" customWidth="1"/>
    <col min="7" max="7" width="24.7109375" style="11" customWidth="1"/>
    <col min="8" max="8" width="6.7109375" style="11" customWidth="1"/>
    <col min="9" max="9" width="12.7109375" style="11" customWidth="1"/>
    <col min="10" max="10" width="24.7109375" style="11" customWidth="1"/>
    <col min="11" max="14" width="8.85546875" style="12"/>
  </cols>
  <sheetData>
    <row r="1" spans="1:14" s="4" customFormat="1" ht="36" customHeight="1" thickBot="1" x14ac:dyDescent="0.3">
      <c r="A1" s="220" t="s">
        <v>32</v>
      </c>
      <c r="B1" s="282" t="s">
        <v>147</v>
      </c>
      <c r="C1" s="283"/>
      <c r="D1" s="283"/>
      <c r="E1" s="283"/>
      <c r="F1" s="283"/>
      <c r="G1" s="283"/>
      <c r="H1" s="283"/>
      <c r="I1" s="283"/>
      <c r="J1" s="284"/>
      <c r="K1" s="12"/>
      <c r="L1" s="12"/>
      <c r="M1" s="12"/>
      <c r="N1" s="12"/>
    </row>
    <row r="2" spans="1:14" s="4" customFormat="1" ht="212.1" customHeight="1" thickBot="1" x14ac:dyDescent="0.3">
      <c r="A2" s="123"/>
      <c r="B2" s="276" t="s">
        <v>146</v>
      </c>
      <c r="C2" s="277"/>
      <c r="D2" s="277"/>
      <c r="E2" s="277"/>
      <c r="F2" s="277"/>
      <c r="G2" s="277"/>
      <c r="H2" s="277"/>
      <c r="I2" s="277"/>
      <c r="J2" s="278"/>
      <c r="K2" s="12"/>
      <c r="L2" s="12"/>
      <c r="M2" s="12"/>
      <c r="N2" s="12"/>
    </row>
    <row r="3" spans="1:14" s="125" customFormat="1" ht="219.95" customHeight="1" x14ac:dyDescent="0.25">
      <c r="A3" s="82"/>
      <c r="B3" s="279" t="s">
        <v>145</v>
      </c>
      <c r="C3" s="280"/>
      <c r="D3" s="280"/>
      <c r="E3" s="280"/>
      <c r="F3" s="280"/>
      <c r="G3" s="280"/>
      <c r="H3" s="280"/>
      <c r="I3" s="280"/>
      <c r="J3" s="281"/>
      <c r="K3" s="124"/>
      <c r="L3" s="124"/>
      <c r="M3" s="124"/>
      <c r="N3" s="124"/>
    </row>
    <row r="4" spans="1:14" s="4" customFormat="1" ht="230.1" customHeight="1" thickBot="1" x14ac:dyDescent="0.3">
      <c r="A4" s="82"/>
      <c r="B4" s="285" t="s">
        <v>144</v>
      </c>
      <c r="C4" s="286"/>
      <c r="D4" s="286"/>
      <c r="E4" s="286"/>
      <c r="F4" s="286"/>
      <c r="G4" s="286"/>
      <c r="H4" s="286"/>
      <c r="I4" s="286"/>
      <c r="J4" s="287"/>
      <c r="K4" s="12"/>
      <c r="L4" s="12"/>
      <c r="M4" s="12"/>
      <c r="N4" s="12"/>
    </row>
    <row r="5" spans="1:14" s="4" customFormat="1" ht="159.94999999999999" customHeight="1" thickBot="1" x14ac:dyDescent="0.3">
      <c r="A5" s="82"/>
      <c r="B5" s="291" t="s">
        <v>143</v>
      </c>
      <c r="C5" s="292"/>
      <c r="D5" s="292"/>
      <c r="E5" s="292"/>
      <c r="F5" s="292"/>
      <c r="G5" s="292"/>
      <c r="H5" s="292"/>
      <c r="I5" s="292"/>
      <c r="J5" s="293"/>
      <c r="K5" s="12"/>
      <c r="L5" s="12"/>
      <c r="M5" s="12"/>
      <c r="N5" s="12"/>
    </row>
    <row r="6" spans="1:14" s="4" customFormat="1" ht="24.95" customHeight="1" thickBot="1" x14ac:dyDescent="0.3">
      <c r="A6" s="221"/>
      <c r="B6" s="288" t="s">
        <v>120</v>
      </c>
      <c r="C6" s="289"/>
      <c r="D6" s="289"/>
      <c r="E6" s="289"/>
      <c r="F6" s="289"/>
      <c r="G6" s="289"/>
      <c r="H6" s="289"/>
      <c r="I6" s="289"/>
      <c r="J6" s="290"/>
      <c r="K6" s="12"/>
      <c r="L6" s="12"/>
      <c r="M6" s="12"/>
      <c r="N6" s="12"/>
    </row>
    <row r="7" spans="1:14" s="17" customFormat="1" ht="24" thickBot="1" x14ac:dyDescent="0.25">
      <c r="A7" s="222" t="s">
        <v>32</v>
      </c>
      <c r="B7" s="223" t="s">
        <v>99</v>
      </c>
      <c r="C7" s="224" t="s">
        <v>36</v>
      </c>
      <c r="D7" s="224"/>
      <c r="E7" s="224" t="s">
        <v>37</v>
      </c>
      <c r="F7" s="224"/>
      <c r="G7" s="224" t="s">
        <v>38</v>
      </c>
      <c r="H7" s="225"/>
      <c r="I7" s="225" t="s">
        <v>141</v>
      </c>
      <c r="J7" s="226" t="s">
        <v>14</v>
      </c>
      <c r="K7" s="16"/>
      <c r="L7" s="16"/>
      <c r="M7" s="16"/>
      <c r="N7" s="16"/>
    </row>
    <row r="8" spans="1:14" s="17" customFormat="1" ht="27" customHeight="1" thickBot="1" x14ac:dyDescent="0.3">
      <c r="A8" s="55" t="s">
        <v>132</v>
      </c>
      <c r="B8" s="34" t="s">
        <v>98</v>
      </c>
      <c r="C8" s="83"/>
      <c r="D8" s="83"/>
      <c r="E8" s="83"/>
      <c r="F8" s="83"/>
      <c r="G8" s="83"/>
      <c r="H8" s="83"/>
      <c r="I8" s="83"/>
      <c r="J8" s="84"/>
      <c r="K8" s="16"/>
      <c r="L8" s="16"/>
      <c r="M8" s="16"/>
      <c r="N8" s="16"/>
    </row>
    <row r="9" spans="1:14" s="10" customFormat="1" ht="44.25" thickBot="1" x14ac:dyDescent="0.3">
      <c r="A9" s="47">
        <v>1</v>
      </c>
      <c r="B9" s="48" t="s">
        <v>56</v>
      </c>
      <c r="C9" s="166"/>
      <c r="D9" s="140"/>
      <c r="E9" s="170"/>
      <c r="F9" s="140"/>
      <c r="G9" s="170"/>
      <c r="H9" s="140"/>
      <c r="I9" s="149"/>
      <c r="J9" s="199"/>
      <c r="K9" s="13"/>
      <c r="L9" s="13"/>
      <c r="M9" s="13"/>
      <c r="N9" s="13"/>
    </row>
    <row r="10" spans="1:14" s="10" customFormat="1" ht="102" thickBot="1" x14ac:dyDescent="0.3">
      <c r="A10" s="14">
        <v>2</v>
      </c>
      <c r="B10" s="44" t="s">
        <v>55</v>
      </c>
      <c r="C10" s="167"/>
      <c r="D10" s="141"/>
      <c r="E10" s="171"/>
      <c r="F10" s="141"/>
      <c r="G10" s="161"/>
      <c r="H10" s="150"/>
      <c r="I10" s="149">
        <f>CONCATENATE(IF(OR(D10=3,F10=3),7,),IF(AND(D10=2,F10=2),4.67,),IF(AND(D10=1,F10=1),2.33,),IF(AND(D10=0,F10=0),0,),IF(AND(D10=2,F10=1),4.67,),IF(AND(D10=2,F10=0),4.67,),IF(AND(D10=1,F10=2),4.67,),IF(AND(D10=1,F10=0),2.33,),IF(AND(D10=0,F10=2),4.67,),IF(AND(D10=0,F10=1),2.33,))+0</f>
        <v>0</v>
      </c>
      <c r="J10" s="200"/>
      <c r="K10" s="13"/>
      <c r="L10" s="13"/>
      <c r="M10" s="13"/>
      <c r="N10" s="13"/>
    </row>
    <row r="11" spans="1:14" s="32" customFormat="1" ht="30" thickBot="1" x14ac:dyDescent="0.3">
      <c r="A11" s="26">
        <v>3</v>
      </c>
      <c r="B11" s="63" t="s">
        <v>125</v>
      </c>
      <c r="C11" s="168"/>
      <c r="D11" s="142"/>
      <c r="E11" s="147"/>
      <c r="F11" s="147"/>
      <c r="G11" s="147"/>
      <c r="H11" s="151"/>
      <c r="I11" s="149">
        <f>CONCATENATE(IF(D11=1,0.5,),IF(D11=0,0,))+0</f>
        <v>0</v>
      </c>
      <c r="J11" s="201"/>
      <c r="K11" s="33"/>
      <c r="L11" s="33"/>
      <c r="M11" s="33"/>
      <c r="N11" s="33"/>
    </row>
    <row r="12" spans="1:14" s="32" customFormat="1" ht="30" thickBot="1" x14ac:dyDescent="0.3">
      <c r="A12" s="26">
        <v>4</v>
      </c>
      <c r="B12" s="63" t="s">
        <v>126</v>
      </c>
      <c r="C12" s="168"/>
      <c r="D12" s="142"/>
      <c r="E12" s="147"/>
      <c r="F12" s="147"/>
      <c r="G12" s="147"/>
      <c r="H12" s="151"/>
      <c r="I12" s="149">
        <f>CONCATENATE(IF(D12=1,0.5,),IF(D12=0,0,))+0</f>
        <v>0</v>
      </c>
      <c r="J12" s="201"/>
      <c r="K12" s="33"/>
      <c r="L12" s="33"/>
      <c r="M12" s="33"/>
      <c r="N12" s="33"/>
    </row>
    <row r="13" spans="1:14" s="10" customFormat="1" ht="44.25" thickBot="1" x14ac:dyDescent="0.3">
      <c r="A13" s="26">
        <v>5</v>
      </c>
      <c r="B13" s="19" t="s">
        <v>58</v>
      </c>
      <c r="C13" s="169"/>
      <c r="D13" s="141"/>
      <c r="E13" s="169"/>
      <c r="F13" s="141"/>
      <c r="G13" s="148"/>
      <c r="H13" s="152"/>
      <c r="I13" s="149">
        <f>CONCATENATE(IF(OR(D13=3,F13=3),7,),IF(AND(D13=2,F13=2),4.67,),IF(AND(D13=1,F13=1),2.33,),IF(AND(D13=0,F13=0),0,),IF(AND(D13=2,F13=1),4.67,),IF(AND(D13=2,F13=0),4.67,),IF(AND(D13=1,F13=2),4.67,),IF(AND(D13=1,F13=0),2.33,),IF(AND(D13=0,F13=2),4.67,),IF(AND(D13=0,F13=1),2.33,))+0</f>
        <v>0</v>
      </c>
      <c r="J13" s="202"/>
      <c r="K13" s="13"/>
      <c r="L13" s="13"/>
      <c r="M13" s="13"/>
      <c r="N13" s="13"/>
    </row>
    <row r="14" spans="1:14" s="10" customFormat="1" ht="27" customHeight="1" thickBot="1" x14ac:dyDescent="0.3">
      <c r="A14" s="56" t="s">
        <v>132</v>
      </c>
      <c r="B14" s="21" t="s">
        <v>100</v>
      </c>
      <c r="C14" s="193"/>
      <c r="D14" s="85"/>
      <c r="E14" s="193"/>
      <c r="F14" s="85"/>
      <c r="G14" s="193"/>
      <c r="H14" s="85"/>
      <c r="I14" s="85"/>
      <c r="J14" s="203"/>
      <c r="K14" s="13"/>
      <c r="L14" s="13"/>
      <c r="M14" s="13"/>
      <c r="N14" s="13"/>
    </row>
    <row r="15" spans="1:14" s="13" customFormat="1" ht="44.25" thickBot="1" x14ac:dyDescent="0.3">
      <c r="A15" s="15">
        <v>6</v>
      </c>
      <c r="B15" s="30" t="s">
        <v>57</v>
      </c>
      <c r="C15" s="178"/>
      <c r="D15" s="140"/>
      <c r="E15" s="178"/>
      <c r="F15" s="140"/>
      <c r="G15" s="178"/>
      <c r="H15" s="140"/>
      <c r="I15" s="149"/>
      <c r="J15" s="204"/>
    </row>
    <row r="16" spans="1:14" s="10" customFormat="1" ht="87" thickBot="1" x14ac:dyDescent="0.3">
      <c r="A16" s="26">
        <v>7</v>
      </c>
      <c r="B16" s="29" t="s">
        <v>59</v>
      </c>
      <c r="C16" s="172"/>
      <c r="D16" s="142"/>
      <c r="E16" s="174"/>
      <c r="F16" s="142"/>
      <c r="G16" s="162"/>
      <c r="H16" s="153"/>
      <c r="I16" s="149">
        <f>CONCATENATE(IF(OR(D16=3,F16=3),7.5,),IF(AND(D16=2,F16=2),5,),IF(AND(D16=1,F16=1),2.5,),IF(AND(D16=0,F16=0),0,),IF(AND(D16=2,F16=1),5,),IF(AND(D16=2,F16=0),5,),IF(AND(D16=1,F16=2),5,),IF(AND(D16=1,F16=0),2.5,),IF(AND(D16=0,F16=2),5,),IF(AND(D16=0,F16=1),2.5,))+0</f>
        <v>0</v>
      </c>
      <c r="J16" s="201"/>
      <c r="K16" s="13"/>
      <c r="L16" s="13"/>
      <c r="M16" s="13"/>
      <c r="N16" s="13"/>
    </row>
    <row r="17" spans="1:14" s="10" customFormat="1" ht="44.25" thickBot="1" x14ac:dyDescent="0.3">
      <c r="A17" s="14">
        <v>8</v>
      </c>
      <c r="B17" s="31" t="s">
        <v>60</v>
      </c>
      <c r="C17" s="173"/>
      <c r="D17" s="141"/>
      <c r="E17" s="175"/>
      <c r="F17" s="141"/>
      <c r="G17" s="163"/>
      <c r="H17" s="154"/>
      <c r="I17" s="149">
        <f>CONCATENATE(IF(OR(D17=3,F17=3),7.5,),IF(AND(D17=2,F17=2),5,),IF(AND(D17=1,F17=1),2.5,),IF(AND(D17=0,F17=0),0,),IF(AND(D17=2,F17=1),5,),IF(AND(D17=2,F17=0),5,),IF(AND(D17=1,F17=2),5,),IF(AND(D17=1,F17=0),2.5,),IF(AND(D17=0,F17=2),5,),IF(AND(D17=0,F17=1),2.5,))+0</f>
        <v>0</v>
      </c>
      <c r="J17" s="202"/>
      <c r="K17" s="13"/>
      <c r="L17" s="13"/>
      <c r="M17" s="13"/>
      <c r="N17" s="13"/>
    </row>
    <row r="18" spans="1:14" s="10" customFormat="1" ht="24" thickBot="1" x14ac:dyDescent="0.3">
      <c r="A18" s="56" t="s">
        <v>132</v>
      </c>
      <c r="B18" s="21" t="s">
        <v>101</v>
      </c>
      <c r="C18" s="194"/>
      <c r="D18" s="75"/>
      <c r="E18" s="194"/>
      <c r="F18" s="75"/>
      <c r="G18" s="194"/>
      <c r="H18" s="75"/>
      <c r="I18" s="75"/>
      <c r="J18" s="203"/>
      <c r="K18" s="13"/>
      <c r="L18" s="13"/>
      <c r="M18" s="13"/>
      <c r="N18" s="13"/>
    </row>
    <row r="19" spans="1:14" s="10" customFormat="1" ht="101.25" thickBot="1" x14ac:dyDescent="0.3">
      <c r="A19" s="27">
        <v>9</v>
      </c>
      <c r="B19" s="30" t="s">
        <v>61</v>
      </c>
      <c r="C19" s="176"/>
      <c r="D19" s="140"/>
      <c r="E19" s="178"/>
      <c r="F19" s="140"/>
      <c r="G19" s="178"/>
      <c r="H19" s="140"/>
      <c r="I19" s="149"/>
      <c r="J19" s="204"/>
      <c r="K19" s="13"/>
      <c r="L19" s="13"/>
      <c r="M19" s="13"/>
      <c r="N19" s="13"/>
    </row>
    <row r="20" spans="1:14" s="10" customFormat="1" ht="115.5" thickBot="1" x14ac:dyDescent="0.3">
      <c r="A20" s="26">
        <v>10</v>
      </c>
      <c r="B20" s="29" t="s">
        <v>65</v>
      </c>
      <c r="C20" s="177"/>
      <c r="D20" s="142"/>
      <c r="E20" s="179"/>
      <c r="F20" s="142"/>
      <c r="G20" s="164"/>
      <c r="H20" s="155"/>
      <c r="I20" s="149">
        <f>CONCATENATE(IF(OR(D20=3,F20=3),7.5,),IF(AND(D20=2,F20=2),5,),IF(AND(D20=1,F20=1),2.5,),IF(AND(D20=0,F20=0),0,),IF(AND(D20=2,F20=1),5,),IF(AND(D20=2,F20=0),5,),IF(AND(D20=1,F20=2),5,),IF(AND(D20=1,F20=0),2.5,),IF(AND(D20=0,F20=2),5,),IF(AND(D20=0,F20=1),2.5,))+0</f>
        <v>0</v>
      </c>
      <c r="J20" s="204"/>
      <c r="K20" s="13"/>
      <c r="L20" s="13"/>
      <c r="M20" s="13"/>
      <c r="N20" s="13"/>
    </row>
    <row r="21" spans="1:14" s="10" customFormat="1" ht="44.25" thickBot="1" x14ac:dyDescent="0.3">
      <c r="A21" s="227">
        <v>11</v>
      </c>
      <c r="B21" s="228" t="s">
        <v>64</v>
      </c>
      <c r="C21" s="229"/>
      <c r="D21" s="146"/>
      <c r="E21" s="230"/>
      <c r="F21" s="146"/>
      <c r="G21" s="165"/>
      <c r="H21" s="231"/>
      <c r="I21" s="149">
        <f>CONCATENATE(IF(OR(D21=3,F21=3),7.5,),IF(AND(D21=2,F21=2),5,),IF(AND(D21=1,F21=1),2.5,),IF(AND(D21=0,F21=0),0,),IF(AND(D21=2,F21=1),5,),IF(AND(D21=2,F21=0),5,),IF(AND(D21=1,F21=2),5,),IF(AND(D21=1,F21=0),2.5,),IF(AND(D21=0,F21=2),5,),IF(AND(D21=0,F21=1),2.5,))+0</f>
        <v>0</v>
      </c>
      <c r="J21" s="207"/>
      <c r="K21" s="13"/>
      <c r="L21" s="13"/>
      <c r="M21" s="13"/>
      <c r="N21" s="13"/>
    </row>
    <row r="22" spans="1:14" s="10" customFormat="1" ht="24" thickBot="1" x14ac:dyDescent="0.3">
      <c r="A22" s="56" t="s">
        <v>132</v>
      </c>
      <c r="B22" s="21" t="s">
        <v>62</v>
      </c>
      <c r="C22" s="194"/>
      <c r="D22" s="75"/>
      <c r="E22" s="194"/>
      <c r="F22" s="75"/>
      <c r="G22" s="194"/>
      <c r="H22" s="75"/>
      <c r="I22" s="75"/>
      <c r="J22" s="203"/>
      <c r="K22" s="13"/>
      <c r="L22" s="13"/>
      <c r="M22" s="13"/>
      <c r="N22" s="13"/>
    </row>
    <row r="23" spans="1:14" s="10" customFormat="1" ht="44.25" thickBot="1" x14ac:dyDescent="0.3">
      <c r="A23" s="28">
        <v>12</v>
      </c>
      <c r="B23" s="45" t="s">
        <v>63</v>
      </c>
      <c r="C23" s="180"/>
      <c r="D23" s="140"/>
      <c r="E23" s="183"/>
      <c r="F23" s="140"/>
      <c r="G23" s="183"/>
      <c r="H23" s="140"/>
      <c r="I23" s="149"/>
      <c r="J23" s="200"/>
      <c r="K23" s="13"/>
      <c r="L23" s="13"/>
      <c r="M23" s="13"/>
      <c r="N23" s="13"/>
    </row>
    <row r="24" spans="1:14" s="10" customFormat="1" ht="101.25" thickBot="1" x14ac:dyDescent="0.3">
      <c r="A24" s="26">
        <v>13</v>
      </c>
      <c r="B24" s="29" t="s">
        <v>66</v>
      </c>
      <c r="C24" s="181"/>
      <c r="D24" s="141"/>
      <c r="E24" s="181"/>
      <c r="F24" s="141"/>
      <c r="G24" s="147"/>
      <c r="H24" s="151"/>
      <c r="I24" s="149">
        <f>CONCATENATE(IF(OR(D24=3,F24=3),14,),IF(AND(D24=2,F24=2),9.34,),IF(AND(D24=1,F24=1),4.67,),IF(AND(D24=0,F24=0),0,),IF(AND(D24=2,F24=1),9.34,),IF(AND(D24=2,F24=0),9.34,),IF(AND(D24=1,F24=2),9.34,),IF(AND(D24=1,F24=0),4.67,),IF(AND(D24=0,F24=2),9.34,),IF(AND(D24=0,F24=1),4.67,))+0</f>
        <v>0</v>
      </c>
      <c r="J24" s="201"/>
      <c r="K24" s="13"/>
      <c r="L24" s="13"/>
      <c r="M24" s="13"/>
      <c r="N24" s="13"/>
    </row>
    <row r="25" spans="1:14" s="32" customFormat="1" ht="59.25" thickBot="1" x14ac:dyDescent="0.3">
      <c r="A25" s="26">
        <v>14</v>
      </c>
      <c r="B25" s="61" t="s">
        <v>127</v>
      </c>
      <c r="C25" s="182"/>
      <c r="D25" s="142"/>
      <c r="E25" s="148"/>
      <c r="F25" s="148"/>
      <c r="G25" s="148"/>
      <c r="H25" s="152"/>
      <c r="I25" s="149">
        <f>IF(D25=1,1,0)+0</f>
        <v>0</v>
      </c>
      <c r="J25" s="202"/>
      <c r="K25" s="33"/>
      <c r="L25" s="33"/>
      <c r="M25" s="33"/>
      <c r="N25" s="33"/>
    </row>
    <row r="26" spans="1:14" s="10" customFormat="1" ht="27" thickBot="1" x14ac:dyDescent="0.3">
      <c r="A26" s="67"/>
      <c r="B26" s="64" t="s">
        <v>108</v>
      </c>
      <c r="C26" s="195"/>
      <c r="D26" s="76"/>
      <c r="E26" s="195"/>
      <c r="F26" s="76"/>
      <c r="G26" s="195"/>
      <c r="H26" s="76"/>
      <c r="I26" s="76"/>
      <c r="J26" s="205"/>
      <c r="K26" s="13"/>
      <c r="L26" s="13"/>
      <c r="M26" s="13"/>
      <c r="N26" s="13"/>
    </row>
    <row r="27" spans="1:14" s="10" customFormat="1" ht="23.25" x14ac:dyDescent="0.25">
      <c r="A27" s="57" t="s">
        <v>132</v>
      </c>
      <c r="B27" s="65" t="s">
        <v>136</v>
      </c>
      <c r="C27" s="80"/>
      <c r="D27" s="77"/>
      <c r="E27" s="80"/>
      <c r="F27" s="77"/>
      <c r="G27" s="80"/>
      <c r="H27" s="77"/>
      <c r="I27" s="77"/>
      <c r="J27" s="197"/>
      <c r="K27" s="13"/>
      <c r="L27" s="13"/>
      <c r="M27" s="13"/>
      <c r="N27" s="13"/>
    </row>
    <row r="28" spans="1:14" s="32" customFormat="1" ht="24" thickBot="1" x14ac:dyDescent="0.3">
      <c r="A28" s="68"/>
      <c r="B28" s="66" t="s">
        <v>135</v>
      </c>
      <c r="C28" s="81"/>
      <c r="D28" s="78"/>
      <c r="E28" s="81"/>
      <c r="F28" s="78"/>
      <c r="G28" s="81"/>
      <c r="H28" s="78"/>
      <c r="I28" s="119"/>
      <c r="J28" s="198"/>
      <c r="K28" s="33"/>
      <c r="L28" s="33"/>
      <c r="M28" s="33"/>
      <c r="N28" s="33"/>
    </row>
    <row r="29" spans="1:14" s="10" customFormat="1" ht="86.25" x14ac:dyDescent="0.25">
      <c r="A29" s="27">
        <v>15</v>
      </c>
      <c r="B29" s="30" t="s">
        <v>67</v>
      </c>
      <c r="C29" s="176"/>
      <c r="D29" s="143"/>
      <c r="E29" s="178"/>
      <c r="F29" s="143"/>
      <c r="G29" s="178"/>
      <c r="H29" s="156"/>
      <c r="I29" s="157"/>
      <c r="J29" s="204"/>
      <c r="K29" s="13"/>
      <c r="L29" s="13"/>
      <c r="M29" s="13"/>
      <c r="N29" s="13"/>
    </row>
    <row r="30" spans="1:14" s="10" customFormat="1" ht="72.75" thickBot="1" x14ac:dyDescent="0.3">
      <c r="A30" s="26">
        <v>16</v>
      </c>
      <c r="B30" s="18" t="s">
        <v>68</v>
      </c>
      <c r="C30" s="184"/>
      <c r="D30" s="144"/>
      <c r="E30" s="187"/>
      <c r="F30" s="144"/>
      <c r="G30" s="187"/>
      <c r="H30" s="144"/>
      <c r="I30" s="158"/>
      <c r="J30" s="201"/>
      <c r="K30" s="13"/>
      <c r="L30" s="13"/>
      <c r="M30" s="13"/>
      <c r="N30" s="13"/>
    </row>
    <row r="31" spans="1:14" s="10" customFormat="1" ht="87" thickBot="1" x14ac:dyDescent="0.3">
      <c r="A31" s="26">
        <v>17</v>
      </c>
      <c r="B31" s="20" t="s">
        <v>69</v>
      </c>
      <c r="C31" s="185"/>
      <c r="D31" s="142"/>
      <c r="E31" s="188"/>
      <c r="F31" s="142"/>
      <c r="G31" s="148"/>
      <c r="H31" s="152"/>
      <c r="I31" s="149">
        <f>CONCATENATE(IF(OR(D31=3,F31=3),7,),IF(AND(D31=2,F31=2),4.67,),IF(AND(D31=1,F31=1),2.33,),IF(AND(D31=0,F31=0),0,),IF(AND(D31=2,F31=1),4.67,),IF(AND(D31=2,F31=0),4.67,),IF(AND(D31=1,F31=2),4.67,),IF(AND(D31=1,F31=0),2.33,),IF(AND(D31=0,F31=2),4.67,),IF(AND(D31=0,F31=1),2.33,))+0</f>
        <v>0</v>
      </c>
      <c r="J31" s="202"/>
      <c r="K31" s="13"/>
      <c r="L31" s="13"/>
      <c r="M31" s="13"/>
      <c r="N31" s="13"/>
    </row>
    <row r="32" spans="1:14" s="10" customFormat="1" ht="44.25" thickBot="1" x14ac:dyDescent="0.3">
      <c r="A32" s="26">
        <v>18</v>
      </c>
      <c r="B32" s="46" t="s">
        <v>70</v>
      </c>
      <c r="C32" s="186"/>
      <c r="D32" s="141"/>
      <c r="E32" s="186"/>
      <c r="F32" s="141"/>
      <c r="G32" s="147"/>
      <c r="H32" s="151"/>
      <c r="I32" s="149">
        <f>CONCATENATE(IF(OR(D32=3,F32=3),7,),IF(AND(D32=2,F32=2),4.67,),IF(AND(D32=1,F32=1),2.33,),IF(AND(D32=0,F32=0),0,),IF(AND(D32=2,F32=1),4.67,),IF(AND(D32=2,F32=0),4.67,),IF(AND(D32=1,F32=2),4.67,),IF(AND(D32=1,F32=0),2.33,),IF(AND(D32=0,F32=2),4.67,),IF(AND(D32=0,F32=1),2.33,))+0</f>
        <v>0</v>
      </c>
      <c r="J32" s="201"/>
      <c r="K32" s="13"/>
      <c r="L32" s="13"/>
      <c r="M32" s="13"/>
      <c r="N32" s="13"/>
    </row>
    <row r="33" spans="1:14" s="32" customFormat="1" ht="73.5" thickBot="1" x14ac:dyDescent="0.3">
      <c r="A33" s="26">
        <v>19</v>
      </c>
      <c r="B33" s="62" t="s">
        <v>129</v>
      </c>
      <c r="C33" s="182"/>
      <c r="D33" s="142"/>
      <c r="E33" s="148"/>
      <c r="F33" s="148"/>
      <c r="G33" s="148"/>
      <c r="H33" s="152"/>
      <c r="I33" s="149">
        <f>IF(D33=1,1,0)+0</f>
        <v>0</v>
      </c>
      <c r="J33" s="202"/>
      <c r="K33" s="33"/>
      <c r="L33" s="33"/>
      <c r="M33" s="33"/>
      <c r="N33" s="33"/>
    </row>
    <row r="34" spans="1:14" s="10" customFormat="1" ht="24" thickBot="1" x14ac:dyDescent="0.3">
      <c r="A34" s="56" t="s">
        <v>132</v>
      </c>
      <c r="B34" s="21" t="s">
        <v>102</v>
      </c>
      <c r="C34" s="194"/>
      <c r="D34" s="75"/>
      <c r="E34" s="194"/>
      <c r="F34" s="75"/>
      <c r="G34" s="194"/>
      <c r="H34" s="75"/>
      <c r="I34" s="75"/>
      <c r="J34" s="203"/>
      <c r="K34" s="13"/>
      <c r="L34" s="13"/>
      <c r="M34" s="13"/>
      <c r="N34" s="13"/>
    </row>
    <row r="35" spans="1:14" s="10" customFormat="1" ht="58.5" thickBot="1" x14ac:dyDescent="0.3">
      <c r="A35" s="27">
        <v>20</v>
      </c>
      <c r="B35" s="30" t="s">
        <v>71</v>
      </c>
      <c r="C35" s="176"/>
      <c r="D35" s="140"/>
      <c r="E35" s="178"/>
      <c r="F35" s="140"/>
      <c r="G35" s="178"/>
      <c r="H35" s="140"/>
      <c r="I35" s="158"/>
      <c r="J35" s="204"/>
      <c r="K35" s="13"/>
      <c r="L35" s="13"/>
      <c r="M35" s="13"/>
      <c r="N35" s="13"/>
    </row>
    <row r="36" spans="1:14" s="10" customFormat="1" ht="87" thickBot="1" x14ac:dyDescent="0.3">
      <c r="A36" s="26">
        <v>21</v>
      </c>
      <c r="B36" s="29" t="s">
        <v>72</v>
      </c>
      <c r="C36" s="181"/>
      <c r="D36" s="141"/>
      <c r="E36" s="181"/>
      <c r="F36" s="141"/>
      <c r="G36" s="147"/>
      <c r="H36" s="151"/>
      <c r="I36" s="149">
        <f>CONCATENATE(IF(OR(D36=3,F36=3),7,),IF(AND(D36=2,F36=2),4.67,),IF(AND(D36=1,F36=1),2.33,),IF(AND(D36=0,F36=0),0,),IF(AND(D36=2,F36=1),4.67,),IF(AND(D36=2,F36=0),4.67,),IF(AND(D36=1,F36=2),4.67,),IF(AND(D36=1,F36=0),2.33,),IF(AND(D36=0,F36=2),4.67,),IF(AND(D36=0,F36=1),2.33,))+0</f>
        <v>0</v>
      </c>
      <c r="J36" s="201"/>
      <c r="K36" s="13"/>
      <c r="L36" s="13"/>
      <c r="M36" s="13"/>
      <c r="N36" s="13"/>
    </row>
    <row r="37" spans="1:14" s="32" customFormat="1" ht="44.25" thickBot="1" x14ac:dyDescent="0.3">
      <c r="A37" s="26">
        <v>22</v>
      </c>
      <c r="B37" s="61" t="s">
        <v>128</v>
      </c>
      <c r="C37" s="182"/>
      <c r="D37" s="142"/>
      <c r="E37" s="148"/>
      <c r="F37" s="148"/>
      <c r="G37" s="148"/>
      <c r="H37" s="152"/>
      <c r="I37" s="149">
        <f>IF(D37=1,1,0)+0</f>
        <v>0</v>
      </c>
      <c r="J37" s="202"/>
      <c r="K37" s="33"/>
      <c r="L37" s="33"/>
      <c r="M37" s="33"/>
      <c r="N37" s="33"/>
    </row>
    <row r="38" spans="1:14" s="10" customFormat="1" ht="44.25" thickBot="1" x14ac:dyDescent="0.3">
      <c r="A38" s="227">
        <v>23</v>
      </c>
      <c r="B38" s="228" t="s">
        <v>73</v>
      </c>
      <c r="C38" s="232"/>
      <c r="D38" s="146"/>
      <c r="E38" s="233"/>
      <c r="F38" s="146"/>
      <c r="G38" s="234"/>
      <c r="H38" s="235"/>
      <c r="I38" s="149">
        <f>CONCATENATE(IF(OR(D38=3,F38=3),7,),IF(AND(D38=2,F38=2),4.67,),IF(AND(D38=1,F38=1),2.33,),IF(AND(D38=0,F38=0),0,),IF(AND(D38=2,F38=1),4.67,),IF(AND(D38=2,F38=0),4.67,),IF(AND(D38=1,F38=2),4.67,),IF(AND(D38=1,F38=0),2.33,),IF(AND(D38=0,F38=2),4.67,),IF(AND(D38=0,F38=1),2.33,))+0</f>
        <v>0</v>
      </c>
      <c r="J38" s="236"/>
      <c r="K38" s="13"/>
      <c r="L38" s="13"/>
      <c r="M38" s="13"/>
      <c r="N38" s="13"/>
    </row>
    <row r="39" spans="1:14" s="10" customFormat="1" ht="24" thickBot="1" x14ac:dyDescent="0.3">
      <c r="A39" s="56" t="s">
        <v>132</v>
      </c>
      <c r="B39" s="21" t="s">
        <v>103</v>
      </c>
      <c r="C39" s="194"/>
      <c r="D39" s="75"/>
      <c r="E39" s="194"/>
      <c r="F39" s="75"/>
      <c r="G39" s="194"/>
      <c r="H39" s="75"/>
      <c r="I39" s="77"/>
      <c r="J39" s="203"/>
      <c r="K39" s="13"/>
      <c r="L39" s="13"/>
      <c r="M39" s="13"/>
      <c r="N39" s="13"/>
    </row>
    <row r="40" spans="1:14" s="10" customFormat="1" ht="43.5" x14ac:dyDescent="0.25">
      <c r="A40" s="27">
        <v>24</v>
      </c>
      <c r="B40" s="30" t="s">
        <v>74</v>
      </c>
      <c r="C40" s="176"/>
      <c r="D40" s="145"/>
      <c r="E40" s="178"/>
      <c r="F40" s="145"/>
      <c r="G40" s="178"/>
      <c r="H40" s="156"/>
      <c r="I40" s="157"/>
      <c r="J40" s="200"/>
      <c r="K40" s="13"/>
      <c r="L40" s="13"/>
      <c r="M40" s="13"/>
      <c r="N40" s="13"/>
    </row>
    <row r="41" spans="1:14" s="10" customFormat="1" ht="44.25" thickBot="1" x14ac:dyDescent="0.3">
      <c r="A41" s="27">
        <v>25</v>
      </c>
      <c r="B41" s="30" t="s">
        <v>75</v>
      </c>
      <c r="C41" s="176"/>
      <c r="D41" s="142"/>
      <c r="E41" s="178"/>
      <c r="F41" s="142"/>
      <c r="G41" s="178"/>
      <c r="H41" s="144"/>
      <c r="I41" s="158"/>
      <c r="J41" s="201"/>
      <c r="K41" s="13"/>
      <c r="L41" s="13"/>
      <c r="M41" s="13"/>
      <c r="N41" s="13"/>
    </row>
    <row r="42" spans="1:14" s="10" customFormat="1" ht="87" thickBot="1" x14ac:dyDescent="0.3">
      <c r="A42" s="26">
        <v>26</v>
      </c>
      <c r="B42" s="20" t="s">
        <v>78</v>
      </c>
      <c r="C42" s="188"/>
      <c r="D42" s="142"/>
      <c r="E42" s="188"/>
      <c r="F42" s="142"/>
      <c r="G42" s="148"/>
      <c r="H42" s="150"/>
      <c r="I42" s="149">
        <f>CONCATENATE(IF(OR(D42=3,F42=3),7.5,),IF(AND(D42=2,F42=2),5,),IF(AND(D42=1,F42=1),2.5,),IF(AND(D42=0,F42=0),0,),IF(AND(D42=2,F42=1),5,),IF(AND(D42=2,F42=0),5,),IF(AND(D42=1,F42=2),5,),IF(AND(D42=1,F42=0),2.5,),IF(AND(D42=0,F42=2),5,),IF(AND(D42=0,F42=1),2.5,))+0</f>
        <v>0</v>
      </c>
      <c r="J42" s="200"/>
      <c r="K42" s="13"/>
      <c r="L42" s="13"/>
      <c r="M42" s="13"/>
      <c r="N42" s="13"/>
    </row>
    <row r="43" spans="1:14" s="10" customFormat="1" ht="44.25" thickBot="1" x14ac:dyDescent="0.3">
      <c r="A43" s="28">
        <v>27</v>
      </c>
      <c r="B43" s="19" t="s">
        <v>76</v>
      </c>
      <c r="C43" s="169"/>
      <c r="D43" s="141"/>
      <c r="E43" s="169"/>
      <c r="F43" s="141"/>
      <c r="G43" s="148"/>
      <c r="H43" s="152"/>
      <c r="I43" s="149">
        <f>CONCATENATE(IF(OR(D43=3,F43=3),7.5,),IF(AND(D43=2,F43=2),5,),IF(AND(D43=1,F43=1),2.5,),IF(AND(D43=0,F43=0),0,),IF(AND(D43=2,F43=1),5,),IF(AND(D43=2,F43=0),5,),IF(AND(D43=1,F43=2),5,),IF(AND(D43=1,F43=0),2.5,),IF(AND(D43=0,F43=2),5,),IF(AND(D43=0,F43=1),2.5,))+0</f>
        <v>0</v>
      </c>
      <c r="J43" s="202"/>
      <c r="K43" s="13"/>
      <c r="L43" s="13"/>
      <c r="M43" s="13"/>
      <c r="N43" s="13"/>
    </row>
    <row r="44" spans="1:14" s="10" customFormat="1" ht="27" thickBot="1" x14ac:dyDescent="0.3">
      <c r="A44" s="25"/>
      <c r="B44" s="36" t="s">
        <v>104</v>
      </c>
      <c r="C44" s="196"/>
      <c r="D44" s="79"/>
      <c r="E44" s="196"/>
      <c r="F44" s="79"/>
      <c r="G44" s="196"/>
      <c r="H44" s="79"/>
      <c r="I44" s="79"/>
      <c r="J44" s="206"/>
      <c r="K44" s="13"/>
      <c r="L44" s="13"/>
      <c r="M44" s="13"/>
      <c r="N44" s="13"/>
    </row>
    <row r="45" spans="1:14" s="10" customFormat="1" ht="24" thickBot="1" x14ac:dyDescent="0.3">
      <c r="A45" s="56" t="s">
        <v>132</v>
      </c>
      <c r="B45" s="21" t="s">
        <v>105</v>
      </c>
      <c r="C45" s="194"/>
      <c r="D45" s="75"/>
      <c r="E45" s="194"/>
      <c r="F45" s="75"/>
      <c r="G45" s="194"/>
      <c r="H45" s="75"/>
      <c r="I45" s="75"/>
      <c r="J45" s="203"/>
      <c r="K45" s="13"/>
      <c r="L45" s="13"/>
      <c r="M45" s="13"/>
      <c r="N45" s="13"/>
    </row>
    <row r="46" spans="1:14" s="10" customFormat="1" ht="44.25" thickBot="1" x14ac:dyDescent="0.3">
      <c r="A46" s="27">
        <v>28</v>
      </c>
      <c r="B46" s="30" t="s">
        <v>77</v>
      </c>
      <c r="C46" s="178"/>
      <c r="D46" s="140"/>
      <c r="E46" s="178"/>
      <c r="F46" s="140"/>
      <c r="G46" s="178"/>
      <c r="H46" s="140"/>
      <c r="I46" s="149"/>
      <c r="J46" s="204"/>
      <c r="K46" s="13"/>
      <c r="L46" s="13"/>
      <c r="M46" s="13"/>
      <c r="N46" s="13"/>
    </row>
    <row r="47" spans="1:14" s="10" customFormat="1" ht="72.75" thickBot="1" x14ac:dyDescent="0.3">
      <c r="A47" s="14">
        <v>29</v>
      </c>
      <c r="B47" s="20" t="s">
        <v>79</v>
      </c>
      <c r="C47" s="188"/>
      <c r="D47" s="142"/>
      <c r="E47" s="188"/>
      <c r="F47" s="142"/>
      <c r="G47" s="148"/>
      <c r="H47" s="152"/>
      <c r="I47" s="149">
        <f>CONCATENATE(IF(OR(D47=3,F47=3),7,),IF(AND(D47=2,F47=2),4.67,),IF(AND(D47=1,F47=1),2.33,),IF(AND(D47=0,F47=0),0,),IF(AND(D47=2,F47=1),4.67,),IF(AND(D47=2,F47=0),4.67,),IF(AND(D47=1,F47=2),4.67,),IF(AND(D47=1,F47=0),2.33,),IF(AND(D47=0,F47=2),4.67,),IF(AND(D47=0,F47=1),2.33,))+0</f>
        <v>0</v>
      </c>
      <c r="J47" s="202"/>
      <c r="K47" s="13"/>
      <c r="L47" s="13"/>
      <c r="M47" s="13"/>
      <c r="N47" s="13"/>
    </row>
    <row r="48" spans="1:14" s="10" customFormat="1" ht="44.25" thickBot="1" x14ac:dyDescent="0.3">
      <c r="A48" s="26">
        <v>30</v>
      </c>
      <c r="B48" s="31" t="s">
        <v>80</v>
      </c>
      <c r="C48" s="186"/>
      <c r="D48" s="141"/>
      <c r="E48" s="186"/>
      <c r="F48" s="141"/>
      <c r="G48" s="147"/>
      <c r="H48" s="151"/>
      <c r="I48" s="149">
        <f>CONCATENATE(IF(OR(D48=3,F48=3),7,),IF(AND(D48=2,F48=2),4.67,),IF(AND(D48=1,F48=1),2.33,),IF(AND(D48=0,F48=0),0,),IF(AND(D48=2,F48=1),4.67,),IF(AND(D48=2,F48=0),4.67,),IF(AND(D48=1,F48=2),4.67,),IF(AND(D48=1,F48=0),2.33,),IF(AND(D48=0,F48=2),4.67,),IF(AND(D48=0,F48=1),2.33,))+0</f>
        <v>0</v>
      </c>
      <c r="J48" s="201"/>
      <c r="K48" s="13"/>
      <c r="L48" s="13"/>
      <c r="M48" s="13"/>
      <c r="N48" s="13"/>
    </row>
    <row r="49" spans="1:14" s="32" customFormat="1" ht="59.25" thickBot="1" x14ac:dyDescent="0.3">
      <c r="A49" s="26">
        <v>31</v>
      </c>
      <c r="B49" s="60" t="s">
        <v>130</v>
      </c>
      <c r="C49" s="168"/>
      <c r="D49" s="142"/>
      <c r="E49" s="120"/>
      <c r="F49" s="147"/>
      <c r="G49" s="147"/>
      <c r="H49" s="151"/>
      <c r="I49" s="149">
        <f>CONCATENATE(IF(D49=1,0.5,),IF(D49=0,0,))+0</f>
        <v>0</v>
      </c>
      <c r="J49" s="201"/>
      <c r="K49" s="33"/>
      <c r="L49" s="33"/>
      <c r="M49" s="33"/>
      <c r="N49" s="33"/>
    </row>
    <row r="50" spans="1:14" s="32" customFormat="1" ht="45" thickBot="1" x14ac:dyDescent="0.3">
      <c r="A50" s="26">
        <v>32</v>
      </c>
      <c r="B50" s="61" t="s">
        <v>131</v>
      </c>
      <c r="C50" s="182"/>
      <c r="D50" s="142"/>
      <c r="E50" s="121"/>
      <c r="F50" s="148"/>
      <c r="G50" s="148"/>
      <c r="H50" s="152"/>
      <c r="I50" s="149">
        <f>CONCATENATE(IF(D50=1,0.5,),IF(D50=0,0,))+0</f>
        <v>0</v>
      </c>
      <c r="J50" s="202"/>
      <c r="K50" s="33"/>
      <c r="L50" s="33"/>
      <c r="M50" s="33"/>
      <c r="N50" s="33"/>
    </row>
    <row r="51" spans="1:14" s="10" customFormat="1" ht="24" thickBot="1" x14ac:dyDescent="0.3">
      <c r="A51" s="56" t="s">
        <v>132</v>
      </c>
      <c r="B51" s="21" t="s">
        <v>106</v>
      </c>
      <c r="C51" s="194"/>
      <c r="D51" s="75"/>
      <c r="E51" s="194"/>
      <c r="F51" s="75"/>
      <c r="G51" s="194"/>
      <c r="H51" s="75"/>
      <c r="I51" s="75"/>
      <c r="J51" s="203"/>
      <c r="K51" s="13"/>
      <c r="L51" s="13"/>
      <c r="M51" s="13"/>
      <c r="N51" s="13"/>
    </row>
    <row r="52" spans="1:14" s="10" customFormat="1" ht="44.25" thickBot="1" x14ac:dyDescent="0.3">
      <c r="A52" s="27">
        <v>33</v>
      </c>
      <c r="B52" s="30" t="s">
        <v>81</v>
      </c>
      <c r="C52" s="178"/>
      <c r="D52" s="140"/>
      <c r="E52" s="178"/>
      <c r="F52" s="140"/>
      <c r="G52" s="178"/>
      <c r="H52" s="140"/>
      <c r="I52" s="149"/>
      <c r="J52" s="204"/>
      <c r="K52" s="13"/>
      <c r="L52" s="13"/>
      <c r="M52" s="13"/>
      <c r="N52" s="13"/>
    </row>
    <row r="53" spans="1:14" s="10" customFormat="1" ht="101.25" thickBot="1" x14ac:dyDescent="0.3">
      <c r="A53" s="14">
        <v>34</v>
      </c>
      <c r="B53" s="20" t="s">
        <v>82</v>
      </c>
      <c r="C53" s="185"/>
      <c r="D53" s="142"/>
      <c r="E53" s="188"/>
      <c r="F53" s="142"/>
      <c r="G53" s="148"/>
      <c r="H53" s="152"/>
      <c r="I53" s="149">
        <f>CONCATENATE(IF(OR(D53=3,F53=3),7.5,),IF(AND(D53=2,F53=2),5,),IF(AND(D53=1,F53=1),2.5,),IF(AND(D53=0,F53=0),0,),IF(AND(D53=2,F53=1),5,),IF(AND(D53=2,F53=0),5,),IF(AND(D53=1,F53=2),5,),IF(AND(D53=1,F53=0),2.5,),IF(AND(D53=0,F53=2),5,),IF(AND(D53=0,F53=1),2.5,))+0</f>
        <v>0</v>
      </c>
      <c r="J53" s="202"/>
      <c r="K53" s="13"/>
      <c r="L53" s="13"/>
      <c r="M53" s="13"/>
      <c r="N53" s="13"/>
    </row>
    <row r="54" spans="1:14" s="10" customFormat="1" ht="44.25" thickBot="1" x14ac:dyDescent="0.3">
      <c r="A54" s="14">
        <v>35</v>
      </c>
      <c r="B54" s="19" t="s">
        <v>83</v>
      </c>
      <c r="C54" s="189"/>
      <c r="D54" s="141"/>
      <c r="E54" s="169"/>
      <c r="F54" s="141"/>
      <c r="G54" s="148"/>
      <c r="H54" s="152"/>
      <c r="I54" s="149">
        <f>CONCATENATE(IF(OR(D54=3,F54=3),7.5,),IF(AND(D54=2,F54=2),5,),IF(AND(D54=1,F54=1),2.5,),IF(AND(D54=0,F54=0),0,),IF(AND(D54=2,F54=1),5,),IF(AND(D54=2,F54=0),5,),IF(AND(D54=1,F54=2),5,),IF(AND(D54=1,F54=0),2.5,),IF(AND(D54=0,F54=2),5,),IF(AND(D54=0,F54=1),2.5,))+0</f>
        <v>0</v>
      </c>
      <c r="J54" s="202"/>
      <c r="K54" s="13"/>
      <c r="L54" s="13"/>
      <c r="M54" s="13"/>
      <c r="N54" s="13"/>
    </row>
    <row r="55" spans="1:14" s="10" customFormat="1" ht="27" thickBot="1" x14ac:dyDescent="0.3">
      <c r="A55" s="24"/>
      <c r="B55" s="36" t="s">
        <v>84</v>
      </c>
      <c r="C55" s="196"/>
      <c r="D55" s="79"/>
      <c r="E55" s="196"/>
      <c r="F55" s="79"/>
      <c r="G55" s="196"/>
      <c r="H55" s="79"/>
      <c r="I55" s="79"/>
      <c r="J55" s="206"/>
      <c r="K55" s="13"/>
      <c r="L55" s="13"/>
      <c r="M55" s="13"/>
      <c r="N55" s="13"/>
    </row>
    <row r="56" spans="1:14" s="10" customFormat="1" ht="24" thickBot="1" x14ac:dyDescent="0.3">
      <c r="A56" s="56" t="s">
        <v>132</v>
      </c>
      <c r="B56" s="34" t="s">
        <v>107</v>
      </c>
      <c r="C56" s="80"/>
      <c r="D56" s="77"/>
      <c r="E56" s="80"/>
      <c r="F56" s="77"/>
      <c r="G56" s="80"/>
      <c r="H56" s="77"/>
      <c r="I56" s="77"/>
      <c r="J56" s="197"/>
      <c r="K56" s="13"/>
      <c r="L56" s="13"/>
      <c r="M56" s="13"/>
      <c r="N56" s="13"/>
    </row>
    <row r="57" spans="1:14" s="32" customFormat="1" ht="43.5" thickBot="1" x14ac:dyDescent="0.3">
      <c r="A57" s="237">
        <v>36</v>
      </c>
      <c r="B57" s="238" t="s">
        <v>107</v>
      </c>
      <c r="C57" s="239"/>
      <c r="D57" s="240"/>
      <c r="E57" s="241"/>
      <c r="F57" s="242"/>
      <c r="G57" s="241"/>
      <c r="H57" s="242"/>
      <c r="I57" s="149">
        <f>CONCATENATE(IF(D57=1,7.5,),IF(D57=0,0,))+0</f>
        <v>0</v>
      </c>
      <c r="J57" s="243"/>
      <c r="K57" s="33"/>
      <c r="L57" s="33"/>
      <c r="M57" s="33"/>
      <c r="N57" s="33"/>
    </row>
    <row r="58" spans="1:14" s="10" customFormat="1" ht="23.1" customHeight="1" thickBot="1" x14ac:dyDescent="0.3">
      <c r="A58" s="244"/>
      <c r="B58" s="245" t="s">
        <v>85</v>
      </c>
      <c r="C58" s="196"/>
      <c r="D58" s="79"/>
      <c r="E58" s="196"/>
      <c r="F58" s="79"/>
      <c r="G58" s="196"/>
      <c r="H58" s="79"/>
      <c r="I58" s="79"/>
      <c r="J58" s="206"/>
      <c r="K58" s="13"/>
      <c r="L58" s="13"/>
      <c r="M58" s="13"/>
      <c r="N58" s="13"/>
    </row>
    <row r="59" spans="1:14" s="10" customFormat="1" ht="23.1" customHeight="1" x14ac:dyDescent="0.25">
      <c r="A59" s="57" t="s">
        <v>132</v>
      </c>
      <c r="B59" s="34" t="s">
        <v>133</v>
      </c>
      <c r="C59" s="80"/>
      <c r="D59" s="80"/>
      <c r="E59" s="80"/>
      <c r="F59" s="80"/>
      <c r="G59" s="80"/>
      <c r="H59" s="80"/>
      <c r="I59" s="80"/>
      <c r="J59" s="197"/>
      <c r="K59" s="13"/>
      <c r="L59" s="13"/>
      <c r="M59" s="13"/>
      <c r="N59" s="13"/>
    </row>
    <row r="60" spans="1:14" s="32" customFormat="1" ht="23.1" customHeight="1" thickBot="1" x14ac:dyDescent="0.3">
      <c r="A60" s="58"/>
      <c r="B60" s="35" t="s">
        <v>134</v>
      </c>
      <c r="C60" s="81"/>
      <c r="D60" s="81"/>
      <c r="E60" s="81"/>
      <c r="F60" s="81"/>
      <c r="G60" s="81"/>
      <c r="H60" s="81"/>
      <c r="I60" s="118"/>
      <c r="J60" s="198"/>
      <c r="K60" s="33"/>
      <c r="L60" s="33"/>
      <c r="M60" s="33"/>
      <c r="N60" s="33"/>
    </row>
    <row r="61" spans="1:14" s="10" customFormat="1" ht="43.5" x14ac:dyDescent="0.25">
      <c r="A61" s="27">
        <v>37</v>
      </c>
      <c r="B61" s="30" t="s">
        <v>86</v>
      </c>
      <c r="C61" s="176"/>
      <c r="D61" s="143"/>
      <c r="E61" s="178"/>
      <c r="F61" s="143"/>
      <c r="G61" s="178"/>
      <c r="H61" s="156"/>
      <c r="I61" s="157"/>
      <c r="J61" s="204"/>
      <c r="K61" s="13"/>
      <c r="L61" s="13"/>
      <c r="M61" s="13"/>
      <c r="N61" s="13"/>
    </row>
    <row r="62" spans="1:14" s="10" customFormat="1" ht="44.25" thickBot="1" x14ac:dyDescent="0.3">
      <c r="A62" s="27">
        <v>38</v>
      </c>
      <c r="B62" s="30" t="s">
        <v>87</v>
      </c>
      <c r="C62" s="176"/>
      <c r="D62" s="142"/>
      <c r="E62" s="178"/>
      <c r="F62" s="142"/>
      <c r="G62" s="178"/>
      <c r="H62" s="144"/>
      <c r="I62" s="159"/>
      <c r="J62" s="204"/>
      <c r="K62" s="13"/>
      <c r="L62" s="13"/>
      <c r="M62" s="13"/>
      <c r="N62" s="13"/>
    </row>
    <row r="63" spans="1:14" s="10" customFormat="1" ht="44.25" thickBot="1" x14ac:dyDescent="0.3">
      <c r="A63" s="27">
        <v>39</v>
      </c>
      <c r="B63" s="30" t="s">
        <v>88</v>
      </c>
      <c r="C63" s="176"/>
      <c r="D63" s="144"/>
      <c r="E63" s="178"/>
      <c r="F63" s="144"/>
      <c r="G63" s="178"/>
      <c r="H63" s="140"/>
      <c r="I63" s="158"/>
      <c r="J63" s="204"/>
      <c r="K63" s="13"/>
      <c r="L63" s="13"/>
      <c r="M63" s="13"/>
      <c r="N63" s="13"/>
    </row>
    <row r="64" spans="1:14" s="10" customFormat="1" ht="87" thickBot="1" x14ac:dyDescent="0.3">
      <c r="A64" s="27">
        <v>40</v>
      </c>
      <c r="B64" s="29" t="s">
        <v>89</v>
      </c>
      <c r="C64" s="177"/>
      <c r="D64" s="142"/>
      <c r="E64" s="179"/>
      <c r="F64" s="142"/>
      <c r="G64" s="164"/>
      <c r="H64" s="155"/>
      <c r="I64" s="149">
        <f>CONCATENATE(IF(OR(D64=3,F64=3),7.5,),IF(AND(D64=2,F64=2),5,),IF(AND(D64=1,F64=1),2.5,),IF(AND(D64=0,F64=0),0,),IF(AND(D64=2,F64=1),5,),IF(AND(D64=2,F64=0),5,),IF(AND(D64=1,F64=2),5,),IF(AND(D64=1,F64=0),2.5,),IF(AND(D64=0,F64=2),5,),IF(AND(D64=0,F64=1),2.5,))+0</f>
        <v>0</v>
      </c>
      <c r="J64" s="204"/>
      <c r="K64" s="13"/>
      <c r="L64" s="13"/>
      <c r="M64" s="13"/>
      <c r="N64" s="13"/>
    </row>
    <row r="65" spans="1:14" s="10" customFormat="1" ht="87" thickBot="1" x14ac:dyDescent="0.3">
      <c r="A65" s="26">
        <v>41</v>
      </c>
      <c r="B65" s="29" t="s">
        <v>90</v>
      </c>
      <c r="C65" s="190"/>
      <c r="D65" s="141"/>
      <c r="E65" s="181"/>
      <c r="F65" s="141"/>
      <c r="G65" s="147"/>
      <c r="H65" s="151"/>
      <c r="I65" s="149">
        <f>CONCATENATE(IF(OR(D65=3,F65=3),7.5,),IF(AND(D65=2,F65=2),5,),IF(AND(D65=1,F65=1),2.5,),IF(AND(D65=0,F65=0),0,),IF(AND(D65=2,F65=1),5,),IF(AND(D65=2,F65=0),5,),IF(AND(D65=1,F65=2),5,),IF(AND(D65=1,F65=0),2.5,),IF(AND(D65=0,F65=2),5,),IF(AND(D65=0,F65=1),2.5,))+0</f>
        <v>0</v>
      </c>
      <c r="J65" s="201"/>
      <c r="K65" s="13"/>
      <c r="L65" s="13"/>
      <c r="M65" s="13"/>
      <c r="N65" s="13"/>
    </row>
    <row r="66" spans="1:14" s="10" customFormat="1" ht="24" thickBot="1" x14ac:dyDescent="0.3">
      <c r="A66" s="56" t="s">
        <v>132</v>
      </c>
      <c r="B66" s="59" t="s">
        <v>91</v>
      </c>
      <c r="C66" s="194"/>
      <c r="D66" s="75"/>
      <c r="E66" s="194"/>
      <c r="F66" s="75"/>
      <c r="G66" s="194"/>
      <c r="H66" s="75"/>
      <c r="I66" s="75"/>
      <c r="J66" s="203"/>
      <c r="K66" s="13"/>
      <c r="L66" s="13"/>
      <c r="M66" s="13"/>
      <c r="N66" s="13"/>
    </row>
    <row r="67" spans="1:14" s="10" customFormat="1" ht="72.75" thickBot="1" x14ac:dyDescent="0.3">
      <c r="A67" s="27">
        <v>42</v>
      </c>
      <c r="B67" s="30" t="s">
        <v>92</v>
      </c>
      <c r="C67" s="176"/>
      <c r="D67" s="140"/>
      <c r="E67" s="178"/>
      <c r="F67" s="140"/>
      <c r="G67" s="178"/>
      <c r="H67" s="140"/>
      <c r="I67" s="149"/>
      <c r="J67" s="204"/>
      <c r="K67" s="13"/>
      <c r="L67" s="13"/>
      <c r="M67" s="13"/>
      <c r="N67" s="13"/>
    </row>
    <row r="68" spans="1:14" s="10" customFormat="1" ht="101.25" thickBot="1" x14ac:dyDescent="0.3">
      <c r="A68" s="26">
        <v>43</v>
      </c>
      <c r="B68" s="29" t="s">
        <v>93</v>
      </c>
      <c r="C68" s="181"/>
      <c r="D68" s="142"/>
      <c r="E68" s="181"/>
      <c r="F68" s="142"/>
      <c r="G68" s="147"/>
      <c r="H68" s="151"/>
      <c r="I68" s="149">
        <f>CONCATENATE(IF(OR(D68=3,F68=3),7.5,),IF(AND(D68=2,F68=2),5,),IF(AND(D68=1,F68=1),2.5,),IF(AND(D68=0,F68=0),0,),IF(AND(D68=2,F68=1),5,),IF(AND(D68=2,F68=0),5,),IF(AND(D68=1,F68=2),5,),IF(AND(D68=1,F68=0),2.5,),IF(AND(D68=0,F68=2),5,),IF(AND(D68=0,F68=1),2.5,))+0</f>
        <v>0</v>
      </c>
      <c r="J68" s="201"/>
      <c r="K68" s="13"/>
      <c r="L68" s="13"/>
      <c r="M68" s="13"/>
      <c r="N68" s="13"/>
    </row>
    <row r="69" spans="1:14" s="10" customFormat="1" ht="44.25" thickBot="1" x14ac:dyDescent="0.3">
      <c r="A69" s="26">
        <v>44</v>
      </c>
      <c r="B69" s="19" t="s">
        <v>97</v>
      </c>
      <c r="C69" s="169"/>
      <c r="D69" s="141"/>
      <c r="E69" s="169"/>
      <c r="F69" s="141"/>
      <c r="G69" s="148"/>
      <c r="H69" s="152"/>
      <c r="I69" s="149">
        <f>CONCATENATE(IF(OR(D69=3,F69=3),7.5,),IF(AND(D69=2,F69=2),5,),IF(AND(D69=1,F69=1),2.5,),IF(AND(D69=0,F69=0),0,),IF(AND(D69=2,F69=1),5,),IF(AND(D69=2,F69=0),5,),IF(AND(D69=1,F69=2),5,),IF(AND(D69=1,F69=0),2.5,),IF(AND(D69=0,F69=2),5,),IF(AND(D69=0,F69=1),2.5,))+0</f>
        <v>0</v>
      </c>
      <c r="J69" s="202"/>
      <c r="K69" s="13"/>
      <c r="L69" s="13"/>
      <c r="M69" s="13"/>
      <c r="N69" s="13"/>
    </row>
    <row r="70" spans="1:14" s="10" customFormat="1" ht="24" thickBot="1" x14ac:dyDescent="0.3">
      <c r="A70" s="56" t="s">
        <v>132</v>
      </c>
      <c r="B70" s="21" t="s">
        <v>94</v>
      </c>
      <c r="C70" s="194"/>
      <c r="D70" s="75"/>
      <c r="E70" s="194"/>
      <c r="F70" s="75"/>
      <c r="G70" s="194"/>
      <c r="H70" s="75"/>
      <c r="I70" s="75"/>
      <c r="J70" s="203"/>
      <c r="K70" s="13"/>
      <c r="L70" s="13"/>
      <c r="M70" s="13"/>
      <c r="N70" s="13"/>
    </row>
    <row r="71" spans="1:14" s="10" customFormat="1" ht="58.5" thickBot="1" x14ac:dyDescent="0.3">
      <c r="A71" s="27">
        <v>45</v>
      </c>
      <c r="B71" s="30" t="s">
        <v>95</v>
      </c>
      <c r="C71" s="176"/>
      <c r="D71" s="140"/>
      <c r="E71" s="178"/>
      <c r="F71" s="140"/>
      <c r="G71" s="178"/>
      <c r="H71" s="140"/>
      <c r="I71" s="149"/>
      <c r="J71" s="204"/>
      <c r="K71" s="13"/>
      <c r="L71" s="13"/>
      <c r="M71" s="13"/>
      <c r="N71" s="13"/>
    </row>
    <row r="72" spans="1:14" s="10" customFormat="1" ht="87" thickBot="1" x14ac:dyDescent="0.3">
      <c r="A72" s="49">
        <v>46</v>
      </c>
      <c r="B72" s="50" t="s">
        <v>96</v>
      </c>
      <c r="C72" s="191"/>
      <c r="D72" s="146"/>
      <c r="E72" s="192"/>
      <c r="F72" s="146"/>
      <c r="G72" s="165"/>
      <c r="H72" s="160"/>
      <c r="I72" s="149">
        <f>CONCATENATE(IF(OR(D72=3,F72=3),15,),IF(AND(D72=2,F72=2),10,),IF(AND(D72=1,F72=1),5,),IF(AND(D72=0,F72=0),0,),IF(AND(D72=2,F72=1),10,),IF(AND(D72=2,F72=0),10,),IF(AND(D72=1,F72=2),10,),IF(AND(D72=1,F72=0),5,),IF(AND(D72=0,F72=2),10,),IF(AND(D72=0,F72=1),5,))+0</f>
        <v>0</v>
      </c>
      <c r="J72" s="207"/>
      <c r="K72" s="13"/>
      <c r="L72" s="13"/>
      <c r="M72" s="13"/>
      <c r="N72" s="13"/>
    </row>
    <row r="73" spans="1:14" ht="20.100000000000001" customHeight="1" x14ac:dyDescent="0.25">
      <c r="A73" s="210"/>
      <c r="B73" s="211"/>
      <c r="C73" s="212"/>
      <c r="D73" s="212"/>
      <c r="E73" s="212"/>
      <c r="F73" s="212"/>
      <c r="G73" s="212"/>
      <c r="H73" s="212"/>
      <c r="I73" s="213">
        <f>SUM(I9:I72)</f>
        <v>0</v>
      </c>
      <c r="J73" s="214" t="s">
        <v>142</v>
      </c>
    </row>
    <row r="74" spans="1:14" ht="20.100000000000001" customHeight="1" thickBot="1" x14ac:dyDescent="0.3">
      <c r="A74" s="210"/>
      <c r="B74" s="211"/>
      <c r="C74" s="212"/>
      <c r="D74" s="212"/>
      <c r="E74" s="212"/>
      <c r="F74" s="212"/>
      <c r="G74" s="212"/>
      <c r="H74" s="212"/>
      <c r="I74" s="215">
        <f>I73/367.5</f>
        <v>0</v>
      </c>
      <c r="J74" s="216"/>
    </row>
    <row r="75" spans="1:14" ht="33.75" customHeight="1" thickBot="1" x14ac:dyDescent="0.3">
      <c r="A75" s="22"/>
      <c r="B75" s="274" t="s">
        <v>39</v>
      </c>
      <c r="C75" s="274"/>
      <c r="D75" s="274"/>
      <c r="E75" s="274"/>
      <c r="F75" s="274"/>
      <c r="G75" s="274"/>
      <c r="H75" s="274"/>
      <c r="I75" s="274"/>
      <c r="J75" s="275"/>
    </row>
    <row r="76" spans="1:14" x14ac:dyDescent="0.25">
      <c r="A76" s="208"/>
      <c r="B76" s="209"/>
      <c r="C76" s="208"/>
      <c r="D76" s="208"/>
      <c r="E76" s="208"/>
      <c r="F76" s="208"/>
      <c r="G76" s="208"/>
      <c r="H76" s="208"/>
      <c r="I76" s="208"/>
      <c r="J76" s="208"/>
    </row>
    <row r="77" spans="1:14" x14ac:dyDescent="0.25">
      <c r="A77" s="208"/>
      <c r="B77" s="209"/>
      <c r="C77" s="208"/>
      <c r="D77" s="208"/>
      <c r="E77" s="208"/>
      <c r="F77" s="208"/>
      <c r="G77" s="208"/>
      <c r="H77" s="208"/>
      <c r="I77" s="208"/>
      <c r="J77" s="208"/>
    </row>
    <row r="78" spans="1:14" x14ac:dyDescent="0.25">
      <c r="A78" s="208"/>
      <c r="B78" s="209"/>
      <c r="C78" s="208"/>
      <c r="D78" s="208"/>
      <c r="E78" s="208"/>
      <c r="F78" s="208"/>
      <c r="G78" s="208"/>
      <c r="H78" s="208"/>
      <c r="I78" s="208"/>
      <c r="J78" s="208"/>
    </row>
    <row r="79" spans="1:14" x14ac:dyDescent="0.25">
      <c r="A79" s="208"/>
      <c r="B79" s="209"/>
      <c r="C79" s="208"/>
      <c r="D79" s="208"/>
      <c r="E79" s="208"/>
      <c r="F79" s="208"/>
      <c r="G79" s="208"/>
      <c r="H79" s="208"/>
      <c r="I79" s="208"/>
      <c r="J79" s="208"/>
    </row>
    <row r="80" spans="1:14" x14ac:dyDescent="0.25">
      <c r="A80" s="208"/>
      <c r="B80" s="209"/>
      <c r="C80" s="208"/>
      <c r="D80" s="208"/>
      <c r="E80" s="208"/>
      <c r="F80" s="208"/>
      <c r="G80" s="208"/>
      <c r="H80" s="208"/>
      <c r="I80" s="208"/>
      <c r="J80" s="208"/>
    </row>
    <row r="81" spans="1:10" x14ac:dyDescent="0.25">
      <c r="A81" s="208"/>
      <c r="B81" s="209"/>
      <c r="C81" s="208"/>
      <c r="D81" s="208"/>
      <c r="E81" s="208"/>
      <c r="F81" s="208"/>
      <c r="G81" s="208"/>
      <c r="H81" s="208"/>
      <c r="I81" s="208"/>
      <c r="J81" s="208"/>
    </row>
    <row r="82" spans="1:10" x14ac:dyDescent="0.25">
      <c r="A82" s="208"/>
      <c r="B82" s="209"/>
      <c r="C82" s="208"/>
      <c r="D82" s="208"/>
      <c r="E82" s="208"/>
      <c r="F82" s="208"/>
      <c r="G82" s="208"/>
      <c r="H82" s="208"/>
      <c r="I82" s="208"/>
      <c r="J82" s="208"/>
    </row>
  </sheetData>
  <sheetProtection selectLockedCells="1"/>
  <mergeCells count="7">
    <mergeCell ref="B75:J75"/>
    <mergeCell ref="B2:J2"/>
    <mergeCell ref="B3:J3"/>
    <mergeCell ref="B1:J1"/>
    <mergeCell ref="B4:J4"/>
    <mergeCell ref="B6:J6"/>
    <mergeCell ref="B5:J5"/>
  </mergeCells>
  <dataValidations count="1">
    <dataValidation type="list" allowBlank="1" showInputMessage="1" showErrorMessage="1" sqref="H16:I17 F11:F12 F49:F50 H47:I50 H10:I13 H24:I25 I29 I40 H53:I54 H31:I33 I61:I62 F33 H64:I65 H42:I43 H72:I72 F37 H36:I38 I57 F25 H20:I21 H68:I69">
      <formula1>check</formula1>
    </dataValidation>
  </dataValidations>
  <printOptions horizontalCentered="1" verticalCentered="1"/>
  <pageMargins left="0.2" right="0.2" top="0.25" bottom="0.25" header="0.3" footer="0.3"/>
  <pageSetup scale="62" fitToHeight="0" orientation="landscape" r:id="rId1"/>
  <rowBreaks count="4" manualBreakCount="4">
    <brk id="6" max="16383" man="1"/>
    <brk id="21" max="16383" man="1"/>
    <brk id="38" max="16383" man="1"/>
    <brk id="57"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Sheet1!$D$1:$D$2</xm:f>
          </x14:formula1>
          <xm:sqref>I9 I15 I19 I23 I30 I41 I46 I52 I63 I67 I71 I35</xm:sqref>
        </x14:dataValidation>
        <x14:dataValidation type="list" allowBlank="1" showInputMessage="1" showErrorMessage="1">
          <x14:formula1>
            <xm:f>Sheet1!$F$1:$F$2</xm:f>
          </x14:formula1>
          <xm:sqref>D9 F9 H9 D15 F15 H15 D19 F19 H19 D23 F23 H23 D29:D30 F29:F30 H29:H30 D35 F35 H35 D40:D41 F40:F41 H40:H41 D46 F46 H46 D52 F52 H52 D61:D63 F61:F63 H61:H63 D67 F67 H67 D71 F71 H71</xm:sqref>
        </x14:dataValidation>
        <x14:dataValidation type="list" allowBlank="1" showInputMessage="1" showErrorMessage="1">
          <x14:formula1>
            <xm:f>Sheet1!$B$1:$B$4</xm:f>
          </x14:formula1>
          <xm:sqref>D10 F10 D13 F13 D16:D17 F16:F17 D20:D21 F20:F21 D24 F24 D31:D32 F31:F32 D36 F36 D38 F38 D42:D43 F42:F43 D47:D48 F47:F48 D53:D54 F53:F54 D64:D65 F64:F65 D68:D69 F68:F69 D72 F72</xm:sqref>
        </x14:dataValidation>
        <x14:dataValidation type="list" allowBlank="1" showInputMessage="1" showErrorMessage="1">
          <x14:formula1>
            <xm:f>Sheet1!$E$1:$E$2</xm:f>
          </x14:formula1>
          <xm:sqref>D11:D12 D25 D33 D37 D49:D50 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zoomScaleSheetLayoutView="50" zoomScalePageLayoutView="7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5" thickBot="1" x14ac:dyDescent="0.3">
      <c r="A1" s="86" t="s">
        <v>0</v>
      </c>
      <c r="B1" s="294" t="s">
        <v>33</v>
      </c>
      <c r="C1" s="295"/>
      <c r="D1" s="295"/>
      <c r="E1" s="295"/>
      <c r="F1" s="295"/>
      <c r="G1" s="296"/>
    </row>
    <row r="2" spans="1:7" ht="80.099999999999994" customHeight="1" thickBot="1" x14ac:dyDescent="0.3">
      <c r="A2" s="87"/>
      <c r="B2" s="300" t="s">
        <v>137</v>
      </c>
      <c r="C2" s="301"/>
      <c r="D2" s="301"/>
      <c r="E2" s="301"/>
      <c r="F2" s="301"/>
      <c r="G2" s="302"/>
    </row>
    <row r="3" spans="1:7" ht="69.95" customHeight="1" thickBot="1" x14ac:dyDescent="0.3">
      <c r="A3" s="87"/>
      <c r="B3" s="297" t="s">
        <v>138</v>
      </c>
      <c r="C3" s="298"/>
      <c r="D3" s="298"/>
      <c r="E3" s="298"/>
      <c r="F3" s="298"/>
      <c r="G3" s="299"/>
    </row>
    <row r="4" spans="1:7" s="17" customFormat="1" ht="16.5" thickBot="1" x14ac:dyDescent="0.3">
      <c r="A4" s="86" t="s">
        <v>0</v>
      </c>
      <c r="B4" s="88" t="s">
        <v>109</v>
      </c>
      <c r="C4" s="89"/>
      <c r="D4" s="89"/>
      <c r="E4" s="89"/>
      <c r="F4" s="89"/>
      <c r="G4" s="90"/>
    </row>
    <row r="5" spans="1:7" s="17" customFormat="1" ht="60.75" thickBot="1" x14ac:dyDescent="0.3">
      <c r="A5" s="91" t="s">
        <v>0</v>
      </c>
      <c r="B5" s="92" t="s">
        <v>110</v>
      </c>
      <c r="C5" s="93" t="s">
        <v>1</v>
      </c>
      <c r="D5" s="93" t="s">
        <v>2</v>
      </c>
      <c r="E5" s="93" t="s">
        <v>3</v>
      </c>
      <c r="F5" s="94" t="s">
        <v>4</v>
      </c>
      <c r="G5" s="95" t="s">
        <v>5</v>
      </c>
    </row>
    <row r="6" spans="1:7" s="17" customFormat="1" ht="88.5" thickBot="1" x14ac:dyDescent="0.3">
      <c r="A6" s="96">
        <v>1</v>
      </c>
      <c r="B6" s="97" t="s">
        <v>42</v>
      </c>
      <c r="C6" s="51"/>
      <c r="D6" s="52"/>
      <c r="E6" s="52"/>
      <c r="F6" s="98"/>
      <c r="G6" s="99"/>
    </row>
    <row r="7" spans="1:7" s="17" customFormat="1" ht="30" thickBot="1" x14ac:dyDescent="0.3">
      <c r="A7" s="100">
        <v>2</v>
      </c>
      <c r="B7" s="101" t="s">
        <v>43</v>
      </c>
      <c r="C7" s="37"/>
      <c r="D7" s="38"/>
      <c r="E7" s="38"/>
      <c r="F7" s="98"/>
      <c r="G7" s="102"/>
    </row>
    <row r="8" spans="1:7" s="17" customFormat="1" ht="59.25" thickBot="1" x14ac:dyDescent="0.3">
      <c r="A8" s="103">
        <v>3</v>
      </c>
      <c r="B8" s="104" t="s">
        <v>45</v>
      </c>
      <c r="C8" s="40"/>
      <c r="D8" s="41"/>
      <c r="E8" s="41"/>
      <c r="F8" s="98"/>
      <c r="G8" s="102"/>
    </row>
    <row r="9" spans="1:7" s="17" customFormat="1" ht="30.75" thickBot="1" x14ac:dyDescent="0.3">
      <c r="A9" s="100">
        <v>4</v>
      </c>
      <c r="B9" s="101" t="s">
        <v>44</v>
      </c>
      <c r="C9" s="37"/>
      <c r="D9" s="38"/>
      <c r="E9" s="38"/>
      <c r="F9" s="98"/>
      <c r="G9" s="102"/>
    </row>
    <row r="10" spans="1:7" s="17" customFormat="1" ht="73.5" thickBot="1" x14ac:dyDescent="0.3">
      <c r="A10" s="103">
        <v>5</v>
      </c>
      <c r="B10" s="104" t="s">
        <v>111</v>
      </c>
      <c r="C10" s="40"/>
      <c r="D10" s="41"/>
      <c r="E10" s="41"/>
      <c r="F10" s="98"/>
      <c r="G10" s="102"/>
    </row>
    <row r="11" spans="1:7" s="17" customFormat="1" ht="73.5" thickBot="1" x14ac:dyDescent="0.3">
      <c r="A11" s="100">
        <v>6</v>
      </c>
      <c r="B11" s="101" t="s">
        <v>112</v>
      </c>
      <c r="C11" s="37"/>
      <c r="D11" s="38"/>
      <c r="E11" s="38"/>
      <c r="F11" s="98"/>
      <c r="G11" s="102"/>
    </row>
    <row r="12" spans="1:7" s="17" customFormat="1" ht="44.25" thickBot="1" x14ac:dyDescent="0.3">
      <c r="A12" s="103">
        <v>7</v>
      </c>
      <c r="B12" s="60" t="s">
        <v>121</v>
      </c>
      <c r="C12" s="40"/>
      <c r="D12" s="41"/>
      <c r="E12" s="41"/>
      <c r="F12" s="98"/>
      <c r="G12" s="102"/>
    </row>
    <row r="13" spans="1:7" s="17" customFormat="1" ht="44.25" thickBot="1" x14ac:dyDescent="0.3">
      <c r="A13" s="100">
        <v>8</v>
      </c>
      <c r="B13" s="101" t="s">
        <v>113</v>
      </c>
      <c r="C13" s="37"/>
      <c r="D13" s="38"/>
      <c r="E13" s="38"/>
      <c r="F13" s="98"/>
      <c r="G13" s="102"/>
    </row>
    <row r="14" spans="1:7" s="17" customFormat="1" ht="58.5" thickBot="1" x14ac:dyDescent="0.3">
      <c r="A14" s="103">
        <v>9</v>
      </c>
      <c r="B14" s="60" t="s">
        <v>122</v>
      </c>
      <c r="C14" s="40"/>
      <c r="D14" s="41"/>
      <c r="E14" s="41"/>
      <c r="F14" s="98"/>
      <c r="G14" s="102"/>
    </row>
    <row r="15" spans="1:7" s="17" customFormat="1" ht="30" thickBot="1" x14ac:dyDescent="0.3">
      <c r="A15" s="100">
        <v>10</v>
      </c>
      <c r="B15" s="101" t="s">
        <v>114</v>
      </c>
      <c r="C15" s="37"/>
      <c r="D15" s="38"/>
      <c r="E15" s="38"/>
      <c r="F15" s="98"/>
      <c r="G15" s="102"/>
    </row>
    <row r="16" spans="1:7" s="17" customFormat="1" ht="30" thickBot="1" x14ac:dyDescent="0.3">
      <c r="A16" s="103">
        <v>11</v>
      </c>
      <c r="B16" s="60" t="s">
        <v>115</v>
      </c>
      <c r="C16" s="40"/>
      <c r="D16" s="41"/>
      <c r="E16" s="41"/>
      <c r="F16" s="98"/>
      <c r="G16" s="102"/>
    </row>
    <row r="17" spans="1:8" s="17" customFormat="1" ht="44.25" thickBot="1" x14ac:dyDescent="0.3">
      <c r="A17" s="100">
        <v>12</v>
      </c>
      <c r="B17" s="101" t="s">
        <v>52</v>
      </c>
      <c r="C17" s="37"/>
      <c r="D17" s="38"/>
      <c r="E17" s="38"/>
      <c r="F17" s="98"/>
      <c r="G17" s="102"/>
    </row>
    <row r="18" spans="1:8" s="17" customFormat="1" ht="59.25" thickBot="1" x14ac:dyDescent="0.3">
      <c r="A18" s="105">
        <v>13</v>
      </c>
      <c r="B18" s="106" t="s">
        <v>47</v>
      </c>
      <c r="C18" s="42"/>
      <c r="D18" s="43"/>
      <c r="E18" s="43"/>
      <c r="F18" s="98"/>
      <c r="G18" s="107"/>
    </row>
    <row r="19" spans="1:8" s="17" customFormat="1" ht="44.25" thickBot="1" x14ac:dyDescent="0.3">
      <c r="A19" s="108">
        <v>14</v>
      </c>
      <c r="B19" s="101" t="s">
        <v>48</v>
      </c>
      <c r="C19" s="38"/>
      <c r="D19" s="38"/>
      <c r="E19" s="38"/>
      <c r="F19" s="98"/>
      <c r="G19" s="102"/>
    </row>
    <row r="20" spans="1:8" s="17" customFormat="1" ht="58.5" thickBot="1" x14ac:dyDescent="0.3">
      <c r="A20" s="109">
        <v>15</v>
      </c>
      <c r="B20" s="106" t="s">
        <v>53</v>
      </c>
      <c r="C20" s="41"/>
      <c r="D20" s="41"/>
      <c r="E20" s="41"/>
      <c r="F20" s="98"/>
      <c r="G20" s="102"/>
    </row>
    <row r="21" spans="1:8" s="17" customFormat="1" ht="30" thickBot="1" x14ac:dyDescent="0.3">
      <c r="A21" s="108">
        <v>16</v>
      </c>
      <c r="B21" s="110" t="s">
        <v>54</v>
      </c>
      <c r="C21" s="39"/>
      <c r="D21" s="39"/>
      <c r="E21" s="39"/>
      <c r="F21" s="98"/>
      <c r="G21" s="102"/>
    </row>
    <row r="22" spans="1:8" s="17" customFormat="1" ht="87" thickBot="1" x14ac:dyDescent="0.3">
      <c r="A22" s="109">
        <v>17</v>
      </c>
      <c r="B22" s="111" t="s">
        <v>123</v>
      </c>
      <c r="C22" s="40"/>
      <c r="D22" s="41"/>
      <c r="E22" s="41"/>
      <c r="F22" s="98"/>
      <c r="G22" s="112"/>
    </row>
    <row r="23" spans="1:8" s="17" customFormat="1" ht="44.25" thickBot="1" x14ac:dyDescent="0.3">
      <c r="A23" s="108">
        <v>18</v>
      </c>
      <c r="B23" s="101" t="s">
        <v>116</v>
      </c>
      <c r="C23" s="37"/>
      <c r="D23" s="38"/>
      <c r="E23" s="38"/>
      <c r="F23" s="98"/>
      <c r="G23" s="113"/>
    </row>
    <row r="24" spans="1:8" s="17" customFormat="1" ht="30" thickBot="1" x14ac:dyDescent="0.3">
      <c r="A24" s="109">
        <v>19</v>
      </c>
      <c r="B24" s="61" t="s">
        <v>117</v>
      </c>
      <c r="C24" s="40"/>
      <c r="D24" s="41"/>
      <c r="E24" s="41"/>
      <c r="F24" s="98"/>
      <c r="G24" s="113"/>
    </row>
    <row r="25" spans="1:8" s="17" customFormat="1" ht="87.75" thickBot="1" x14ac:dyDescent="0.3">
      <c r="A25" s="108">
        <v>20</v>
      </c>
      <c r="B25" s="114" t="s">
        <v>118</v>
      </c>
      <c r="C25" s="37"/>
      <c r="D25" s="38"/>
      <c r="E25" s="38"/>
      <c r="F25" s="98"/>
      <c r="G25" s="102"/>
    </row>
    <row r="26" spans="1:8" s="17" customFormat="1" ht="44.25" thickBot="1" x14ac:dyDescent="0.3">
      <c r="A26" s="109">
        <v>21</v>
      </c>
      <c r="B26" s="104" t="s">
        <v>49</v>
      </c>
      <c r="C26" s="40"/>
      <c r="D26" s="41"/>
      <c r="E26" s="41"/>
      <c r="F26" s="98"/>
      <c r="G26" s="102"/>
    </row>
    <row r="27" spans="1:8" s="17" customFormat="1" ht="30.75" thickBot="1" x14ac:dyDescent="0.3">
      <c r="A27" s="108">
        <v>22</v>
      </c>
      <c r="B27" s="101" t="s">
        <v>40</v>
      </c>
      <c r="C27" s="37"/>
      <c r="D27" s="38"/>
      <c r="E27" s="38"/>
      <c r="F27" s="98"/>
      <c r="G27" s="102"/>
    </row>
    <row r="28" spans="1:8" s="17" customFormat="1" ht="30" thickBot="1" x14ac:dyDescent="0.3">
      <c r="A28" s="109">
        <v>23</v>
      </c>
      <c r="B28" s="60" t="s">
        <v>50</v>
      </c>
      <c r="C28" s="40"/>
      <c r="D28" s="41"/>
      <c r="E28" s="41"/>
      <c r="F28" s="98"/>
      <c r="G28" s="102"/>
    </row>
    <row r="29" spans="1:8" s="17" customFormat="1" ht="30" thickBot="1" x14ac:dyDescent="0.3">
      <c r="A29" s="108">
        <v>24</v>
      </c>
      <c r="B29" s="110" t="s">
        <v>51</v>
      </c>
      <c r="C29" s="37"/>
      <c r="D29" s="38"/>
      <c r="E29" s="38"/>
      <c r="F29" s="98"/>
      <c r="G29" s="102"/>
    </row>
    <row r="30" spans="1:8" ht="44.25" thickBot="1" x14ac:dyDescent="0.3">
      <c r="A30" s="109">
        <v>25</v>
      </c>
      <c r="B30" s="61" t="s">
        <v>41</v>
      </c>
      <c r="C30" s="40"/>
      <c r="D30" s="41"/>
      <c r="E30" s="41"/>
      <c r="F30" s="98"/>
      <c r="G30" s="102"/>
    </row>
    <row r="31" spans="1:8" ht="44.25" thickBot="1" x14ac:dyDescent="0.3">
      <c r="A31" s="108">
        <v>26</v>
      </c>
      <c r="B31" s="101" t="s">
        <v>46</v>
      </c>
      <c r="C31" s="37"/>
      <c r="D31" s="38"/>
      <c r="E31" s="38"/>
      <c r="F31" s="98"/>
      <c r="G31" s="102"/>
    </row>
    <row r="32" spans="1:8" ht="60" customHeight="1" thickBot="1" x14ac:dyDescent="0.3">
      <c r="A32" s="115">
        <v>27</v>
      </c>
      <c r="B32" s="116" t="s">
        <v>124</v>
      </c>
      <c r="C32" s="53"/>
      <c r="D32" s="54"/>
      <c r="E32" s="54"/>
      <c r="F32" s="98"/>
      <c r="G32" s="117"/>
      <c r="H32" s="23"/>
    </row>
    <row r="33" spans="1:7" ht="27" customHeight="1" x14ac:dyDescent="0.4">
      <c r="A33" s="246"/>
      <c r="B33" s="247"/>
      <c r="C33" s="247"/>
      <c r="D33" s="247"/>
      <c r="E33" s="247"/>
      <c r="F33" s="248">
        <f>SUM(F6:F32)</f>
        <v>0</v>
      </c>
      <c r="G33" s="249" t="s">
        <v>119</v>
      </c>
    </row>
    <row r="34" spans="1:7" ht="27" customHeight="1" thickBot="1" x14ac:dyDescent="0.3">
      <c r="A34" s="250"/>
      <c r="B34" s="251"/>
      <c r="C34" s="251"/>
      <c r="D34" s="251"/>
      <c r="E34" s="251"/>
      <c r="F34" s="252">
        <f>F33/81</f>
        <v>0</v>
      </c>
      <c r="G34" s="253"/>
    </row>
    <row r="35" spans="1:7" ht="35.1" customHeight="1" thickBot="1" x14ac:dyDescent="0.3">
      <c r="A35" s="22"/>
      <c r="B35" s="274" t="s">
        <v>39</v>
      </c>
      <c r="C35" s="274"/>
      <c r="D35" s="274"/>
      <c r="E35" s="274"/>
      <c r="F35" s="274"/>
      <c r="G35" s="275"/>
    </row>
    <row r="36" spans="1:7" x14ac:dyDescent="0.25">
      <c r="A36" s="217"/>
      <c r="B36" s="217"/>
      <c r="C36" s="217"/>
      <c r="D36" s="217"/>
      <c r="E36" s="217"/>
      <c r="F36" s="217"/>
      <c r="G36" s="217"/>
    </row>
    <row r="37" spans="1:7" x14ac:dyDescent="0.25">
      <c r="A37" s="217"/>
      <c r="B37" s="217"/>
      <c r="C37" s="217"/>
      <c r="D37" s="217"/>
      <c r="E37" s="217"/>
      <c r="F37" s="217"/>
      <c r="G37" s="217"/>
    </row>
    <row r="38" spans="1:7" x14ac:dyDescent="0.25">
      <c r="A38" s="217"/>
      <c r="B38" s="217"/>
      <c r="C38" s="217"/>
      <c r="D38" s="217"/>
      <c r="E38" s="217"/>
      <c r="F38" s="217"/>
      <c r="G38" s="217"/>
    </row>
    <row r="39" spans="1:7" ht="21" x14ac:dyDescent="0.35">
      <c r="A39" s="218"/>
      <c r="B39" s="219"/>
      <c r="C39" s="219"/>
      <c r="D39" s="219"/>
      <c r="E39" s="219"/>
      <c r="F39" s="219"/>
      <c r="G39" s="219"/>
    </row>
    <row r="40" spans="1:7" ht="21" x14ac:dyDescent="0.35">
      <c r="A40" s="218"/>
      <c r="B40" s="219"/>
      <c r="C40" s="219"/>
      <c r="D40" s="219"/>
      <c r="E40" s="219"/>
      <c r="F40" s="219"/>
      <c r="G40" s="219"/>
    </row>
    <row r="41" spans="1:7" ht="21" x14ac:dyDescent="0.35">
      <c r="A41" s="218"/>
      <c r="B41" s="219"/>
      <c r="C41" s="219"/>
      <c r="D41" s="219"/>
      <c r="E41" s="219"/>
      <c r="F41" s="219"/>
      <c r="G41" s="219"/>
    </row>
    <row r="42" spans="1:7" ht="21" x14ac:dyDescent="0.35">
      <c r="A42" s="218"/>
      <c r="B42" s="219"/>
      <c r="C42" s="219"/>
      <c r="D42" s="219"/>
      <c r="E42" s="219"/>
      <c r="F42" s="219"/>
      <c r="G42" s="219"/>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x14ac:dyDescent="0.25">
      <c r="A52" s="3"/>
      <c r="B52" s="3"/>
      <c r="C52" s="3"/>
      <c r="D52" s="3"/>
      <c r="E52" s="3"/>
      <c r="F52" s="3"/>
      <c r="G52" s="3"/>
    </row>
  </sheetData>
  <sheetProtection selectLockedCells="1"/>
  <mergeCells count="4">
    <mergeCell ref="B1:G1"/>
    <mergeCell ref="B3:G3"/>
    <mergeCell ref="B2:G2"/>
    <mergeCell ref="B35:G35"/>
  </mergeCells>
  <printOptions horizontalCentered="1" verticalCentered="1"/>
  <pageMargins left="0.2" right="0.2" top="0.25" bottom="0.25" header="0.3" footer="0.3"/>
  <pageSetup scale="6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sqref="A1:F4"/>
    </sheetView>
  </sheetViews>
  <sheetFormatPr defaultRowHeight="15" x14ac:dyDescent="0.25"/>
  <cols>
    <col min="1" max="4" width="8.85546875" style="11"/>
    <col min="6" max="6" width="9.140625" style="11"/>
  </cols>
  <sheetData>
    <row r="1" spans="1:6" x14ac:dyDescent="0.25">
      <c r="A1" s="11" t="s">
        <v>34</v>
      </c>
      <c r="B1" s="11">
        <v>3</v>
      </c>
      <c r="C1" s="11">
        <v>3</v>
      </c>
      <c r="D1" s="11">
        <v>15</v>
      </c>
      <c r="E1" s="11">
        <v>1</v>
      </c>
      <c r="F1" s="11" t="s">
        <v>139</v>
      </c>
    </row>
    <row r="2" spans="1:6" x14ac:dyDescent="0.25">
      <c r="A2" s="11" t="s">
        <v>35</v>
      </c>
      <c r="B2" s="11">
        <v>2</v>
      </c>
      <c r="C2" s="11">
        <v>0</v>
      </c>
      <c r="D2" s="11">
        <v>0</v>
      </c>
      <c r="E2" s="11">
        <v>0</v>
      </c>
      <c r="F2" s="11" t="s">
        <v>140</v>
      </c>
    </row>
    <row r="3" spans="1:6" x14ac:dyDescent="0.25">
      <c r="B3" s="11">
        <v>1</v>
      </c>
      <c r="E3" s="4"/>
    </row>
    <row r="4" spans="1:6" x14ac:dyDescent="0.25">
      <c r="B4" s="11">
        <v>0</v>
      </c>
      <c r="E4" s="4"/>
    </row>
  </sheetData>
  <sheetProtection algorithmName="SHA-512" hashValue="hmywb5j/YxZvhC2L9CnC/xrZiewJ+NOczQNOZa3YeywVwfhON2yot0Blflu+pwwzqHvNbw8jQSjhc17HjmZU6A==" saltValue="4bftQfeNNFazUogph9FZkg==" spinCount="100000"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Section 1</vt:lpstr>
      <vt:lpstr>Section 2</vt:lpstr>
      <vt:lpstr>Sheet1</vt:lpstr>
      <vt:lpstr>'Section 2'!Print_Area</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Debra Marquez</cp:lastModifiedBy>
  <cp:lastPrinted>2018-04-13T15:20:36Z</cp:lastPrinted>
  <dcterms:created xsi:type="dcterms:W3CDTF">2016-12-22T21:00:02Z</dcterms:created>
  <dcterms:modified xsi:type="dcterms:W3CDTF">2018-04-30T15:09:15Z</dcterms:modified>
</cp:coreProperties>
</file>