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1'!$A$1:$N$179</definedName>
    <definedName name="check">[1]Sheet2!$C$1:$C$2</definedName>
    <definedName name="OLE_LINK1" localSheetId="1">'Section 1'!$B$10</definedName>
    <definedName name="Scores">[1]Sheet2!$A$1:$A$4</definedName>
  </definedNames>
  <calcPr calcId="162913"/>
</workbook>
</file>

<file path=xl/calcChain.xml><?xml version="1.0" encoding="utf-8"?>
<calcChain xmlns="http://schemas.openxmlformats.org/spreadsheetml/2006/main">
  <c r="I166" i="1" l="1"/>
  <c r="I157" i="1" l="1"/>
  <c r="I154" i="1"/>
  <c r="I123" i="1" l="1"/>
  <c r="I121" i="1"/>
  <c r="I116" i="1"/>
  <c r="I115" i="1"/>
  <c r="I162" i="1"/>
  <c r="I170" i="1"/>
  <c r="I171" i="1"/>
  <c r="I163" i="1"/>
  <c r="I143" i="1"/>
  <c r="I86" i="1"/>
  <c r="I71" i="1"/>
  <c r="I65" i="1"/>
  <c r="I43" i="1"/>
  <c r="I142" i="1"/>
  <c r="I141" i="1"/>
  <c r="I122" i="1"/>
  <c r="I120" i="1"/>
  <c r="I114" i="1"/>
  <c r="I113" i="1"/>
  <c r="I87" i="1"/>
  <c r="I85" i="1"/>
  <c r="I72" i="1"/>
  <c r="I70" i="1"/>
  <c r="I66" i="1"/>
  <c r="I64" i="1"/>
  <c r="I44" i="1"/>
  <c r="I42" i="1"/>
  <c r="I176" i="1"/>
  <c r="I175" i="1"/>
  <c r="I149" i="1"/>
  <c r="I148" i="1"/>
  <c r="I138" i="1"/>
  <c r="I137" i="1"/>
  <c r="I130" i="1"/>
  <c r="I129" i="1"/>
  <c r="I110" i="1"/>
  <c r="I109" i="1"/>
  <c r="I104" i="1"/>
  <c r="I103" i="1"/>
  <c r="I99" i="1"/>
  <c r="I98" i="1"/>
  <c r="I94" i="1"/>
  <c r="I93" i="1"/>
  <c r="I79" i="1"/>
  <c r="I78" i="1"/>
  <c r="I59" i="1"/>
  <c r="I58" i="1"/>
  <c r="I54" i="1"/>
  <c r="I53" i="1"/>
  <c r="I48" i="1"/>
  <c r="I47" i="1"/>
  <c r="I39" i="1"/>
  <c r="I38" i="1"/>
  <c r="I33" i="1"/>
  <c r="I32" i="1"/>
  <c r="I27" i="1"/>
  <c r="I26" i="1"/>
  <c r="I22" i="1"/>
  <c r="I17" i="1"/>
  <c r="I16" i="1"/>
  <c r="I13" i="1"/>
  <c r="I12" i="1"/>
  <c r="I20" i="1"/>
  <c r="I21" i="1"/>
  <c r="I82" i="1"/>
  <c r="I177" i="1" l="1"/>
  <c r="I178" i="1" s="1"/>
  <c r="F33" i="3"/>
  <c r="B10" i="2" l="1"/>
  <c r="B12" i="2" s="1"/>
  <c r="B11" i="2"/>
  <c r="F34" i="3"/>
  <c r="C12" i="2" l="1"/>
  <c r="B13" i="2" l="1"/>
</calcChain>
</file>

<file path=xl/sharedStrings.xml><?xml version="1.0" encoding="utf-8"?>
<sst xmlns="http://schemas.openxmlformats.org/spreadsheetml/2006/main" count="286" uniqueCount="254">
  <si>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</si>
  <si>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</si>
  <si>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</si>
  <si>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</si>
  <si>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</si>
  <si>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</si>
  <si>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</si>
  <si>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</si>
  <si>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</si>
  <si>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</si>
  <si>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</si>
  <si>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</si>
  <si>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</si>
  <si>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</si>
  <si>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</si>
  <si>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</si>
  <si>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</si>
  <si>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</si>
  <si>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</si>
  <si>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</si>
  <si>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</si>
  <si>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</si>
  <si>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</si>
  <si>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</si>
  <si>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</si>
  <si>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</si>
  <si>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</si>
  <si>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</si>
  <si>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</si>
  <si>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</si>
  <si>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</si>
  <si>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</si>
  <si>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</si>
  <si>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</si>
  <si>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</si>
  <si>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</si>
  <si>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</si>
  <si>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</si>
  <si>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</si>
  <si>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</si>
  <si>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</si>
  <si>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</si>
  <si>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</si>
  <si>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</si>
  <si>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</si>
  <si>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</si>
  <si>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</si>
  <si>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</si>
  <si>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</si>
  <si>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</si>
  <si>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</si>
  <si>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</si>
  <si>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</si>
  <si>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</si>
  <si>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</si>
  <si>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HS-ETS1-1: Analyze a major global challenge to specify qualitative and quantitative criteria and constraints for solutions that account for societal needs and wants.</t>
  </si>
  <si>
    <r>
      <rPr>
        <b/>
        <sz val="11"/>
        <color theme="1"/>
        <rFont val="Arial"/>
        <family val="2"/>
      </rPr>
      <t>ETS1.A: Defining and Delimiting Engineering Problems</t>
    </r>
    <r>
      <rPr>
        <sz val="11"/>
        <color theme="1"/>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(HS-ETS1-1)</t>
    </r>
  </si>
  <si>
    <r>
      <rPr>
        <b/>
        <sz val="11"/>
        <color theme="1"/>
        <rFont val="Arial"/>
        <family val="2"/>
      </rPr>
      <t>ETS1.A: Defining and Delimiting Engineering Problems</t>
    </r>
    <r>
      <rPr>
        <sz val="11"/>
        <color theme="1"/>
        <rFont val="Arial"/>
        <family val="2"/>
      </rPr>
      <t xml:space="preserve">
   Humanity faces major global challenges today, such as the need
for supplies of clean water and food or for energy sources that minimize pollution, which can be addressed through engineering. These global challenges also may have manifestations in local communities. (HS-ETS1-1)</t>
    </r>
  </si>
  <si>
    <r>
      <rPr>
        <b/>
        <sz val="11"/>
        <color theme="1"/>
        <rFont val="Arial"/>
        <family val="2"/>
      </rPr>
      <t>ETS1.C: Optimizing the Design Solution</t>
    </r>
    <r>
      <rPr>
        <sz val="11"/>
        <color theme="1"/>
        <rFont val="Arial"/>
        <family val="2"/>
      </rPr>
      <t xml:space="preserve">
   Criteria may need to be broken down into simpler ones that can be approached systematically, and decisions about the priority of certain criteria over others (trade-offs) may be needed. (HS- ETS1-2)</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</si>
  <si>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(HS-ETS1-3)</t>
    </r>
  </si>
  <si>
    <r>
      <rPr>
        <b/>
        <sz val="11"/>
        <color theme="1"/>
        <rFont val="Arial"/>
        <family val="2"/>
      </rPr>
      <t>ETS1.B: Developing Possible Solutions</t>
    </r>
    <r>
      <rPr>
        <sz val="11"/>
        <color theme="1"/>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(HS-ETS1-4)</t>
    </r>
  </si>
  <si>
    <r>
      <t xml:space="preserve">Asking Questions and Defining Problems
</t>
    </r>
    <r>
      <rPr>
        <i/>
        <sz val="11"/>
        <color theme="1"/>
        <rFont val="Arial"/>
        <family val="2"/>
      </rPr>
      <t>Asking questions and defining problems in 9–12 builds on K–8 experiences and progresses to formulating, refining, and evaluating empirically testable questions and design problems using models and simulations.</t>
    </r>
    <r>
      <rPr>
        <b/>
        <sz val="11"/>
        <color theme="1"/>
        <rFont val="Arial"/>
        <family val="2"/>
      </rPr>
      <t xml:space="preserve">
</t>
    </r>
    <r>
      <rPr>
        <sz val="11"/>
        <color theme="1"/>
        <rFont val="Arial"/>
        <family val="2"/>
      </rPr>
      <t>   Analyze complex real-world problems by specifying criteria and constraints for successful solutions. (HS-ETS1-1)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</si>
  <si>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   Use mathematical models and/or computer simulations to predict the effects of a design solution on systems and/or the interactions between systems. (HS-ETS1-4)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</si>
  <si>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Design a solution to a complex real-world problem, based on scientific knowledge, student-generated sources of evidence, prioritized criteria, and tradeoff considerations. (HS-ETS1-2)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</si>
  <si>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Evaluate a solution to a complex real-world problem, based on scientific knowledge, student-generated sources of evidence, prioritized criteria, and tradeoff considerations. (HS-ETS1-3)</t>
    </r>
  </si>
  <si>
    <r>
      <rPr>
        <b/>
        <sz val="11"/>
        <color theme="1"/>
        <rFont val="Arial"/>
        <family val="2"/>
      </rPr>
      <t>Systems and System Models</t>
    </r>
    <r>
      <rPr>
        <sz val="11"/>
        <color theme="1"/>
        <rFont val="Arial"/>
        <family val="2"/>
      </rPr>
      <t xml:space="preserve">
   Models (e.g., physical, mathematical, computer models) can be used to
simulate systems and interactions—including energy, matter, and information flows— within and between systems at different scales. (HS-ETS1-4)</t>
    </r>
  </si>
  <si>
    <t>HS-ETS1-2: Design a solution to a complex real-world problem by breaking it down into smaller, more manageable problems that can be solved through engineering.</t>
  </si>
  <si>
    <t>HS-LS1-2: Develop and use a model to illustrate the hierarchical organization of interacting systems that provide specific functions within multicellular organisms.</t>
  </si>
  <si>
    <t>HS-LS1-3: Plan and conduct an investigation to provide evidence that feedback mechanisms maintain homeostasis.</t>
  </si>
  <si>
    <r>
      <t>LS1.A: Structure and Function</t>
    </r>
    <r>
      <rPr>
        <sz val="11"/>
        <color theme="1"/>
        <rFont val="Arial"/>
        <family val="2"/>
      </rPr>
      <t xml:space="preserve">
    All cells contain genetic information in the form of DNA
molecules. Genes are regions in the DNA that contain the instructions that code for the formation of proteins, which carry
out most of the work of cells. (HS-LS1-1)</t>
    </r>
  </si>
  <si>
    <r>
      <t xml:space="preserve">LS1.A: Structure and Function
</t>
    </r>
    <r>
      <rPr>
        <sz val="11"/>
        <color theme="1"/>
        <rFont val="Arial"/>
        <family val="2"/>
      </rPr>
      <t>   Systems of specialized cells within organisms help them perform the essential functions of life. (HS-LS1-1)</t>
    </r>
  </si>
  <si>
    <r>
      <rPr>
        <b/>
        <sz val="11"/>
        <color theme="1"/>
        <rFont val="Arial"/>
        <family val="2"/>
      </rPr>
      <t>LS1.A: Structure and Function</t>
    </r>
    <r>
      <rPr>
        <sz val="11"/>
        <color theme="1"/>
        <rFont val="Arial"/>
        <family val="2"/>
      </rPr>
      <t xml:space="preserve">
   Multicellular organisms have a hierarchical structural organization, in which any one system is made up of numerous parts and is itself a component of the next level. (HS-LS1-2)</t>
    </r>
  </si>
  <si>
    <r>
      <rPr>
        <b/>
        <sz val="11"/>
        <color theme="1"/>
        <rFont val="Arial"/>
        <family val="2"/>
      </rPr>
      <t>LS1.A: Structure and Function</t>
    </r>
    <r>
      <rPr>
        <sz val="11"/>
        <color theme="1"/>
        <rFont val="Arial"/>
        <family val="2"/>
      </rPr>
      <t xml:space="preserve">
   Feedback mechanisms maintain a living system’s internal conditions within certain limits and mediate behaviors, allowing it to remain alive and functional even as external conditions change within some range. Feedback mechanisms can encourage (through positive feedback) or discourage (negative feedback) what is going on inside the living system. (HS-LS1-3)</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</si>
  <si>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t>
    </r>
    <r>
      <rPr>
        <sz val="11"/>
        <color theme="1"/>
        <rFont val="Arial"/>
        <family val="2"/>
      </rPr>
      <t xml:space="preserve">
   Develop and use a model based on evidence to illustrate the relationships between systems or between components of a system. (HS-LS1-2)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</si>
  <si>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 9-12 builds on K-8 experiences and progresses to include investigations that provide evidence for and test conceptual, mathematical, physical, and empirical models.</t>
    </r>
    <r>
      <rPr>
        <sz val="11"/>
        <color theme="1"/>
        <rFont val="Arial"/>
        <family val="2"/>
      </rPr>
      <t xml:space="preserve">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(HS-LS1-3)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</si>
  <si>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(HS-LS1-1)</t>
    </r>
  </si>
  <si>
    <r>
      <rPr>
        <b/>
        <sz val="11"/>
        <color theme="1"/>
        <rFont val="Arial"/>
        <family val="2"/>
      </rPr>
      <t>Systems and System Models</t>
    </r>
    <r>
      <rPr>
        <sz val="11"/>
        <color theme="1"/>
        <rFont val="Arial"/>
        <family val="2"/>
      </rPr>
      <t xml:space="preserve">
   Models (e.g., physical, mathematical, computer models) can be used to simulate systems and interactions— including energy, matter, and information flows—within and between systems at different scales. (HS-LS1-2)</t>
    </r>
  </si>
  <si>
    <r>
      <rPr>
        <b/>
        <sz val="11"/>
        <color theme="1"/>
        <rFont val="Arial"/>
        <family val="2"/>
      </rPr>
      <t>Structure and Function</t>
    </r>
    <r>
      <rPr>
        <sz val="11"/>
        <color theme="1"/>
        <rFont val="Arial"/>
        <family val="2"/>
      </rPr>
      <t xml:space="preserve">
   Investigating or designing new systems or structures requires a detailed
examination of the properties of different materials, the structures of different components, and connections of components to reveal its function and/or solve a problem. (HS-LS1-1)</t>
    </r>
  </si>
  <si>
    <r>
      <rPr>
        <b/>
        <sz val="11"/>
        <color theme="1"/>
        <rFont val="Arial"/>
        <family val="2"/>
      </rPr>
      <t>Stability and Change</t>
    </r>
    <r>
      <rPr>
        <sz val="11"/>
        <color theme="1"/>
        <rFont val="Arial"/>
        <family val="2"/>
      </rPr>
      <t xml:space="preserve">
   Feedback (negative or positive) can stabilize or destabilize a system. (HS-
LS1-3)</t>
    </r>
  </si>
  <si>
    <t>HS-LS1-5: Use a model to illustrate how photosynthesis transforms light energy into stored chemical energy.</t>
  </si>
  <si>
    <t>HS-LS2-3: Construct and revise an explanation based on evidence for the cycling of matter and flow of energy in aerobic and anaerobic conditions.</t>
  </si>
  <si>
    <t>HS-LS2-4: Use mathematical representations to support claims for the cycling of matter and flow of energy among organisms in an ecosystem.</t>
  </si>
  <si>
    <r>
      <rPr>
        <b/>
        <sz val="11"/>
        <color theme="1"/>
        <rFont val="Arial"/>
        <family val="2"/>
      </rPr>
      <t>LS1.C: Organization for Matter and Energy Flow in Organisms</t>
    </r>
    <r>
      <rPr>
        <sz val="11"/>
        <color theme="1"/>
        <rFont val="Arial"/>
        <family val="2"/>
      </rPr>
      <t xml:space="preserve">
   The sugar molecules thus formed contain carbon, hydrogen, and oxygen: their hydrocarbon backbones are used to make amino acids and other carbon-based molecules that can be assembled into larger molecules (such as proteins or DNA), used for example to form new cells. (HS-LS1-6)</t>
    </r>
  </si>
  <si>
    <r>
      <rPr>
        <b/>
        <sz val="11"/>
        <color theme="1"/>
        <rFont val="Arial"/>
        <family val="2"/>
      </rPr>
      <t>LS1.C: Organization for Matter and Energy Flow in Organisms</t>
    </r>
    <r>
      <rPr>
        <sz val="11"/>
        <color theme="1"/>
        <rFont val="Arial"/>
        <family val="2"/>
      </rPr>
      <t xml:space="preserve">
   The process of photosynthesis converts light energy to stored chemical energy by converting carbon dioxide plus water into sugars plus released oxygen. (HS-LS1-5)</t>
    </r>
  </si>
  <si>
    <r>
      <rPr>
        <b/>
        <sz val="11"/>
        <color theme="1"/>
        <rFont val="Arial"/>
        <family val="2"/>
      </rPr>
      <t>LS1.C: Organization for Matter and Energy Flow in Organisms</t>
    </r>
    <r>
      <rPr>
        <sz val="11"/>
        <color theme="1"/>
        <rFont val="Arial"/>
        <family val="2"/>
      </rPr>
      <t xml:space="preserve">
   As matter and energy flow through different organizational levels of living systems, chemical elements are recombined in different ways to form different products. (HS-LS1-6)</t>
    </r>
  </si>
  <si>
    <r>
      <rPr>
        <b/>
        <sz val="11"/>
        <color theme="1"/>
        <rFont val="Arial"/>
        <family val="2"/>
      </rPr>
      <t>LS2.B: Cycles of Matter and Energy Transfer in Ecosystems</t>
    </r>
    <r>
      <rPr>
        <sz val="11"/>
        <color theme="1"/>
        <rFont val="Arial"/>
        <family val="2"/>
      </rPr>
      <t xml:space="preserve">
   Photosynthesis and cellular respiration are important components of the carbon cycle, in which carbon is exchanged among the biosphere, atmosphere, oceans, and geosphere through chemical, physical, geological, and biological processes. (HS-LS2-5)</t>
    </r>
  </si>
  <si>
    <r>
      <rPr>
        <b/>
        <sz val="11"/>
        <color theme="1"/>
        <rFont val="Arial"/>
        <family val="2"/>
      </rPr>
      <t>LS2.B: Cycles of Matter and Energy Transfer in Ecosystems</t>
    </r>
    <r>
      <rPr>
        <sz val="11"/>
        <color theme="1"/>
        <rFont val="Arial"/>
        <family val="2"/>
      </rPr>
      <t xml:space="preserve">
   Plants or algae form the lowest level of the food web. At each link upward in a food web, only a small fraction of the mattern consumed at the lower level is transferred upward, to produce growth and release energy in cellular respiration at the higher level. Given this inefficiency, there are generally fewer organisms at higher levels of a food web. Some matter reacts to release energy for life functions, some matter is stored in newly made structures, and much is discarded. The chemical elements that make up the molecules of organisms pass through food webs and into and out of the atmosphere and soil, and they are combined and recombined in different ways. At each link in an ecosystem, matter and energy are conserved. (HS-LS2-4)</t>
    </r>
  </si>
  <si>
    <r>
      <rPr>
        <b/>
        <sz val="11"/>
        <color theme="1"/>
        <rFont val="Arial"/>
        <family val="2"/>
      </rPr>
      <t>LS2.B: Cycles of Matter and Energy Transfer in Ecosystems</t>
    </r>
    <r>
      <rPr>
        <sz val="11"/>
        <color theme="1"/>
        <rFont val="Arial"/>
        <family val="2"/>
      </rPr>
      <t xml:space="preserve">
   Photosynthesis and cellular respiration (including anaerobic processes) provide most of the energy for life processes. (HS-LS2-3)</t>
    </r>
  </si>
  <si>
    <r>
      <rPr>
        <b/>
        <sz val="11"/>
        <color theme="1"/>
        <rFont val="Arial"/>
        <family val="2"/>
      </rPr>
      <t>PS3.D:  Energy in Chemical Processes</t>
    </r>
    <r>
      <rPr>
        <sz val="11"/>
        <color theme="1"/>
        <rFont val="Arial"/>
        <family val="2"/>
      </rPr>
      <t xml:space="preserve">
   The main way that solar energy is captured and stored on Earth is through the complex chemical process known as photosynthesis. (secondary to HS-LS2-5)</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</si>
  <si>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components of a system. (HS-LS2-5)</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</si>
  <si>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based on evidence to illustrate the relationships between systems or between components of a system. (HS-LS1-7)</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</si>
  <si>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based on evidence to illustrate the relationships between systems or between components of a system. (HS- LS1-5)</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</si>
  <si>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or design solutions to support claims. (HS-LS2-4)</t>
    </r>
  </si>
  <si>
    <r>
      <rPr>
        <b/>
        <sz val="11"/>
        <color theme="1"/>
        <rFont val="Arial"/>
        <family val="2"/>
      </rPr>
      <t>Constructing Explanations and Designing Solutions</t>
    </r>
    <r>
      <rPr>
        <i/>
        <sz val="11"/>
        <color theme="1"/>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t>
    </r>
    <r>
      <rPr>
        <b/>
        <sz val="11"/>
        <color theme="1"/>
        <rFont val="Arial"/>
        <family val="2"/>
      </rPr>
      <t xml:space="preserve">
</t>
    </r>
    <r>
      <rPr>
        <sz val="11"/>
        <color theme="1"/>
        <rFont val="Arial"/>
        <family val="2"/>
      </rPr>
      <t>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 LS2-3)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</si>
  <si>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(HS-LS1-6)</t>
    </r>
  </si>
  <si>
    <r>
      <rPr>
        <b/>
        <sz val="11"/>
        <color theme="1"/>
        <rFont val="Arial"/>
        <family val="2"/>
      </rPr>
      <t>Systems and System Models</t>
    </r>
    <r>
      <rPr>
        <sz val="11"/>
        <color theme="1"/>
        <rFont val="Arial"/>
        <family val="2"/>
      </rPr>
      <t xml:space="preserve">
   Models (e.g., physical, mathematical, computer models) can be used to simulate systems and interactions— including energy, matter, and information flows—within and between systems at different scales. (HS-LS2-5)</t>
    </r>
  </si>
  <si>
    <r>
      <rPr>
        <b/>
        <sz val="11"/>
        <color theme="1"/>
        <rFont val="Arial"/>
        <family val="2"/>
      </rPr>
      <t>Energy and Matter</t>
    </r>
    <r>
      <rPr>
        <sz val="11"/>
        <color theme="1"/>
        <rFont val="Arial"/>
        <family val="2"/>
      </rPr>
      <t xml:space="preserve">
   Changes of energy and matter in a system can be described in terms of
energy and matter flows into, out of, and within that system. (HS-LS1-6)</t>
    </r>
  </si>
  <si>
    <r>
      <rPr>
        <b/>
        <sz val="11"/>
        <color theme="1"/>
        <rFont val="Arial"/>
        <family val="2"/>
      </rPr>
      <t>Energy and Matter</t>
    </r>
    <r>
      <rPr>
        <sz val="11"/>
        <color theme="1"/>
        <rFont val="Arial"/>
        <family val="2"/>
      </rPr>
      <t xml:space="preserve">
   Changes of energy and matter in a system can be described in terms of
energy and matter flows into, out of, and within that system. (HS-LS1-5)</t>
    </r>
  </si>
  <si>
    <r>
      <rPr>
        <b/>
        <sz val="11"/>
        <color theme="1"/>
        <rFont val="Arial"/>
        <family val="2"/>
      </rPr>
      <t>Energy and Matter</t>
    </r>
    <r>
      <rPr>
        <sz val="11"/>
        <color theme="1"/>
        <rFont val="Arial"/>
        <family val="2"/>
      </rPr>
      <t xml:space="preserve">
   Energy cannot be created or destroyed—it only moves between one
place and another place, between objects and/or fields, or between systems.(HS-LS1-7)</t>
    </r>
  </si>
  <si>
    <r>
      <rPr>
        <b/>
        <sz val="11"/>
        <color theme="1"/>
        <rFont val="Arial"/>
        <family val="2"/>
      </rPr>
      <t>Energy and Matter</t>
    </r>
    <r>
      <rPr>
        <sz val="11"/>
        <color theme="1"/>
        <rFont val="Arial"/>
        <family val="2"/>
      </rPr>
      <t xml:space="preserve">
   Energy drives the cycling of matter within and between systems. (HS-LS2-3)</t>
    </r>
  </si>
  <si>
    <r>
      <rPr>
        <b/>
        <sz val="11"/>
        <color theme="1"/>
        <rFont val="Arial"/>
        <family val="2"/>
      </rPr>
      <t>Energy and Matter</t>
    </r>
    <r>
      <rPr>
        <sz val="11"/>
        <color theme="1"/>
        <rFont val="Arial"/>
        <family val="2"/>
      </rPr>
      <t xml:space="preserve">
   Energy cannot be created or destroyed—it only moves between one
place and another place, between objects and/or fields, or between systems.(HS-LS2-4)</t>
    </r>
  </si>
  <si>
    <t xml:space="preserve">HS-LS2-1: Use mathematical and/or computational representations to support explanations of factors that affect carrying capacity of ecosystems at different scales.  </t>
  </si>
  <si>
    <t>HS-LS2-7: Design, evaluate, and refine a solution for reducing the impacts of human activities on the environment and biodiversity</t>
  </si>
  <si>
    <t>HS-LS2-8: Evaluate the evidence for the role of group behavior on individual and species’ chances to survive and reproduce.</t>
  </si>
  <si>
    <t>HS-LS4-6: Create or revise a simulation to test a solution to mitigate adverse impacts of human activity on biodiversity.</t>
  </si>
  <si>
    <r>
      <rPr>
        <b/>
        <sz val="11"/>
        <color theme="1"/>
        <rFont val="Arial"/>
        <family val="2"/>
      </rPr>
      <t>LS2.A: Interdependent Relationships in Ecosystems</t>
    </r>
    <r>
      <rPr>
        <sz val="11"/>
        <color theme="1"/>
        <rFont val="Arial"/>
        <family val="2"/>
      </rPr>
      <t xml:space="preserve">
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 (HS-LS2-1)</t>
    </r>
  </si>
  <si>
    <r>
      <rPr>
        <b/>
        <sz val="11"/>
        <color theme="1"/>
        <rFont val="Arial"/>
        <family val="2"/>
      </rPr>
      <t>LS2.A: Interdependent Relationships in Ecosystems</t>
    </r>
    <r>
      <rPr>
        <sz val="11"/>
        <color theme="1"/>
        <rFont val="Arial"/>
        <family val="2"/>
      </rPr>
      <t xml:space="preserve">
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 (HS-LS2-2)</t>
    </r>
  </si>
  <si>
    <r>
      <rPr>
        <b/>
        <sz val="11"/>
        <color theme="1"/>
        <rFont val="Arial"/>
        <family val="2"/>
      </rPr>
      <t>Scale, Proportion, and Quantity</t>
    </r>
    <r>
      <rPr>
        <sz val="11"/>
        <color theme="1"/>
        <rFont val="Arial"/>
        <family val="2"/>
      </rPr>
      <t xml:space="preserve">
  The significance of a phenomenon is dependent on the scale, proportion, and quantity at which it occurs. (HS-LS2-1)</t>
    </r>
  </si>
  <si>
    <r>
      <rPr>
        <b/>
        <sz val="11"/>
        <color theme="1"/>
        <rFont val="Arial"/>
        <family val="2"/>
      </rPr>
      <t>Scale, Proportion, and Quantity</t>
    </r>
    <r>
      <rPr>
        <sz val="11"/>
        <color theme="1"/>
        <rFont val="Arial"/>
        <family val="2"/>
      </rPr>
      <t xml:space="preserve">
  Using the concept of orders of magnitude allows one to understand how a model at one scale relates to a model at another
scale. (HS-LS2-2)</t>
    </r>
  </si>
  <si>
    <r>
      <rPr>
        <b/>
        <sz val="11"/>
        <color theme="1"/>
        <rFont val="Arial"/>
        <family val="2"/>
      </rPr>
      <t>LS2.C: Ecosystem Dynamics, Functioning, and Resilience</t>
    </r>
    <r>
      <rPr>
        <sz val="11"/>
        <color theme="1"/>
        <rFont val="Arial"/>
        <family val="2"/>
      </rPr>
      <t xml:space="preserve">
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 (HS-LS2-2)</t>
    </r>
  </si>
  <si>
    <r>
      <rPr>
        <b/>
        <sz val="11"/>
        <color theme="1"/>
        <rFont val="Arial"/>
        <family val="2"/>
      </rPr>
      <t>LS2.C: Ecosystem Dynamics, Functioning, and Resilience</t>
    </r>
    <r>
      <rPr>
        <sz val="11"/>
        <color theme="1"/>
        <rFont val="Arial"/>
        <family val="2"/>
      </rPr>
      <t xml:space="preserve">
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 (HS-LS2-6)</t>
    </r>
  </si>
  <si>
    <r>
      <rPr>
        <b/>
        <sz val="11"/>
        <color theme="1"/>
        <rFont val="Arial"/>
        <family val="2"/>
      </rPr>
      <t>LS2.D: Social Interactions and Group Behavior</t>
    </r>
    <r>
      <rPr>
        <sz val="11"/>
        <color theme="1"/>
        <rFont val="Arial"/>
        <family val="2"/>
      </rPr>
      <t xml:space="preserve">
  Group behavior has evolved because membership can increase the chances of survival for individuals and their genetic relatives. (HS-LS2-8)</t>
    </r>
  </si>
  <si>
    <r>
      <rPr>
        <b/>
        <sz val="11"/>
        <color theme="1"/>
        <rFont val="Arial"/>
        <family val="2"/>
      </rPr>
      <t>LS2.C: Ecosystem Dynamics, Functioning, and Resilience</t>
    </r>
    <r>
      <rPr>
        <sz val="11"/>
        <color theme="1"/>
        <rFont val="Arial"/>
        <family val="2"/>
      </rPr>
      <t xml:space="preserve">
  Moreover, anthropogenic changes (induced by human activity) in the environment—including habitat destruction, pollution, introduction of invasive species, overexploitation, and climate change—can disrupt an ecosystem and threaten the survival of some species. (HS-LS2-7)</t>
    </r>
  </si>
  <si>
    <r>
      <rPr>
        <b/>
        <sz val="11"/>
        <color theme="1"/>
        <rFont val="Arial"/>
        <family val="2"/>
      </rPr>
      <t>LS4.C: Adaptation</t>
    </r>
    <r>
      <rPr>
        <sz val="11"/>
        <color theme="1"/>
        <rFont val="Arial"/>
        <family val="2"/>
      </rPr>
      <t xml:space="preserve">
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(HS-LS4-6)</t>
    </r>
  </si>
  <si>
    <r>
      <rPr>
        <b/>
        <sz val="11"/>
        <color theme="1"/>
        <rFont val="Arial"/>
        <family val="2"/>
      </rPr>
      <t>LS4.D: Biodiversity and Humans</t>
    </r>
    <r>
      <rPr>
        <sz val="11"/>
        <color theme="1"/>
        <rFont val="Arial"/>
        <family val="2"/>
      </rPr>
      <t xml:space="preserve">
   Biodiversity is increased by the formation of new species (speciation) and decreased by the loss of species (extinction). (secondary to HS-LS2-7)</t>
    </r>
  </si>
  <si>
    <r>
      <rPr>
        <b/>
        <sz val="11"/>
        <color theme="1"/>
        <rFont val="Arial"/>
        <family val="2"/>
      </rPr>
      <t xml:space="preserve">LS4.D: Biodiversity and Humans                                                                         </t>
    </r>
    <r>
      <rPr>
        <sz val="11"/>
        <color theme="1"/>
        <rFont val="Arial"/>
        <family val="2"/>
      </rPr>
      <t>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value.(HS-LS4-6)</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</si>
  <si>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(secondary to HS-LS4-6)</t>
    </r>
  </si>
  <si>
    <r>
      <rPr>
        <b/>
        <sz val="11"/>
        <color theme="1"/>
        <rFont val="Arial"/>
        <family val="2"/>
      </rPr>
      <t>ETS1.B: Developing Possible Solutions</t>
    </r>
    <r>
      <rPr>
        <sz val="11"/>
        <color theme="1"/>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(secondary to HS-LS4-6)</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</si>
  <si>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(secondary to HS-LS2-7)</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</si>
  <si>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and/or computational representations of phenomena or design solutions to support explanations. (HS- LS2-1)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</si>
  <si>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or design solutions to support and revise explanations. (HS-LS2-2)</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</si>
  <si>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Create or revise a simulation of a phenomenon, designed device, process, or system. (HS-LS4-6)</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</si>
  <si>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from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Evaluate the claims, evidence, and reasoning behind currently accepted explanations or solutions to determine the merits of arguments. (HS-LS2-6)</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</si>
  <si>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from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Evaluate the evidence behind currently accepted explanations or solutions to determine the merits of arguments. (HS-LS2-8)</t>
    </r>
  </si>
  <si>
    <r>
      <rPr>
        <b/>
        <sz val="11"/>
        <color theme="1"/>
        <rFont val="Arial"/>
        <family val="2"/>
      </rPr>
      <t xml:space="preserve">LS4.D: Biodiversity and Humans                                                                         </t>
    </r>
    <r>
      <rPr>
        <sz val="11"/>
        <color theme="1"/>
        <rFont val="Arial"/>
        <family val="2"/>
      </rPr>
      <t>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value.(secondary to HS-LS2-7)</t>
    </r>
  </si>
  <si>
    <r>
      <rPr>
        <b/>
        <sz val="11"/>
        <color theme="1"/>
        <rFont val="Arial"/>
        <family val="2"/>
      </rPr>
      <t>Stability and Change</t>
    </r>
    <r>
      <rPr>
        <sz val="11"/>
        <color theme="1"/>
        <rFont val="Arial"/>
        <family val="2"/>
      </rPr>
      <t xml:space="preserve">
  Much of science deals with constructing explanations of how things change and how they remain stable. (HS-LS2-6)</t>
    </r>
  </si>
  <si>
    <r>
      <rPr>
        <b/>
        <sz val="11"/>
        <color theme="1"/>
        <rFont val="Arial"/>
        <family val="2"/>
      </rPr>
      <t>Stability and Change</t>
    </r>
    <r>
      <rPr>
        <sz val="11"/>
        <color theme="1"/>
        <rFont val="Arial"/>
        <family val="2"/>
      </rPr>
      <t xml:space="preserve">
  Much of science deals with constructing explanations of how things change and how they remain stable. (HS- LS2-7)</t>
    </r>
  </si>
  <si>
    <r>
      <rPr>
        <b/>
        <sz val="11"/>
        <color theme="1"/>
        <rFont val="Arial"/>
        <family val="2"/>
      </rPr>
      <t xml:space="preserve">Constructing Explanations and Designing Solutions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b/>
        <sz val="11"/>
        <color theme="1"/>
        <rFont val="Arial"/>
        <family val="2"/>
      </rPr>
      <t xml:space="preserve">
</t>
    </r>
    <r>
      <rPr>
        <sz val="11"/>
        <color theme="1"/>
        <rFont val="Arial"/>
        <family val="2"/>
      </rPr>
      <t>  Design, evaluate, and refine a solution to a complex real-world problem, based on scientific knowledge, student-generated sources of evidence, prioritized criteria, and tradeoff considerations. (HS-LS2-7)</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</si>
  <si>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(HS-LS2-8)</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</si>
  <si>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(HS-LS4-6)</t>
    </r>
  </si>
  <si>
    <t>HS-LS1-4: Use a model to illustrate the role of cellular division (mitosis) and differentiation in producing and maintaining complex organisms.</t>
  </si>
  <si>
    <t>HS-LS3-1: Ask questions to clarify relationships about the role of DNA and chromosomes in coding the instructions for characteristic traits passed from parents to offspring.</t>
  </si>
  <si>
    <t>HS-LS3-3: Apply concepts of statistics and probability to explain the variation and distribution of expressed traits in a population.</t>
  </si>
  <si>
    <r>
      <rPr>
        <b/>
        <sz val="11"/>
        <color theme="1"/>
        <rFont val="Arial"/>
        <family val="2"/>
      </rPr>
      <t>LS1.B: Growth and Development of Organisms</t>
    </r>
    <r>
      <rPr>
        <sz val="11"/>
        <color theme="1"/>
        <rFont val="Arial"/>
        <family val="2"/>
      </rPr>
      <t xml:space="preserve">
   In multicellular organisms individual cells grow and then divide via a process called mitosis, thereby allowing the organism to grow. The organism begins as a single cell (fertilized egg) that divides successively to produce many cells, with each parent cell passing identical genetic material (two variants of each chromosome pair) to both daughter cells. Cellular division and differentiation produce and maintain a complex organism, composed of systems of tissues
and organs that work together to meet the needs of the whole organism. (HS-LS1-4)</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</si>
  <si>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based on evidence to illustrate the relationships between systems or between components of a system. (HS-LS1-4)</t>
    </r>
  </si>
  <si>
    <r>
      <rPr>
        <b/>
        <sz val="11"/>
        <color theme="1"/>
        <rFont val="Arial"/>
        <family val="2"/>
      </rPr>
      <t>Systems and System Models</t>
    </r>
    <r>
      <rPr>
        <sz val="11"/>
        <color theme="1"/>
        <rFont val="Arial"/>
        <family val="2"/>
      </rPr>
      <t xml:space="preserve">
   Models (e.g., physical, mathematical, computer models) can be used to simulate systems and interactions—including energy, matter, and information flows— within and between systems at different scales. (HS-LS1-4)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</si>
  <si>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(HS-LS3-1)</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</si>
  <si>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(HS-LS3-2)</t>
    </r>
  </si>
  <si>
    <r>
      <rPr>
        <b/>
        <sz val="11"/>
        <color theme="1"/>
        <rFont val="Arial"/>
        <family val="2"/>
      </rPr>
      <t>LS1.A: Structure and Function</t>
    </r>
    <r>
      <rPr>
        <sz val="11"/>
        <color theme="1"/>
        <rFont val="Arial"/>
        <family val="2"/>
      </rPr>
      <t xml:space="preserve">
   All cells contain genetic information in the form of DNA molecules. Genes are regions in the DNA that contain the instructions that code for the formation of proteins. (secondary to HS-LS3-1) </t>
    </r>
  </si>
  <si>
    <r>
      <rPr>
        <b/>
        <sz val="11"/>
        <color theme="1"/>
        <rFont val="Arial"/>
        <family val="2"/>
      </rPr>
      <t>LS3.A: Inheritance of Traits</t>
    </r>
    <r>
      <rPr>
        <sz val="11"/>
        <color theme="1"/>
        <rFont val="Arial"/>
        <family val="2"/>
      </rPr>
      <t xml:space="preserve">
   Each chromosome consists of a single very long DNA molecule, and each gene on the chromosome is a particular segment of that DNA. The instructions for forming species’ characteristics are carried in DNA. All cells in an organism have the same genetic content, but the genes used (expressed) by the cell may be regulated in different ways. Not all DNA codes for a protein; some segments of DNA are involved in regulatory or structural functions, and some have no as-yet known function. (HS-LS3-1)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</si>
  <si>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9-12 builds on K-8 experiences and progresses to formulating, refining, and evaluating
empirically testable questions and design problems using models and
simulations</t>
    </r>
    <r>
      <rPr>
        <sz val="11"/>
        <color theme="1"/>
        <rFont val="Arial"/>
        <family val="2"/>
      </rPr>
      <t>.
   Ask questions that arise from examining models or a theory to clarify relationships. (HS-LS3-1)</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</si>
  <si>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Make and defend a claim based on evidence about the natural world that reflects scientific knowledge, and student-generated evidence. (HS-LS3-2)</t>
    </r>
  </si>
  <si>
    <r>
      <rPr>
        <b/>
        <sz val="11"/>
        <color theme="1"/>
        <rFont val="Arial"/>
        <family val="2"/>
      </rPr>
      <t>LS3.B: Variation of Traits</t>
    </r>
    <r>
      <rPr>
        <sz val="11"/>
        <color theme="1"/>
        <rFont val="Arial"/>
        <family val="2"/>
      </rPr>
      <t xml:space="preserve">
   Environmental factors also affect expression of traits, and hence affect the probability of occurrences of traits in a population. Thus the variation and distribution of traits observed depends on both genetic and environmental factors. (HS-LS3-3)</t>
    </r>
  </si>
  <si>
    <r>
      <rPr>
        <b/>
        <sz val="11"/>
        <color theme="1"/>
        <rFont val="Arial"/>
        <family val="2"/>
      </rPr>
      <t>LS3.B: Variation of Traits</t>
    </r>
    <r>
      <rPr>
        <sz val="11"/>
        <color theme="1"/>
        <rFont val="Arial"/>
        <family val="2"/>
      </rPr>
      <t xml:space="preserve">
   In sexual reproduction, chromosomes can sometimes swap sections during the process of meiosis (cell division), thereby creating new genetic combinations
and thus more genetic variation. Although DNA replication is tightly regulated and remarkably accurate, errors do occur and result in mutations, which are also
a source of genetic variation. Environmental factors can also cause mutations in genes, and viable mutations are inherited. (HS-LS3-2)</t>
    </r>
  </si>
  <si>
    <r>
      <rPr>
        <b/>
        <sz val="11"/>
        <color theme="1"/>
        <rFont val="Arial"/>
        <family val="2"/>
      </rPr>
      <t>LS3.B: Variation of Traits</t>
    </r>
    <r>
      <rPr>
        <sz val="11"/>
        <color theme="1"/>
        <rFont val="Arial"/>
        <family val="2"/>
      </rPr>
      <t xml:space="preserve">
   Environmental factors also affect expression of traits, and hence affect the probability of occurrences of traits in a population. Thus the variation and distribution of traits observed depends on both genetic and environmental factors. (HS-LS3-2)</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</si>
  <si>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experiences and progresses to introducing more detailed statistical analysis, the comparison of data sets for consistency, and the use of models to generate and analyze data.</t>
    </r>
    <r>
      <rPr>
        <sz val="11"/>
        <color theme="1"/>
        <rFont val="Arial"/>
        <family val="2"/>
      </rPr>
      <t xml:space="preserve">
   Apply concepts of statistics and probability (including determining function fits to data, slope, intercept, and correlation coefficient for linear fits) to scientific and engineering questions and problems, using digital tools when feasible. (HS-LS3-3)</t>
    </r>
  </si>
  <si>
    <r>
      <rPr>
        <b/>
        <sz val="11"/>
        <color theme="1"/>
        <rFont val="Arial"/>
        <family val="2"/>
      </rPr>
      <t>Scale, Proportion, and Quantity</t>
    </r>
    <r>
      <rPr>
        <sz val="11"/>
        <color theme="1"/>
        <rFont val="Arial"/>
        <family val="2"/>
      </rPr>
      <t xml:space="preserve">
   Algebraic thinking is used to examine scientific data and predict the effect of a
change in one variable on another (e.g., linear growth vs. exponential growth). (HS- LS3-3)</t>
    </r>
  </si>
  <si>
    <t>HS-LS4-4: Construct an explanation based on evidence for how natural selection leads to adaptation of populations.</t>
  </si>
  <si>
    <r>
      <rPr>
        <b/>
        <sz val="11"/>
        <color theme="1"/>
        <rFont val="Arial"/>
        <family val="2"/>
      </rPr>
      <t>LS4.A: Evidence of Common Ancestry and Diversity</t>
    </r>
    <r>
      <rPr>
        <sz val="11"/>
        <color theme="1"/>
        <rFont val="Arial"/>
        <family val="2"/>
      </rPr>
      <t xml:space="preserve">
   Genetic information provides evidence of evolution. DNA sequences vary among species, but there are many overlaps; in fact, the ongoing branching that produces multiple lines of descent can be inferred by comparing the DNA sequences of different organisms. Such information is also derivable from the similarities and differences in amino acid sequences and from anatomical and embryological evidence. (HS-LS4-1)</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</si>
  <si>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 LS4-1)</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</si>
  <si>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9–12 builds on K–8 experiences and progresses to evaluating the validity and reliability of the claims, methods, and designs.</t>
    </r>
    <r>
      <rPr>
        <sz val="11"/>
        <color theme="1"/>
        <rFont val="Arial"/>
        <family val="2"/>
      </rPr>
      <t xml:space="preserve">
   Communicate scientific information (e.g., about phenomena and/or the process of development and the design and performance of a proposed process or system) in multiple formats (including orally, graphically, textually, and mathematically). (HS-LS4-1)</t>
    </r>
  </si>
  <si>
    <r>
      <rPr>
        <b/>
        <sz val="11"/>
        <color theme="1"/>
        <rFont val="Arial"/>
        <family val="2"/>
      </rPr>
      <t>LS4.B: Natural Selection</t>
    </r>
    <r>
      <rPr>
        <sz val="11"/>
        <color theme="1"/>
        <rFont val="Arial"/>
        <family val="2"/>
      </rPr>
      <t xml:space="preserve">
   Natural selection occurs only if there is both (1) variation in the genetic information between organisms in a population and (2) variation in the expression of that genetic information—that is, trait variation—that leads to differences in performance among individuals. (HS-LS4-2)</t>
    </r>
  </si>
  <si>
    <r>
      <rPr>
        <b/>
        <sz val="11"/>
        <color theme="1"/>
        <rFont val="Arial"/>
        <family val="2"/>
      </rPr>
      <t>LS4.C: Adaptation</t>
    </r>
    <r>
      <rPr>
        <sz val="11"/>
        <color theme="1"/>
        <rFont val="Arial"/>
        <family val="2"/>
      </rPr>
      <t xml:space="preserve">
   Evolution is a consequence of the interaction of four factors: (1) the potential for a species to increase in number, (2) the genetic variation of individuals in a species due to mutation and sexual reproduction, (3) competition for an environment’s limited supply of the resources that individuals need in order to survive and reproduce, and (4) the ensuing proliferation of those organisms that are better able to survive and reproduce in that environment. (HS-LS4-2)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</si>
  <si>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(HS-LS4-2)</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</si>
  <si>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(HS-LS4-2)</t>
    </r>
  </si>
  <si>
    <r>
      <rPr>
        <b/>
        <sz val="11"/>
        <color theme="1"/>
        <rFont val="Arial"/>
        <family val="2"/>
      </rPr>
      <t>LS4.B: Natural Selection</t>
    </r>
    <r>
      <rPr>
        <sz val="11"/>
        <color theme="1"/>
        <rFont val="Arial"/>
        <family val="2"/>
      </rPr>
      <t xml:space="preserve">
   Natural selection occurs only if there is both (1) variation in the genetic information between organisms in a population and (2) variation in the expression of that genetic information—that is, trait variation—that leads to differences in performance among individuals. (HS-LS4-3)</t>
    </r>
  </si>
  <si>
    <r>
      <rPr>
        <b/>
        <sz val="11"/>
        <color theme="1"/>
        <rFont val="Arial"/>
        <family val="2"/>
      </rPr>
      <t>LS4.B: Natural Selection</t>
    </r>
    <r>
      <rPr>
        <sz val="11"/>
        <color theme="1"/>
        <rFont val="Arial"/>
        <family val="2"/>
      </rPr>
      <t xml:space="preserve">
   The traits that positively affect survival are more likely to be
reproduced, and thus are more common in the population. (HS-LS4-3)</t>
    </r>
  </si>
  <si>
    <r>
      <rPr>
        <b/>
        <sz val="11"/>
        <color theme="1"/>
        <rFont val="Arial"/>
        <family val="2"/>
      </rPr>
      <t>LS4.C: Adaptation</t>
    </r>
    <r>
      <rPr>
        <sz val="11"/>
        <color theme="1"/>
        <rFont val="Arial"/>
        <family val="2"/>
      </rPr>
      <t xml:space="preserve">
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(HS-LS4-3)</t>
    </r>
  </si>
  <si>
    <r>
      <rPr>
        <b/>
        <sz val="11"/>
        <color theme="1"/>
        <rFont val="Arial"/>
        <family val="2"/>
      </rPr>
      <t>LS4.C: Adaptation</t>
    </r>
    <r>
      <rPr>
        <sz val="11"/>
        <color theme="1"/>
        <rFont val="Arial"/>
        <family val="2"/>
      </rPr>
      <t xml:space="preserve">
   Adaptation also means that the distribution of traits in a population can change when conditions change. (HS-LS4-3)</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</si>
  <si>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experiences and progresses to introducing more detailed statistical analysis, the comparison of data sets for consistency, and the use of models to generate and analyze data.</t>
    </r>
    <r>
      <rPr>
        <sz val="11"/>
        <color theme="1"/>
        <rFont val="Arial"/>
        <family val="2"/>
      </rPr>
      <t xml:space="preserve">
   Apply concepts of statistics and probability (including determining function fits to data, slope, intercept, and correlation coefficient for linear fits) to scientific and engineering questions and problems, using digital tools when feasible. (HS-LS4-3)</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</si>
  <si>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(HS-LS4-3)</t>
    </r>
  </si>
  <si>
    <r>
      <rPr>
        <b/>
        <sz val="11"/>
        <color theme="1"/>
        <rFont val="Arial"/>
        <family val="2"/>
      </rPr>
      <t>LS4.C: Adaptation</t>
    </r>
    <r>
      <rPr>
        <sz val="11"/>
        <color theme="1"/>
        <rFont val="Arial"/>
        <family val="2"/>
      </rPr>
      <t xml:space="preserve">
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(HS-LS4-4)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</si>
  <si>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(HS-LS4-4)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</si>
  <si>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(HS-LS4-4)</t>
    </r>
  </si>
  <si>
    <r>
      <rPr>
        <b/>
        <sz val="11"/>
        <color theme="1"/>
        <rFont val="Arial"/>
        <family val="2"/>
      </rPr>
      <t>LS4.C: Adaptation</t>
    </r>
    <r>
      <rPr>
        <sz val="11"/>
        <color theme="1"/>
        <rFont val="Arial"/>
        <family val="2"/>
      </rPr>
      <t xml:space="preserve">
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(HS-LS4-5)</t>
    </r>
  </si>
  <si>
    <r>
      <rPr>
        <b/>
        <sz val="11"/>
        <color theme="1"/>
        <rFont val="Arial"/>
        <family val="2"/>
      </rPr>
      <t>LS4.C: Adaptation</t>
    </r>
    <r>
      <rPr>
        <sz val="11"/>
        <color theme="1"/>
        <rFont val="Arial"/>
        <family val="2"/>
      </rPr>
      <t xml:space="preserve">
   Species become extinct because they can no longer survive
and reproduce in their altered environment. If members cannot adjust to change that is too fast or drastic, the opportunity for
the species’ evolution is lost. (HS-LS4-5)</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</si>
  <si>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the natural and designed world(s). Arguments may also come from current or historical episodes in science</t>
    </r>
    <r>
      <rPr>
        <sz val="11"/>
        <color theme="1"/>
        <rFont val="Arial"/>
        <family val="2"/>
      </rPr>
      <t xml:space="preserve">.
   Evaluate the evidence behind currently accepted explanations or
solutions to determine the merits of arguments. (HS-LS4-5) </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</si>
  <si>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(HS-LS4-5)</t>
    </r>
  </si>
  <si>
    <t>Matter and Energy in Organisms and Ecosystems</t>
  </si>
  <si>
    <t>Interdependent Relationships in Ecosystems</t>
  </si>
  <si>
    <t>Inheritance and Variation of Traits</t>
  </si>
  <si>
    <t>Natural Selection and Evolution</t>
  </si>
  <si>
    <t>HS-LS4-1: Communicate scientific information that common ancestry and biological evolution are supported by multiple lines of empirical evidence.</t>
  </si>
  <si>
    <t>New Mexico Science and Society</t>
  </si>
  <si>
    <t>Engineering Design</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</si>
  <si>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</si>
  <si>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</si>
  <si>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</si>
  <si>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</si>
  <si>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</si>
  <si>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</si>
  <si>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</si>
  <si>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</si>
  <si>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</si>
  <si>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</si>
  <si>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</si>
  <si>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</si>
  <si>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</si>
  <si>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</si>
  <si>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</si>
  <si>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t>Structure and Function</t>
  </si>
  <si>
    <r>
      <rPr>
        <b/>
        <sz val="11"/>
        <color theme="1"/>
        <rFont val="Arial"/>
        <family val="2"/>
      </rPr>
      <t>Scientific Investigations Use a Variety of Methods</t>
    </r>
    <r>
      <rPr>
        <sz val="11"/>
        <color theme="1"/>
        <rFont val="Arial"/>
        <family val="2"/>
      </rPr>
      <t xml:space="preserve">
   Scientific inquiry is characterized by a common set of values that include: logical thinking, precision, open-mindedness, objectivity, skepticism, replicability of results, and honest and ethical reporting of findings. (HS-LS1-3)</t>
    </r>
  </si>
  <si>
    <r>
      <rPr>
        <b/>
        <sz val="11"/>
        <color theme="1"/>
        <rFont val="Arial"/>
        <family val="2"/>
      </rPr>
      <t>Scientific Knowledge is Open to Revision in Light of New Evidence</t>
    </r>
    <r>
      <rPr>
        <sz val="11"/>
        <color theme="1"/>
        <rFont val="Arial"/>
        <family val="2"/>
      </rPr>
      <t xml:space="preserve">
  Most scientific knowledge is quite durable, but is, in principle, subject to change based on new evidence and/or reinterpretation of existing evidence. (HS-LS2-3)</t>
    </r>
  </si>
  <si>
    <r>
      <rPr>
        <b/>
        <sz val="11"/>
        <color theme="1"/>
        <rFont val="Arial"/>
        <family val="2"/>
      </rPr>
      <t>Scientific Knowledge is Open to Revision in Light of New Evidence</t>
    </r>
    <r>
      <rPr>
        <sz val="11"/>
        <color theme="1"/>
        <rFont val="Arial"/>
        <family val="2"/>
      </rPr>
      <t xml:space="preserve">
  Most scientific knowledge is quite durable, but is, in principle, subject to change based on new evidence and/or reinterpretation of existing evidence. (HS-LS2-2)</t>
    </r>
  </si>
  <si>
    <r>
      <rPr>
        <b/>
        <sz val="11"/>
        <color theme="1"/>
        <rFont val="Arial"/>
        <family val="2"/>
      </rPr>
      <t>Scientific Knowledge is Open to Revision in Light of New Evidence</t>
    </r>
    <r>
      <rPr>
        <sz val="11"/>
        <color theme="1"/>
        <rFont val="Arial"/>
        <family val="2"/>
      </rPr>
      <t xml:space="preserve">
  Scientific argumentation is a mode of logical discourse used to clarify the strength of relationships between ideas and evidence that may result in revision of an explanation. (HS-LS2-8)</t>
    </r>
  </si>
  <si>
    <r>
      <rPr>
        <b/>
        <sz val="11"/>
        <color theme="1"/>
        <rFont val="Arial"/>
        <family val="2"/>
      </rPr>
      <t>Scientific Knowledge is Open to Revision in Light of New Evidence</t>
    </r>
    <r>
      <rPr>
        <sz val="11"/>
        <color theme="1"/>
        <rFont val="Arial"/>
        <family val="2"/>
      </rPr>
      <t xml:space="preserve">
  Scientific argumentation is a mode of logical discourse used to clarify the strength of relationships between ideas and evidence that may result in revision of an explanation. (HS-LS2-6)</t>
    </r>
  </si>
  <si>
    <r>
      <rPr>
        <b/>
        <sz val="11"/>
        <color theme="1"/>
        <rFont val="Arial"/>
        <family val="2"/>
      </rPr>
      <t>Science is a Human Endeavor</t>
    </r>
    <r>
      <rPr>
        <sz val="11"/>
        <color theme="1"/>
        <rFont val="Arial"/>
        <family val="2"/>
      </rPr>
      <t xml:space="preserve">
   Science and engineering are influenced by society and society is influenced by science and engineering. (HS-LS3-3)</t>
    </r>
  </si>
  <si>
    <r>
      <rPr>
        <b/>
        <sz val="11"/>
        <color theme="1"/>
        <rFont val="Arial"/>
        <family val="2"/>
      </rPr>
      <t>Science is a Human Endeavor</t>
    </r>
    <r>
      <rPr>
        <sz val="11"/>
        <color theme="1"/>
        <rFont val="Arial"/>
        <family val="2"/>
      </rPr>
      <t xml:space="preserve">
   Technological advances have influenced the progress of science and science has influenced advances in technology. (HS- LS3-3)</t>
    </r>
  </si>
  <si>
    <r>
      <rPr>
        <b/>
        <sz val="11"/>
        <color theme="1"/>
        <rFont val="Arial"/>
        <family val="2"/>
      </rPr>
      <t>Scientific Knowledge Assumes an Order and Consistency in Natural Systems</t>
    </r>
    <r>
      <rPr>
        <sz val="11"/>
        <color theme="1"/>
        <rFont val="Arial"/>
        <family val="2"/>
      </rPr>
      <t xml:space="preserve">
   Scientific knowledge is based on the assumption that natural laws operate today as they did in the past and they will continue to do so in the future. (HS-LS4-1)</t>
    </r>
  </si>
  <si>
    <r>
      <rPr>
        <b/>
        <sz val="11"/>
        <color theme="1"/>
        <rFont val="Arial"/>
        <family val="2"/>
      </rPr>
      <t>Scientific Knowledge Assumes an Order and Consistency in Natural Systems</t>
    </r>
    <r>
      <rPr>
        <sz val="11"/>
        <color theme="1"/>
        <rFont val="Arial"/>
        <family val="2"/>
      </rPr>
      <t xml:space="preserve">
   Scientific knowledge is based on the assumption that natural laws
operate today as they did in the past and they will continue to do so in the future. (HS-LS4-4)</t>
    </r>
  </si>
  <si>
    <r>
      <rPr>
        <b/>
        <sz val="11"/>
        <color theme="1"/>
        <rFont val="Arial"/>
        <family val="2"/>
      </rPr>
      <t>Science Models, Laws, Mechanisms, and Theories Explain Natural Phenomena</t>
    </r>
    <r>
      <rPr>
        <sz val="11"/>
        <color theme="1"/>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(HS-LS4-1)</t>
    </r>
  </si>
  <si>
    <r>
      <t xml:space="preserve">Influence of Science, Engineering, and Technology on Society and the Natural World
</t>
    </r>
    <r>
      <rPr>
        <sz val="11"/>
        <color theme="1"/>
        <rFont val="Arial"/>
        <family val="2"/>
      </rPr>
      <t>   New technologies can have deep impacts on society and the environment, including some that were not anticipated. Analysis of costs and benefits is a critical aspect of decisions about technology. (HS-ETS1-1)</t>
    </r>
  </si>
  <si>
    <r>
      <rPr>
        <b/>
        <sz val="11"/>
        <color theme="1"/>
        <rFont val="Arial"/>
        <family val="2"/>
      </rPr>
      <t>Influence of Science, Engineering, and Technology on Society and the Natural World</t>
    </r>
    <r>
      <rPr>
        <sz val="11"/>
        <color theme="1"/>
        <rFont val="Arial"/>
        <family val="2"/>
      </rPr>
      <t xml:space="preserve">
   New technologies can have deep impacts on society and the
environment, including some that were not anticipated. Analysis of costs and
benefits is a critical aspect of decisions about technology. (HS-ETS1-3)</t>
    </r>
  </si>
  <si>
    <t>PE</t>
  </si>
  <si>
    <t>through systems of specialized cells.</t>
  </si>
  <si>
    <t xml:space="preserve">HS-LS1-1: Construct an explanation based on evidence for how the structure of DNA determines the structure of proteins which carry out the essential functions of life </t>
  </si>
  <si>
    <t>form animo acids and/or other large carbon-based molecules.</t>
  </si>
  <si>
    <t xml:space="preserve">HS-LS1-6: Construct and revise an explanation based on evidence for how carbon, hydrogen, and oxygen from sugar molecules may combine with other elements to </t>
  </si>
  <si>
    <t>in new compounds are formed resulting in a net transfer of energy.</t>
  </si>
  <si>
    <t>HS-LS1-7: Use a model to illustrate that cellular respiration is a chemical process whereby the bonds of food molecules and oxygen molecules are broken and the bonds</t>
  </si>
  <si>
    <t>and geosphere.</t>
  </si>
  <si>
    <t>HS-LS2-5: Develop a model to illustrate the role of photosynthesis and cellular respiration in the cycling of carbon among the biosphere, atmosphere, hydrosphere,</t>
  </si>
  <si>
    <t>of different scales.</t>
  </si>
  <si>
    <t>HS-LS2-2: Use mathematical representations to support and revise explanations based on evidence about factors affecting biodiversity and populations in ecosystems</t>
  </si>
  <si>
    <t>stable conditions,  but changing conditions may result in a new ecosystem.</t>
  </si>
  <si>
    <t>HS-LS2-6: Evaluate the claims, evidence, and reasoning that the complex interactions in ecosystems maintain relatively consistent numbers and types of organisms in</t>
  </si>
  <si>
    <t xml:space="preserve"> such as reclamation projects, building dams, and habitat restoration.</t>
  </si>
  <si>
    <t>HS-LS2-7 NM: Using a local issue in your solution design, describe and analyze the advantages and disadvantages of human activities that support the local population</t>
  </si>
  <si>
    <t>occuring during replication, and/or (3) mutations caused by environmental factors.</t>
  </si>
  <si>
    <t>HS-LS3-2: Make and defend a claim based on evidence that inheritable genetic variations may result from: (1) new genetic combinations through meiosis, (2) viable errors</t>
  </si>
  <si>
    <t>HS-LS4-2.   Construct an explanation based on evidence that the process of evolution primarily results from four factors: (1) the potential for a species to increase in</t>
  </si>
  <si>
    <t>of those organisms that are better able to survive and reproduce in the environment.</t>
  </si>
  <si>
    <t>number, (2) the heriable genetic variation of individuals in a species due to mutation and sexual reproduction, (3) competition for limited resources, and (4) the proliferation</t>
  </si>
  <si>
    <t>organisms lacking this trait.</t>
  </si>
  <si>
    <t>HS-LS4-3: Apply concepts of statistics and probability to support explanations that organisms with an advantageous heritable trait tend to increase in proportion to</t>
  </si>
  <si>
    <t>(2) the emergence of new species over time, and (3) the extinction of other species.</t>
  </si>
  <si>
    <t>HS-LS4-5: Evaluate the evidence supporting claims that changes in environmental conditions may result in: (1) increases in the number of individuals of some species,</t>
  </si>
  <si>
    <t>HS-SS-1 NM: Obtain and communicate information about the role of New Mexico in nuclear science and 21st century innovations including how the national laboratories</t>
  </si>
  <si>
    <t>involving hardware, software, production, simulation, and information flow.</t>
  </si>
  <si>
    <t>have contributed to theoretical, experimental, and applied science; have illustrated the interdependence of science, engineering, and technology; and have used systems</t>
  </si>
  <si>
    <t xml:space="preserve">it relates to science. </t>
  </si>
  <si>
    <t>HS-SS-2 NM: Construct an argument using claims, scientific evidence, and reasoning that helps decision makers with a New Mexico challenge or opportunity as</t>
  </si>
  <si>
    <t>reliability, and aesthetics, as well as possible social, cultural, and environmental impacts.</t>
  </si>
  <si>
    <t>HS-ETS1-3: Evaluate a solution to a complex real-world problem based on prioritized criteria and trade-offs that account for a range of constraints, including cost, safety,</t>
  </si>
  <si>
    <t>within and between systems relevant to the problem.</t>
  </si>
  <si>
    <t>HS-ETS1-4: Use a computer simulation to model the impact of proposed solutions to a complex real-world problem with numerous criteria and constraints on interactions</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</si>
  <si>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</si>
  <si>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</si>
  <si>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rPr>
        <b/>
        <sz val="11"/>
        <color theme="1"/>
        <rFont val="Arial"/>
        <family val="2"/>
      </rPr>
      <t>LS1.C: Organization for Matter and Energy Flow in Organisms</t>
    </r>
    <r>
      <rPr>
        <sz val="11"/>
        <color theme="1"/>
        <rFont val="Arial"/>
        <family val="2"/>
      </rPr>
      <t xml:space="preserve">
   As matter and energy flow through different organizational levels of living systems, chemical elements are recombined in different ways to form different products. (HS-LS1-7)</t>
    </r>
  </si>
  <si>
    <r>
      <rPr>
        <b/>
        <sz val="11"/>
        <color theme="1"/>
        <rFont val="Arial"/>
        <family val="2"/>
      </rPr>
      <t>LS1.C: Organization for Matter and Energy Flow in Organisms</t>
    </r>
    <r>
      <rPr>
        <sz val="11"/>
        <color theme="1"/>
        <rFont val="Arial"/>
        <family val="2"/>
      </rPr>
      <t xml:space="preserve">
   As a result of these chemical reactions, energy is transferred from one system of interacting molecules to another. Cellular respiration is a chemical process in which the bonds of food molecules and oxygen molecules are broken and new compounds are formed that can transport energy to muscles. Cellular respiration also releases the energy needed to maintain body temperature despite ongoing energy transfer to the surrounding environment.(HS-LS1-7)</t>
    </r>
  </si>
  <si>
    <t>Score</t>
  </si>
  <si>
    <t>Y</t>
  </si>
  <si>
    <t>N</t>
  </si>
  <si>
    <r>
      <rPr>
        <b/>
        <sz val="11"/>
        <color theme="1"/>
        <rFont val="Arial"/>
        <family val="2"/>
      </rPr>
      <t>HS-LS2-7 NM:</t>
    </r>
    <r>
      <rPr>
        <sz val="11"/>
        <color theme="1"/>
        <rFont val="Arial"/>
        <family val="2"/>
      </rPr>
      <t xml:space="preserve"> Using a local issue in your solution design, describe and analyze the advantages and disadvantages of human activities that support the local population  such as reclamation projects, building dams, and habitat restoration.</t>
    </r>
  </si>
  <si>
    <t>Section I Total Score</t>
  </si>
  <si>
    <r>
      <rPr>
        <b/>
        <sz val="11"/>
        <color theme="1"/>
        <rFont val="Arial"/>
        <family val="2"/>
      </rPr>
      <t>HS-SS-1 NM</t>
    </r>
    <r>
      <rPr>
        <sz val="11"/>
        <color theme="1"/>
        <rFont val="Arial"/>
        <family val="2"/>
      </rPr>
      <t>: Obtain and communicate information about the role of New Mexico in nuclear science and 21st century innovations including how the national laboratories have contributed to theoretical, experimental, and applied science; have illustrated the interdependence of science, engineering, and technology; and have used systems involving hardware, sofware, production, simulation, and information flow.</t>
    </r>
  </si>
  <si>
    <r>
      <rPr>
        <b/>
        <sz val="11"/>
        <color theme="1"/>
        <rFont val="Arial"/>
        <family val="2"/>
      </rPr>
      <t>HS-SS-2 NM</t>
    </r>
    <r>
      <rPr>
        <sz val="11"/>
        <color theme="1"/>
        <rFont val="Arial"/>
        <family val="2"/>
      </rPr>
      <t>: Construct an argument using claims, scientific evidence, and reasoning that helps decision makers with a New Mexico challenge or opportunity as it relates to science.</t>
    </r>
  </si>
  <si>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</si>
  <si>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</si>
  <si>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</si>
  <si>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</si>
  <si>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</si>
  <si>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</si>
  <si>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F.10 Citation Alignment and Scoring Rubric -                                                                              2018 Life Science Grades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</si>
</sst>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sz val="11"/>
      <color theme="1"/>
      <name val="Calibri"/>
      <family val="2"/>
      <scheme val="minor"/>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6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style="thin">
        <color auto="1"/>
      </right>
      <top/>
      <bottom/>
      <diagonal/>
    </border>
    <border>
      <left style="medium">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indexed="64"/>
      </left>
      <right style="medium">
        <color auto="1"/>
      </right>
      <top style="medium">
        <color auto="1"/>
      </top>
      <bottom style="thin">
        <color auto="1"/>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indexed="64"/>
      </top>
      <bottom/>
      <diagonal/>
    </border>
    <border>
      <left style="medium">
        <color indexed="64"/>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auto="1"/>
      </right>
      <top/>
      <bottom style="thin">
        <color indexed="64"/>
      </bottom>
      <diagonal/>
    </border>
    <border>
      <left/>
      <right/>
      <top style="thin">
        <color indexed="64"/>
      </top>
      <bottom/>
      <diagonal/>
    </border>
  </borders>
  <cellStyleXfs count="7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3" fillId="0" borderId="0" applyFont="0" applyFill="0" applyBorder="0" applyAlignment="0" applyProtection="0"/>
  </cellStyleXfs>
  <cellXfs count="357">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9" borderId="10" xfId="0" applyFont="1" applyFill="1" applyBorder="1" applyAlignment="1">
      <alignment vertical="center" wrapText="1"/>
    </xf>
    <xf numFmtId="0" fontId="13"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165" fontId="8" fillId="0" borderId="2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8" fillId="9" borderId="17"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0" xfId="0" applyFont="1" applyFill="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center" vertical="center"/>
    </xf>
    <xf numFmtId="166" fontId="9" fillId="0" borderId="10"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xf>
    <xf numFmtId="0" fontId="8" fillId="6" borderId="10" xfId="0" applyFont="1" applyFill="1" applyBorder="1" applyAlignment="1">
      <alignment horizontal="left" vertical="center" wrapText="1"/>
    </xf>
    <xf numFmtId="0" fontId="8" fillId="6" borderId="5" xfId="0" applyFont="1" applyFill="1" applyBorder="1" applyAlignment="1">
      <alignment horizontal="left" vertical="center" wrapText="1"/>
    </xf>
    <xf numFmtId="165" fontId="4" fillId="7" borderId="10" xfId="0" applyNumberFormat="1" applyFont="1" applyFill="1" applyBorder="1" applyAlignment="1">
      <alignment horizontal="center" vertical="center" wrapText="1"/>
    </xf>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3"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3" xfId="0" applyFont="1" applyFill="1" applyBorder="1" applyAlignment="1" applyProtection="1">
      <alignment vertical="center" wrapText="1"/>
    </xf>
    <xf numFmtId="0" fontId="10" fillId="5" borderId="33"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8" fillId="6" borderId="24" xfId="0" applyFont="1" applyFill="1" applyBorder="1" applyAlignment="1" applyProtection="1">
      <alignment horizontal="left" vertical="center"/>
    </xf>
    <xf numFmtId="0" fontId="10" fillId="0" borderId="0" xfId="0" applyFont="1" applyAlignment="1">
      <alignment vertical="center"/>
    </xf>
    <xf numFmtId="0" fontId="10" fillId="0" borderId="0" xfId="0" applyFont="1" applyFill="1" applyAlignment="1">
      <alignment vertical="center"/>
    </xf>
    <xf numFmtId="0" fontId="8" fillId="6" borderId="21"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8" fillId="6" borderId="17" xfId="0" applyFont="1" applyFill="1" applyBorder="1" applyAlignment="1" applyProtection="1">
      <alignment horizontal="left" vertical="center"/>
    </xf>
    <xf numFmtId="0" fontId="11" fillId="5" borderId="33" xfId="0" applyFont="1" applyFill="1" applyBorder="1" applyAlignment="1" applyProtection="1">
      <alignment vertical="center" wrapText="1"/>
    </xf>
    <xf numFmtId="0" fontId="14" fillId="7" borderId="18" xfId="0" applyFont="1" applyFill="1" applyBorder="1" applyAlignment="1" applyProtection="1">
      <alignment horizontal="center" vertical="center"/>
    </xf>
    <xf numFmtId="0" fontId="20" fillId="12" borderId="17"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3"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3"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3"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4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4" fillId="14" borderId="1" xfId="0" applyFont="1" applyFill="1" applyBorder="1" applyAlignment="1">
      <alignment horizontal="center" vertical="center"/>
    </xf>
    <xf numFmtId="0" fontId="10" fillId="14" borderId="33"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3" xfId="0" applyFont="1" applyFill="1" applyBorder="1" applyAlignment="1" applyProtection="1">
      <alignment vertical="center" wrapText="1"/>
      <protection locked="0"/>
    </xf>
    <xf numFmtId="0" fontId="8" fillId="4" borderId="5" xfId="0" applyFont="1" applyFill="1" applyBorder="1" applyAlignment="1">
      <alignment horizontal="center"/>
    </xf>
    <xf numFmtId="0" fontId="8" fillId="2" borderId="36"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7" xfId="0" applyFont="1" applyFill="1" applyBorder="1" applyAlignment="1">
      <alignment horizontal="center" vertical="center"/>
    </xf>
    <xf numFmtId="0" fontId="10" fillId="10" borderId="4" xfId="0" applyFont="1" applyFill="1" applyBorder="1" applyAlignment="1" applyProtection="1">
      <alignment vertical="center" wrapText="1"/>
    </xf>
    <xf numFmtId="0" fontId="14" fillId="0" borderId="28" xfId="0" applyFont="1" applyFill="1" applyBorder="1" applyAlignment="1" applyProtection="1">
      <alignment horizontal="center" vertical="center"/>
    </xf>
    <xf numFmtId="0" fontId="14" fillId="7" borderId="3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45" xfId="0" applyFont="1" applyBorder="1" applyAlignment="1" applyProtection="1">
      <alignment horizontal="center" vertical="center"/>
    </xf>
    <xf numFmtId="0" fontId="10" fillId="10" borderId="46" xfId="0" applyFont="1" applyFill="1" applyBorder="1" applyAlignment="1" applyProtection="1">
      <alignment vertical="center" wrapText="1"/>
    </xf>
    <xf numFmtId="0" fontId="20" fillId="6" borderId="24"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0" fillId="6" borderId="5" xfId="0" applyFill="1" applyBorder="1" applyAlignment="1" applyProtection="1">
      <alignment horizontal="center" vertical="center"/>
    </xf>
    <xf numFmtId="0" fontId="14" fillId="6" borderId="21"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20" fillId="6" borderId="5" xfId="0" applyFont="1" applyFill="1" applyBorder="1" applyAlignment="1" applyProtection="1">
      <alignment horizontal="center" vertical="center"/>
    </xf>
    <xf numFmtId="0" fontId="20" fillId="6" borderId="18"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14" fillId="6" borderId="18" xfId="0" applyFont="1" applyFill="1" applyBorder="1" applyAlignment="1" applyProtection="1">
      <alignment horizontal="center" vertical="center"/>
    </xf>
    <xf numFmtId="0" fontId="10" fillId="0" borderId="33" xfId="0" applyFont="1" applyFill="1" applyBorder="1" applyAlignment="1" applyProtection="1">
      <alignment vertical="center" wrapText="1"/>
    </xf>
    <xf numFmtId="0" fontId="8" fillId="6" borderId="23" xfId="0" applyFont="1" applyFill="1" applyBorder="1" applyAlignment="1" applyProtection="1">
      <alignment horizontal="left" vertical="center"/>
    </xf>
    <xf numFmtId="0" fontId="8" fillId="6" borderId="20" xfId="0" applyFont="1" applyFill="1" applyBorder="1" applyAlignment="1" applyProtection="1">
      <alignment horizontal="left" vertical="center"/>
    </xf>
    <xf numFmtId="0" fontId="14" fillId="0" borderId="16" xfId="0" applyFont="1" applyFill="1" applyBorder="1" applyAlignment="1" applyProtection="1">
      <alignment horizontal="center" vertical="center"/>
    </xf>
    <xf numFmtId="0" fontId="14" fillId="6" borderId="44" xfId="0" applyFont="1" applyFill="1" applyBorder="1" applyAlignment="1" applyProtection="1">
      <alignment horizontal="center" vertical="center"/>
    </xf>
    <xf numFmtId="0" fontId="11" fillId="0" borderId="33" xfId="0" applyFont="1" applyFill="1" applyBorder="1" applyAlignment="1" applyProtection="1">
      <alignment vertical="center" wrapText="1"/>
    </xf>
    <xf numFmtId="0" fontId="8" fillId="7" borderId="37" xfId="0" applyFont="1" applyFill="1" applyBorder="1" applyAlignment="1">
      <alignment horizontal="center" vertical="center"/>
    </xf>
    <xf numFmtId="0" fontId="5" fillId="0" borderId="0" xfId="0" applyFont="1" applyBorder="1"/>
    <xf numFmtId="0" fontId="5" fillId="0" borderId="0" xfId="0" applyFont="1" applyFill="1" applyBorder="1"/>
    <xf numFmtId="0" fontId="14" fillId="0" borderId="45" xfId="0" applyFont="1" applyFill="1" applyBorder="1" applyAlignment="1">
      <alignment horizontal="center" vertical="center"/>
    </xf>
    <xf numFmtId="0" fontId="10" fillId="0" borderId="46" xfId="0" applyFont="1" applyFill="1" applyBorder="1" applyAlignment="1">
      <alignment vertical="center" wrapText="1"/>
    </xf>
    <xf numFmtId="0" fontId="9" fillId="0" borderId="48" xfId="0" applyFont="1" applyFill="1" applyBorder="1" applyAlignment="1" applyProtection="1">
      <alignment vertical="center" wrapText="1"/>
      <protection locked="0"/>
    </xf>
    <xf numFmtId="0" fontId="9" fillId="0" borderId="46" xfId="0" applyFont="1" applyFill="1" applyBorder="1" applyAlignment="1" applyProtection="1">
      <alignment vertical="center" wrapText="1"/>
      <protection locked="0"/>
    </xf>
    <xf numFmtId="0" fontId="0" fillId="7" borderId="17" xfId="0" applyFill="1" applyBorder="1" applyAlignment="1">
      <alignment horizontal="center" vertical="top" wrapText="1"/>
    </xf>
    <xf numFmtId="0" fontId="20" fillId="6" borderId="2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0" fillId="0" borderId="1" xfId="0" applyFont="1" applyFill="1" applyBorder="1" applyAlignment="1" applyProtection="1">
      <alignment horizontal="left" vertical="center" wrapText="1"/>
    </xf>
    <xf numFmtId="0" fontId="8" fillId="0" borderId="8" xfId="0" applyFont="1" applyBorder="1" applyAlignment="1" applyProtection="1">
      <alignment horizontal="center"/>
    </xf>
    <xf numFmtId="0" fontId="14" fillId="0" borderId="18" xfId="0" applyFont="1" applyFill="1" applyBorder="1" applyAlignment="1" applyProtection="1">
      <alignment horizontal="center" vertical="center"/>
    </xf>
    <xf numFmtId="0" fontId="20" fillId="12" borderId="18" xfId="0" applyFont="1" applyFill="1" applyBorder="1" applyAlignment="1" applyProtection="1">
      <alignment horizontal="left" vertical="center"/>
    </xf>
    <xf numFmtId="0" fontId="10" fillId="0" borderId="55" xfId="0" applyFont="1" applyFill="1" applyBorder="1" applyAlignment="1" applyProtection="1">
      <alignment horizontal="left" vertical="center" wrapText="1"/>
    </xf>
    <xf numFmtId="0" fontId="20" fillId="0" borderId="17" xfId="0" applyFont="1" applyFill="1" applyBorder="1" applyAlignment="1" applyProtection="1">
      <alignment horizontal="center" vertical="center"/>
    </xf>
    <xf numFmtId="0" fontId="10" fillId="0" borderId="38" xfId="0" applyFont="1" applyFill="1" applyBorder="1" applyAlignment="1" applyProtection="1">
      <alignment horizontal="left" vertical="center" wrapText="1"/>
    </xf>
    <xf numFmtId="1" fontId="8" fillId="0" borderId="10" xfId="0" applyNumberFormat="1" applyFont="1" applyBorder="1" applyAlignment="1">
      <alignment horizontal="center" vertical="center"/>
    </xf>
    <xf numFmtId="0" fontId="8" fillId="7" borderId="27" xfId="0" applyFont="1" applyFill="1" applyBorder="1" applyAlignment="1" applyProtection="1">
      <alignment horizontal="center" vertical="center"/>
    </xf>
    <xf numFmtId="0" fontId="11" fillId="7" borderId="18" xfId="0" applyFont="1" applyFill="1" applyBorder="1" applyAlignment="1" applyProtection="1">
      <alignment horizontal="center" vertical="top" wrapText="1"/>
    </xf>
    <xf numFmtId="0" fontId="18" fillId="7" borderId="24" xfId="0" applyFont="1" applyFill="1" applyBorder="1" applyAlignment="1" applyProtection="1">
      <alignment horizontal="center" vertical="top" wrapText="1"/>
    </xf>
    <xf numFmtId="0" fontId="18" fillId="7" borderId="21" xfId="0" applyFont="1" applyFill="1" applyBorder="1" applyAlignment="1" applyProtection="1">
      <alignment horizontal="center" vertical="top" wrapText="1"/>
    </xf>
    <xf numFmtId="0" fontId="10" fillId="6"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wrapText="1"/>
    </xf>
    <xf numFmtId="0" fontId="9" fillId="6" borderId="23" xfId="0" applyFont="1" applyFill="1" applyBorder="1" applyAlignment="1" applyProtection="1">
      <alignment horizontal="center" vertical="center" wrapText="1"/>
    </xf>
    <xf numFmtId="0" fontId="10" fillId="6" borderId="2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6" borderId="20"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0" fillId="6" borderId="7"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6" borderId="19"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0" fontId="9" fillId="6" borderId="19" xfId="0" applyFont="1" applyFill="1" applyBorder="1" applyAlignment="1" applyProtection="1">
      <alignment horizontal="center" vertical="center"/>
    </xf>
    <xf numFmtId="0" fontId="9" fillId="7" borderId="32" xfId="0" applyFont="1" applyFill="1" applyBorder="1" applyAlignment="1" applyProtection="1">
      <alignment horizontal="center" vertical="center"/>
    </xf>
    <xf numFmtId="0" fontId="9" fillId="7" borderId="52" xfId="0" applyFont="1" applyFill="1" applyBorder="1" applyAlignment="1" applyProtection="1">
      <alignment horizontal="center" vertical="center"/>
    </xf>
    <xf numFmtId="0" fontId="9" fillId="0" borderId="54"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wrapText="1"/>
    </xf>
    <xf numFmtId="0" fontId="9" fillId="12" borderId="19" xfId="0" applyFont="1" applyFill="1" applyBorder="1" applyAlignment="1" applyProtection="1">
      <alignment horizontal="left" vertical="center"/>
    </xf>
    <xf numFmtId="0" fontId="9" fillId="12" borderId="20" xfId="0" applyFont="1" applyFill="1" applyBorder="1" applyAlignment="1" applyProtection="1">
      <alignment horizontal="left" vertical="center"/>
    </xf>
    <xf numFmtId="0" fontId="9" fillId="12" borderId="20" xfId="0" applyFont="1" applyFill="1" applyBorder="1" applyAlignment="1" applyProtection="1">
      <alignment horizontal="center" vertical="center"/>
    </xf>
    <xf numFmtId="0" fontId="9" fillId="6" borderId="23"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xf>
    <xf numFmtId="0" fontId="9" fillId="0" borderId="35" xfId="0" applyFont="1" applyFill="1" applyBorder="1" applyAlignment="1" applyProtection="1">
      <alignment horizontal="center" vertical="center" wrapText="1"/>
    </xf>
    <xf numFmtId="0" fontId="9" fillId="7" borderId="40"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xf>
    <xf numFmtId="0" fontId="9" fillId="4" borderId="44" xfId="0"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7" borderId="1" xfId="0" applyFont="1" applyFill="1" applyBorder="1" applyAlignment="1" applyProtection="1">
      <alignment horizontal="left" vertical="center"/>
    </xf>
    <xf numFmtId="0" fontId="9" fillId="4" borderId="1" xfId="0" applyFont="1" applyFill="1" applyBorder="1" applyAlignment="1" applyProtection="1">
      <alignment horizontal="center" vertical="center"/>
    </xf>
    <xf numFmtId="0" fontId="9" fillId="6" borderId="53" xfId="0" applyFont="1" applyFill="1" applyBorder="1" applyAlignment="1" applyProtection="1">
      <alignment horizontal="left" vertical="center"/>
    </xf>
    <xf numFmtId="0" fontId="9" fillId="6" borderId="23" xfId="0" applyFont="1" applyFill="1" applyBorder="1" applyAlignment="1" applyProtection="1">
      <alignment horizontal="center" vertical="center"/>
    </xf>
    <xf numFmtId="0" fontId="9" fillId="0" borderId="38" xfId="0" applyFont="1" applyFill="1" applyBorder="1" applyAlignment="1" applyProtection="1">
      <alignment horizontal="center" vertical="center" wrapText="1"/>
    </xf>
    <xf numFmtId="0" fontId="10" fillId="7" borderId="55" xfId="0" applyFont="1" applyFill="1" applyBorder="1" applyAlignment="1" applyProtection="1">
      <alignment horizontal="left" vertical="center"/>
    </xf>
    <xf numFmtId="0" fontId="10" fillId="4" borderId="55" xfId="0" applyFont="1" applyFill="1" applyBorder="1" applyAlignment="1" applyProtection="1">
      <alignment horizontal="center" vertical="center"/>
    </xf>
    <xf numFmtId="0" fontId="9" fillId="2" borderId="55" xfId="0" applyFont="1" applyFill="1" applyBorder="1" applyAlignment="1" applyProtection="1">
      <alignment horizontal="left" vertical="center"/>
    </xf>
    <xf numFmtId="0" fontId="9" fillId="0" borderId="55" xfId="0" applyFont="1" applyFill="1" applyBorder="1" applyAlignment="1" applyProtection="1">
      <alignment horizontal="center" vertical="center" wrapText="1"/>
    </xf>
    <xf numFmtId="0" fontId="10" fillId="7" borderId="38" xfId="0" applyFont="1" applyFill="1" applyBorder="1" applyAlignment="1" applyProtection="1">
      <alignment horizontal="left" vertical="center"/>
    </xf>
    <xf numFmtId="0" fontId="10" fillId="4" borderId="38" xfId="0" applyFont="1" applyFill="1" applyBorder="1" applyAlignment="1" applyProtection="1">
      <alignment horizontal="center" vertical="center"/>
    </xf>
    <xf numFmtId="0" fontId="0" fillId="0" borderId="21"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8" xfId="0" applyBorder="1" applyAlignment="1" applyProtection="1">
      <alignment horizontal="center"/>
    </xf>
    <xf numFmtId="0" fontId="16" fillId="4" borderId="5" xfId="0" applyFont="1" applyFill="1" applyBorder="1" applyAlignment="1" applyProtection="1">
      <alignment horizontal="center" vertical="center"/>
    </xf>
    <xf numFmtId="0" fontId="9" fillId="2" borderId="35"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34"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16" fillId="4" borderId="1" xfId="0"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9" fillId="2" borderId="49" xfId="0" applyFont="1" applyFill="1" applyBorder="1" applyAlignment="1" applyProtection="1">
      <alignment vertical="center" wrapText="1"/>
    </xf>
    <xf numFmtId="0" fontId="14" fillId="0" borderId="0" xfId="0" applyFont="1" applyFill="1" applyBorder="1" applyAlignment="1" applyProtection="1">
      <alignment horizontal="center"/>
    </xf>
    <xf numFmtId="0" fontId="8" fillId="0" borderId="0" xfId="0" applyFont="1" applyBorder="1" applyProtection="1"/>
    <xf numFmtId="10" fontId="8" fillId="0" borderId="0" xfId="0" applyNumberFormat="1" applyFont="1" applyFill="1" applyBorder="1" applyAlignment="1" applyProtection="1">
      <alignment horizontal="center"/>
    </xf>
    <xf numFmtId="0" fontId="5" fillId="0" borderId="0" xfId="0" applyFont="1" applyBorder="1" applyProtection="1"/>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xf>
    <xf numFmtId="10" fontId="0" fillId="0" borderId="0" xfId="75" applyNumberFormat="1" applyFont="1" applyBorder="1" applyAlignment="1" applyProtection="1">
      <alignment horizontal="center"/>
    </xf>
    <xf numFmtId="0" fontId="9" fillId="0" borderId="55" xfId="0" applyFont="1" applyFill="1" applyBorder="1" applyAlignment="1" applyProtection="1">
      <alignment horizontal="left" vertical="top" wrapText="1"/>
      <protection locked="0"/>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9"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0" borderId="33"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11" borderId="33" xfId="0" applyFont="1" applyFill="1" applyBorder="1" applyAlignment="1" applyProtection="1">
      <alignment horizontal="left" vertical="top" wrapText="1"/>
      <protection locked="0"/>
    </xf>
    <xf numFmtId="0" fontId="9" fillId="5" borderId="33" xfId="0" applyFont="1" applyFill="1" applyBorder="1" applyAlignment="1" applyProtection="1">
      <alignment horizontal="left" vertical="top" wrapText="1"/>
      <protection locked="0"/>
    </xf>
    <xf numFmtId="0" fontId="9" fillId="10" borderId="46" xfId="0" applyFont="1" applyFill="1" applyBorder="1" applyAlignment="1" applyProtection="1">
      <alignment horizontal="left" vertical="top" wrapText="1"/>
      <protection locked="0"/>
    </xf>
    <xf numFmtId="0" fontId="9" fillId="7" borderId="55" xfId="0" applyFont="1" applyFill="1" applyBorder="1" applyAlignment="1" applyProtection="1">
      <alignment horizontal="left" vertical="top" wrapText="1"/>
    </xf>
    <xf numFmtId="0" fontId="9" fillId="5" borderId="3"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11" borderId="4" xfId="0" applyFont="1" applyFill="1" applyBorder="1" applyAlignment="1" applyProtection="1">
      <alignment horizontal="left" vertical="top" wrapText="1"/>
      <protection locked="0"/>
    </xf>
    <xf numFmtId="0" fontId="9" fillId="7" borderId="33"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11" borderId="50" xfId="0" applyFont="1" applyFill="1" applyBorder="1" applyAlignment="1" applyProtection="1">
      <alignment horizontal="left" vertical="top" wrapText="1"/>
      <protection locked="0"/>
    </xf>
    <xf numFmtId="0" fontId="9" fillId="7" borderId="51" xfId="0" applyFont="1" applyFill="1" applyBorder="1" applyAlignment="1" applyProtection="1">
      <alignment horizontal="left" vertical="top" wrapText="1"/>
    </xf>
    <xf numFmtId="0" fontId="9" fillId="7" borderId="32"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11" borderId="51" xfId="0" applyFont="1" applyFill="1" applyBorder="1" applyAlignment="1" applyProtection="1">
      <alignment horizontal="left" vertical="top" wrapText="1"/>
      <protection locked="0"/>
    </xf>
    <xf numFmtId="0" fontId="9" fillId="11" borderId="32" xfId="0" applyFont="1" applyFill="1" applyBorder="1" applyAlignment="1" applyProtection="1">
      <alignment horizontal="left" vertical="top" wrapText="1"/>
      <protection locked="0"/>
    </xf>
    <xf numFmtId="0" fontId="9" fillId="7" borderId="40" xfId="0" applyFont="1" applyFill="1" applyBorder="1" applyAlignment="1" applyProtection="1">
      <alignment horizontal="left" vertical="top" wrapText="1"/>
    </xf>
    <xf numFmtId="0" fontId="9" fillId="7" borderId="46"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23"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protection locked="0"/>
    </xf>
    <xf numFmtId="0" fontId="9" fillId="12" borderId="20" xfId="0" applyFont="1" applyFill="1" applyBorder="1" applyAlignment="1" applyProtection="1">
      <alignment horizontal="left" vertical="top" wrapText="1"/>
    </xf>
    <xf numFmtId="0" fontId="9" fillId="7" borderId="38" xfId="0" applyFont="1" applyFill="1" applyBorder="1" applyAlignment="1" applyProtection="1">
      <alignment horizontal="left" vertical="top" wrapText="1"/>
    </xf>
    <xf numFmtId="0" fontId="9" fillId="2" borderId="13" xfId="0" applyFont="1" applyFill="1" applyBorder="1" applyAlignment="1" applyProtection="1">
      <alignment horizontal="center" vertical="center" wrapText="1"/>
    </xf>
    <xf numFmtId="0" fontId="9" fillId="6" borderId="6"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13"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12" borderId="6" xfId="0" applyFont="1" applyFill="1" applyBorder="1" applyAlignment="1" applyProtection="1">
      <alignment horizontal="left" vertical="center"/>
    </xf>
    <xf numFmtId="0" fontId="9" fillId="6" borderId="25"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2" borderId="41" xfId="0" applyFont="1" applyFill="1" applyBorder="1" applyAlignment="1" applyProtection="1">
      <alignment horizontal="center" vertical="center" wrapText="1"/>
    </xf>
    <xf numFmtId="0" fontId="9" fillId="6" borderId="8"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38" xfId="0" applyFont="1" applyFill="1" applyBorder="1" applyAlignment="1" applyProtection="1">
      <alignment horizontal="left" vertical="center"/>
    </xf>
    <xf numFmtId="0" fontId="9" fillId="12" borderId="7" xfId="0" applyFont="1" applyFill="1" applyBorder="1" applyAlignment="1" applyProtection="1">
      <alignment horizontal="left" vertical="center"/>
    </xf>
    <xf numFmtId="0" fontId="9" fillId="2" borderId="47"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xf>
    <xf numFmtId="0" fontId="20" fillId="12" borderId="57" xfId="0" applyFont="1" applyFill="1" applyBorder="1" applyAlignment="1" applyProtection="1">
      <alignment vertical="center" wrapText="1"/>
    </xf>
    <xf numFmtId="0" fontId="15" fillId="5" borderId="46" xfId="0" applyFont="1" applyFill="1" applyBorder="1" applyAlignment="1" applyProtection="1">
      <alignment horizontal="center"/>
    </xf>
    <xf numFmtId="0" fontId="15" fillId="5" borderId="52" xfId="0" applyFont="1" applyFill="1" applyBorder="1" applyAlignment="1" applyProtection="1">
      <alignment horizontal="center"/>
    </xf>
    <xf numFmtId="0" fontId="15" fillId="2" borderId="49" xfId="0" applyFont="1" applyFill="1" applyBorder="1" applyAlignment="1" applyProtection="1">
      <alignment horizontal="center"/>
    </xf>
    <xf numFmtId="0" fontId="9" fillId="5" borderId="11" xfId="0" applyFont="1" applyFill="1" applyBorder="1" applyAlignment="1" applyProtection="1">
      <alignment horizontal="left" vertical="top" wrapText="1"/>
      <protection locked="0"/>
    </xf>
    <xf numFmtId="0" fontId="9" fillId="4" borderId="56" xfId="0" applyFont="1" applyFill="1" applyBorder="1" applyAlignment="1" applyProtection="1">
      <alignment horizontal="center" vertical="center" wrapText="1"/>
    </xf>
    <xf numFmtId="0" fontId="14" fillId="0" borderId="27" xfId="0" applyFont="1" applyBorder="1" applyAlignment="1" applyProtection="1">
      <alignment horizontal="center" vertical="center"/>
    </xf>
    <xf numFmtId="0" fontId="10" fillId="11" borderId="60" xfId="0" applyFont="1" applyFill="1" applyBorder="1" applyAlignment="1" applyProtection="1">
      <alignment vertical="center" wrapText="1"/>
    </xf>
    <xf numFmtId="0" fontId="9" fillId="11" borderId="61" xfId="0" applyFont="1" applyFill="1" applyBorder="1" applyAlignment="1" applyProtection="1">
      <alignment horizontal="left" vertical="top" wrapText="1"/>
      <protection locked="0"/>
    </xf>
    <xf numFmtId="0" fontId="9" fillId="0" borderId="61" xfId="0" applyFont="1" applyFill="1" applyBorder="1" applyAlignment="1" applyProtection="1">
      <alignment horizontal="center" vertical="center" wrapText="1"/>
    </xf>
    <xf numFmtId="0" fontId="9" fillId="11" borderId="60" xfId="0" applyFont="1" applyFill="1" applyBorder="1" applyAlignment="1" applyProtection="1">
      <alignment horizontal="left" vertical="top" wrapText="1"/>
      <protection locked="0"/>
    </xf>
    <xf numFmtId="0" fontId="9" fillId="11" borderId="62" xfId="0" applyFont="1" applyFill="1" applyBorder="1" applyAlignment="1" applyProtection="1">
      <alignment horizontal="left" vertical="top" wrapText="1"/>
      <protection locked="0"/>
    </xf>
    <xf numFmtId="0" fontId="9" fillId="4" borderId="59" xfId="0" applyFont="1" applyFill="1" applyBorder="1" applyAlignment="1" applyProtection="1">
      <alignment horizontal="center" vertical="center" wrapText="1"/>
    </xf>
    <xf numFmtId="0" fontId="9" fillId="2" borderId="63" xfId="0" applyFont="1" applyFill="1" applyBorder="1" applyAlignment="1" applyProtection="1">
      <alignment horizontal="center" vertical="center" wrapText="1"/>
    </xf>
    <xf numFmtId="0" fontId="9" fillId="7" borderId="26" xfId="0" applyFont="1" applyFill="1" applyBorder="1" applyAlignment="1" applyProtection="1">
      <alignment horizontal="center" vertical="center" wrapText="1"/>
    </xf>
    <xf numFmtId="0" fontId="9" fillId="4" borderId="64" xfId="0" applyFont="1" applyFill="1" applyBorder="1" applyAlignment="1" applyProtection="1">
      <alignment horizontal="center" vertical="center" wrapText="1"/>
    </xf>
    <xf numFmtId="0" fontId="20" fillId="6" borderId="58" xfId="0" applyFont="1" applyFill="1" applyBorder="1" applyAlignment="1" applyProtection="1">
      <alignment horizontal="center" vertical="center"/>
    </xf>
    <xf numFmtId="0" fontId="8" fillId="6" borderId="22" xfId="0" applyFont="1" applyFill="1" applyBorder="1" applyAlignment="1" applyProtection="1">
      <alignment horizontal="left" vertical="center"/>
    </xf>
    <xf numFmtId="0" fontId="9" fillId="6" borderId="65" xfId="0" applyFont="1" applyFill="1" applyBorder="1" applyAlignment="1" applyProtection="1">
      <alignment horizontal="left" vertical="top" wrapText="1"/>
    </xf>
    <xf numFmtId="0" fontId="9" fillId="6" borderId="65" xfId="0" applyFont="1" applyFill="1" applyBorder="1" applyAlignment="1" applyProtection="1">
      <alignment horizontal="left" vertical="center"/>
    </xf>
    <xf numFmtId="0" fontId="9" fillId="6" borderId="65" xfId="0" applyFont="1" applyFill="1" applyBorder="1" applyAlignment="1" applyProtection="1">
      <alignment horizontal="center" vertical="center"/>
    </xf>
    <xf numFmtId="0" fontId="9" fillId="6" borderId="41" xfId="0" applyFont="1" applyFill="1" applyBorder="1" applyAlignment="1" applyProtection="1">
      <alignment horizontal="left" vertical="center"/>
    </xf>
    <xf numFmtId="0" fontId="9" fillId="7" borderId="50" xfId="0" applyFont="1" applyFill="1" applyBorder="1" applyAlignment="1" applyProtection="1">
      <alignment horizontal="left" vertical="top" wrapText="1"/>
    </xf>
    <xf numFmtId="0" fontId="8" fillId="6" borderId="57" xfId="0" applyFont="1" applyFill="1" applyBorder="1" applyAlignment="1" applyProtection="1">
      <alignment horizontal="left" vertical="center"/>
    </xf>
    <xf numFmtId="0" fontId="9" fillId="6" borderId="53" xfId="0" applyFont="1" applyFill="1" applyBorder="1" applyAlignment="1" applyProtection="1">
      <alignment horizontal="left" vertical="top" wrapText="1"/>
    </xf>
    <xf numFmtId="0" fontId="9" fillId="6" borderId="53" xfId="0" applyFont="1" applyFill="1" applyBorder="1" applyAlignment="1" applyProtection="1">
      <alignment horizontal="center" vertical="center"/>
    </xf>
    <xf numFmtId="0" fontId="9" fillId="6" borderId="47" xfId="0" applyFont="1" applyFill="1" applyBorder="1" applyAlignment="1" applyProtection="1">
      <alignment horizontal="left" vertical="center"/>
    </xf>
    <xf numFmtId="0" fontId="20" fillId="6" borderId="22" xfId="0" applyFont="1" applyFill="1" applyBorder="1" applyAlignment="1" applyProtection="1">
      <alignment horizontal="center" vertical="center"/>
    </xf>
    <xf numFmtId="0" fontId="9" fillId="10" borderId="1" xfId="0" applyFont="1" applyFill="1" applyBorder="1" applyAlignment="1" applyProtection="1">
      <alignment horizontal="left" vertical="top" wrapText="1"/>
      <protection locked="0"/>
    </xf>
    <xf numFmtId="0" fontId="14" fillId="7" borderId="57" xfId="0" applyFont="1" applyFill="1" applyBorder="1" applyAlignment="1" applyProtection="1">
      <alignment horizontal="center" vertical="center"/>
    </xf>
    <xf numFmtId="0" fontId="20" fillId="12" borderId="57" xfId="0" applyFont="1" applyFill="1" applyBorder="1" applyAlignment="1" applyProtection="1">
      <alignment horizontal="left" vertical="center"/>
    </xf>
    <xf numFmtId="0" fontId="9" fillId="12" borderId="53" xfId="0" applyFont="1" applyFill="1" applyBorder="1" applyAlignment="1" applyProtection="1">
      <alignment horizontal="left" vertical="top" wrapText="1"/>
    </xf>
    <xf numFmtId="0" fontId="9" fillId="12" borderId="53" xfId="0" applyFont="1" applyFill="1" applyBorder="1" applyAlignment="1" applyProtection="1">
      <alignment horizontal="left" vertical="center"/>
    </xf>
    <xf numFmtId="0" fontId="9" fillId="12" borderId="53" xfId="0" applyFont="1" applyFill="1" applyBorder="1" applyAlignment="1" applyProtection="1">
      <alignment horizontal="center" vertical="center"/>
    </xf>
    <xf numFmtId="0" fontId="9" fillId="12" borderId="47" xfId="0" applyFont="1" applyFill="1" applyBorder="1" applyAlignment="1" applyProtection="1">
      <alignment horizontal="left" vertical="center"/>
    </xf>
    <xf numFmtId="0" fontId="14" fillId="7" borderId="45" xfId="0" applyFont="1" applyFill="1" applyBorder="1" applyAlignment="1" applyProtection="1">
      <alignment horizontal="center" vertical="center"/>
    </xf>
    <xf numFmtId="0" fontId="20" fillId="12" borderId="52" xfId="0" applyFont="1" applyFill="1" applyBorder="1" applyAlignment="1" applyProtection="1">
      <alignment horizontal="left" vertical="center"/>
    </xf>
    <xf numFmtId="0" fontId="8" fillId="6" borderId="65" xfId="0" applyFont="1" applyFill="1" applyBorder="1" applyAlignment="1" applyProtection="1">
      <alignment horizontal="left" vertical="center"/>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7" xfId="0" applyFont="1" applyFill="1" applyBorder="1" applyAlignment="1">
      <alignment horizontal="left" vertical="center" wrapText="1"/>
    </xf>
    <xf numFmtId="0" fontId="8" fillId="6" borderId="6"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17" xfId="0" applyFont="1" applyFill="1" applyBorder="1" applyAlignment="1">
      <alignment horizontal="center" vertical="center"/>
    </xf>
    <xf numFmtId="0" fontId="8" fillId="9" borderId="19" xfId="0" applyFont="1" applyFill="1" applyBorder="1" applyAlignment="1">
      <alignment horizontal="center" vertical="center"/>
    </xf>
    <xf numFmtId="0" fontId="8" fillId="9" borderId="6" xfId="0" applyFont="1" applyFill="1" applyBorder="1" applyAlignment="1">
      <alignment horizontal="center" vertical="center"/>
    </xf>
    <xf numFmtId="0" fontId="23" fillId="0" borderId="19" xfId="0" applyFont="1" applyBorder="1" applyAlignment="1">
      <alignment vertical="top" wrapText="1"/>
    </xf>
    <xf numFmtId="0" fontId="23" fillId="0" borderId="6" xfId="0" applyFont="1" applyBorder="1" applyAlignment="1">
      <alignment vertical="top" wrapText="1"/>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36" fillId="15" borderId="25" xfId="0" applyFont="1" applyFill="1" applyBorder="1" applyAlignment="1" applyProtection="1">
      <alignment horizontal="lef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24" xfId="0" applyFont="1" applyFill="1" applyBorder="1" applyAlignment="1" applyProtection="1">
      <alignment horizontal="left" vertical="top" wrapText="1"/>
    </xf>
    <xf numFmtId="0" fontId="27" fillId="13" borderId="23" xfId="0" applyFont="1" applyFill="1" applyBorder="1" applyAlignment="1" applyProtection="1">
      <alignment horizontal="left" vertical="top" wrapText="1"/>
    </xf>
    <xf numFmtId="0" fontId="27" fillId="13" borderId="25"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7" xfId="0" applyFont="1" applyFill="1" applyBorder="1" applyAlignment="1">
      <alignment vertical="top" wrapText="1"/>
    </xf>
    <xf numFmtId="0" fontId="18" fillId="15" borderId="38" xfId="0" applyFont="1" applyFill="1" applyBorder="1" applyAlignment="1">
      <alignment vertical="top" wrapText="1"/>
    </xf>
    <xf numFmtId="0" fontId="18" fillId="15" borderId="39" xfId="0" applyFont="1" applyFill="1" applyBorder="1" applyAlignment="1">
      <alignment vertical="top" wrapText="1"/>
    </xf>
    <xf numFmtId="0" fontId="18" fillId="2" borderId="37" xfId="0" applyFont="1" applyFill="1" applyBorder="1" applyAlignment="1">
      <alignment vertical="top" wrapText="1"/>
    </xf>
    <xf numFmtId="0" fontId="18" fillId="2" borderId="38" xfId="0" applyFont="1" applyFill="1" applyBorder="1" applyAlignment="1">
      <alignment vertical="top" wrapText="1"/>
    </xf>
    <xf numFmtId="0" fontId="18" fillId="2" borderId="39" xfId="0" applyFont="1" applyFill="1" applyBorder="1" applyAlignment="1">
      <alignment vertical="top" wrapText="1"/>
    </xf>
  </cellXfs>
  <cellStyles count="7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Percent" xfId="7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8"/>
      <c r="B1" s="316" t="s">
        <v>253</v>
      </c>
      <c r="C1" s="317"/>
      <c r="D1" s="318"/>
    </row>
    <row r="2" spans="1:4" ht="16.149999999999999" thickBot="1" x14ac:dyDescent="0.35">
      <c r="A2" s="325" t="s">
        <v>15</v>
      </c>
      <c r="B2" s="326"/>
      <c r="C2" s="326"/>
      <c r="D2" s="327"/>
    </row>
    <row r="3" spans="1:4" ht="16.149999999999999" thickBot="1" x14ac:dyDescent="0.35">
      <c r="A3" s="15" t="s">
        <v>16</v>
      </c>
      <c r="B3" s="204"/>
      <c r="C3" s="7" t="s">
        <v>17</v>
      </c>
      <c r="D3" s="205"/>
    </row>
    <row r="4" spans="1:4" ht="16.149999999999999" thickBot="1" x14ac:dyDescent="0.35">
      <c r="A4" s="16" t="s">
        <v>6</v>
      </c>
      <c r="B4" s="204"/>
      <c r="C4" s="7" t="s">
        <v>18</v>
      </c>
      <c r="D4" s="206"/>
    </row>
    <row r="5" spans="1:4" ht="16.149999999999999" thickBot="1" x14ac:dyDescent="0.35">
      <c r="A5" s="15" t="s">
        <v>7</v>
      </c>
      <c r="B5" s="204"/>
      <c r="C5" s="7" t="s">
        <v>19</v>
      </c>
      <c r="D5" s="206"/>
    </row>
    <row r="6" spans="1:4" ht="16.149999999999999" thickBot="1" x14ac:dyDescent="0.35">
      <c r="A6" s="15" t="s">
        <v>20</v>
      </c>
      <c r="B6" s="204"/>
      <c r="C6" s="17" t="s">
        <v>21</v>
      </c>
      <c r="D6" s="206"/>
    </row>
    <row r="7" spans="1:4" ht="16.5" thickBot="1" x14ac:dyDescent="0.3">
      <c r="A7" s="319" t="s">
        <v>22</v>
      </c>
      <c r="B7" s="320"/>
      <c r="C7" s="320"/>
      <c r="D7" s="321"/>
    </row>
    <row r="8" spans="1:4" ht="16.5" thickBot="1" x14ac:dyDescent="0.3">
      <c r="A8" s="18" t="s">
        <v>23</v>
      </c>
      <c r="B8" s="19"/>
      <c r="C8" s="5" t="s">
        <v>24</v>
      </c>
      <c r="D8" s="20"/>
    </row>
    <row r="9" spans="1:4" ht="16.5" thickBot="1" x14ac:dyDescent="0.3">
      <c r="A9" s="21" t="s">
        <v>8</v>
      </c>
      <c r="B9" s="6" t="s">
        <v>9</v>
      </c>
      <c r="C9" s="6" t="s">
        <v>25</v>
      </c>
      <c r="D9" s="6" t="s">
        <v>26</v>
      </c>
    </row>
    <row r="10" spans="1:4" ht="16.5" thickBot="1" x14ac:dyDescent="0.3">
      <c r="A10" s="22" t="s">
        <v>10</v>
      </c>
      <c r="B10" s="137">
        <f>'Section 1'!$I$177</f>
        <v>0</v>
      </c>
      <c r="C10" s="6">
        <v>862.5</v>
      </c>
      <c r="D10" s="6"/>
    </row>
    <row r="11" spans="1:4" ht="16.5" thickBot="1" x14ac:dyDescent="0.3">
      <c r="A11" s="22" t="s">
        <v>11</v>
      </c>
      <c r="B11" s="23">
        <f>'Section 2'!F33</f>
        <v>0</v>
      </c>
      <c r="C11" s="6">
        <v>81</v>
      </c>
      <c r="D11" s="6"/>
    </row>
    <row r="12" spans="1:4" ht="16.5" thickBot="1" x14ac:dyDescent="0.3">
      <c r="A12" s="22" t="s">
        <v>12</v>
      </c>
      <c r="B12" s="9">
        <f>B10+B11</f>
        <v>0</v>
      </c>
      <c r="C12" s="12">
        <f>SUM(C10:C11)</f>
        <v>943.5</v>
      </c>
      <c r="D12" s="12"/>
    </row>
    <row r="13" spans="1:4" ht="16.5" thickBot="1" x14ac:dyDescent="0.3">
      <c r="A13" s="22" t="s">
        <v>13</v>
      </c>
      <c r="B13" s="13">
        <f>B12/C12</f>
        <v>0</v>
      </c>
      <c r="C13" s="26"/>
      <c r="D13" s="14"/>
    </row>
    <row r="14" spans="1:4" ht="16.5" thickBot="1" x14ac:dyDescent="0.3">
      <c r="A14" s="322" t="s">
        <v>27</v>
      </c>
      <c r="B14" s="323"/>
      <c r="C14" s="323"/>
      <c r="D14" s="324"/>
    </row>
    <row r="15" spans="1:4" ht="16.5" thickBot="1" x14ac:dyDescent="0.3">
      <c r="A15" s="24" t="s">
        <v>28</v>
      </c>
      <c r="B15" s="10"/>
      <c r="C15" s="314" t="s">
        <v>29</v>
      </c>
      <c r="D15" s="315"/>
    </row>
    <row r="16" spans="1:4" ht="16.5" thickBot="1" x14ac:dyDescent="0.3">
      <c r="A16" s="24" t="s">
        <v>30</v>
      </c>
      <c r="B16" s="10"/>
      <c r="C16" s="308"/>
      <c r="D16" s="309"/>
    </row>
    <row r="17" spans="1:4" ht="16.5" thickBot="1" x14ac:dyDescent="0.3">
      <c r="A17" s="25" t="s">
        <v>31</v>
      </c>
      <c r="B17" s="10"/>
      <c r="C17" s="310"/>
      <c r="D17" s="311"/>
    </row>
    <row r="18" spans="1:4" ht="16.5" thickBot="1" x14ac:dyDescent="0.3">
      <c r="A18" s="24" t="s">
        <v>30</v>
      </c>
      <c r="B18" s="11"/>
      <c r="C18" s="312"/>
      <c r="D18" s="313"/>
    </row>
  </sheetData>
  <sheetProtection algorithmName="SHA-512" hashValue="Eu1/E5diW0Kz0cRxnXq8HH7dgBEoW/ZNF4d9NhwtGPEHlnGrdntWaVD2/ZI9vUDWm7pd/bBEUxyNhRkfyARzTA==" saltValue="QUFudp20tduV1u5VTh8MsA=="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9"/>
  <sheetViews>
    <sheetView topLeftCell="A10" zoomScaleNormal="100" workbookViewId="0">
      <selection activeCell="C10" sqref="C10"/>
    </sheetView>
  </sheetViews>
  <sheetFormatPr defaultColWidth="8.85546875" defaultRowHeight="15" x14ac:dyDescent="0.25"/>
  <cols>
    <col min="1" max="1" width="10.7109375" style="28" customWidth="1"/>
    <col min="2" max="2" width="75.7109375" style="1" customWidth="1"/>
    <col min="3" max="3" width="24.7109375" style="28" customWidth="1"/>
    <col min="4" max="4" width="6.7109375" style="28" customWidth="1"/>
    <col min="5" max="5" width="24.7109375" style="28" customWidth="1"/>
    <col min="6" max="6" width="6.7109375" style="28" customWidth="1"/>
    <col min="7" max="7" width="24.7109375" style="28" customWidth="1"/>
    <col min="8" max="8" width="6.7109375" style="28" customWidth="1"/>
    <col min="9" max="9" width="12.7109375" style="28" customWidth="1"/>
    <col min="10" max="10" width="24.7109375" style="28" customWidth="1"/>
    <col min="11" max="14" width="8.85546875" style="29"/>
  </cols>
  <sheetData>
    <row r="1" spans="1:14" s="4" customFormat="1" ht="36" customHeight="1" thickBot="1" x14ac:dyDescent="0.3">
      <c r="A1" s="138"/>
      <c r="B1" s="336" t="s">
        <v>247</v>
      </c>
      <c r="C1" s="337"/>
      <c r="D1" s="337"/>
      <c r="E1" s="337"/>
      <c r="F1" s="337"/>
      <c r="G1" s="337"/>
      <c r="H1" s="337"/>
      <c r="I1" s="337"/>
      <c r="J1" s="338"/>
      <c r="K1" s="29"/>
      <c r="L1" s="29"/>
      <c r="M1" s="29"/>
      <c r="N1" s="29"/>
    </row>
    <row r="2" spans="1:14" s="4" customFormat="1" ht="212.1" customHeight="1" thickBot="1" x14ac:dyDescent="0.3">
      <c r="A2" s="139"/>
      <c r="B2" s="330" t="s">
        <v>248</v>
      </c>
      <c r="C2" s="331"/>
      <c r="D2" s="331"/>
      <c r="E2" s="331"/>
      <c r="F2" s="331"/>
      <c r="G2" s="331"/>
      <c r="H2" s="331"/>
      <c r="I2" s="331"/>
      <c r="J2" s="332"/>
      <c r="K2" s="29"/>
      <c r="L2" s="29"/>
      <c r="M2" s="29"/>
      <c r="N2" s="29"/>
    </row>
    <row r="3" spans="1:14" s="4" customFormat="1" ht="219.95" customHeight="1" x14ac:dyDescent="0.25">
      <c r="A3" s="140"/>
      <c r="B3" s="333" t="s">
        <v>249</v>
      </c>
      <c r="C3" s="334"/>
      <c r="D3" s="334"/>
      <c r="E3" s="334"/>
      <c r="F3" s="334"/>
      <c r="G3" s="334"/>
      <c r="H3" s="334"/>
      <c r="I3" s="334"/>
      <c r="J3" s="335"/>
      <c r="K3" s="29"/>
      <c r="L3" s="29"/>
      <c r="M3" s="29"/>
      <c r="N3" s="29"/>
    </row>
    <row r="4" spans="1:14" s="4" customFormat="1" ht="230.1" customHeight="1" thickBot="1" x14ac:dyDescent="0.3">
      <c r="A4" s="141"/>
      <c r="B4" s="339" t="s">
        <v>250</v>
      </c>
      <c r="C4" s="340"/>
      <c r="D4" s="340"/>
      <c r="E4" s="340"/>
      <c r="F4" s="340"/>
      <c r="G4" s="340"/>
      <c r="H4" s="340"/>
      <c r="I4" s="340"/>
      <c r="J4" s="341"/>
      <c r="K4" s="29"/>
      <c r="L4" s="29"/>
      <c r="M4" s="29"/>
      <c r="N4" s="29"/>
    </row>
    <row r="5" spans="1:14" s="4" customFormat="1" ht="159.94999999999999" customHeight="1" thickBot="1" x14ac:dyDescent="0.3">
      <c r="A5" s="141"/>
      <c r="B5" s="345" t="s">
        <v>251</v>
      </c>
      <c r="C5" s="346"/>
      <c r="D5" s="346"/>
      <c r="E5" s="346"/>
      <c r="F5" s="346"/>
      <c r="G5" s="346"/>
      <c r="H5" s="346"/>
      <c r="I5" s="346"/>
      <c r="J5" s="347"/>
      <c r="K5" s="29"/>
      <c r="L5" s="29"/>
      <c r="M5" s="29"/>
      <c r="N5" s="29"/>
    </row>
    <row r="6" spans="1:14" s="4" customFormat="1" ht="24.95" customHeight="1" x14ac:dyDescent="0.25">
      <c r="A6" s="141"/>
      <c r="B6" s="342" t="s">
        <v>252</v>
      </c>
      <c r="C6" s="343"/>
      <c r="D6" s="343"/>
      <c r="E6" s="343"/>
      <c r="F6" s="343"/>
      <c r="G6" s="343"/>
      <c r="H6" s="343"/>
      <c r="I6" s="343"/>
      <c r="J6" s="344"/>
      <c r="K6" s="29"/>
      <c r="L6" s="29"/>
      <c r="M6" s="29"/>
      <c r="N6" s="29"/>
    </row>
    <row r="7" spans="1:14" s="36" customFormat="1" ht="24" thickBot="1" x14ac:dyDescent="0.25">
      <c r="A7" s="269" t="s">
        <v>32</v>
      </c>
      <c r="B7" s="270" t="s">
        <v>190</v>
      </c>
      <c r="C7" s="271" t="s">
        <v>36</v>
      </c>
      <c r="D7" s="271"/>
      <c r="E7" s="271" t="s">
        <v>37</v>
      </c>
      <c r="F7" s="271"/>
      <c r="G7" s="271" t="s">
        <v>38</v>
      </c>
      <c r="H7" s="271"/>
      <c r="I7" s="272" t="s">
        <v>240</v>
      </c>
      <c r="J7" s="273" t="s">
        <v>14</v>
      </c>
      <c r="K7" s="35"/>
      <c r="L7" s="35"/>
      <c r="M7" s="35"/>
      <c r="N7" s="35"/>
    </row>
    <row r="8" spans="1:14" s="36" customFormat="1" ht="22.9" customHeight="1" x14ac:dyDescent="0.25">
      <c r="A8" s="105" t="s">
        <v>203</v>
      </c>
      <c r="B8" s="51" t="s">
        <v>205</v>
      </c>
      <c r="C8" s="142"/>
      <c r="D8" s="142"/>
      <c r="E8" s="142"/>
      <c r="F8" s="142"/>
      <c r="G8" s="142"/>
      <c r="H8" s="143"/>
      <c r="I8" s="144"/>
      <c r="J8" s="145"/>
      <c r="K8" s="35"/>
      <c r="L8" s="35"/>
      <c r="M8" s="35"/>
      <c r="N8" s="35"/>
    </row>
    <row r="9" spans="1:14" s="36" customFormat="1" ht="22.9" customHeight="1" thickBot="1" x14ac:dyDescent="0.3">
      <c r="A9" s="106"/>
      <c r="B9" s="55" t="s">
        <v>204</v>
      </c>
      <c r="C9" s="146"/>
      <c r="D9" s="146"/>
      <c r="E9" s="146"/>
      <c r="F9" s="146"/>
      <c r="G9" s="146"/>
      <c r="H9" s="147"/>
      <c r="I9" s="148"/>
      <c r="J9" s="149"/>
      <c r="K9" s="35"/>
      <c r="L9" s="35"/>
      <c r="M9" s="35"/>
      <c r="N9" s="35"/>
    </row>
    <row r="10" spans="1:14" s="27" customFormat="1" ht="43.5" x14ac:dyDescent="0.25">
      <c r="A10" s="33">
        <v>1</v>
      </c>
      <c r="B10" s="47" t="s">
        <v>70</v>
      </c>
      <c r="C10" s="210"/>
      <c r="D10" s="150"/>
      <c r="E10" s="217"/>
      <c r="F10" s="150"/>
      <c r="G10" s="217"/>
      <c r="H10" s="150"/>
      <c r="I10" s="151"/>
      <c r="J10" s="253"/>
      <c r="K10" s="30"/>
      <c r="L10" s="30"/>
      <c r="M10" s="30"/>
      <c r="N10" s="30"/>
    </row>
    <row r="11" spans="1:14" s="27" customFormat="1" ht="72.75" thickBot="1" x14ac:dyDescent="0.3">
      <c r="A11" s="31">
        <v>2</v>
      </c>
      <c r="B11" s="47" t="s">
        <v>69</v>
      </c>
      <c r="C11" s="210"/>
      <c r="D11" s="150"/>
      <c r="E11" s="217"/>
      <c r="F11" s="150"/>
      <c r="G11" s="217"/>
      <c r="H11" s="150"/>
      <c r="I11" s="152"/>
      <c r="J11" s="253"/>
      <c r="K11" s="30"/>
      <c r="L11" s="30"/>
      <c r="M11" s="30"/>
      <c r="N11" s="30"/>
    </row>
    <row r="12" spans="1:14" s="27" customFormat="1" ht="144" thickBot="1" x14ac:dyDescent="0.3">
      <c r="A12" s="31">
        <v>3</v>
      </c>
      <c r="B12" s="37" t="s">
        <v>75</v>
      </c>
      <c r="C12" s="211"/>
      <c r="D12" s="153"/>
      <c r="E12" s="230"/>
      <c r="F12" s="153"/>
      <c r="G12" s="236"/>
      <c r="H12" s="154"/>
      <c r="I12" s="152">
        <f>CONCATENATE(IF(OR(D12=3,F12=3),7.5,),IF(AND(D12=2,F12=2),5,),IF(AND(D12=1,F12=1),2.5,),IF(AND(D12=0,F12=0),0,),IF(AND(D12=2,F12=1),5,),IF(AND(D12=2,F12=0),5,),IF(AND(D12=1,F12=2),5,),IF(AND(D12=1,F12=0),2.5,),IF(AND(D12=0,F12=2),5,),IF(AND(D12=0,F12=1),2.5,))+0</f>
        <v>0</v>
      </c>
      <c r="J12" s="253"/>
      <c r="K12" s="30"/>
      <c r="L12" s="30"/>
      <c r="M12" s="30"/>
      <c r="N12" s="30"/>
    </row>
    <row r="13" spans="1:14" s="27" customFormat="1" ht="72.75" thickBot="1" x14ac:dyDescent="0.3">
      <c r="A13" s="31">
        <v>4</v>
      </c>
      <c r="B13" s="39" t="s">
        <v>77</v>
      </c>
      <c r="C13" s="212"/>
      <c r="D13" s="153"/>
      <c r="E13" s="231"/>
      <c r="F13" s="153"/>
      <c r="G13" s="236"/>
      <c r="H13" s="155"/>
      <c r="I13" s="152">
        <f>CONCATENATE(IF(OR(D13=3,F13=3),7.5,),IF(AND(D13=2,F13=2),5,),IF(AND(D13=1,F13=1),2.5,),IF(AND(D13=0,F13=0),0,),IF(AND(D13=2,F13=1),5,),IF(AND(D13=2,F13=0),5,),IF(AND(D13=1,F13=2),5,),IF(AND(D13=1,F13=0),2.5,),IF(AND(D13=0,F13=2),5,),IF(AND(D13=0,F13=1),2.5,))+0</f>
        <v>0</v>
      </c>
      <c r="J13" s="253"/>
      <c r="K13" s="30"/>
      <c r="L13" s="30"/>
      <c r="M13" s="30"/>
      <c r="N13" s="30"/>
    </row>
    <row r="14" spans="1:14" s="27" customFormat="1" ht="24" thickBot="1" x14ac:dyDescent="0.3">
      <c r="A14" s="112" t="s">
        <v>203</v>
      </c>
      <c r="B14" s="56" t="s">
        <v>67</v>
      </c>
      <c r="C14" s="245"/>
      <c r="D14" s="156"/>
      <c r="E14" s="245"/>
      <c r="F14" s="156"/>
      <c r="G14" s="245"/>
      <c r="H14" s="157"/>
      <c r="I14" s="158"/>
      <c r="J14" s="254"/>
      <c r="K14" s="30"/>
      <c r="L14" s="30"/>
      <c r="M14" s="30"/>
      <c r="N14" s="30"/>
    </row>
    <row r="15" spans="1:14" s="30" customFormat="1" ht="58.5" thickBot="1" x14ac:dyDescent="0.3">
      <c r="A15" s="117">
        <v>5</v>
      </c>
      <c r="B15" s="38" t="s">
        <v>71</v>
      </c>
      <c r="C15" s="217"/>
      <c r="D15" s="150"/>
      <c r="E15" s="217"/>
      <c r="F15" s="150"/>
      <c r="G15" s="217"/>
      <c r="H15" s="150"/>
      <c r="I15" s="152"/>
      <c r="J15" s="255"/>
    </row>
    <row r="16" spans="1:14" s="27" customFormat="1" ht="101.25" thickBot="1" x14ac:dyDescent="0.3">
      <c r="A16" s="31">
        <v>6</v>
      </c>
      <c r="B16" s="49" t="s">
        <v>73</v>
      </c>
      <c r="C16" s="211"/>
      <c r="D16" s="153"/>
      <c r="E16" s="230"/>
      <c r="F16" s="153"/>
      <c r="G16" s="236"/>
      <c r="H16" s="159"/>
      <c r="I16" s="152">
        <f>CONCATENATE(IF(OR(D16=3,F16=3),7.5,),IF(AND(D16=2,F16=2),5,),IF(AND(D16=1,F16=1),2.5,),IF(AND(D16=0,F16=0),0,),IF(AND(D16=2,F16=1),5,),IF(AND(D16=2,F16=0),5,),IF(AND(D16=1,F16=2),5,),IF(AND(D16=1,F16=0),2.5,),IF(AND(D16=0,F16=2),5,),IF(AND(D16=0,F16=1),2.5,))+0</f>
        <v>0</v>
      </c>
      <c r="J16" s="256"/>
      <c r="K16" s="30"/>
      <c r="L16" s="30"/>
      <c r="M16" s="30"/>
      <c r="N16" s="30"/>
    </row>
    <row r="17" spans="1:14" s="27" customFormat="1" ht="58.5" thickBot="1" x14ac:dyDescent="0.3">
      <c r="A17" s="32">
        <v>7</v>
      </c>
      <c r="B17" s="40" t="s">
        <v>76</v>
      </c>
      <c r="C17" s="213"/>
      <c r="D17" s="153"/>
      <c r="E17" s="223"/>
      <c r="F17" s="153"/>
      <c r="G17" s="235"/>
      <c r="H17" s="160"/>
      <c r="I17" s="152">
        <f>CONCATENATE(IF(OR(D17=3,F17=3),7.5,),IF(AND(D17=2,F17=2),5,),IF(AND(D17=1,F17=1),2.5,),IF(AND(D17=0,F17=0),0,),IF(AND(D17=2,F17=1),5,),IF(AND(D17=2,F17=0),5,),IF(AND(D17=1,F17=2),5,),IF(AND(D17=1,F17=0),2.5,),IF(AND(D17=0,F17=2),5,),IF(AND(D17=0,F17=1),2.5,))+0</f>
        <v>0</v>
      </c>
      <c r="J17" s="257"/>
      <c r="K17" s="30"/>
      <c r="L17" s="30"/>
      <c r="M17" s="30"/>
      <c r="N17" s="30"/>
    </row>
    <row r="18" spans="1:14" s="27" customFormat="1" ht="24" thickBot="1" x14ac:dyDescent="0.3">
      <c r="A18" s="112" t="s">
        <v>203</v>
      </c>
      <c r="B18" s="56" t="s">
        <v>68</v>
      </c>
      <c r="C18" s="245"/>
      <c r="D18" s="156"/>
      <c r="E18" s="245"/>
      <c r="F18" s="156"/>
      <c r="G18" s="245"/>
      <c r="H18" s="157"/>
      <c r="I18" s="158"/>
      <c r="J18" s="254"/>
      <c r="K18" s="30"/>
      <c r="L18" s="30"/>
      <c r="M18" s="30"/>
      <c r="N18" s="30"/>
    </row>
    <row r="19" spans="1:14" s="27" customFormat="1" ht="86.25" x14ac:dyDescent="0.25">
      <c r="A19" s="276">
        <v>8</v>
      </c>
      <c r="B19" s="277" t="s">
        <v>72</v>
      </c>
      <c r="C19" s="278"/>
      <c r="D19" s="279"/>
      <c r="E19" s="280"/>
      <c r="F19" s="279"/>
      <c r="G19" s="281"/>
      <c r="H19" s="161"/>
      <c r="I19" s="282"/>
      <c r="J19" s="283"/>
      <c r="K19" s="30"/>
      <c r="L19" s="30"/>
      <c r="M19" s="30"/>
      <c r="N19" s="30"/>
    </row>
    <row r="20" spans="1:14" s="27" customFormat="1" ht="144" thickBot="1" x14ac:dyDescent="0.3">
      <c r="A20" s="32">
        <v>9</v>
      </c>
      <c r="B20" s="43" t="s">
        <v>74</v>
      </c>
      <c r="C20" s="274"/>
      <c r="D20" s="153"/>
      <c r="E20" s="227"/>
      <c r="F20" s="153"/>
      <c r="G20" s="243"/>
      <c r="H20" s="154"/>
      <c r="I20" s="275">
        <f>CONCATENATE(IF(OR(D20=3,F20=3),7,),IF(AND(D20=2,F20=2),4.67,),IF(AND(D20=1,F20=1),2.33,),IF(AND(D20=0,F20=0),0,),IF(AND(D20=2,F20=1),4.67,),IF(AND(D20=2,F20=0),4.67,),IF(AND(D20=1,F20=2),4.67,),IF(AND(D20=1,F20=0),2.33,),IF(AND(D20=0,F20=2),4.67,),IF(AND(D20=0,F20=1),2.33,))+0</f>
        <v>0</v>
      </c>
      <c r="J20" s="263"/>
      <c r="K20" s="30"/>
      <c r="L20" s="30"/>
      <c r="M20" s="30"/>
      <c r="N20" s="30"/>
    </row>
    <row r="21" spans="1:14" s="52" customFormat="1" ht="58.5" thickBot="1" x14ac:dyDescent="0.3">
      <c r="A21" s="31">
        <v>10</v>
      </c>
      <c r="B21" s="109" t="s">
        <v>191</v>
      </c>
      <c r="C21" s="215"/>
      <c r="D21" s="162"/>
      <c r="E21" s="233"/>
      <c r="F21" s="154"/>
      <c r="G21" s="239"/>
      <c r="H21" s="154"/>
      <c r="I21" s="163">
        <f>IF(D21=1,1,0)+0</f>
        <v>0</v>
      </c>
      <c r="J21" s="259"/>
      <c r="K21" s="53"/>
      <c r="L21" s="53"/>
      <c r="M21" s="53"/>
      <c r="N21" s="53"/>
    </row>
    <row r="22" spans="1:14" s="27" customFormat="1" ht="44.25" thickBot="1" x14ac:dyDescent="0.3">
      <c r="A22" s="33">
        <v>11</v>
      </c>
      <c r="B22" s="97" t="s">
        <v>78</v>
      </c>
      <c r="C22" s="216"/>
      <c r="D22" s="153"/>
      <c r="E22" s="218"/>
      <c r="F22" s="153"/>
      <c r="G22" s="238"/>
      <c r="H22" s="164"/>
      <c r="I22" s="152">
        <f>CONCATENATE(IF(OR(D22=3,F22=3),7,),IF(AND(D22=2,F22=2),4.67,),IF(AND(D22=1,F22=1),2.33,),IF(AND(D22=0,F22=0),0,),IF(AND(D22=2,F22=1),4.67,),IF(AND(D22=2,F22=0),4.67,),IF(AND(D22=1,F22=2),4.67,),IF(AND(D22=1,F22=0),2.33,),IF(AND(D22=0,F22=2),4.67,),IF(AND(D22=0,F22=1),2.33,))+0</f>
        <v>0</v>
      </c>
      <c r="J22" s="258"/>
      <c r="K22" s="30"/>
      <c r="L22" s="30"/>
      <c r="M22" s="30"/>
      <c r="N22" s="30"/>
    </row>
    <row r="23" spans="1:14" s="27" customFormat="1" ht="27" thickBot="1" x14ac:dyDescent="0.3">
      <c r="A23" s="99"/>
      <c r="B23" s="59" t="s">
        <v>168</v>
      </c>
      <c r="C23" s="246"/>
      <c r="D23" s="165"/>
      <c r="E23" s="246"/>
      <c r="F23" s="165"/>
      <c r="G23" s="246"/>
      <c r="H23" s="166"/>
      <c r="I23" s="167"/>
      <c r="J23" s="260"/>
      <c r="K23" s="30"/>
      <c r="L23" s="30"/>
      <c r="M23" s="30"/>
      <c r="N23" s="30"/>
    </row>
    <row r="24" spans="1:14" s="27" customFormat="1" ht="24" thickBot="1" x14ac:dyDescent="0.3">
      <c r="A24" s="105" t="s">
        <v>203</v>
      </c>
      <c r="B24" s="56" t="s">
        <v>79</v>
      </c>
      <c r="C24" s="245"/>
      <c r="D24" s="156"/>
      <c r="E24" s="245"/>
      <c r="F24" s="156"/>
      <c r="G24" s="245"/>
      <c r="H24" s="156"/>
      <c r="I24" s="158"/>
      <c r="J24" s="254"/>
      <c r="K24" s="30"/>
      <c r="L24" s="30"/>
      <c r="M24" s="30"/>
      <c r="N24" s="30"/>
    </row>
    <row r="25" spans="1:14" s="27" customFormat="1" ht="58.5" thickBot="1" x14ac:dyDescent="0.3">
      <c r="A25" s="31">
        <v>12</v>
      </c>
      <c r="B25" s="38" t="s">
        <v>83</v>
      </c>
      <c r="C25" s="210"/>
      <c r="D25" s="150"/>
      <c r="E25" s="217"/>
      <c r="F25" s="150"/>
      <c r="G25" s="217"/>
      <c r="H25" s="150"/>
      <c r="I25" s="152"/>
      <c r="J25" s="253"/>
      <c r="K25" s="30"/>
      <c r="L25" s="30"/>
      <c r="M25" s="30"/>
      <c r="N25" s="30"/>
    </row>
    <row r="26" spans="1:14" s="27" customFormat="1" ht="101.25" thickBot="1" x14ac:dyDescent="0.3">
      <c r="A26" s="31">
        <v>13</v>
      </c>
      <c r="B26" s="37" t="s">
        <v>91</v>
      </c>
      <c r="C26" s="211"/>
      <c r="D26" s="153"/>
      <c r="E26" s="230"/>
      <c r="F26" s="153"/>
      <c r="G26" s="236"/>
      <c r="H26" s="154"/>
      <c r="I26" s="152">
        <f>CONCATENATE(IF(OR(D26=3,F26=3),7.5,),IF(AND(D26=2,F26=2),5,),IF(AND(D26=1,F26=1),2.5,),IF(AND(D26=0,F26=0),0,),IF(AND(D26=2,F26=1),5,),IF(AND(D26=2,F26=0),5,),IF(AND(D26=1,F26=2),5,),IF(AND(D26=1,F26=0),2.5,),IF(AND(D26=0,F26=2),5,),IF(AND(D26=0,F26=1),2.5,))+0</f>
        <v>0</v>
      </c>
      <c r="J26" s="253"/>
      <c r="K26" s="30"/>
      <c r="L26" s="30"/>
      <c r="M26" s="30"/>
      <c r="N26" s="30"/>
    </row>
    <row r="27" spans="1:14" s="27" customFormat="1" ht="44.25" thickBot="1" x14ac:dyDescent="0.3">
      <c r="A27" s="31">
        <v>14</v>
      </c>
      <c r="B27" s="42" t="s">
        <v>97</v>
      </c>
      <c r="C27" s="216"/>
      <c r="D27" s="153"/>
      <c r="E27" s="218"/>
      <c r="F27" s="153"/>
      <c r="G27" s="240"/>
      <c r="H27" s="155"/>
      <c r="I27" s="152">
        <f>CONCATENATE(IF(OR(D27=3,F27=3),7.5,),IF(AND(D27=2,F27=2),5,),IF(AND(D27=1,F27=1),2.5,),IF(AND(D27=0,F27=0),0,),IF(AND(D27=2,F27=1),5,),IF(AND(D27=2,F27=0),5,),IF(AND(D27=1,F27=2),5,),IF(AND(D27=1,F27=0),2.5,),IF(AND(D27=0,F27=2),5,),IF(AND(D27=0,F27=1),2.5,))+0</f>
        <v>0</v>
      </c>
      <c r="J27" s="258"/>
      <c r="K27" s="30"/>
      <c r="L27" s="30"/>
      <c r="M27" s="30"/>
      <c r="N27" s="30"/>
    </row>
    <row r="28" spans="1:14" s="27" customFormat="1" ht="23.1" customHeight="1" x14ac:dyDescent="0.25">
      <c r="A28" s="105" t="s">
        <v>203</v>
      </c>
      <c r="B28" s="51" t="s">
        <v>207</v>
      </c>
      <c r="C28" s="247"/>
      <c r="D28" s="168"/>
      <c r="E28" s="247"/>
      <c r="F28" s="168"/>
      <c r="G28" s="247"/>
      <c r="H28" s="169"/>
      <c r="I28" s="170"/>
      <c r="J28" s="261"/>
      <c r="K28" s="30"/>
      <c r="L28" s="30"/>
      <c r="M28" s="30"/>
      <c r="N28" s="30"/>
    </row>
    <row r="29" spans="1:14" s="27" customFormat="1" ht="23.1" customHeight="1" thickBot="1" x14ac:dyDescent="0.3">
      <c r="A29" s="107"/>
      <c r="B29" s="55" t="s">
        <v>206</v>
      </c>
      <c r="C29" s="248"/>
      <c r="D29" s="157"/>
      <c r="E29" s="248"/>
      <c r="F29" s="157"/>
      <c r="G29" s="248"/>
      <c r="H29" s="157"/>
      <c r="I29" s="170"/>
      <c r="J29" s="262"/>
      <c r="K29" s="30"/>
      <c r="L29" s="30"/>
      <c r="M29" s="30"/>
      <c r="N29" s="30"/>
    </row>
    <row r="30" spans="1:14" s="27" customFormat="1" ht="72" x14ac:dyDescent="0.25">
      <c r="A30" s="31">
        <v>15</v>
      </c>
      <c r="B30" s="38" t="s">
        <v>82</v>
      </c>
      <c r="C30" s="210"/>
      <c r="D30" s="150"/>
      <c r="E30" s="217"/>
      <c r="F30" s="150"/>
      <c r="G30" s="217"/>
      <c r="H30" s="150"/>
      <c r="I30" s="151"/>
      <c r="J30" s="253"/>
      <c r="K30" s="30"/>
      <c r="L30" s="30"/>
      <c r="M30" s="30"/>
      <c r="N30" s="30"/>
    </row>
    <row r="31" spans="1:14" s="27" customFormat="1" ht="58.5" thickBot="1" x14ac:dyDescent="0.3">
      <c r="A31" s="31">
        <v>16</v>
      </c>
      <c r="B31" s="41" t="s">
        <v>84</v>
      </c>
      <c r="C31" s="210"/>
      <c r="D31" s="150"/>
      <c r="E31" s="217"/>
      <c r="F31" s="150"/>
      <c r="G31" s="217"/>
      <c r="H31" s="150"/>
      <c r="I31" s="152"/>
      <c r="J31" s="253"/>
      <c r="K31" s="30"/>
      <c r="L31" s="30"/>
      <c r="M31" s="30"/>
      <c r="N31" s="30"/>
    </row>
    <row r="32" spans="1:14" s="27" customFormat="1" ht="144" thickBot="1" x14ac:dyDescent="0.3">
      <c r="A32" s="31">
        <v>17</v>
      </c>
      <c r="B32" s="37" t="s">
        <v>94</v>
      </c>
      <c r="C32" s="211"/>
      <c r="D32" s="153"/>
      <c r="E32" s="230"/>
      <c r="F32" s="153"/>
      <c r="G32" s="236"/>
      <c r="H32" s="154"/>
      <c r="I32" s="152">
        <f>CONCATENATE(IF(OR(D32=3,F32=3),7.5,),IF(AND(D32=2,F32=2),5,),IF(AND(D32=1,F32=1),2.5,),IF(AND(D32=0,F32=0),0,),IF(AND(D32=2,F32=1),5,),IF(AND(D32=2,F32=0),5,),IF(AND(D32=1,F32=2),5,),IF(AND(D32=1,F32=0),2.5,),IF(AND(D32=0,F32=2),5,),IF(AND(D32=0,F32=1),2.5,))+0</f>
        <v>0</v>
      </c>
      <c r="J32" s="253"/>
      <c r="K32" s="30"/>
      <c r="L32" s="30"/>
      <c r="M32" s="30"/>
      <c r="N32" s="30"/>
    </row>
    <row r="33" spans="1:14" s="27" customFormat="1" ht="43.5" x14ac:dyDescent="0.25">
      <c r="A33" s="31">
        <v>18</v>
      </c>
      <c r="B33" s="40" t="s">
        <v>96</v>
      </c>
      <c r="C33" s="212"/>
      <c r="D33" s="153"/>
      <c r="E33" s="231"/>
      <c r="F33" s="153"/>
      <c r="G33" s="236"/>
      <c r="H33" s="284"/>
      <c r="I33" s="285">
        <f>CONCATENATE(IF(OR(D33=3,F33=3),7.5,),IF(AND(D33=2,F33=2),5,),IF(AND(D33=1,F33=1),2.5,),IF(AND(D33=0,F33=0),0,),IF(AND(D33=2,F33=1),5,),IF(AND(D33=2,F33=0),5,),IF(AND(D33=1,F33=2),5,),IF(AND(D33=1,F33=0),2.5,),IF(AND(D33=0,F33=2),5,),IF(AND(D33=0,F33=1),2.5,))+0</f>
        <v>0</v>
      </c>
      <c r="J33" s="253"/>
      <c r="K33" s="30"/>
      <c r="L33" s="30"/>
      <c r="M33" s="30"/>
      <c r="N33" s="30"/>
    </row>
    <row r="34" spans="1:14" s="27" customFormat="1" ht="23.25" x14ac:dyDescent="0.25">
      <c r="A34" s="286" t="s">
        <v>203</v>
      </c>
      <c r="B34" s="287" t="s">
        <v>209</v>
      </c>
      <c r="C34" s="288"/>
      <c r="D34" s="289"/>
      <c r="E34" s="288"/>
      <c r="F34" s="289"/>
      <c r="G34" s="288"/>
      <c r="H34" s="289"/>
      <c r="I34" s="290"/>
      <c r="J34" s="291"/>
      <c r="K34" s="30"/>
      <c r="L34" s="30"/>
      <c r="M34" s="30"/>
      <c r="N34" s="30"/>
    </row>
    <row r="35" spans="1:14" s="27" customFormat="1" ht="27" thickBot="1" x14ac:dyDescent="0.3">
      <c r="A35" s="108"/>
      <c r="B35" s="55" t="s">
        <v>208</v>
      </c>
      <c r="C35" s="248"/>
      <c r="D35" s="157"/>
      <c r="E35" s="248"/>
      <c r="F35" s="157"/>
      <c r="G35" s="248"/>
      <c r="H35" s="157"/>
      <c r="I35" s="170"/>
      <c r="J35" s="262"/>
      <c r="K35" s="30"/>
      <c r="L35" s="30"/>
      <c r="M35" s="30"/>
      <c r="N35" s="30"/>
    </row>
    <row r="36" spans="1:14" s="27" customFormat="1" ht="57.75" x14ac:dyDescent="0.25">
      <c r="A36" s="33">
        <v>19</v>
      </c>
      <c r="B36" s="38" t="s">
        <v>238</v>
      </c>
      <c r="C36" s="210"/>
      <c r="D36" s="150"/>
      <c r="E36" s="217"/>
      <c r="F36" s="150"/>
      <c r="G36" s="217"/>
      <c r="H36" s="150"/>
      <c r="I36" s="151"/>
      <c r="J36" s="253"/>
      <c r="K36" s="30"/>
      <c r="L36" s="30"/>
      <c r="M36" s="30"/>
      <c r="N36" s="30"/>
    </row>
    <row r="37" spans="1:14" s="27" customFormat="1" ht="115.5" thickBot="1" x14ac:dyDescent="0.3">
      <c r="A37" s="31">
        <v>20</v>
      </c>
      <c r="B37" s="41" t="s">
        <v>239</v>
      </c>
      <c r="C37" s="210"/>
      <c r="D37" s="150"/>
      <c r="E37" s="217"/>
      <c r="F37" s="150"/>
      <c r="G37" s="217"/>
      <c r="H37" s="150"/>
      <c r="I37" s="152"/>
      <c r="J37" s="253"/>
      <c r="K37" s="30"/>
      <c r="L37" s="30"/>
      <c r="M37" s="30"/>
      <c r="N37" s="30"/>
    </row>
    <row r="38" spans="1:14" s="27" customFormat="1" ht="101.25" thickBot="1" x14ac:dyDescent="0.3">
      <c r="A38" s="31">
        <v>21</v>
      </c>
      <c r="B38" s="37" t="s">
        <v>90</v>
      </c>
      <c r="C38" s="211"/>
      <c r="D38" s="153"/>
      <c r="E38" s="230"/>
      <c r="F38" s="153"/>
      <c r="G38" s="236"/>
      <c r="H38" s="154"/>
      <c r="I38" s="152">
        <f>CONCATENATE(IF(OR(D38=3,F38=3),7.5,),IF(AND(D38=2,F38=2),5,),IF(AND(D38=1,F38=1),2.5,),IF(AND(D38=0,F38=0),0,),IF(AND(D38=2,F38=1),5,),IF(AND(D38=2,F38=0),5,),IF(AND(D38=1,F38=2),5,),IF(AND(D38=1,F38=0),2.5,),IF(AND(D38=0,F38=2),5,),IF(AND(D38=0,F38=1),2.5,))+0</f>
        <v>0</v>
      </c>
      <c r="J38" s="253"/>
      <c r="K38" s="30"/>
      <c r="L38" s="30"/>
      <c r="M38" s="30"/>
      <c r="N38" s="30"/>
    </row>
    <row r="39" spans="1:14" s="27" customFormat="1" ht="58.5" thickBot="1" x14ac:dyDescent="0.3">
      <c r="A39" s="31">
        <v>22</v>
      </c>
      <c r="B39" s="42" t="s">
        <v>98</v>
      </c>
      <c r="C39" s="216"/>
      <c r="D39" s="153"/>
      <c r="E39" s="218"/>
      <c r="F39" s="153"/>
      <c r="G39" s="240"/>
      <c r="H39" s="155"/>
      <c r="I39" s="152">
        <f>CONCATENATE(IF(OR(D39=3,F39=3),7.5,),IF(AND(D39=2,F39=2),5,),IF(AND(D39=1,F39=1),2.5,),IF(AND(D39=0,F39=0),0,),IF(AND(D39=2,F39=1),5,),IF(AND(D39=2,F39=0),5,),IF(AND(D39=1,F39=2),5,),IF(AND(D39=1,F39=0),2.5,),IF(AND(D39=0,F39=2),5,),IF(AND(D39=0,F39=1),2.5,))+0</f>
        <v>0</v>
      </c>
      <c r="J39" s="258"/>
      <c r="K39" s="30"/>
      <c r="L39" s="30"/>
      <c r="M39" s="30"/>
      <c r="N39" s="30"/>
    </row>
    <row r="40" spans="1:14" s="27" customFormat="1" ht="23.1" customHeight="1" thickBot="1" x14ac:dyDescent="0.3">
      <c r="A40" s="105" t="s">
        <v>203</v>
      </c>
      <c r="B40" s="56" t="s">
        <v>80</v>
      </c>
      <c r="C40" s="245"/>
      <c r="D40" s="156"/>
      <c r="E40" s="245"/>
      <c r="F40" s="156"/>
      <c r="G40" s="245"/>
      <c r="H40" s="157"/>
      <c r="I40" s="158"/>
      <c r="J40" s="254"/>
      <c r="K40" s="30"/>
      <c r="L40" s="30"/>
      <c r="M40" s="30"/>
      <c r="N40" s="30"/>
    </row>
    <row r="41" spans="1:14" s="27" customFormat="1" ht="44.25" thickBot="1" x14ac:dyDescent="0.3">
      <c r="A41" s="31">
        <v>23</v>
      </c>
      <c r="B41" s="38" t="s">
        <v>87</v>
      </c>
      <c r="C41" s="217"/>
      <c r="D41" s="150"/>
      <c r="E41" s="217"/>
      <c r="F41" s="150"/>
      <c r="G41" s="237"/>
      <c r="H41" s="161"/>
      <c r="I41" s="152"/>
      <c r="J41" s="253"/>
      <c r="K41" s="30"/>
      <c r="L41" s="30"/>
      <c r="M41" s="30"/>
      <c r="N41" s="30"/>
    </row>
    <row r="42" spans="1:14" s="27" customFormat="1" ht="144.75" thickBot="1" x14ac:dyDescent="0.3">
      <c r="A42" s="34">
        <v>24</v>
      </c>
      <c r="B42" s="44" t="s">
        <v>93</v>
      </c>
      <c r="C42" s="214"/>
      <c r="D42" s="153"/>
      <c r="E42" s="232"/>
      <c r="F42" s="153"/>
      <c r="G42" s="238"/>
      <c r="H42" s="154"/>
      <c r="I42" s="152">
        <f>CONCATENATE(IF(OR(D42=3,F42=3),7,),IF(AND(D42=2,F42=2),4.67,),IF(AND(D42=1,F42=1),2.33,),IF(AND(D42=0,F42=0),0,),IF(AND(D42=2,F42=1),4.67,),IF(AND(D42=2,F42=0),4.67,),IF(AND(D42=1,F42=2),4.67,),IF(AND(D42=1,F42=0),2.33,),IF(AND(D42=0,F42=2),4.67,),IF(AND(D42=0,F42=1),2.33,))+0</f>
        <v>0</v>
      </c>
      <c r="J42" s="258"/>
      <c r="K42" s="30"/>
      <c r="L42" s="30"/>
      <c r="M42" s="30"/>
      <c r="N42" s="30"/>
    </row>
    <row r="43" spans="1:14" s="52" customFormat="1" ht="58.5" thickBot="1" x14ac:dyDescent="0.3">
      <c r="A43" s="31">
        <v>25</v>
      </c>
      <c r="B43" s="109" t="s">
        <v>192</v>
      </c>
      <c r="C43" s="215"/>
      <c r="D43" s="162"/>
      <c r="E43" s="233"/>
      <c r="F43" s="154"/>
      <c r="G43" s="239"/>
      <c r="H43" s="154"/>
      <c r="I43" s="163">
        <f>IF(D43=1,1,0)+0</f>
        <v>0</v>
      </c>
      <c r="J43" s="259"/>
      <c r="K43" s="53"/>
      <c r="L43" s="53"/>
      <c r="M43" s="53"/>
      <c r="N43" s="53"/>
    </row>
    <row r="44" spans="1:14" s="27" customFormat="1" ht="43.5" x14ac:dyDescent="0.25">
      <c r="A44" s="33">
        <v>26</v>
      </c>
      <c r="B44" s="39" t="s">
        <v>99</v>
      </c>
      <c r="C44" s="231"/>
      <c r="D44" s="153"/>
      <c r="E44" s="231"/>
      <c r="F44" s="153"/>
      <c r="G44" s="292"/>
      <c r="H44" s="284"/>
      <c r="I44" s="285">
        <f>CONCATENATE(IF(OR(D44=3,F44=3),7,),IF(AND(D44=2,F44=2),4.67,),IF(AND(D44=1,F44=1),2.33,),IF(AND(D44=0,F44=0),0,),IF(AND(D44=2,F44=1),4.67,),IF(AND(D44=2,F44=0),4.67,),IF(AND(D44=1,F44=2),4.67,),IF(AND(D44=1,F44=0),2.33,),IF(AND(D44=0,F44=2),4.67,),IF(AND(D44=0,F44=1),2.33,))+0</f>
        <v>0</v>
      </c>
      <c r="J44" s="253"/>
      <c r="K44" s="30"/>
      <c r="L44" s="30"/>
      <c r="M44" s="30"/>
      <c r="N44" s="30"/>
    </row>
    <row r="45" spans="1:14" s="27" customFormat="1" ht="24" thickBot="1" x14ac:dyDescent="0.3">
      <c r="A45" s="286" t="s">
        <v>203</v>
      </c>
      <c r="B45" s="293" t="s">
        <v>81</v>
      </c>
      <c r="C45" s="294"/>
      <c r="D45" s="178"/>
      <c r="E45" s="294"/>
      <c r="F45" s="178"/>
      <c r="G45" s="294"/>
      <c r="H45" s="178"/>
      <c r="I45" s="295"/>
      <c r="J45" s="296"/>
      <c r="K45" s="30"/>
      <c r="L45" s="30"/>
      <c r="M45" s="30"/>
      <c r="N45" s="30"/>
    </row>
    <row r="46" spans="1:14" s="27" customFormat="1" ht="158.25" thickBot="1" x14ac:dyDescent="0.3">
      <c r="A46" s="31">
        <v>27</v>
      </c>
      <c r="B46" s="38" t="s">
        <v>86</v>
      </c>
      <c r="C46" s="210"/>
      <c r="D46" s="150"/>
      <c r="E46" s="217"/>
      <c r="F46" s="150"/>
      <c r="G46" s="217"/>
      <c r="H46" s="150"/>
      <c r="I46" s="152"/>
      <c r="J46" s="253"/>
      <c r="K46" s="30"/>
      <c r="L46" s="30"/>
      <c r="M46" s="30"/>
      <c r="N46" s="30"/>
    </row>
    <row r="47" spans="1:14" s="27" customFormat="1" ht="129.75" thickBot="1" x14ac:dyDescent="0.3">
      <c r="A47" s="31">
        <v>28</v>
      </c>
      <c r="B47" s="44" t="s">
        <v>92</v>
      </c>
      <c r="C47" s="219"/>
      <c r="D47" s="153"/>
      <c r="E47" s="222"/>
      <c r="F47" s="153"/>
      <c r="G47" s="233"/>
      <c r="H47" s="154"/>
      <c r="I47" s="152">
        <f>CONCATENATE(IF(OR(D47=3,F47=3),7.5,),IF(AND(D47=2,F47=2),5,),IF(AND(D47=1,F47=1),2.5,),IF(AND(D47=0,F47=0),0,),IF(AND(D47=2,F47=1),5,),IF(AND(D47=2,F47=0),5,),IF(AND(D47=1,F47=2),5,),IF(AND(D47=1,F47=0),2.5,),IF(AND(D47=0,F47=2),5,),IF(AND(D47=0,F47=1),2.5,))+0</f>
        <v>0</v>
      </c>
      <c r="J47" s="259"/>
      <c r="K47" s="30"/>
      <c r="L47" s="30"/>
      <c r="M47" s="30"/>
      <c r="N47" s="30"/>
    </row>
    <row r="48" spans="1:14" s="27" customFormat="1" ht="58.5" thickBot="1" x14ac:dyDescent="0.3">
      <c r="A48" s="31">
        <v>29</v>
      </c>
      <c r="B48" s="42" t="s">
        <v>100</v>
      </c>
      <c r="C48" s="213"/>
      <c r="D48" s="153"/>
      <c r="E48" s="223"/>
      <c r="F48" s="153"/>
      <c r="G48" s="235"/>
      <c r="H48" s="155"/>
      <c r="I48" s="152">
        <f>CONCATENATE(IF(OR(D48=3,F48=3),7.5,),IF(AND(D48=2,F48=2),5,),IF(AND(D48=1,F48=1),2.5,),IF(AND(D48=0,F48=0),0,),IF(AND(D48=2,F48=1),5,),IF(AND(D48=2,F48=0),5,),IF(AND(D48=1,F48=2),5,),IF(AND(D48=1,F48=0),2.5,),IF(AND(D48=0,F48=2),5,),IF(AND(D48=0,F48=1),2.5,))+0</f>
        <v>0</v>
      </c>
      <c r="J48" s="263"/>
      <c r="K48" s="30"/>
      <c r="L48" s="30"/>
      <c r="M48" s="30"/>
      <c r="N48" s="30"/>
    </row>
    <row r="49" spans="1:14" s="27" customFormat="1" ht="23.1" customHeight="1" x14ac:dyDescent="0.25">
      <c r="A49" s="104" t="s">
        <v>203</v>
      </c>
      <c r="B49" s="51" t="s">
        <v>211</v>
      </c>
      <c r="C49" s="247"/>
      <c r="D49" s="168"/>
      <c r="E49" s="247"/>
      <c r="F49" s="168"/>
      <c r="G49" s="247"/>
      <c r="H49" s="169"/>
      <c r="I49" s="170"/>
      <c r="J49" s="261"/>
      <c r="K49" s="30"/>
      <c r="L49" s="30"/>
      <c r="M49" s="30"/>
      <c r="N49" s="30"/>
    </row>
    <row r="50" spans="1:14" s="52" customFormat="1" ht="23.1" customHeight="1" thickBot="1" x14ac:dyDescent="0.3">
      <c r="A50" s="111"/>
      <c r="B50" s="55" t="s">
        <v>210</v>
      </c>
      <c r="C50" s="248"/>
      <c r="D50" s="157"/>
      <c r="E50" s="248"/>
      <c r="F50" s="157"/>
      <c r="G50" s="248"/>
      <c r="H50" s="157"/>
      <c r="I50" s="170"/>
      <c r="J50" s="262"/>
      <c r="K50" s="53"/>
      <c r="L50" s="53"/>
      <c r="M50" s="53"/>
      <c r="N50" s="53"/>
    </row>
    <row r="51" spans="1:14" s="27" customFormat="1" ht="72" x14ac:dyDescent="0.25">
      <c r="A51" s="34">
        <v>30</v>
      </c>
      <c r="B51" s="48" t="s">
        <v>85</v>
      </c>
      <c r="C51" s="220"/>
      <c r="D51" s="150"/>
      <c r="E51" s="234"/>
      <c r="F51" s="150"/>
      <c r="G51" s="234"/>
      <c r="H51" s="150"/>
      <c r="I51" s="151"/>
      <c r="J51" s="258"/>
      <c r="K51" s="30"/>
      <c r="L51" s="30"/>
      <c r="M51" s="30"/>
      <c r="N51" s="30"/>
    </row>
    <row r="52" spans="1:14" s="27" customFormat="1" ht="58.5" thickBot="1" x14ac:dyDescent="0.3">
      <c r="A52" s="31">
        <v>31</v>
      </c>
      <c r="B52" s="41" t="s">
        <v>88</v>
      </c>
      <c r="C52" s="221"/>
      <c r="D52" s="150"/>
      <c r="E52" s="221"/>
      <c r="F52" s="150"/>
      <c r="G52" s="221"/>
      <c r="H52" s="150"/>
      <c r="I52" s="152"/>
      <c r="J52" s="259"/>
      <c r="K52" s="30"/>
      <c r="L52" s="30"/>
      <c r="M52" s="30"/>
      <c r="N52" s="30"/>
    </row>
    <row r="53" spans="1:14" s="27" customFormat="1" ht="101.25" thickBot="1" x14ac:dyDescent="0.3">
      <c r="A53" s="33">
        <v>32</v>
      </c>
      <c r="B53" s="44" t="s">
        <v>89</v>
      </c>
      <c r="C53" s="211"/>
      <c r="D53" s="153"/>
      <c r="E53" s="230"/>
      <c r="F53" s="153"/>
      <c r="G53" s="236"/>
      <c r="H53" s="154"/>
      <c r="I53" s="152">
        <f>CONCATENATE(IF(OR(D53=3,F53=3),7.5,),IF(AND(D53=2,F53=2),5,),IF(AND(D53=1,F53=1),2.5,),IF(AND(D53=0,F53=0),0,),IF(AND(D53=2,F53=1),5,),IF(AND(D53=2,F53=0),5,),IF(AND(D53=1,F53=2),5,),IF(AND(D53=1,F53=0),2.5,),IF(AND(D53=0,F53=2),5,),IF(AND(D53=0,F53=1),2.5,))+0</f>
        <v>0</v>
      </c>
      <c r="J53" s="253"/>
      <c r="K53" s="30"/>
      <c r="L53" s="30"/>
      <c r="M53" s="30"/>
      <c r="N53" s="30"/>
    </row>
    <row r="54" spans="1:14" s="27" customFormat="1" ht="58.5" thickBot="1" x14ac:dyDescent="0.3">
      <c r="A54" s="31">
        <v>33</v>
      </c>
      <c r="B54" s="42" t="s">
        <v>95</v>
      </c>
      <c r="C54" s="213"/>
      <c r="D54" s="153"/>
      <c r="E54" s="223"/>
      <c r="F54" s="153"/>
      <c r="G54" s="235"/>
      <c r="H54" s="164"/>
      <c r="I54" s="152">
        <f>CONCATENATE(IF(OR(D54=3,F54=3),7.5,),IF(AND(D54=2,F54=2),5,),IF(AND(D54=1,F54=1),2.5,),IF(AND(D54=0,F54=0),0,),IF(AND(D54=2,F54=1),5,),IF(AND(D54=2,F54=0),5,),IF(AND(D54=1,F54=2),5,),IF(AND(D54=1,F54=0),2.5,),IF(AND(D54=0,F54=2),5,),IF(AND(D54=0,F54=1),2.5,))+0</f>
        <v>0</v>
      </c>
      <c r="J54" s="263"/>
      <c r="K54" s="30"/>
      <c r="L54" s="30"/>
      <c r="M54" s="30"/>
      <c r="N54" s="30"/>
    </row>
    <row r="55" spans="1:14" s="27" customFormat="1" ht="27" thickBot="1" x14ac:dyDescent="0.3">
      <c r="A55" s="99"/>
      <c r="B55" s="59" t="s">
        <v>169</v>
      </c>
      <c r="C55" s="246"/>
      <c r="D55" s="165"/>
      <c r="E55" s="246"/>
      <c r="F55" s="165"/>
      <c r="G55" s="246"/>
      <c r="H55" s="166"/>
      <c r="I55" s="167"/>
      <c r="J55" s="260"/>
      <c r="K55" s="30"/>
      <c r="L55" s="30"/>
      <c r="M55" s="30"/>
      <c r="N55" s="30"/>
    </row>
    <row r="56" spans="1:14" s="27" customFormat="1" ht="24" thickBot="1" x14ac:dyDescent="0.3">
      <c r="A56" s="112" t="s">
        <v>203</v>
      </c>
      <c r="B56" s="56" t="s">
        <v>101</v>
      </c>
      <c r="C56" s="245"/>
      <c r="D56" s="156"/>
      <c r="E56" s="245"/>
      <c r="F56" s="156"/>
      <c r="G56" s="245"/>
      <c r="H56" s="156"/>
      <c r="I56" s="158"/>
      <c r="J56" s="254"/>
      <c r="K56" s="30"/>
      <c r="L56" s="30"/>
      <c r="M56" s="30"/>
      <c r="N56" s="30"/>
    </row>
    <row r="57" spans="1:14" s="27" customFormat="1" ht="129" x14ac:dyDescent="0.25">
      <c r="A57" s="276">
        <v>34</v>
      </c>
      <c r="B57" s="277" t="s">
        <v>105</v>
      </c>
      <c r="C57" s="278"/>
      <c r="D57" s="279"/>
      <c r="E57" s="280"/>
      <c r="F57" s="279"/>
      <c r="G57" s="280"/>
      <c r="H57" s="279"/>
      <c r="I57" s="282"/>
      <c r="J57" s="283"/>
      <c r="K57" s="30"/>
      <c r="L57" s="30"/>
      <c r="M57" s="30"/>
      <c r="N57" s="30"/>
    </row>
    <row r="58" spans="1:14" s="27" customFormat="1" ht="129.75" thickBot="1" x14ac:dyDescent="0.3">
      <c r="A58" s="31">
        <v>35</v>
      </c>
      <c r="B58" s="37" t="s">
        <v>119</v>
      </c>
      <c r="C58" s="222"/>
      <c r="D58" s="153"/>
      <c r="E58" s="222"/>
      <c r="F58" s="153"/>
      <c r="G58" s="233"/>
      <c r="H58" s="154"/>
      <c r="I58" s="275">
        <f>CONCATENATE(IF(OR(D58=3,F58=3),7.5,),IF(AND(D58=2,F58=2),5,),IF(AND(D58=1,F58=1),2.5,),IF(AND(D58=0,F58=0),0,),IF(AND(D58=2,F58=1),5,),IF(AND(D58=2,F58=0),5,),IF(AND(D58=1,F58=2),5,),IF(AND(D58=1,F58=0),2.5,),IF(AND(D58=0,F58=2),5,),IF(AND(D58=0,F58=1),2.5,))+0</f>
        <v>0</v>
      </c>
      <c r="J58" s="259"/>
      <c r="K58" s="30"/>
      <c r="L58" s="30"/>
      <c r="M58" s="30"/>
      <c r="N58" s="30"/>
    </row>
    <row r="59" spans="1:14" s="27" customFormat="1" ht="44.25" thickBot="1" x14ac:dyDescent="0.3">
      <c r="A59" s="32">
        <v>36</v>
      </c>
      <c r="B59" s="42" t="s">
        <v>107</v>
      </c>
      <c r="C59" s="223"/>
      <c r="D59" s="153"/>
      <c r="E59" s="223"/>
      <c r="F59" s="153"/>
      <c r="G59" s="235"/>
      <c r="H59" s="155"/>
      <c r="I59" s="152">
        <f>CONCATENATE(IF(OR(D59=3,F59=3),7.5,),IF(AND(D59=2,F59=2),5,),IF(AND(D59=1,F59=1),2.5,),IF(AND(D59=0,F59=0),0,),IF(AND(D59=2,F59=1),5,),IF(AND(D59=2,F59=0),5,),IF(AND(D59=1,F59=2),5,),IF(AND(D59=1,F59=0),2.5,),IF(AND(D59=0,F59=2),5,),IF(AND(D59=0,F59=1),2.5,))+0</f>
        <v>0</v>
      </c>
      <c r="J59" s="263"/>
      <c r="K59" s="30"/>
      <c r="L59" s="30"/>
      <c r="M59" s="30"/>
      <c r="N59" s="30"/>
    </row>
    <row r="60" spans="1:14" s="27" customFormat="1" ht="23.25" x14ac:dyDescent="0.25">
      <c r="A60" s="104" t="s">
        <v>203</v>
      </c>
      <c r="B60" s="51" t="s">
        <v>213</v>
      </c>
      <c r="C60" s="247"/>
      <c r="D60" s="168"/>
      <c r="E60" s="247"/>
      <c r="F60" s="168"/>
      <c r="G60" s="247"/>
      <c r="H60" s="169"/>
      <c r="I60" s="170"/>
      <c r="J60" s="261"/>
      <c r="K60" s="30"/>
      <c r="L60" s="30"/>
      <c r="M60" s="30"/>
      <c r="N60" s="30"/>
    </row>
    <row r="61" spans="1:14" s="52" customFormat="1" ht="27" thickBot="1" x14ac:dyDescent="0.3">
      <c r="A61" s="113"/>
      <c r="B61" s="55" t="s">
        <v>212</v>
      </c>
      <c r="C61" s="248"/>
      <c r="D61" s="157"/>
      <c r="E61" s="248"/>
      <c r="F61" s="157"/>
      <c r="G61" s="248"/>
      <c r="H61" s="157"/>
      <c r="I61" s="170"/>
      <c r="J61" s="262"/>
      <c r="K61" s="53"/>
      <c r="L61" s="53"/>
      <c r="M61" s="53"/>
      <c r="N61" s="53"/>
    </row>
    <row r="62" spans="1:14" s="27" customFormat="1" ht="129" x14ac:dyDescent="0.25">
      <c r="A62" s="34">
        <v>37</v>
      </c>
      <c r="B62" s="48" t="s">
        <v>106</v>
      </c>
      <c r="C62" s="220"/>
      <c r="D62" s="150"/>
      <c r="E62" s="234"/>
      <c r="F62" s="150"/>
      <c r="G62" s="241"/>
      <c r="H62" s="161"/>
      <c r="I62" s="151"/>
      <c r="J62" s="258"/>
      <c r="K62" s="30"/>
      <c r="L62" s="30"/>
      <c r="M62" s="30"/>
      <c r="N62" s="30"/>
    </row>
    <row r="63" spans="1:14" s="27" customFormat="1" ht="129.75" thickBot="1" x14ac:dyDescent="0.3">
      <c r="A63" s="31">
        <v>38</v>
      </c>
      <c r="B63" s="41" t="s">
        <v>109</v>
      </c>
      <c r="C63" s="221"/>
      <c r="D63" s="150"/>
      <c r="E63" s="221"/>
      <c r="F63" s="150"/>
      <c r="G63" s="242"/>
      <c r="H63" s="171"/>
      <c r="I63" s="152"/>
      <c r="J63" s="259"/>
      <c r="K63" s="30"/>
      <c r="L63" s="30"/>
      <c r="M63" s="30"/>
      <c r="N63" s="30"/>
    </row>
    <row r="64" spans="1:14" s="27" customFormat="1" ht="129.75" thickBot="1" x14ac:dyDescent="0.3">
      <c r="A64" s="31">
        <v>39</v>
      </c>
      <c r="B64" s="37" t="s">
        <v>120</v>
      </c>
      <c r="C64" s="222"/>
      <c r="D64" s="153"/>
      <c r="E64" s="222"/>
      <c r="F64" s="153"/>
      <c r="G64" s="239"/>
      <c r="H64" s="154"/>
      <c r="I64" s="152">
        <f>CONCATENATE(IF(OR(D64=3,F64=3),7,),IF(AND(D64=2,F64=2),4.67,),IF(AND(D64=1,F64=1),2.33,),IF(AND(D64=0,F64=0),0,),IF(AND(D64=2,F64=1),4.67,),IF(AND(D64=2,F64=0),4.67,),IF(AND(D64=1,F64=2),4.67,),IF(AND(D64=1,F64=0),2.33,),IF(AND(D64=0,F64=2),4.67,),IF(AND(D64=0,F64=1),2.33,))+0</f>
        <v>0</v>
      </c>
      <c r="J64" s="259"/>
      <c r="K64" s="30"/>
      <c r="L64" s="30"/>
      <c r="M64" s="30"/>
      <c r="N64" s="30"/>
    </row>
    <row r="65" spans="1:14" s="52" customFormat="1" ht="58.5" thickBot="1" x14ac:dyDescent="0.3">
      <c r="A65" s="31">
        <v>40</v>
      </c>
      <c r="B65" s="114" t="s">
        <v>193</v>
      </c>
      <c r="C65" s="224"/>
      <c r="D65" s="162"/>
      <c r="E65" s="235"/>
      <c r="F65" s="172"/>
      <c r="G65" s="243"/>
      <c r="H65" s="154"/>
      <c r="I65" s="163">
        <f>IF(D65=1,1,0)+0</f>
        <v>0</v>
      </c>
      <c r="J65" s="263"/>
      <c r="K65" s="53"/>
      <c r="L65" s="53"/>
      <c r="M65" s="53"/>
      <c r="N65" s="53"/>
    </row>
    <row r="66" spans="1:14" s="27" customFormat="1" ht="58.5" thickBot="1" x14ac:dyDescent="0.3">
      <c r="A66" s="31">
        <v>41</v>
      </c>
      <c r="B66" s="42" t="s">
        <v>108</v>
      </c>
      <c r="C66" s="223"/>
      <c r="D66" s="153"/>
      <c r="E66" s="223"/>
      <c r="F66" s="153"/>
      <c r="G66" s="243"/>
      <c r="H66" s="164"/>
      <c r="I66" s="152">
        <f>CONCATENATE(IF(OR(D66=3,F66=3),7,),IF(AND(D66=2,F66=2),4.67,),IF(AND(D66=1,F66=1),2.33,),IF(AND(D66=0,F66=0),0,),IF(AND(D66=2,F66=1),4.67,),IF(AND(D66=2,F66=0),4.67,),IF(AND(D66=1,F66=2),4.67,),IF(AND(D66=1,F66=0),2.33,),IF(AND(D66=0,F66=2),4.67,),IF(AND(D66=0,F66=1),2.33,))+0</f>
        <v>0</v>
      </c>
      <c r="J66" s="263"/>
      <c r="K66" s="30"/>
      <c r="L66" s="30"/>
      <c r="M66" s="30"/>
      <c r="N66" s="30"/>
    </row>
    <row r="67" spans="1:14" s="27" customFormat="1" ht="26.25" customHeight="1" x14ac:dyDescent="0.25">
      <c r="A67" s="104" t="s">
        <v>203</v>
      </c>
      <c r="B67" s="51" t="s">
        <v>215</v>
      </c>
      <c r="C67" s="247"/>
      <c r="D67" s="168"/>
      <c r="E67" s="247"/>
      <c r="F67" s="168"/>
      <c r="G67" s="247"/>
      <c r="H67" s="169"/>
      <c r="I67" s="170"/>
      <c r="J67" s="261"/>
      <c r="K67" s="30"/>
      <c r="L67" s="30"/>
      <c r="M67" s="30"/>
      <c r="N67" s="30"/>
    </row>
    <row r="68" spans="1:14" s="27" customFormat="1" ht="23.1" customHeight="1" thickBot="1" x14ac:dyDescent="0.3">
      <c r="A68" s="113"/>
      <c r="B68" s="55" t="s">
        <v>214</v>
      </c>
      <c r="C68" s="248"/>
      <c r="D68" s="157"/>
      <c r="E68" s="248"/>
      <c r="F68" s="157"/>
      <c r="G68" s="248"/>
      <c r="H68" s="157"/>
      <c r="I68" s="173"/>
      <c r="J68" s="262"/>
      <c r="K68" s="30"/>
      <c r="L68" s="30"/>
      <c r="M68" s="30"/>
      <c r="N68" s="30"/>
    </row>
    <row r="69" spans="1:14" s="27" customFormat="1" ht="129" x14ac:dyDescent="0.25">
      <c r="A69" s="276">
        <v>42</v>
      </c>
      <c r="B69" s="277" t="s">
        <v>110</v>
      </c>
      <c r="C69" s="278"/>
      <c r="D69" s="279"/>
      <c r="E69" s="280"/>
      <c r="F69" s="279"/>
      <c r="G69" s="281"/>
      <c r="H69" s="161"/>
      <c r="I69" s="282"/>
      <c r="J69" s="283"/>
      <c r="K69" s="30"/>
      <c r="L69" s="30"/>
      <c r="M69" s="30"/>
      <c r="N69" s="30"/>
    </row>
    <row r="70" spans="1:14" s="27" customFormat="1" ht="115.5" thickBot="1" x14ac:dyDescent="0.3">
      <c r="A70" s="31">
        <v>43</v>
      </c>
      <c r="B70" s="37" t="s">
        <v>122</v>
      </c>
      <c r="C70" s="219"/>
      <c r="D70" s="153"/>
      <c r="E70" s="222"/>
      <c r="F70" s="153"/>
      <c r="G70" s="239"/>
      <c r="H70" s="154"/>
      <c r="I70" s="275">
        <f>CONCATENATE(IF(OR(D70=3,F70=3),7,),IF(AND(D70=2,F70=2),4.67,),IF(AND(D70=1,F70=1),2.33,),IF(AND(D70=0,F70=0),0,),IF(AND(D70=2,F70=1),4.67,),IF(AND(D70=2,F70=0),4.67,),IF(AND(D70=1,F70=2),4.67,),IF(AND(D70=1,F70=0),2.33,),IF(AND(D70=0,F70=2),4.67,),IF(AND(D70=0,F70=1),2.33,))+0</f>
        <v>0</v>
      </c>
      <c r="J70" s="259"/>
      <c r="K70" s="30"/>
      <c r="L70" s="30"/>
      <c r="M70" s="30"/>
      <c r="N70" s="30"/>
    </row>
    <row r="71" spans="1:14" s="52" customFormat="1" ht="58.5" thickBot="1" x14ac:dyDescent="0.3">
      <c r="A71" s="32">
        <v>44</v>
      </c>
      <c r="B71" s="114" t="s">
        <v>195</v>
      </c>
      <c r="C71" s="225"/>
      <c r="D71" s="162"/>
      <c r="E71" s="235"/>
      <c r="F71" s="172"/>
      <c r="G71" s="243"/>
      <c r="H71" s="154"/>
      <c r="I71" s="163">
        <f>IF(D71=1,1,0)+0</f>
        <v>0</v>
      </c>
      <c r="J71" s="263"/>
      <c r="K71" s="53"/>
      <c r="L71" s="53"/>
      <c r="M71" s="53"/>
      <c r="N71" s="53"/>
    </row>
    <row r="72" spans="1:14" s="27" customFormat="1" ht="44.25" thickBot="1" x14ac:dyDescent="0.3">
      <c r="A72" s="32">
        <v>45</v>
      </c>
      <c r="B72" s="42" t="s">
        <v>125</v>
      </c>
      <c r="C72" s="213"/>
      <c r="D72" s="153"/>
      <c r="E72" s="223"/>
      <c r="F72" s="153"/>
      <c r="G72" s="243"/>
      <c r="H72" s="155"/>
      <c r="I72" s="152">
        <f>CONCATENATE(IF(OR(D72=3,F72=3),7,),IF(AND(D72=2,F72=2),4.67,),IF(AND(D72=1,F72=1),2.33,),IF(AND(D72=0,F72=0),0,),IF(AND(D72=2,F72=1),4.67,),IF(AND(D72=2,F72=0),4.67,),IF(AND(D72=1,F72=2),4.67,),IF(AND(D72=1,F72=0),2.33,),IF(AND(D72=0,F72=2),4.67,),IF(AND(D72=0,F72=1),2.33,))+0</f>
        <v>0</v>
      </c>
      <c r="J72" s="263"/>
      <c r="K72" s="30"/>
      <c r="L72" s="30"/>
      <c r="M72" s="30"/>
      <c r="N72" s="30"/>
    </row>
    <row r="73" spans="1:14" s="27" customFormat="1" ht="24" thickBot="1" x14ac:dyDescent="0.3">
      <c r="A73" s="112" t="s">
        <v>203</v>
      </c>
      <c r="B73" s="56" t="s">
        <v>102</v>
      </c>
      <c r="C73" s="245"/>
      <c r="D73" s="156"/>
      <c r="E73" s="245"/>
      <c r="F73" s="156"/>
      <c r="G73" s="245"/>
      <c r="H73" s="157"/>
      <c r="I73" s="170"/>
      <c r="J73" s="254"/>
      <c r="K73" s="30"/>
      <c r="L73" s="30"/>
      <c r="M73" s="30"/>
      <c r="N73" s="30"/>
    </row>
    <row r="74" spans="1:14" s="27" customFormat="1" ht="72" x14ac:dyDescent="0.25">
      <c r="A74" s="33">
        <v>46</v>
      </c>
      <c r="B74" s="38" t="s">
        <v>112</v>
      </c>
      <c r="C74" s="217"/>
      <c r="D74" s="150"/>
      <c r="E74" s="217"/>
      <c r="F74" s="150"/>
      <c r="G74" s="217"/>
      <c r="H74" s="150"/>
      <c r="I74" s="151"/>
      <c r="J74" s="253"/>
      <c r="K74" s="30"/>
      <c r="L74" s="30"/>
      <c r="M74" s="30"/>
      <c r="N74" s="30"/>
    </row>
    <row r="75" spans="1:14" s="27" customFormat="1" ht="43.5" x14ac:dyDescent="0.25">
      <c r="A75" s="31">
        <v>47</v>
      </c>
      <c r="B75" s="41" t="s">
        <v>114</v>
      </c>
      <c r="C75" s="226"/>
      <c r="D75" s="150"/>
      <c r="E75" s="226"/>
      <c r="F75" s="150"/>
      <c r="G75" s="226"/>
      <c r="H75" s="150"/>
      <c r="I75" s="174"/>
      <c r="J75" s="263"/>
      <c r="K75" s="30"/>
      <c r="L75" s="30"/>
      <c r="M75" s="30"/>
      <c r="N75" s="30"/>
    </row>
    <row r="76" spans="1:14" s="27" customFormat="1" ht="129" x14ac:dyDescent="0.25">
      <c r="A76" s="31">
        <v>48</v>
      </c>
      <c r="B76" s="41" t="s">
        <v>124</v>
      </c>
      <c r="C76" s="226"/>
      <c r="D76" s="150"/>
      <c r="E76" s="226"/>
      <c r="F76" s="150"/>
      <c r="G76" s="226"/>
      <c r="H76" s="150"/>
      <c r="I76" s="174"/>
      <c r="J76" s="263"/>
      <c r="K76" s="30"/>
      <c r="L76" s="30"/>
      <c r="M76" s="30"/>
      <c r="N76" s="30"/>
    </row>
    <row r="77" spans="1:14" s="27" customFormat="1" ht="58.5" thickBot="1" x14ac:dyDescent="0.3">
      <c r="A77" s="31">
        <v>49</v>
      </c>
      <c r="B77" s="41" t="s">
        <v>118</v>
      </c>
      <c r="C77" s="226"/>
      <c r="D77" s="150"/>
      <c r="E77" s="226"/>
      <c r="F77" s="150"/>
      <c r="G77" s="226"/>
      <c r="H77" s="150"/>
      <c r="I77" s="152"/>
      <c r="J77" s="263"/>
      <c r="K77" s="30"/>
      <c r="L77" s="30"/>
      <c r="M77" s="30"/>
      <c r="N77" s="30"/>
    </row>
    <row r="78" spans="1:14" s="27" customFormat="1" ht="116.25" thickBot="1" x14ac:dyDescent="0.3">
      <c r="A78" s="31">
        <v>50</v>
      </c>
      <c r="B78" s="37" t="s">
        <v>127</v>
      </c>
      <c r="C78" s="227"/>
      <c r="D78" s="153"/>
      <c r="E78" s="227"/>
      <c r="F78" s="153"/>
      <c r="G78" s="235"/>
      <c r="H78" s="154"/>
      <c r="I78" s="152">
        <f>CONCATENATE(IF(OR(D78=3,F78=3),7.5,),IF(AND(D78=2,F78=2),5,),IF(AND(D78=1,F78=1),2.5,),IF(AND(D78=0,F78=0),0,),IF(AND(D78=2,F78=1),5,),IF(AND(D78=2,F78=0),5,),IF(AND(D78=1,F78=2),5,),IF(AND(D78=1,F78=0),2.5,),IF(AND(D78=0,F78=2),5,),IF(AND(D78=0,F78=1),2.5,))+0</f>
        <v>0</v>
      </c>
      <c r="J78" s="263"/>
      <c r="K78" s="30"/>
      <c r="L78" s="30"/>
      <c r="M78" s="30"/>
      <c r="N78" s="30"/>
    </row>
    <row r="79" spans="1:14" s="27" customFormat="1" ht="44.25" thickBot="1" x14ac:dyDescent="0.3">
      <c r="A79" s="32">
        <v>51</v>
      </c>
      <c r="B79" s="42" t="s">
        <v>126</v>
      </c>
      <c r="C79" s="223"/>
      <c r="D79" s="153"/>
      <c r="E79" s="223"/>
      <c r="F79" s="153"/>
      <c r="G79" s="235"/>
      <c r="H79" s="164"/>
      <c r="I79" s="152">
        <f>CONCATENATE(IF(OR(D79=3,F79=3),7.5,),IF(AND(D79=2,F79=2),5,),IF(AND(D79=1,F79=1),2.5,),IF(AND(D79=0,F79=0),0,),IF(AND(D79=2,F79=1),5,),IF(AND(D79=2,F79=0),5,),IF(AND(D79=1,F79=2),5,),IF(AND(D79=1,F79=0),2.5,),IF(AND(D79=0,F79=2),5,),IF(AND(D79=0,F79=1),2.5,))+0</f>
        <v>0</v>
      </c>
      <c r="J79" s="263"/>
      <c r="K79" s="30"/>
      <c r="L79" s="30"/>
      <c r="M79" s="30"/>
      <c r="N79" s="30"/>
    </row>
    <row r="80" spans="1:14" s="27" customFormat="1" ht="23.25" x14ac:dyDescent="0.25">
      <c r="A80" s="104" t="s">
        <v>203</v>
      </c>
      <c r="B80" s="51" t="s">
        <v>217</v>
      </c>
      <c r="C80" s="247"/>
      <c r="D80" s="168"/>
      <c r="E80" s="247"/>
      <c r="F80" s="168"/>
      <c r="G80" s="247"/>
      <c r="H80" s="169"/>
      <c r="I80" s="170"/>
      <c r="J80" s="261"/>
      <c r="K80" s="30"/>
      <c r="L80" s="30"/>
      <c r="M80" s="30"/>
      <c r="N80" s="30"/>
    </row>
    <row r="81" spans="1:14" s="27" customFormat="1" ht="26.25" x14ac:dyDescent="0.25">
      <c r="A81" s="107"/>
      <c r="B81" s="54" t="s">
        <v>216</v>
      </c>
      <c r="C81" s="249"/>
      <c r="D81" s="169"/>
      <c r="E81" s="249"/>
      <c r="F81" s="169"/>
      <c r="G81" s="249"/>
      <c r="H81" s="169"/>
      <c r="I81" s="170"/>
      <c r="J81" s="264"/>
      <c r="K81" s="30"/>
      <c r="L81" s="30"/>
      <c r="M81" s="30"/>
      <c r="N81" s="30"/>
    </row>
    <row r="82" spans="1:14" s="52" customFormat="1" ht="57.75" x14ac:dyDescent="0.25">
      <c r="A82" s="129">
        <v>52</v>
      </c>
      <c r="B82" s="130" t="s">
        <v>243</v>
      </c>
      <c r="C82" s="215"/>
      <c r="D82" s="153"/>
      <c r="E82" s="233"/>
      <c r="F82" s="176"/>
      <c r="G82" s="233"/>
      <c r="H82" s="176"/>
      <c r="I82" s="177">
        <f>CONCATENATE(IF(D82=1,7.5,),IF(D82=0,0,))+0</f>
        <v>0</v>
      </c>
      <c r="J82" s="265"/>
      <c r="K82" s="53"/>
      <c r="L82" s="53"/>
      <c r="M82" s="53"/>
      <c r="N82" s="53"/>
    </row>
    <row r="83" spans="1:14" s="27" customFormat="1" ht="24" thickBot="1" x14ac:dyDescent="0.3">
      <c r="A83" s="297" t="s">
        <v>203</v>
      </c>
      <c r="B83" s="293" t="s">
        <v>103</v>
      </c>
      <c r="C83" s="294"/>
      <c r="D83" s="178"/>
      <c r="E83" s="294"/>
      <c r="F83" s="178"/>
      <c r="G83" s="294"/>
      <c r="H83" s="178"/>
      <c r="I83" s="295"/>
      <c r="J83" s="296"/>
      <c r="K83" s="30"/>
      <c r="L83" s="30"/>
      <c r="M83" s="30"/>
      <c r="N83" s="30"/>
    </row>
    <row r="84" spans="1:14" s="27" customFormat="1" ht="44.25" thickBot="1" x14ac:dyDescent="0.3">
      <c r="A84" s="31">
        <v>53</v>
      </c>
      <c r="B84" s="38" t="s">
        <v>111</v>
      </c>
      <c r="C84" s="217"/>
      <c r="D84" s="150"/>
      <c r="E84" s="217"/>
      <c r="F84" s="150"/>
      <c r="G84" s="237"/>
      <c r="H84" s="161"/>
      <c r="I84" s="152"/>
      <c r="J84" s="253"/>
      <c r="K84" s="30"/>
      <c r="L84" s="30"/>
      <c r="M84" s="30"/>
      <c r="N84" s="30"/>
    </row>
    <row r="85" spans="1:14" s="27" customFormat="1" ht="115.5" thickBot="1" x14ac:dyDescent="0.3">
      <c r="A85" s="31">
        <v>54</v>
      </c>
      <c r="B85" s="37" t="s">
        <v>123</v>
      </c>
      <c r="C85" s="222"/>
      <c r="D85" s="153"/>
      <c r="E85" s="222"/>
      <c r="F85" s="153"/>
      <c r="G85" s="239"/>
      <c r="H85" s="154"/>
      <c r="I85" s="152">
        <f>CONCATENATE(IF(OR(D85=3,F85=3),7,),IF(AND(D85=2,F85=2),4.67,),IF(AND(D85=1,F85=1),2.33,),IF(AND(D85=0,F85=0),0,),IF(AND(D85=2,F85=1),4.67,),IF(AND(D85=2,F85=0),4.67,),IF(AND(D85=1,F85=2),4.67,),IF(AND(D85=1,F85=0),2.33,),IF(AND(D85=0,F85=2),4.67,),IF(AND(D85=0,F85=1),2.33,))+0</f>
        <v>0</v>
      </c>
      <c r="J85" s="259"/>
      <c r="K85" s="30"/>
      <c r="L85" s="30"/>
      <c r="M85" s="30"/>
      <c r="N85" s="30"/>
    </row>
    <row r="86" spans="1:14" s="52" customFormat="1" ht="58.5" thickBot="1" x14ac:dyDescent="0.3">
      <c r="A86" s="31">
        <v>55</v>
      </c>
      <c r="B86" s="114" t="s">
        <v>194</v>
      </c>
      <c r="C86" s="224"/>
      <c r="D86" s="162"/>
      <c r="E86" s="235"/>
      <c r="F86" s="172"/>
      <c r="G86" s="243"/>
      <c r="H86" s="154"/>
      <c r="I86" s="163">
        <f>IF(D86=1,1,0)+0</f>
        <v>0</v>
      </c>
      <c r="J86" s="263"/>
      <c r="K86" s="53"/>
      <c r="L86" s="53"/>
      <c r="M86" s="53"/>
      <c r="N86" s="53"/>
    </row>
    <row r="87" spans="1:14" s="27" customFormat="1" ht="44.25" thickBot="1" x14ac:dyDescent="0.3">
      <c r="A87" s="31">
        <v>56</v>
      </c>
      <c r="B87" s="42" t="s">
        <v>128</v>
      </c>
      <c r="C87" s="223"/>
      <c r="D87" s="153"/>
      <c r="E87" s="223"/>
      <c r="F87" s="153"/>
      <c r="G87" s="243"/>
      <c r="H87" s="155"/>
      <c r="I87" s="152">
        <f>CONCATENATE(IF(OR(D87=3,F87=3),7,),IF(AND(D87=2,F87=2),4.67,),IF(AND(D87=1,F87=1),2.33,),IF(AND(D87=0,F87=0),0,),IF(AND(D87=2,F87=1),4.67,),IF(AND(D87=2,F87=0),4.67,),IF(AND(D87=1,F87=2),4.67,),IF(AND(D87=1,F87=0),2.33,),IF(AND(D87=0,F87=2),4.67,),IF(AND(D87=0,F87=1),2.33,))+0</f>
        <v>0</v>
      </c>
      <c r="J87" s="263"/>
      <c r="K87" s="30"/>
      <c r="L87" s="30"/>
      <c r="M87" s="30"/>
      <c r="N87" s="30"/>
    </row>
    <row r="88" spans="1:14" s="27" customFormat="1" ht="24" thickBot="1" x14ac:dyDescent="0.3">
      <c r="A88" s="112" t="s">
        <v>203</v>
      </c>
      <c r="B88" s="56" t="s">
        <v>104</v>
      </c>
      <c r="C88" s="245"/>
      <c r="D88" s="156"/>
      <c r="E88" s="245"/>
      <c r="F88" s="156"/>
      <c r="G88" s="245"/>
      <c r="H88" s="157"/>
      <c r="I88" s="170"/>
      <c r="J88" s="254"/>
      <c r="K88" s="30"/>
      <c r="L88" s="30"/>
      <c r="M88" s="30"/>
      <c r="N88" s="30"/>
    </row>
    <row r="89" spans="1:14" s="27" customFormat="1" ht="86.25" x14ac:dyDescent="0.25">
      <c r="A89" s="33">
        <v>57</v>
      </c>
      <c r="B89" s="38" t="s">
        <v>113</v>
      </c>
      <c r="C89" s="217"/>
      <c r="D89" s="150"/>
      <c r="E89" s="217"/>
      <c r="F89" s="150"/>
      <c r="G89" s="217"/>
      <c r="H89" s="150"/>
      <c r="I89" s="151"/>
      <c r="J89" s="253"/>
      <c r="K89" s="30"/>
      <c r="L89" s="30"/>
      <c r="M89" s="30"/>
      <c r="N89" s="30"/>
    </row>
    <row r="90" spans="1:14" s="27" customFormat="1" ht="129" x14ac:dyDescent="0.25">
      <c r="A90" s="32">
        <v>58</v>
      </c>
      <c r="B90" s="41" t="s">
        <v>115</v>
      </c>
      <c r="C90" s="217"/>
      <c r="D90" s="150"/>
      <c r="E90" s="217"/>
      <c r="F90" s="150"/>
      <c r="G90" s="217"/>
      <c r="H90" s="150"/>
      <c r="I90" s="174"/>
      <c r="J90" s="253"/>
      <c r="K90" s="30"/>
      <c r="L90" s="30"/>
      <c r="M90" s="30"/>
      <c r="N90" s="30"/>
    </row>
    <row r="91" spans="1:14" s="27" customFormat="1" ht="57.75" x14ac:dyDescent="0.25">
      <c r="A91" s="32">
        <v>59</v>
      </c>
      <c r="B91" s="41" t="s">
        <v>116</v>
      </c>
      <c r="C91" s="217"/>
      <c r="D91" s="150"/>
      <c r="E91" s="217"/>
      <c r="F91" s="150"/>
      <c r="G91" s="217"/>
      <c r="H91" s="150"/>
      <c r="I91" s="174"/>
      <c r="J91" s="253"/>
      <c r="K91" s="30"/>
      <c r="L91" s="30"/>
      <c r="M91" s="30"/>
      <c r="N91" s="30"/>
    </row>
    <row r="92" spans="1:14" s="27" customFormat="1" ht="101.25" thickBot="1" x14ac:dyDescent="0.3">
      <c r="A92" s="32">
        <v>60</v>
      </c>
      <c r="B92" s="41" t="s">
        <v>117</v>
      </c>
      <c r="C92" s="217"/>
      <c r="D92" s="150"/>
      <c r="E92" s="217"/>
      <c r="F92" s="150"/>
      <c r="G92" s="217"/>
      <c r="H92" s="150"/>
      <c r="I92" s="152"/>
      <c r="J92" s="253"/>
      <c r="K92" s="30"/>
      <c r="L92" s="30"/>
      <c r="M92" s="30"/>
      <c r="N92" s="30"/>
    </row>
    <row r="93" spans="1:14" s="27" customFormat="1" ht="129.75" thickBot="1" x14ac:dyDescent="0.3">
      <c r="A93" s="32">
        <v>61</v>
      </c>
      <c r="B93" s="37" t="s">
        <v>121</v>
      </c>
      <c r="C93" s="222"/>
      <c r="D93" s="153"/>
      <c r="E93" s="222"/>
      <c r="F93" s="153"/>
      <c r="G93" s="233"/>
      <c r="H93" s="154"/>
      <c r="I93" s="152">
        <f>CONCATENATE(IF(OR(D93=3,F93=3),7.5,),IF(AND(D93=2,F93=2),5,),IF(AND(D93=1,F93=1),2.5,),IF(AND(D93=0,F93=0),0,),IF(AND(D93=2,F93=1),5,),IF(AND(D93=2,F93=0),5,),IF(AND(D93=1,F93=2),5,),IF(AND(D93=1,F93=0),2.5,),IF(AND(D93=0,F93=2),5,),IF(AND(D93=0,F93=1),2.5,))+0</f>
        <v>0</v>
      </c>
      <c r="J93" s="259"/>
      <c r="K93" s="30"/>
      <c r="L93" s="30"/>
      <c r="M93" s="30"/>
      <c r="N93" s="30"/>
    </row>
    <row r="94" spans="1:14" s="27" customFormat="1" ht="43.5" x14ac:dyDescent="0.25">
      <c r="A94" s="31">
        <v>62</v>
      </c>
      <c r="B94" s="40" t="s">
        <v>129</v>
      </c>
      <c r="C94" s="298"/>
      <c r="D94" s="153"/>
      <c r="E94" s="298"/>
      <c r="F94" s="153"/>
      <c r="G94" s="233"/>
      <c r="H94" s="154"/>
      <c r="I94" s="285">
        <f>CONCATENATE(IF(OR(D94=3,F94=3),7.5,),IF(AND(D94=2,F94=2),5,),IF(AND(D94=1,F94=1),2.5,),IF(AND(D94=0,F94=0),0,),IF(AND(D94=2,F94=1),5,),IF(AND(D94=2,F94=0),5,),IF(AND(D94=1,F94=2),5,),IF(AND(D94=1,F94=0),2.5,),IF(AND(D94=0,F94=2),5,),IF(AND(D94=0,F94=1),2.5,))+0</f>
        <v>0</v>
      </c>
      <c r="J94" s="259"/>
      <c r="K94" s="30"/>
      <c r="L94" s="30"/>
      <c r="M94" s="30"/>
      <c r="N94" s="30"/>
    </row>
    <row r="95" spans="1:14" s="27" customFormat="1" ht="27" thickBot="1" x14ac:dyDescent="0.3">
      <c r="A95" s="299"/>
      <c r="B95" s="300" t="s">
        <v>170</v>
      </c>
      <c r="C95" s="301"/>
      <c r="D95" s="302"/>
      <c r="E95" s="301"/>
      <c r="F95" s="302"/>
      <c r="G95" s="301"/>
      <c r="H95" s="302"/>
      <c r="I95" s="303"/>
      <c r="J95" s="304"/>
      <c r="K95" s="30"/>
      <c r="L95" s="30"/>
      <c r="M95" s="30"/>
      <c r="N95" s="30"/>
    </row>
    <row r="96" spans="1:14" s="27" customFormat="1" ht="26.45" customHeight="1" thickBot="1" x14ac:dyDescent="0.3">
      <c r="A96" s="112" t="s">
        <v>203</v>
      </c>
      <c r="B96" s="56" t="s">
        <v>130</v>
      </c>
      <c r="C96" s="245"/>
      <c r="D96" s="156"/>
      <c r="E96" s="245"/>
      <c r="F96" s="156"/>
      <c r="G96" s="245"/>
      <c r="H96" s="156"/>
      <c r="I96" s="158"/>
      <c r="J96" s="254"/>
      <c r="K96" s="30"/>
      <c r="L96" s="30"/>
      <c r="M96" s="30"/>
      <c r="N96" s="30"/>
    </row>
    <row r="97" spans="1:14" s="27" customFormat="1" ht="144" thickBot="1" x14ac:dyDescent="0.3">
      <c r="A97" s="31">
        <v>63</v>
      </c>
      <c r="B97" s="38" t="s">
        <v>133</v>
      </c>
      <c r="C97" s="217"/>
      <c r="D97" s="150"/>
      <c r="E97" s="217"/>
      <c r="F97" s="150"/>
      <c r="G97" s="217"/>
      <c r="H97" s="150"/>
      <c r="I97" s="152"/>
      <c r="J97" s="253"/>
      <c r="K97" s="30"/>
      <c r="L97" s="30"/>
      <c r="M97" s="30"/>
      <c r="N97" s="30"/>
    </row>
    <row r="98" spans="1:14" s="27" customFormat="1" ht="101.25" thickBot="1" x14ac:dyDescent="0.3">
      <c r="A98" s="31">
        <v>64</v>
      </c>
      <c r="B98" s="49" t="s">
        <v>134</v>
      </c>
      <c r="C98" s="222"/>
      <c r="D98" s="153"/>
      <c r="E98" s="222"/>
      <c r="F98" s="153"/>
      <c r="G98" s="233"/>
      <c r="H98" s="154"/>
      <c r="I98" s="152">
        <f>CONCATENATE(IF(OR(D98=3,F98=3),7.5,),IF(AND(D98=2,F98=2),5,),IF(AND(D98=1,F98=1),2.5,),IF(AND(D98=0,F98=0),0,),IF(AND(D98=2,F98=1),5,),IF(AND(D98=2,F98=0),5,),IF(AND(D98=1,F98=2),5,),IF(AND(D98=1,F98=0),2.5,),IF(AND(D98=0,F98=2),5,),IF(AND(D98=0,F98=1),2.5,))+0</f>
        <v>0</v>
      </c>
      <c r="J98" s="259"/>
      <c r="K98" s="30"/>
      <c r="L98" s="30"/>
      <c r="M98" s="30"/>
      <c r="N98" s="30"/>
    </row>
    <row r="99" spans="1:14" s="27" customFormat="1" ht="58.5" thickBot="1" x14ac:dyDescent="0.3">
      <c r="A99" s="31">
        <v>65</v>
      </c>
      <c r="B99" s="42" t="s">
        <v>135</v>
      </c>
      <c r="C99" s="223"/>
      <c r="D99" s="153"/>
      <c r="E99" s="223"/>
      <c r="F99" s="153"/>
      <c r="G99" s="235"/>
      <c r="H99" s="154"/>
      <c r="I99" s="152">
        <f>CONCATENATE(IF(OR(D99=3,F99=3),7.5,),IF(AND(D99=2,F99=2),5,),IF(AND(D99=1,F99=1),2.5,),IF(AND(D99=0,F99=0),0,),IF(AND(D99=2,F99=1),5,),IF(AND(D99=2,F99=0),5,),IF(AND(D99=1,F99=2),5,),IF(AND(D99=1,F99=0),2.5,),IF(AND(D99=0,F99=2),5,),IF(AND(D99=0,F99=1),2.5,))+0</f>
        <v>0</v>
      </c>
      <c r="J99" s="263"/>
      <c r="K99" s="30"/>
      <c r="L99" s="30"/>
      <c r="M99" s="30"/>
      <c r="N99" s="30"/>
    </row>
    <row r="100" spans="1:14" s="27" customFormat="1" ht="24" thickBot="1" x14ac:dyDescent="0.3">
      <c r="A100" s="112" t="s">
        <v>203</v>
      </c>
      <c r="B100" s="56" t="s">
        <v>131</v>
      </c>
      <c r="C100" s="245"/>
      <c r="D100" s="156"/>
      <c r="E100" s="245"/>
      <c r="F100" s="156"/>
      <c r="G100" s="245"/>
      <c r="H100" s="178"/>
      <c r="I100" s="170"/>
      <c r="J100" s="254"/>
      <c r="K100" s="30"/>
      <c r="L100" s="30"/>
      <c r="M100" s="30"/>
      <c r="N100" s="30"/>
    </row>
    <row r="101" spans="1:14" s="27" customFormat="1" ht="57.75" x14ac:dyDescent="0.25">
      <c r="A101" s="34">
        <v>66</v>
      </c>
      <c r="B101" s="48" t="s">
        <v>138</v>
      </c>
      <c r="C101" s="234"/>
      <c r="D101" s="150"/>
      <c r="E101" s="234"/>
      <c r="F101" s="150"/>
      <c r="G101" s="234"/>
      <c r="H101" s="150"/>
      <c r="I101" s="151"/>
      <c r="J101" s="258"/>
      <c r="K101" s="30"/>
      <c r="L101" s="30"/>
      <c r="M101" s="30"/>
      <c r="N101" s="30"/>
    </row>
    <row r="102" spans="1:14" s="27" customFormat="1" ht="115.5" thickBot="1" x14ac:dyDescent="0.3">
      <c r="A102" s="31">
        <v>67</v>
      </c>
      <c r="B102" s="41" t="s">
        <v>139</v>
      </c>
      <c r="C102" s="221"/>
      <c r="D102" s="150"/>
      <c r="E102" s="221"/>
      <c r="F102" s="150"/>
      <c r="G102" s="221"/>
      <c r="H102" s="150"/>
      <c r="I102" s="152"/>
      <c r="J102" s="259"/>
      <c r="K102" s="30"/>
      <c r="L102" s="30"/>
      <c r="M102" s="30"/>
      <c r="N102" s="30"/>
    </row>
    <row r="103" spans="1:14" s="27" customFormat="1" ht="101.25" thickBot="1" x14ac:dyDescent="0.3">
      <c r="A103" s="34">
        <v>68</v>
      </c>
      <c r="B103" s="44" t="s">
        <v>140</v>
      </c>
      <c r="C103" s="214"/>
      <c r="D103" s="153"/>
      <c r="E103" s="232"/>
      <c r="F103" s="153"/>
      <c r="G103" s="240"/>
      <c r="H103" s="154"/>
      <c r="I103" s="152">
        <f>CONCATENATE(IF(OR(D103=3,F103=3),7.5,),IF(AND(D103=2,F103=2),5,),IF(AND(D103=1,F103=1),2.5,),IF(AND(D103=0,F103=0),0,),IF(AND(D103=2,F103=1),5,),IF(AND(D103=2,F103=0),5,),IF(AND(D103=1,F103=2),5,),IF(AND(D103=1,F103=0),2.5,),IF(AND(D103=0,F103=2),5,),IF(AND(D103=0,F103=1),2.5,))+0</f>
        <v>0</v>
      </c>
      <c r="J103" s="258"/>
      <c r="K103" s="30"/>
      <c r="L103" s="30"/>
      <c r="M103" s="30"/>
      <c r="N103" s="30"/>
    </row>
    <row r="104" spans="1:14" s="27" customFormat="1" ht="44.25" thickBot="1" x14ac:dyDescent="0.3">
      <c r="A104" s="32">
        <v>69</v>
      </c>
      <c r="B104" s="42" t="s">
        <v>136</v>
      </c>
      <c r="C104" s="213"/>
      <c r="D104" s="153"/>
      <c r="E104" s="223"/>
      <c r="F104" s="153"/>
      <c r="G104" s="235"/>
      <c r="H104" s="154"/>
      <c r="I104" s="152">
        <f>CONCATENATE(IF(OR(D104=3,F104=3),7.5,),IF(AND(D104=2,F104=2),5,),IF(AND(D104=1,F104=1),2.5,),IF(AND(D104=0,F104=0),0,),IF(AND(D104=2,F104=1),5,),IF(AND(D104=2,F104=0),5,),IF(AND(D104=1,F104=2),5,),IF(AND(D104=1,F104=0),2.5,),IF(AND(D104=0,F104=2),5,),IF(AND(D104=0,F104=1),2.5,))+0</f>
        <v>0</v>
      </c>
      <c r="J104" s="263"/>
      <c r="K104" s="30"/>
      <c r="L104" s="30"/>
      <c r="M104" s="30"/>
      <c r="N104" s="30"/>
    </row>
    <row r="105" spans="1:14" s="27" customFormat="1" ht="23.1" customHeight="1" x14ac:dyDescent="0.25">
      <c r="A105" s="105" t="s">
        <v>203</v>
      </c>
      <c r="B105" s="115" t="s">
        <v>219</v>
      </c>
      <c r="C105" s="247"/>
      <c r="D105" s="168"/>
      <c r="E105" s="247"/>
      <c r="F105" s="168"/>
      <c r="G105" s="247"/>
      <c r="H105" s="169"/>
      <c r="I105" s="170"/>
      <c r="J105" s="261"/>
      <c r="K105" s="30"/>
      <c r="L105" s="30"/>
      <c r="M105" s="30"/>
      <c r="N105" s="30"/>
    </row>
    <row r="106" spans="1:14" s="27" customFormat="1" ht="23.1" customHeight="1" thickBot="1" x14ac:dyDescent="0.3">
      <c r="A106" s="108"/>
      <c r="B106" s="116" t="s">
        <v>218</v>
      </c>
      <c r="C106" s="248"/>
      <c r="D106" s="157"/>
      <c r="E106" s="248"/>
      <c r="F106" s="157"/>
      <c r="G106" s="248"/>
      <c r="H106" s="157"/>
      <c r="I106" s="170"/>
      <c r="J106" s="262"/>
      <c r="K106" s="30"/>
      <c r="L106" s="30"/>
      <c r="M106" s="30"/>
      <c r="N106" s="30"/>
    </row>
    <row r="107" spans="1:14" s="27" customFormat="1" ht="129" x14ac:dyDescent="0.25">
      <c r="A107" s="117">
        <v>70</v>
      </c>
      <c r="B107" s="38" t="s">
        <v>143</v>
      </c>
      <c r="C107" s="217"/>
      <c r="D107" s="150"/>
      <c r="E107" s="217"/>
      <c r="F107" s="150"/>
      <c r="G107" s="217"/>
      <c r="H107" s="150"/>
      <c r="I107" s="151"/>
      <c r="J107" s="253"/>
      <c r="K107" s="30"/>
      <c r="L107" s="30"/>
      <c r="M107" s="30"/>
      <c r="N107" s="30"/>
    </row>
    <row r="108" spans="1:14" s="27" customFormat="1" ht="72" x14ac:dyDescent="0.25">
      <c r="A108" s="98">
        <v>71</v>
      </c>
      <c r="B108" s="41" t="s">
        <v>144</v>
      </c>
      <c r="C108" s="221"/>
      <c r="D108" s="150"/>
      <c r="E108" s="221"/>
      <c r="F108" s="150"/>
      <c r="G108" s="221"/>
      <c r="H108" s="150"/>
      <c r="I108" s="285"/>
      <c r="J108" s="259"/>
      <c r="K108" s="30"/>
      <c r="L108" s="30"/>
      <c r="M108" s="30"/>
      <c r="N108" s="30"/>
    </row>
    <row r="109" spans="1:14" s="27" customFormat="1" ht="115.5" thickBot="1" x14ac:dyDescent="0.3">
      <c r="A109" s="98">
        <v>72</v>
      </c>
      <c r="B109" s="37" t="s">
        <v>141</v>
      </c>
      <c r="C109" s="222"/>
      <c r="D109" s="153"/>
      <c r="E109" s="222"/>
      <c r="F109" s="153"/>
      <c r="G109" s="233"/>
      <c r="H109" s="154"/>
      <c r="I109" s="275">
        <f>CONCATENATE(IF(OR(D109=3,F109=3),7.5,),IF(AND(D109=2,F109=2),5,),IF(AND(D109=1,F109=1),2.5,),IF(AND(D109=0,F109=0),0,),IF(AND(D109=2,F109=1),5,),IF(AND(D109=2,F109=0),5,),IF(AND(D109=1,F109=2),5,),IF(AND(D109=1,F109=0),2.5,),IF(AND(D109=0,F109=2),5,),IF(AND(D109=0,F109=1),2.5,))+0</f>
        <v>0</v>
      </c>
      <c r="J109" s="259"/>
      <c r="K109" s="30"/>
      <c r="L109" s="30"/>
      <c r="M109" s="30"/>
      <c r="N109" s="30"/>
    </row>
    <row r="110" spans="1:14" s="27" customFormat="1" ht="44.25" thickBot="1" x14ac:dyDescent="0.3">
      <c r="A110" s="98">
        <v>73</v>
      </c>
      <c r="B110" s="42" t="s">
        <v>137</v>
      </c>
      <c r="C110" s="223"/>
      <c r="D110" s="153"/>
      <c r="E110" s="223"/>
      <c r="F110" s="153"/>
      <c r="G110" s="235"/>
      <c r="H110" s="155"/>
      <c r="I110" s="152">
        <f>CONCATENATE(IF(OR(D110=3,F110=3),7.5,),IF(AND(D110=2,F110=2),5,),IF(AND(D110=1,F110=1),2.5,),IF(AND(D110=0,F110=0),0,),IF(AND(D110=2,F110=1),5,),IF(AND(D110=2,F110=0),5,),IF(AND(D110=1,F110=2),5,),IF(AND(D110=1,F110=0),2.5,),IF(AND(D110=0,F110=2),5,),IF(AND(D110=0,F110=1),2.5,))+0</f>
        <v>0</v>
      </c>
      <c r="J110" s="263"/>
      <c r="K110" s="30"/>
      <c r="L110" s="30"/>
      <c r="M110" s="30"/>
      <c r="N110" s="30"/>
    </row>
    <row r="111" spans="1:14" s="27" customFormat="1" ht="26.45" customHeight="1" thickBot="1" x14ac:dyDescent="0.3">
      <c r="A111" s="105" t="s">
        <v>203</v>
      </c>
      <c r="B111" s="56" t="s">
        <v>132</v>
      </c>
      <c r="C111" s="245"/>
      <c r="D111" s="156"/>
      <c r="E111" s="245"/>
      <c r="F111" s="156"/>
      <c r="G111" s="245"/>
      <c r="H111" s="157"/>
      <c r="I111" s="158"/>
      <c r="J111" s="254"/>
      <c r="K111" s="30"/>
      <c r="L111" s="30"/>
      <c r="M111" s="30"/>
      <c r="N111" s="30"/>
    </row>
    <row r="112" spans="1:14" s="27" customFormat="1" ht="72.75" thickBot="1" x14ac:dyDescent="0.3">
      <c r="A112" s="98">
        <v>74</v>
      </c>
      <c r="B112" s="38" t="s">
        <v>142</v>
      </c>
      <c r="C112" s="217"/>
      <c r="D112" s="150"/>
      <c r="E112" s="217"/>
      <c r="F112" s="150"/>
      <c r="G112" s="237"/>
      <c r="H112" s="161"/>
      <c r="I112" s="152"/>
      <c r="J112" s="253"/>
      <c r="K112" s="30"/>
      <c r="L112" s="30"/>
      <c r="M112" s="30"/>
      <c r="N112" s="30"/>
    </row>
    <row r="113" spans="1:14" s="27" customFormat="1" ht="115.5" thickBot="1" x14ac:dyDescent="0.3">
      <c r="A113" s="98">
        <v>75</v>
      </c>
      <c r="B113" s="37" t="s">
        <v>145</v>
      </c>
      <c r="C113" s="222"/>
      <c r="D113" s="153"/>
      <c r="E113" s="222"/>
      <c r="F113" s="153"/>
      <c r="G113" s="239"/>
      <c r="H113" s="154"/>
      <c r="I113" s="152">
        <f>CONCATENATE(IF(OR(D113=3,F113=3),7,),IF(AND(D113=2,F113=2),4.67,),IF(AND(D113=1,F113=1),2.33,),IF(AND(D113=0,F113=0),0,),IF(AND(D113=2,F113=1),4.67,),IF(AND(D113=2,F113=0),4.67,),IF(AND(D113=1,F113=2),4.67,),IF(AND(D113=1,F113=0),2.33,),IF(AND(D113=0,F113=2),4.67,),IF(AND(D113=0,F113=1),2.33,))+0</f>
        <v>0</v>
      </c>
      <c r="J113" s="259"/>
      <c r="K113" s="30"/>
      <c r="L113" s="30"/>
      <c r="M113" s="30"/>
      <c r="N113" s="30"/>
    </row>
    <row r="114" spans="1:14" s="27" customFormat="1" ht="72.75" thickBot="1" x14ac:dyDescent="0.3">
      <c r="A114" s="100">
        <v>76</v>
      </c>
      <c r="B114" s="42" t="s">
        <v>146</v>
      </c>
      <c r="C114" s="223"/>
      <c r="D114" s="153"/>
      <c r="E114" s="223"/>
      <c r="F114" s="153"/>
      <c r="G114" s="243"/>
      <c r="H114" s="154"/>
      <c r="I114" s="152">
        <f>CONCATENATE(IF(OR(D114=3,F114=3),7,),IF(AND(D114=2,F114=2),4.67,),IF(AND(D114=1,F114=1),2.33,),IF(AND(D114=0,F114=0),0,),IF(AND(D114=2,F114=1),4.67,),IF(AND(D114=2,F114=0),4.67,),IF(AND(D114=1,F114=2),4.67,),IF(AND(D114=1,F114=0),2.33,),IF(AND(D114=0,F114=2),4.67,),IF(AND(D114=0,F114=1),2.33,))+0</f>
        <v>0</v>
      </c>
      <c r="J114" s="263"/>
      <c r="K114" s="30"/>
      <c r="L114" s="30"/>
      <c r="M114" s="30"/>
      <c r="N114" s="30"/>
    </row>
    <row r="115" spans="1:14" s="52" customFormat="1" ht="44.25" thickBot="1" x14ac:dyDescent="0.3">
      <c r="A115" s="98">
        <v>77</v>
      </c>
      <c r="B115" s="109" t="s">
        <v>197</v>
      </c>
      <c r="C115" s="215"/>
      <c r="D115" s="162"/>
      <c r="E115" s="233"/>
      <c r="F115" s="154"/>
      <c r="G115" s="239"/>
      <c r="H115" s="154"/>
      <c r="I115" s="163">
        <f>CONCATENATE(IF(D115=1,0.5,),IF(D115=0,0,))+0</f>
        <v>0</v>
      </c>
      <c r="J115" s="259"/>
      <c r="K115" s="53"/>
      <c r="L115" s="53"/>
      <c r="M115" s="53"/>
      <c r="N115" s="53"/>
    </row>
    <row r="116" spans="1:14" s="52" customFormat="1" ht="44.25" thickBot="1" x14ac:dyDescent="0.3">
      <c r="A116" s="98">
        <v>78</v>
      </c>
      <c r="B116" s="114" t="s">
        <v>196</v>
      </c>
      <c r="C116" s="224"/>
      <c r="D116" s="162"/>
      <c r="E116" s="235"/>
      <c r="F116" s="172"/>
      <c r="G116" s="243"/>
      <c r="H116" s="155"/>
      <c r="I116" s="163">
        <f>CONCATENATE(IF(D116=1,0.5,),IF(D116=0,0,))+0</f>
        <v>0</v>
      </c>
      <c r="J116" s="263"/>
      <c r="K116" s="53"/>
      <c r="L116" s="53"/>
      <c r="M116" s="53"/>
      <c r="N116" s="53"/>
    </row>
    <row r="117" spans="1:14" s="27" customFormat="1" ht="27" thickBot="1" x14ac:dyDescent="0.3">
      <c r="A117" s="58"/>
      <c r="B117" s="59" t="s">
        <v>171</v>
      </c>
      <c r="C117" s="246"/>
      <c r="D117" s="165"/>
      <c r="E117" s="246"/>
      <c r="F117" s="165"/>
      <c r="G117" s="246"/>
      <c r="H117" s="166"/>
      <c r="I117" s="167"/>
      <c r="J117" s="260"/>
      <c r="K117" s="30"/>
      <c r="L117" s="30"/>
      <c r="M117" s="30"/>
      <c r="N117" s="30"/>
    </row>
    <row r="118" spans="1:14" s="27" customFormat="1" ht="24" thickBot="1" x14ac:dyDescent="0.3">
      <c r="A118" s="112" t="s">
        <v>203</v>
      </c>
      <c r="B118" s="56" t="s">
        <v>172</v>
      </c>
      <c r="C118" s="245"/>
      <c r="D118" s="156"/>
      <c r="E118" s="245"/>
      <c r="F118" s="156"/>
      <c r="G118" s="245"/>
      <c r="H118" s="156"/>
      <c r="I118" s="158"/>
      <c r="J118" s="254"/>
      <c r="K118" s="30"/>
      <c r="L118" s="30"/>
      <c r="M118" s="30"/>
      <c r="N118" s="30"/>
    </row>
    <row r="119" spans="1:14" s="27" customFormat="1" ht="101.25" thickBot="1" x14ac:dyDescent="0.3">
      <c r="A119" s="33">
        <v>79</v>
      </c>
      <c r="B119" s="38" t="s">
        <v>148</v>
      </c>
      <c r="C119" s="217"/>
      <c r="D119" s="150"/>
      <c r="E119" s="217"/>
      <c r="F119" s="150"/>
      <c r="G119" s="237"/>
      <c r="H119" s="161"/>
      <c r="I119" s="152"/>
      <c r="J119" s="253"/>
      <c r="K119" s="30"/>
      <c r="L119" s="30"/>
      <c r="M119" s="30"/>
      <c r="N119" s="30"/>
    </row>
    <row r="120" spans="1:14" s="27" customFormat="1" ht="115.5" thickBot="1" x14ac:dyDescent="0.3">
      <c r="A120" s="31">
        <v>80</v>
      </c>
      <c r="B120" s="37" t="s">
        <v>150</v>
      </c>
      <c r="C120" s="222"/>
      <c r="D120" s="153"/>
      <c r="E120" s="222"/>
      <c r="F120" s="153"/>
      <c r="G120" s="239"/>
      <c r="H120" s="154"/>
      <c r="I120" s="152">
        <f>CONCATENATE(IF(OR(D120=3,F120=3),7,),IF(AND(D120=2,F120=2),4.67,),IF(AND(D120=1,F120=1),2.33,),IF(AND(D120=0,F120=0),0,),IF(AND(D120=2,F120=1),4.67,),IF(AND(D120=2,F120=0),4.67,),IF(AND(D120=1,F120=2),4.67,),IF(AND(D120=1,F120=0),2.33,),IF(AND(D120=0,F120=2),4.67,),IF(AND(D120=0,F120=1),2.33,))+0</f>
        <v>0</v>
      </c>
      <c r="J120" s="259"/>
      <c r="K120" s="30"/>
      <c r="L120" s="30"/>
      <c r="M120" s="30"/>
      <c r="N120" s="30"/>
    </row>
    <row r="121" spans="1:14" s="52" customFormat="1" ht="115.5" x14ac:dyDescent="0.25">
      <c r="A121" s="31">
        <v>81</v>
      </c>
      <c r="B121" s="109" t="s">
        <v>200</v>
      </c>
      <c r="C121" s="215"/>
      <c r="D121" s="153"/>
      <c r="E121" s="233"/>
      <c r="F121" s="154"/>
      <c r="G121" s="239"/>
      <c r="H121" s="154"/>
      <c r="I121" s="282">
        <f>CONCATENATE(IF(D121=1,0.5,),IF(D121=0,0,))+0</f>
        <v>0</v>
      </c>
      <c r="J121" s="259"/>
      <c r="K121" s="53"/>
      <c r="L121" s="53"/>
      <c r="M121" s="53"/>
      <c r="N121" s="53"/>
    </row>
    <row r="122" spans="1:14" s="27" customFormat="1" ht="58.5" thickBot="1" x14ac:dyDescent="0.3">
      <c r="A122" s="100">
        <v>82</v>
      </c>
      <c r="B122" s="42" t="s">
        <v>149</v>
      </c>
      <c r="C122" s="223"/>
      <c r="D122" s="153"/>
      <c r="E122" s="223"/>
      <c r="F122" s="153"/>
      <c r="G122" s="243"/>
      <c r="H122" s="154"/>
      <c r="I122" s="275">
        <f>CONCATENATE(IF(OR(D122=3,F122=3),7,),IF(AND(D122=2,F122=2),4.67,),IF(AND(D122=1,F122=1),2.33,),IF(AND(D122=0,F122=0),0,),IF(AND(D122=2,F122=1),4.67,),IF(AND(D122=2,F122=0),4.67,),IF(AND(D122=1,F122=2),4.67,),IF(AND(D122=1,F122=0),2.33,),IF(AND(D122=0,F122=2),4.67,),IF(AND(D122=0,F122=1),2.33,))+0</f>
        <v>0</v>
      </c>
      <c r="J122" s="263"/>
      <c r="K122" s="30"/>
      <c r="L122" s="30"/>
      <c r="M122" s="30"/>
      <c r="N122" s="30"/>
    </row>
    <row r="123" spans="1:14" s="52" customFormat="1" ht="73.5" thickBot="1" x14ac:dyDescent="0.3">
      <c r="A123" s="100">
        <v>83</v>
      </c>
      <c r="B123" s="114" t="s">
        <v>198</v>
      </c>
      <c r="C123" s="224"/>
      <c r="D123" s="162"/>
      <c r="E123" s="235"/>
      <c r="F123" s="172"/>
      <c r="G123" s="243"/>
      <c r="H123" s="155"/>
      <c r="I123" s="163">
        <f>CONCATENATE(IF(D123=1,0.5,),IF(D123=0,0,))+0</f>
        <v>0</v>
      </c>
      <c r="J123" s="263"/>
      <c r="K123" s="53"/>
      <c r="L123" s="53"/>
      <c r="M123" s="53"/>
      <c r="N123" s="53"/>
    </row>
    <row r="124" spans="1:14" s="27" customFormat="1" ht="23.1" customHeight="1" x14ac:dyDescent="0.25">
      <c r="A124" s="105" t="s">
        <v>203</v>
      </c>
      <c r="B124" s="51" t="s">
        <v>220</v>
      </c>
      <c r="C124" s="247"/>
      <c r="D124" s="168"/>
      <c r="E124" s="247"/>
      <c r="F124" s="168"/>
      <c r="G124" s="247"/>
      <c r="H124" s="169"/>
      <c r="I124" s="170"/>
      <c r="J124" s="261"/>
      <c r="K124" s="30"/>
      <c r="L124" s="30"/>
      <c r="M124" s="30"/>
      <c r="N124" s="30"/>
    </row>
    <row r="125" spans="1:14" s="27" customFormat="1" ht="23.1" customHeight="1" x14ac:dyDescent="0.25">
      <c r="A125" s="118"/>
      <c r="B125" s="54" t="s">
        <v>222</v>
      </c>
      <c r="C125" s="249"/>
      <c r="D125" s="169"/>
      <c r="E125" s="249"/>
      <c r="F125" s="169"/>
      <c r="G125" s="249"/>
      <c r="H125" s="169"/>
      <c r="I125" s="170"/>
      <c r="J125" s="264"/>
      <c r="K125" s="30"/>
      <c r="L125" s="30"/>
      <c r="M125" s="30"/>
      <c r="N125" s="30"/>
    </row>
    <row r="126" spans="1:14" s="52" customFormat="1" ht="23.1" customHeight="1" thickBot="1" x14ac:dyDescent="0.3">
      <c r="A126" s="108"/>
      <c r="B126" s="55" t="s">
        <v>221</v>
      </c>
      <c r="C126" s="248"/>
      <c r="D126" s="157"/>
      <c r="E126" s="248"/>
      <c r="F126" s="157"/>
      <c r="G126" s="248"/>
      <c r="H126" s="157"/>
      <c r="I126" s="170"/>
      <c r="J126" s="262"/>
      <c r="K126" s="53"/>
      <c r="L126" s="53"/>
      <c r="M126" s="53"/>
      <c r="N126" s="53"/>
    </row>
    <row r="127" spans="1:14" s="27" customFormat="1" ht="72" x14ac:dyDescent="0.25">
      <c r="A127" s="33">
        <v>84</v>
      </c>
      <c r="B127" s="38" t="s">
        <v>151</v>
      </c>
      <c r="C127" s="217"/>
      <c r="D127" s="150"/>
      <c r="E127" s="217"/>
      <c r="F127" s="150"/>
      <c r="G127" s="217"/>
      <c r="H127" s="150"/>
      <c r="I127" s="151"/>
      <c r="J127" s="253"/>
      <c r="K127" s="30"/>
      <c r="L127" s="30"/>
      <c r="M127" s="30"/>
      <c r="N127" s="30"/>
    </row>
    <row r="128" spans="1:14" s="27" customFormat="1" ht="115.5" thickBot="1" x14ac:dyDescent="0.3">
      <c r="A128" s="31">
        <v>85</v>
      </c>
      <c r="B128" s="38" t="s">
        <v>152</v>
      </c>
      <c r="C128" s="217"/>
      <c r="D128" s="150"/>
      <c r="E128" s="217"/>
      <c r="F128" s="150"/>
      <c r="G128" s="217"/>
      <c r="H128" s="150"/>
      <c r="I128" s="152"/>
      <c r="J128" s="253"/>
      <c r="K128" s="30"/>
      <c r="L128" s="30"/>
      <c r="M128" s="30"/>
      <c r="N128" s="30"/>
    </row>
    <row r="129" spans="1:14" s="27" customFormat="1" ht="144" thickBot="1" x14ac:dyDescent="0.3">
      <c r="A129" s="31">
        <v>86</v>
      </c>
      <c r="B129" s="37" t="s">
        <v>153</v>
      </c>
      <c r="C129" s="222"/>
      <c r="D129" s="153"/>
      <c r="E129" s="222"/>
      <c r="F129" s="153"/>
      <c r="G129" s="233"/>
      <c r="H129" s="154"/>
      <c r="I129" s="152">
        <f>CONCATENATE(IF(OR(D129=3,F129=3),7.5,),IF(AND(D129=2,F129=2),5,),IF(AND(D129=1,F129=1),2.5,),IF(AND(D129=0,F129=0),0,),IF(AND(D129=2,F129=1),5,),IF(AND(D129=2,F129=0),5,),IF(AND(D129=1,F129=2),5,),IF(AND(D129=1,F129=0),2.5,),IF(AND(D129=0,F129=2),5,),IF(AND(D129=0,F129=1),2.5,))+0</f>
        <v>0</v>
      </c>
      <c r="J129" s="259"/>
      <c r="K129" s="30"/>
      <c r="L129" s="30"/>
      <c r="M129" s="30"/>
      <c r="N129" s="30"/>
    </row>
    <row r="130" spans="1:14" s="27" customFormat="1" ht="44.25" thickBot="1" x14ac:dyDescent="0.3">
      <c r="A130" s="100">
        <v>87</v>
      </c>
      <c r="B130" s="42" t="s">
        <v>154</v>
      </c>
      <c r="C130" s="223"/>
      <c r="D130" s="153"/>
      <c r="E130" s="223"/>
      <c r="F130" s="153"/>
      <c r="G130" s="235"/>
      <c r="H130" s="164"/>
      <c r="I130" s="152">
        <f>CONCATENATE(IF(OR(D130=3,F130=3),7.5,),IF(AND(D130=2,F130=2),5,),IF(AND(D130=1,F130=1),2.5,),IF(AND(D130=0,F130=0),0,),IF(AND(D130=2,F130=1),5,),IF(AND(D130=2,F130=0),5,),IF(AND(D130=1,F130=2),5,),IF(AND(D130=1,F130=0),2.5,),IF(AND(D130=0,F130=2),5,),IF(AND(D130=0,F130=1),2.5,))+0</f>
        <v>0</v>
      </c>
      <c r="J130" s="263"/>
      <c r="K130" s="30"/>
      <c r="L130" s="30"/>
      <c r="M130" s="30"/>
      <c r="N130" s="30"/>
    </row>
    <row r="131" spans="1:14" s="27" customFormat="1" ht="26.1" customHeight="1" x14ac:dyDescent="0.25">
      <c r="A131" s="105" t="s">
        <v>203</v>
      </c>
      <c r="B131" s="51" t="s">
        <v>224</v>
      </c>
      <c r="C131" s="247"/>
      <c r="D131" s="168"/>
      <c r="E131" s="247"/>
      <c r="F131" s="168"/>
      <c r="G131" s="247"/>
      <c r="H131" s="169"/>
      <c r="I131" s="170"/>
      <c r="J131" s="261"/>
      <c r="K131" s="30"/>
      <c r="L131" s="30"/>
      <c r="M131" s="30"/>
      <c r="N131" s="30"/>
    </row>
    <row r="132" spans="1:14" s="52" customFormat="1" ht="26.1" customHeight="1" thickBot="1" x14ac:dyDescent="0.3">
      <c r="A132" s="110"/>
      <c r="B132" s="55" t="s">
        <v>223</v>
      </c>
      <c r="C132" s="248"/>
      <c r="D132" s="157"/>
      <c r="E132" s="248"/>
      <c r="F132" s="157"/>
      <c r="G132" s="248"/>
      <c r="H132" s="157"/>
      <c r="I132" s="170"/>
      <c r="J132" s="262"/>
      <c r="K132" s="53"/>
      <c r="L132" s="53"/>
      <c r="M132" s="53"/>
      <c r="N132" s="53"/>
    </row>
    <row r="133" spans="1:14" s="27" customFormat="1" ht="72" x14ac:dyDescent="0.25">
      <c r="A133" s="33">
        <v>88</v>
      </c>
      <c r="B133" s="38" t="s">
        <v>155</v>
      </c>
      <c r="C133" s="217"/>
      <c r="D133" s="150"/>
      <c r="E133" s="217"/>
      <c r="F133" s="150"/>
      <c r="G133" s="217"/>
      <c r="H133" s="150"/>
      <c r="I133" s="151"/>
      <c r="J133" s="253"/>
      <c r="K133" s="30"/>
      <c r="L133" s="30"/>
      <c r="M133" s="30"/>
      <c r="N133" s="30"/>
    </row>
    <row r="134" spans="1:14" s="27" customFormat="1" ht="43.5" x14ac:dyDescent="0.25">
      <c r="A134" s="31">
        <v>89</v>
      </c>
      <c r="B134" s="41" t="s">
        <v>156</v>
      </c>
      <c r="C134" s="221"/>
      <c r="D134" s="150"/>
      <c r="E134" s="221"/>
      <c r="F134" s="150"/>
      <c r="G134" s="221"/>
      <c r="H134" s="150"/>
      <c r="I134" s="174"/>
      <c r="J134" s="259"/>
      <c r="K134" s="30"/>
      <c r="L134" s="30"/>
      <c r="M134" s="30"/>
      <c r="N134" s="30"/>
    </row>
    <row r="135" spans="1:14" s="27" customFormat="1" ht="114.75" x14ac:dyDescent="0.25">
      <c r="A135" s="31">
        <v>90</v>
      </c>
      <c r="B135" s="41" t="s">
        <v>157</v>
      </c>
      <c r="C135" s="221"/>
      <c r="D135" s="150"/>
      <c r="E135" s="221"/>
      <c r="F135" s="150"/>
      <c r="G135" s="221"/>
      <c r="H135" s="150"/>
      <c r="I135" s="174"/>
      <c r="J135" s="259"/>
      <c r="K135" s="30"/>
      <c r="L135" s="30"/>
      <c r="M135" s="30"/>
      <c r="N135" s="30"/>
    </row>
    <row r="136" spans="1:14" s="27" customFormat="1" ht="43.5" x14ac:dyDescent="0.25">
      <c r="A136" s="31">
        <v>91</v>
      </c>
      <c r="B136" s="41" t="s">
        <v>158</v>
      </c>
      <c r="C136" s="221"/>
      <c r="D136" s="150"/>
      <c r="E136" s="221"/>
      <c r="F136" s="150"/>
      <c r="G136" s="221"/>
      <c r="H136" s="150"/>
      <c r="I136" s="285"/>
      <c r="J136" s="259"/>
      <c r="K136" s="30"/>
      <c r="L136" s="30"/>
      <c r="M136" s="30"/>
      <c r="N136" s="30"/>
    </row>
    <row r="137" spans="1:14" s="27" customFormat="1" ht="115.5" thickBot="1" x14ac:dyDescent="0.3">
      <c r="A137" s="31">
        <v>92</v>
      </c>
      <c r="B137" s="37" t="s">
        <v>159</v>
      </c>
      <c r="C137" s="222"/>
      <c r="D137" s="153"/>
      <c r="E137" s="222"/>
      <c r="F137" s="153"/>
      <c r="G137" s="233"/>
      <c r="H137" s="154"/>
      <c r="I137" s="275">
        <f>CONCATENATE(IF(OR(D137=3,F137=3),7.5,),IF(AND(D137=2,F137=2),5,),IF(AND(D137=1,F137=1),2.5,),IF(AND(D137=0,F137=0),0,),IF(AND(D137=2,F137=1),5,),IF(AND(D137=2,F137=0),5,),IF(AND(D137=1,F137=2),5,),IF(AND(D137=1,F137=0),2.5,),IF(AND(D137=0,F137=2),5,),IF(AND(D137=0,F137=1),2.5,))+0</f>
        <v>0</v>
      </c>
      <c r="J137" s="259"/>
      <c r="K137" s="30"/>
      <c r="L137" s="30"/>
      <c r="M137" s="30"/>
      <c r="N137" s="30"/>
    </row>
    <row r="138" spans="1:14" s="27" customFormat="1" ht="58.5" thickBot="1" x14ac:dyDescent="0.3">
      <c r="A138" s="98">
        <v>93</v>
      </c>
      <c r="B138" s="42" t="s">
        <v>160</v>
      </c>
      <c r="C138" s="223"/>
      <c r="D138" s="153"/>
      <c r="E138" s="223"/>
      <c r="F138" s="153"/>
      <c r="G138" s="235"/>
      <c r="H138" s="154"/>
      <c r="I138" s="152">
        <f>CONCATENATE(IF(OR(D138=3,F138=3),7.5,),IF(AND(D138=2,F138=2),5,),IF(AND(D138=1,F138=1),2.5,),IF(AND(D138=0,F138=0),0,),IF(AND(D138=2,F138=1),5,),IF(AND(D138=2,F138=0),5,),IF(AND(D138=1,F138=2),5,),IF(AND(D138=1,F138=0),2.5,),IF(AND(D138=0,F138=2),5,),IF(AND(D138=0,F138=1),2.5,))+0</f>
        <v>0</v>
      </c>
      <c r="J138" s="263"/>
      <c r="K138" s="30"/>
      <c r="L138" s="30"/>
      <c r="M138" s="30"/>
      <c r="N138" s="30"/>
    </row>
    <row r="139" spans="1:14" s="27" customFormat="1" ht="24" thickBot="1" x14ac:dyDescent="0.3">
      <c r="A139" s="112" t="s">
        <v>203</v>
      </c>
      <c r="B139" s="56" t="s">
        <v>147</v>
      </c>
      <c r="C139" s="245"/>
      <c r="D139" s="156"/>
      <c r="E139" s="245"/>
      <c r="F139" s="156"/>
      <c r="G139" s="245"/>
      <c r="H139" s="178"/>
      <c r="I139" s="158"/>
      <c r="J139" s="254"/>
      <c r="K139" s="30"/>
      <c r="L139" s="30"/>
      <c r="M139" s="30"/>
      <c r="N139" s="30"/>
    </row>
    <row r="140" spans="1:14" s="27" customFormat="1" ht="115.5" thickBot="1" x14ac:dyDescent="0.3">
      <c r="A140" s="117">
        <v>94</v>
      </c>
      <c r="B140" s="38" t="s">
        <v>161</v>
      </c>
      <c r="C140" s="217"/>
      <c r="D140" s="150"/>
      <c r="E140" s="217"/>
      <c r="F140" s="150"/>
      <c r="G140" s="237"/>
      <c r="H140" s="161"/>
      <c r="I140" s="152"/>
      <c r="J140" s="253"/>
      <c r="K140" s="30"/>
      <c r="L140" s="30"/>
      <c r="M140" s="30"/>
      <c r="N140" s="30"/>
    </row>
    <row r="141" spans="1:14" s="27" customFormat="1" ht="144" thickBot="1" x14ac:dyDescent="0.3">
      <c r="A141" s="98">
        <v>92</v>
      </c>
      <c r="B141" s="37" t="s">
        <v>162</v>
      </c>
      <c r="C141" s="222"/>
      <c r="D141" s="153"/>
      <c r="E141" s="222"/>
      <c r="F141" s="153"/>
      <c r="G141" s="239"/>
      <c r="H141" s="154"/>
      <c r="I141" s="152">
        <f>CONCATENATE(IF(OR(D141=3,F141=3),7,),IF(AND(D141=2,F141=2),4.67,),IF(AND(D141=1,F141=1),2.33,),IF(AND(D141=0,F141=0),0,),IF(AND(D141=2,F141=1),4.67,),IF(AND(D141=2,F141=0),4.67,),IF(AND(D141=1,F141=2),4.67,),IF(AND(D141=1,F141=0),2.33,),IF(AND(D141=0,F141=2),4.67,),IF(AND(D141=0,F141=1),2.33,))+0</f>
        <v>0</v>
      </c>
      <c r="J141" s="259"/>
      <c r="K141" s="30"/>
      <c r="L141" s="30"/>
      <c r="M141" s="30"/>
      <c r="N141" s="30"/>
    </row>
    <row r="142" spans="1:14" s="27" customFormat="1" ht="44.25" thickBot="1" x14ac:dyDescent="0.3">
      <c r="A142" s="100">
        <v>96</v>
      </c>
      <c r="B142" s="42" t="s">
        <v>163</v>
      </c>
      <c r="C142" s="223"/>
      <c r="D142" s="153"/>
      <c r="E142" s="223"/>
      <c r="F142" s="153"/>
      <c r="G142" s="243"/>
      <c r="H142" s="154"/>
      <c r="I142" s="152">
        <f>CONCATENATE(IF(OR(D142=3,F142=3),7,),IF(AND(D142=2,F142=2),4.67,),IF(AND(D142=1,F142=1),2.33,),IF(AND(D142=0,F142=0),0,),IF(AND(D142=2,F142=1),4.67,),IF(AND(D142=2,F142=0),4.67,),IF(AND(D142=1,F142=2),4.67,),IF(AND(D142=1,F142=0),2.33,),IF(AND(D142=0,F142=2),4.67,),IF(AND(D142=0,F142=1),2.33,))+0</f>
        <v>0</v>
      </c>
      <c r="J142" s="263"/>
      <c r="K142" s="30"/>
      <c r="L142" s="30"/>
      <c r="M142" s="30"/>
      <c r="N142" s="30"/>
    </row>
    <row r="143" spans="1:14" s="52" customFormat="1" ht="73.5" thickBot="1" x14ac:dyDescent="0.3">
      <c r="A143" s="100">
        <v>97</v>
      </c>
      <c r="B143" s="114" t="s">
        <v>199</v>
      </c>
      <c r="C143" s="224"/>
      <c r="D143" s="162"/>
      <c r="E143" s="235"/>
      <c r="F143" s="172"/>
      <c r="G143" s="243"/>
      <c r="H143" s="154"/>
      <c r="I143" s="163">
        <f>IF(D143=1,1,0)+0</f>
        <v>0</v>
      </c>
      <c r="J143" s="263"/>
      <c r="K143" s="53"/>
      <c r="L143" s="53"/>
      <c r="M143" s="53"/>
      <c r="N143" s="53"/>
    </row>
    <row r="144" spans="1:14" s="27" customFormat="1" ht="23.25" x14ac:dyDescent="0.25">
      <c r="A144" s="105" t="s">
        <v>203</v>
      </c>
      <c r="B144" s="51" t="s">
        <v>226</v>
      </c>
      <c r="C144" s="247"/>
      <c r="D144" s="168"/>
      <c r="E144" s="247"/>
      <c r="F144" s="168"/>
      <c r="G144" s="247"/>
      <c r="H144" s="169"/>
      <c r="I144" s="170"/>
      <c r="J144" s="261"/>
      <c r="K144" s="30"/>
      <c r="L144" s="30"/>
      <c r="M144" s="30"/>
      <c r="N144" s="30"/>
    </row>
    <row r="145" spans="1:14" s="27" customFormat="1" ht="27" thickBot="1" x14ac:dyDescent="0.3">
      <c r="A145" s="108"/>
      <c r="B145" s="55" t="s">
        <v>225</v>
      </c>
      <c r="C145" s="248"/>
      <c r="D145" s="157"/>
      <c r="E145" s="248"/>
      <c r="F145" s="157"/>
      <c r="G145" s="248"/>
      <c r="H145" s="157"/>
      <c r="I145" s="170"/>
      <c r="J145" s="262"/>
      <c r="K145" s="30"/>
      <c r="L145" s="30"/>
      <c r="M145" s="30"/>
      <c r="N145" s="30"/>
    </row>
    <row r="146" spans="1:14" s="27" customFormat="1" ht="86.25" x14ac:dyDescent="0.25">
      <c r="A146" s="33">
        <v>98</v>
      </c>
      <c r="B146" s="38" t="s">
        <v>164</v>
      </c>
      <c r="C146" s="217"/>
      <c r="D146" s="150"/>
      <c r="E146" s="217"/>
      <c r="F146" s="150"/>
      <c r="G146" s="217"/>
      <c r="H146" s="150"/>
      <c r="I146" s="151"/>
      <c r="J146" s="253"/>
      <c r="K146" s="30"/>
      <c r="L146" s="30"/>
      <c r="M146" s="30"/>
      <c r="N146" s="30"/>
    </row>
    <row r="147" spans="1:14" s="27" customFormat="1" ht="72.75" thickBot="1" x14ac:dyDescent="0.3">
      <c r="A147" s="31">
        <v>99</v>
      </c>
      <c r="B147" s="38" t="s">
        <v>165</v>
      </c>
      <c r="C147" s="217"/>
      <c r="D147" s="150"/>
      <c r="E147" s="217"/>
      <c r="F147" s="150"/>
      <c r="G147" s="217"/>
      <c r="H147" s="150"/>
      <c r="I147" s="152"/>
      <c r="J147" s="253"/>
      <c r="K147" s="30"/>
      <c r="L147" s="30"/>
      <c r="M147" s="30"/>
      <c r="N147" s="30"/>
    </row>
    <row r="148" spans="1:14" s="27" customFormat="1" ht="115.5" thickBot="1" x14ac:dyDescent="0.3">
      <c r="A148" s="31">
        <v>100</v>
      </c>
      <c r="B148" s="37" t="s">
        <v>166</v>
      </c>
      <c r="C148" s="222"/>
      <c r="D148" s="153"/>
      <c r="E148" s="222"/>
      <c r="F148" s="153"/>
      <c r="G148" s="233"/>
      <c r="H148" s="154"/>
      <c r="I148" s="152">
        <f>CONCATENATE(IF(OR(D148=3,F148=3),7.5,),IF(AND(D148=2,F148=2),5,),IF(AND(D148=1,F148=1),2.5,),IF(AND(D148=0,F148=0),0,),IF(AND(D148=2,F148=1),5,),IF(AND(D148=2,F148=0),5,),IF(AND(D148=1,F148=2),5,),IF(AND(D148=1,F148=0),2.5,),IF(AND(D148=0,F148=2),5,),IF(AND(D148=0,F148=1),2.5,))+0</f>
        <v>0</v>
      </c>
      <c r="J148" s="259"/>
      <c r="K148" s="30"/>
      <c r="L148" s="30"/>
      <c r="M148" s="30"/>
      <c r="N148" s="30"/>
    </row>
    <row r="149" spans="1:14" s="27" customFormat="1" ht="43.5" x14ac:dyDescent="0.25">
      <c r="A149" s="33">
        <v>101</v>
      </c>
      <c r="B149" s="50" t="s">
        <v>167</v>
      </c>
      <c r="C149" s="231"/>
      <c r="D149" s="153"/>
      <c r="E149" s="231"/>
      <c r="F149" s="153"/>
      <c r="G149" s="236"/>
      <c r="H149" s="154"/>
      <c r="I149" s="285">
        <f>CONCATENATE(IF(OR(D149=3,F149=3),7.5,),IF(AND(D149=2,F149=2),5,),IF(AND(D149=1,F149=1),2.5,),IF(AND(D149=0,F149=0),0,),IF(AND(D149=2,F149=1),5,),IF(AND(D149=2,F149=0),5,),IF(AND(D149=1,F149=2),5,),IF(AND(D149=1,F149=0),2.5,),IF(AND(D149=0,F149=2),5,),IF(AND(D149=0,F149=1),2.5,))+0</f>
        <v>0</v>
      </c>
      <c r="J149" s="253"/>
      <c r="K149" s="30"/>
      <c r="L149" s="30"/>
      <c r="M149" s="30"/>
      <c r="N149" s="30"/>
    </row>
    <row r="150" spans="1:14" s="27" customFormat="1" ht="27" thickBot="1" x14ac:dyDescent="0.3">
      <c r="A150" s="305"/>
      <c r="B150" s="306" t="s">
        <v>173</v>
      </c>
      <c r="C150" s="301"/>
      <c r="D150" s="302"/>
      <c r="E150" s="301"/>
      <c r="F150" s="302"/>
      <c r="G150" s="301"/>
      <c r="H150" s="302"/>
      <c r="I150" s="303"/>
      <c r="J150" s="304"/>
      <c r="K150" s="30"/>
      <c r="L150" s="30"/>
      <c r="M150" s="30"/>
      <c r="N150" s="30"/>
    </row>
    <row r="151" spans="1:14" s="27" customFormat="1" ht="23.1" customHeight="1" x14ac:dyDescent="0.25">
      <c r="A151" s="105" t="s">
        <v>203</v>
      </c>
      <c r="B151" s="51" t="s">
        <v>227</v>
      </c>
      <c r="C151" s="247"/>
      <c r="D151" s="168"/>
      <c r="E151" s="247"/>
      <c r="F151" s="168"/>
      <c r="G151" s="247"/>
      <c r="H151" s="168"/>
      <c r="I151" s="179"/>
      <c r="J151" s="261"/>
      <c r="K151" s="30"/>
      <c r="L151" s="30"/>
      <c r="M151" s="30"/>
      <c r="N151" s="30"/>
    </row>
    <row r="152" spans="1:14" s="27" customFormat="1" ht="23.1" customHeight="1" x14ac:dyDescent="0.25">
      <c r="A152" s="118"/>
      <c r="B152" s="54" t="s">
        <v>229</v>
      </c>
      <c r="C152" s="249"/>
      <c r="D152" s="169"/>
      <c r="E152" s="249"/>
      <c r="F152" s="169"/>
      <c r="G152" s="249"/>
      <c r="H152" s="169"/>
      <c r="I152" s="170"/>
      <c r="J152" s="264"/>
      <c r="K152" s="30"/>
      <c r="L152" s="30"/>
      <c r="M152" s="30"/>
      <c r="N152" s="30"/>
    </row>
    <row r="153" spans="1:14" s="52" customFormat="1" ht="23.1" customHeight="1" thickBot="1" x14ac:dyDescent="0.3">
      <c r="A153" s="108"/>
      <c r="B153" s="55" t="s">
        <v>228</v>
      </c>
      <c r="C153" s="248"/>
      <c r="D153" s="157"/>
      <c r="E153" s="248"/>
      <c r="F153" s="157"/>
      <c r="G153" s="248"/>
      <c r="H153" s="157"/>
      <c r="I153" s="173"/>
      <c r="J153" s="262"/>
      <c r="K153" s="53"/>
      <c r="L153" s="53"/>
      <c r="M153" s="53"/>
      <c r="N153" s="53"/>
    </row>
    <row r="154" spans="1:14" s="52" customFormat="1" ht="87" thickBot="1" x14ac:dyDescent="0.3">
      <c r="A154" s="132">
        <v>102</v>
      </c>
      <c r="B154" s="134" t="s">
        <v>245</v>
      </c>
      <c r="C154" s="209"/>
      <c r="D154" s="180"/>
      <c r="E154" s="229"/>
      <c r="F154" s="181"/>
      <c r="G154" s="229"/>
      <c r="H154" s="181"/>
      <c r="I154" s="182">
        <f>CONCATENATE(IF(D154=1,7.5,),IF(D154=0,0,))+0</f>
        <v>0</v>
      </c>
      <c r="J154" s="183"/>
      <c r="K154" s="53"/>
      <c r="L154" s="53"/>
      <c r="M154" s="53"/>
      <c r="N154" s="53"/>
    </row>
    <row r="155" spans="1:14" s="27" customFormat="1" ht="23.1" customHeight="1" x14ac:dyDescent="0.25">
      <c r="A155" s="128" t="s">
        <v>203</v>
      </c>
      <c r="B155" s="54" t="s">
        <v>231</v>
      </c>
      <c r="C155" s="249"/>
      <c r="D155" s="169"/>
      <c r="E155" s="249"/>
      <c r="F155" s="169"/>
      <c r="G155" s="249"/>
      <c r="H155" s="169"/>
      <c r="I155" s="170"/>
      <c r="J155" s="264"/>
      <c r="K155" s="30"/>
      <c r="L155" s="30"/>
      <c r="M155" s="30"/>
      <c r="N155" s="30"/>
    </row>
    <row r="156" spans="1:14" s="52" customFormat="1" ht="23.1" customHeight="1" thickBot="1" x14ac:dyDescent="0.3">
      <c r="A156" s="107"/>
      <c r="B156" s="54" t="s">
        <v>230</v>
      </c>
      <c r="C156" s="249"/>
      <c r="D156" s="157"/>
      <c r="E156" s="249"/>
      <c r="F156" s="169"/>
      <c r="G156" s="249"/>
      <c r="H156" s="169"/>
      <c r="I156" s="170"/>
      <c r="J156" s="264"/>
      <c r="K156" s="53"/>
      <c r="L156" s="53"/>
      <c r="M156" s="53"/>
      <c r="N156" s="53"/>
    </row>
    <row r="157" spans="1:14" s="52" customFormat="1" ht="44.25" thickBot="1" x14ac:dyDescent="0.3">
      <c r="A157" s="135">
        <v>103</v>
      </c>
      <c r="B157" s="136" t="s">
        <v>246</v>
      </c>
      <c r="C157" s="250"/>
      <c r="D157" s="184"/>
      <c r="E157" s="252"/>
      <c r="F157" s="185"/>
      <c r="G157" s="252"/>
      <c r="H157" s="185"/>
      <c r="I157" s="186">
        <f>CONCATENATE(IF(D157=1,7.5,),IF(D157=0,0,))+0</f>
        <v>0</v>
      </c>
      <c r="J157" s="266"/>
      <c r="K157" s="53"/>
      <c r="L157" s="53"/>
      <c r="M157" s="53"/>
      <c r="N157" s="53"/>
    </row>
    <row r="158" spans="1:14" s="27" customFormat="1" ht="27" thickBot="1" x14ac:dyDescent="0.3">
      <c r="A158" s="58"/>
      <c r="B158" s="133" t="s">
        <v>174</v>
      </c>
      <c r="C158" s="251"/>
      <c r="D158" s="166"/>
      <c r="E158" s="251"/>
      <c r="F158" s="166"/>
      <c r="G158" s="251"/>
      <c r="H158" s="166"/>
      <c r="I158" s="167"/>
      <c r="J158" s="267"/>
      <c r="K158" s="30"/>
      <c r="L158" s="30"/>
      <c r="M158" s="30"/>
      <c r="N158" s="30"/>
    </row>
    <row r="159" spans="1:14" s="27" customFormat="1" ht="24" thickBot="1" x14ac:dyDescent="0.3">
      <c r="A159" s="112" t="s">
        <v>203</v>
      </c>
      <c r="B159" s="56" t="s">
        <v>55</v>
      </c>
      <c r="C159" s="245"/>
      <c r="D159" s="156"/>
      <c r="E159" s="245"/>
      <c r="F159" s="156"/>
      <c r="G159" s="245"/>
      <c r="H159" s="156"/>
      <c r="I159" s="179"/>
      <c r="J159" s="254"/>
      <c r="K159" s="30"/>
      <c r="L159" s="30"/>
      <c r="M159" s="30"/>
      <c r="N159" s="30"/>
    </row>
    <row r="160" spans="1:14" s="27" customFormat="1" ht="86.25" x14ac:dyDescent="0.25">
      <c r="A160" s="33">
        <v>104</v>
      </c>
      <c r="B160" s="38" t="s">
        <v>56</v>
      </c>
      <c r="C160" s="217"/>
      <c r="D160" s="150"/>
      <c r="E160" s="217"/>
      <c r="F160" s="150"/>
      <c r="G160" s="237"/>
      <c r="H160" s="161"/>
      <c r="I160" s="151"/>
      <c r="J160" s="253"/>
      <c r="K160" s="30"/>
      <c r="L160" s="30"/>
      <c r="M160" s="30"/>
      <c r="N160" s="30"/>
    </row>
    <row r="161" spans="1:14" s="27" customFormat="1" ht="72.75" thickBot="1" x14ac:dyDescent="0.3">
      <c r="A161" s="31">
        <v>105</v>
      </c>
      <c r="B161" s="38" t="s">
        <v>57</v>
      </c>
      <c r="C161" s="217"/>
      <c r="D161" s="150"/>
      <c r="E161" s="217"/>
      <c r="F161" s="150"/>
      <c r="G161" s="237"/>
      <c r="H161" s="171"/>
      <c r="I161" s="152"/>
      <c r="J161" s="253"/>
      <c r="K161" s="30"/>
      <c r="L161" s="30"/>
      <c r="M161" s="30"/>
      <c r="N161" s="30"/>
    </row>
    <row r="162" spans="1:14" s="27" customFormat="1" ht="87.75" thickBot="1" x14ac:dyDescent="0.3">
      <c r="A162" s="32">
        <v>106</v>
      </c>
      <c r="B162" s="57" t="s">
        <v>61</v>
      </c>
      <c r="C162" s="227"/>
      <c r="D162" s="153"/>
      <c r="E162" s="227"/>
      <c r="F162" s="153"/>
      <c r="G162" s="243"/>
      <c r="H162" s="154"/>
      <c r="I162" s="163">
        <f>CONCATENATE(IF(OR(D162=3,F162=3),14,),IF(AND(D162=2,F162=2),9.34,),IF(AND(D162=1,F162=1),4.67,),IF(AND(D162=0,F162=0),0,),IF(AND(D162=2,F162=1),9.34,),IF(AND(D162=2,F162=0),9.34,),IF(AND(D162=1,F162=2),9.34,),IF(AND(D162=1,F162=0),4.67,),IF(AND(D162=0,F162=2),9.34,),IF(AND(D162=0,F162=1),4.67,))+0</f>
        <v>0</v>
      </c>
      <c r="J162" s="263"/>
      <c r="K162" s="30"/>
      <c r="L162" s="30"/>
      <c r="M162" s="30"/>
      <c r="N162" s="30"/>
    </row>
    <row r="163" spans="1:14" s="52" customFormat="1" ht="73.5" thickBot="1" x14ac:dyDescent="0.3">
      <c r="A163" s="31">
        <v>107</v>
      </c>
      <c r="B163" s="119" t="s">
        <v>201</v>
      </c>
      <c r="C163" s="224"/>
      <c r="D163" s="162"/>
      <c r="E163" s="235"/>
      <c r="F163" s="172"/>
      <c r="G163" s="243"/>
      <c r="H163" s="154"/>
      <c r="I163" s="163">
        <f>IF(D163=1,1,0)+0</f>
        <v>0</v>
      </c>
      <c r="J163" s="263"/>
      <c r="K163" s="53"/>
      <c r="L163" s="53"/>
      <c r="M163" s="53"/>
      <c r="N163" s="53"/>
    </row>
    <row r="164" spans="1:14" s="27" customFormat="1" ht="24" thickBot="1" x14ac:dyDescent="0.3">
      <c r="A164" s="112" t="s">
        <v>203</v>
      </c>
      <c r="B164" s="56" t="s">
        <v>66</v>
      </c>
      <c r="C164" s="245"/>
      <c r="D164" s="156"/>
      <c r="E164" s="245"/>
      <c r="F164" s="156"/>
      <c r="G164" s="245"/>
      <c r="H164" s="157"/>
      <c r="I164" s="173"/>
      <c r="J164" s="254"/>
      <c r="K164" s="30"/>
      <c r="L164" s="30"/>
      <c r="M164" s="30"/>
      <c r="N164" s="30"/>
    </row>
    <row r="165" spans="1:14" s="27" customFormat="1" ht="58.5" thickBot="1" x14ac:dyDescent="0.3">
      <c r="A165" s="31">
        <v>108</v>
      </c>
      <c r="B165" s="38" t="s">
        <v>58</v>
      </c>
      <c r="C165" s="217"/>
      <c r="D165" s="150"/>
      <c r="E165" s="217"/>
      <c r="F165" s="150"/>
      <c r="G165" s="217"/>
      <c r="H165" s="150"/>
      <c r="I165" s="152"/>
      <c r="J165" s="253"/>
      <c r="K165" s="30"/>
      <c r="L165" s="30"/>
      <c r="M165" s="30"/>
      <c r="N165" s="30"/>
    </row>
    <row r="166" spans="1:14" s="27" customFormat="1" ht="114.75" x14ac:dyDescent="0.25">
      <c r="A166" s="31">
        <v>109</v>
      </c>
      <c r="B166" s="37" t="s">
        <v>63</v>
      </c>
      <c r="C166" s="222"/>
      <c r="D166" s="153"/>
      <c r="E166" s="222"/>
      <c r="F166" s="153"/>
      <c r="G166" s="233"/>
      <c r="H166" s="154"/>
      <c r="I166" s="282">
        <f>CONCATENATE(IF(OR(D166=3,F166=3),15,),IF(AND(D166=2,F166=2),10,),IF(AND(D166=1,F166=1),5,),IF(AND(D166=0,F166=0),0,),IF(AND(D166=2,F166=1),10,),IF(AND(D166=2,F166=0),10,),IF(AND(D166=1,F166=2),10,),IF(AND(D166=1,F166=0),5,),IF(AND(D166=0,F166=2),10,),IF(AND(D166=0,F166=1),5,))+0</f>
        <v>0</v>
      </c>
      <c r="J166" s="259"/>
      <c r="K166" s="30"/>
      <c r="L166" s="30"/>
      <c r="M166" s="30"/>
      <c r="N166" s="30"/>
    </row>
    <row r="167" spans="1:14" s="27" customFormat="1" ht="23.25" x14ac:dyDescent="0.25">
      <c r="A167" s="286" t="s">
        <v>203</v>
      </c>
      <c r="B167" s="307" t="s">
        <v>233</v>
      </c>
      <c r="C167" s="288"/>
      <c r="D167" s="289"/>
      <c r="E167" s="288"/>
      <c r="F167" s="289"/>
      <c r="G167" s="288"/>
      <c r="H167" s="289"/>
      <c r="I167" s="290"/>
      <c r="J167" s="291"/>
      <c r="K167" s="30"/>
      <c r="L167" s="30"/>
      <c r="M167" s="30"/>
      <c r="N167" s="30"/>
    </row>
    <row r="168" spans="1:14" s="27" customFormat="1" ht="27" thickBot="1" x14ac:dyDescent="0.3">
      <c r="A168" s="108"/>
      <c r="B168" s="116" t="s">
        <v>232</v>
      </c>
      <c r="C168" s="248"/>
      <c r="D168" s="157"/>
      <c r="E168" s="248"/>
      <c r="F168" s="157"/>
      <c r="G168" s="248"/>
      <c r="H168" s="157"/>
      <c r="I168" s="173"/>
      <c r="J168" s="262"/>
      <c r="K168" s="30"/>
      <c r="L168" s="30"/>
      <c r="M168" s="30"/>
      <c r="N168" s="30"/>
    </row>
    <row r="169" spans="1:14" s="27" customFormat="1" ht="58.5" thickBot="1" x14ac:dyDescent="0.3">
      <c r="A169" s="34">
        <v>110</v>
      </c>
      <c r="B169" s="38" t="s">
        <v>59</v>
      </c>
      <c r="C169" s="217"/>
      <c r="D169" s="150"/>
      <c r="E169" s="217"/>
      <c r="F169" s="150"/>
      <c r="G169" s="237"/>
      <c r="H169" s="161"/>
      <c r="I169" s="152"/>
      <c r="J169" s="253"/>
      <c r="K169" s="30"/>
      <c r="L169" s="30"/>
      <c r="M169" s="30"/>
      <c r="N169" s="30"/>
    </row>
    <row r="170" spans="1:14" s="27" customFormat="1" ht="115.5" thickBot="1" x14ac:dyDescent="0.3">
      <c r="A170" s="32">
        <v>111</v>
      </c>
      <c r="B170" s="43" t="s">
        <v>64</v>
      </c>
      <c r="C170" s="227"/>
      <c r="D170" s="153"/>
      <c r="E170" s="227"/>
      <c r="F170" s="153"/>
      <c r="G170" s="243"/>
      <c r="H170" s="154"/>
      <c r="I170" s="163">
        <f>CONCATENATE(IF(OR(D170=3,F170=3),14,),IF(AND(D170=2,F170=2),9.34,),IF(AND(D170=1,F170=1),4.67,),IF(AND(D170=0,F170=0),0,),IF(AND(D170=2,F170=1),9.34,),IF(AND(D170=2,F170=0),9.34,),IF(AND(D170=1,F170=2),9.34,),IF(AND(D170=1,F170=0),4.67,),IF(AND(D170=0,F170=2),9.34,),IF(AND(D170=0,F170=1),4.67,))+0</f>
        <v>0</v>
      </c>
      <c r="J170" s="263"/>
      <c r="K170" s="30"/>
      <c r="L170" s="30"/>
      <c r="M170" s="30"/>
      <c r="N170" s="30"/>
    </row>
    <row r="171" spans="1:14" s="52" customFormat="1" ht="73.5" thickBot="1" x14ac:dyDescent="0.3">
      <c r="A171" s="101">
        <v>112</v>
      </c>
      <c r="B171" s="114" t="s">
        <v>202</v>
      </c>
      <c r="C171" s="224"/>
      <c r="D171" s="162"/>
      <c r="E171" s="235"/>
      <c r="F171" s="172"/>
      <c r="G171" s="243"/>
      <c r="H171" s="164"/>
      <c r="I171" s="163">
        <f>IF(D171=1,1,0)+0</f>
        <v>0</v>
      </c>
      <c r="J171" s="263"/>
      <c r="K171" s="53"/>
      <c r="L171" s="53"/>
      <c r="M171" s="53"/>
      <c r="N171" s="53"/>
    </row>
    <row r="172" spans="1:14" s="27" customFormat="1" ht="23.1" customHeight="1" x14ac:dyDescent="0.25">
      <c r="A172" s="105" t="s">
        <v>203</v>
      </c>
      <c r="B172" s="51" t="s">
        <v>235</v>
      </c>
      <c r="C172" s="247"/>
      <c r="D172" s="168"/>
      <c r="E172" s="247"/>
      <c r="F172" s="168"/>
      <c r="G172" s="247"/>
      <c r="H172" s="169"/>
      <c r="I172" s="170"/>
      <c r="J172" s="261"/>
      <c r="K172" s="30"/>
      <c r="L172" s="30"/>
      <c r="M172" s="30"/>
      <c r="N172" s="30"/>
    </row>
    <row r="173" spans="1:14" s="27" customFormat="1" ht="23.1" customHeight="1" thickBot="1" x14ac:dyDescent="0.3">
      <c r="A173" s="108"/>
      <c r="B173" s="55" t="s">
        <v>234</v>
      </c>
      <c r="C173" s="248"/>
      <c r="D173" s="157"/>
      <c r="E173" s="248"/>
      <c r="F173" s="157"/>
      <c r="G173" s="248"/>
      <c r="H173" s="157"/>
      <c r="I173" s="173"/>
      <c r="J173" s="262"/>
      <c r="K173" s="30"/>
      <c r="L173" s="30"/>
      <c r="M173" s="30"/>
      <c r="N173" s="30"/>
    </row>
    <row r="174" spans="1:14" s="27" customFormat="1" ht="101.25" thickBot="1" x14ac:dyDescent="0.3">
      <c r="A174" s="33">
        <v>113</v>
      </c>
      <c r="B174" s="38" t="s">
        <v>60</v>
      </c>
      <c r="C174" s="217"/>
      <c r="D174" s="150"/>
      <c r="E174" s="217"/>
      <c r="F174" s="150"/>
      <c r="G174" s="217"/>
      <c r="H174" s="150"/>
      <c r="I174" s="152"/>
      <c r="J174" s="253"/>
      <c r="K174" s="30"/>
      <c r="L174" s="30"/>
      <c r="M174" s="30"/>
      <c r="N174" s="30"/>
    </row>
    <row r="175" spans="1:14" s="27" customFormat="1" ht="144" thickBot="1" x14ac:dyDescent="0.3">
      <c r="A175" s="31">
        <v>114</v>
      </c>
      <c r="B175" s="37" t="s">
        <v>62</v>
      </c>
      <c r="C175" s="222"/>
      <c r="D175" s="153"/>
      <c r="E175" s="222"/>
      <c r="F175" s="153"/>
      <c r="G175" s="233"/>
      <c r="H175" s="154"/>
      <c r="I175" s="152">
        <f>CONCATENATE(IF(OR(D175=3,F175=3),7.5,),IF(AND(D175=2,F175=2),5,),IF(AND(D175=1,F175=1),2.5,),IF(AND(D175=0,F175=0),0,),IF(AND(D175=2,F175=1),5,),IF(AND(D175=2,F175=0),5,),IF(AND(D175=1,F175=2),5,),IF(AND(D175=1,F175=0),2.5,),IF(AND(D175=0,F175=2),5,),IF(AND(D175=0,F175=1),2.5,))+0</f>
        <v>0</v>
      </c>
      <c r="J175" s="259"/>
      <c r="K175" s="30"/>
      <c r="L175" s="30"/>
      <c r="M175" s="30"/>
      <c r="N175" s="30"/>
    </row>
    <row r="176" spans="1:14" s="27" customFormat="1" ht="58.5" thickBot="1" x14ac:dyDescent="0.3">
      <c r="A176" s="102">
        <v>115</v>
      </c>
      <c r="B176" s="103" t="s">
        <v>65</v>
      </c>
      <c r="C176" s="228"/>
      <c r="D176" s="175"/>
      <c r="E176" s="228"/>
      <c r="F176" s="175"/>
      <c r="G176" s="244"/>
      <c r="H176" s="154"/>
      <c r="I176" s="152">
        <f>CONCATENATE(IF(OR(D176=3,F176=3),7.5,),IF(AND(D176=2,F176=2),5,),IF(AND(D176=1,F176=1),2.5,),IF(AND(D176=0,F176=0),0,),IF(AND(D176=2,F176=1),5,),IF(AND(D176=2,F176=0),5,),IF(AND(D176=1,F176=2),5,),IF(AND(D176=1,F176=0),2.5,),IF(AND(D176=0,F176=2),5,),IF(AND(D176=0,F176=1),2.5,))+0</f>
        <v>0</v>
      </c>
      <c r="J176" s="268"/>
      <c r="K176" s="30"/>
      <c r="L176" s="30"/>
      <c r="M176" s="30"/>
      <c r="N176" s="30"/>
    </row>
    <row r="177" spans="1:10" ht="20.100000000000001" customHeight="1" x14ac:dyDescent="0.25">
      <c r="A177" s="187"/>
      <c r="B177" s="188"/>
      <c r="C177" s="189"/>
      <c r="D177" s="189"/>
      <c r="E177" s="189"/>
      <c r="F177" s="189"/>
      <c r="G177" s="189"/>
      <c r="H177" s="189"/>
      <c r="I177" s="207">
        <f>SUM(I9:I176)</f>
        <v>0</v>
      </c>
      <c r="J177" s="131" t="s">
        <v>244</v>
      </c>
    </row>
    <row r="178" spans="1:10" ht="20.100000000000001" customHeight="1" thickBot="1" x14ac:dyDescent="0.3">
      <c r="A178" s="187"/>
      <c r="B178" s="188"/>
      <c r="C178" s="189"/>
      <c r="D178" s="189"/>
      <c r="E178" s="189"/>
      <c r="F178" s="189"/>
      <c r="G178" s="189"/>
      <c r="H178" s="189"/>
      <c r="I178" s="208">
        <f>I177/862.5</f>
        <v>0</v>
      </c>
      <c r="J178" s="190"/>
    </row>
    <row r="179" spans="1:10" ht="33.75" customHeight="1" thickBot="1" x14ac:dyDescent="0.3">
      <c r="A179" s="45"/>
      <c r="B179" s="328" t="s">
        <v>39</v>
      </c>
      <c r="C179" s="328"/>
      <c r="D179" s="328"/>
      <c r="E179" s="328"/>
      <c r="F179" s="328"/>
      <c r="G179" s="328"/>
      <c r="H179" s="328"/>
      <c r="I179" s="328"/>
      <c r="J179" s="329"/>
    </row>
  </sheetData>
  <sheetProtection selectLockedCells="1"/>
  <mergeCells count="7">
    <mergeCell ref="B179:J179"/>
    <mergeCell ref="B2:J2"/>
    <mergeCell ref="B3:J3"/>
    <mergeCell ref="B1:J1"/>
    <mergeCell ref="B4:J4"/>
    <mergeCell ref="B6:J6"/>
    <mergeCell ref="B5:J5"/>
  </mergeCells>
  <dataValidations count="1">
    <dataValidation type="list" allowBlank="1" showInputMessage="1" showErrorMessage="1" sqref="F123 I36 H109:I110 I133:I135 I160 H58:I59 F65 F171 H16:I17 H12:I13 H93:I94 F21 H47:I48 I127 F115:F116 F143 H113:I116 H98:I99 H70:I72 I62 I30 H20:I22 H148:I149 I74:I76 H120:I123 H64:I66 H103:I104 I146 I10 F43 H53:I54 H26:I27 H129:I130 I51 F121 F86 F71 H32:I33 I107 H137:I138 I89:I91 H42:I44 H85:I87 H175:I176 H162:I163 H170:I171 H166:I166 H78:I79 H141:I143 H38:I39 F163">
      <formula1>check</formula1>
    </dataValidation>
  </dataValidations>
  <printOptions horizontalCentered="1" verticalCentered="1"/>
  <pageMargins left="0.2" right="0.2" top="0.25" bottom="0.25" header="0.3" footer="0.3"/>
  <pageSetup scale="62" fitToHeight="0" orientation="landscape" r:id="rId1"/>
  <rowBreaks count="9" manualBreakCount="9">
    <brk id="6" max="16383" man="1"/>
    <brk id="19" max="16383" man="1"/>
    <brk id="33" max="16383" man="1"/>
    <brk id="44" max="16383" man="1"/>
    <brk id="57" max="9" man="1"/>
    <brk id="82" max="16383" man="1"/>
    <brk id="94" max="16383" man="1"/>
    <brk id="149" max="16383" man="1"/>
    <brk id="166" max="16383" man="1"/>
  </rowBreaks>
  <ignoredErrors>
    <ignoredError sqref="I86 I43 I21 I71"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Sheet1!$F$1:$F$2</xm:f>
          </x14:formula1>
          <xm:sqref>D10:D11 F10:F11 H10:H11 D15 F15 H15 H19 F19 D19 D25 F25 H25 H30:H31 F30:F31 D30:D31 D36:D37 F36:F37 H36:H37 D41 F41 H41 D46 F46 H46 D51:D52 F51:F52 H51:H52 D57 F57 H57 D62:D63 F62:F63 H62:H63 D69 F69 H69 D74:D77 F74:F77 H74:H77 D84 F84 H84 D89:D92 F89:F92 H89:H92 D97 F97 H97 D101:D102 F101:F102 H101:H102 D107:D108 F107:F108 H107:H108 D112 F112 H112 D119 F119 H119 D127:D128 F127:F128 H127:H128 D133:D136 F133:F136 H133:H136 D140 F140 H140 D146:D147 F146:F147 H146:H147 D160:D161 F160:F161 H160:H161 D165 F165 H165 D169 F169 H169 D174 F174 H174</xm:sqref>
        </x14:dataValidation>
        <x14:dataValidation type="list" allowBlank="1" showInputMessage="1" showErrorMessage="1">
          <x14:formula1>
            <xm:f>Sheet1!$B$1:$B$4</xm:f>
          </x14:formula1>
          <xm:sqref>D175:D176 F175:F176 F170 D170 F166 D166 D162 F162 D148:D149 F148:F149 D141:D142 F141:F142 D137:D138 F137:F138 D129:D130 F129:F130 D122 F122 D120 F120 F113:F114 D113:D114 F109:F110 D109:D110 F103:F104 D103:D104 F98:F99 D98:D99 F93:F94 D93:D94 F85 D85 D87 F87 F78:F79 D78:D79 F72 D72 F70 D70 F66 D66 D64 F64 F58:F59 D58:D59 F53:F54 D53:D54 F47:F48 D47:D48 F42 D42 D44 F44 F38:F39 D38:D39 F32:F33 D32:D33 F26:F27 D26:D27 D22 F22 F20 D20 F16:F17 D16:D17 F12:F13 D12:D13</xm:sqref>
        </x14:dataValidation>
        <x14:dataValidation type="list" allowBlank="1" showInputMessage="1" showErrorMessage="1">
          <x14:formula1>
            <xm:f>Sheet1!$D$1:$D$2</xm:f>
          </x14:formula1>
          <xm:sqref>I11 I15 I19 I25 I31 I37 I41 I46 I52 I57 I63 I69 I77 I84 I92 I97 I102 I108 I112 I119 I128 I136 I140 I147 I161 I165 I169 I174</xm:sqref>
        </x14:dataValidation>
        <x14:dataValidation type="list" allowBlank="1" showInputMessage="1" showErrorMessage="1">
          <x14:formula1>
            <xm:f>Sheet1!$E$1:$E$2</xm:f>
          </x14:formula1>
          <xm:sqref>D121 D143 D163 D171 D123 D115:D116 D86 D71 D65 D43 D21 D82 D157 D154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120"/>
      <c r="B1" s="348" t="s">
        <v>33</v>
      </c>
      <c r="C1" s="349"/>
      <c r="D1" s="349"/>
      <c r="E1" s="349"/>
      <c r="F1" s="349"/>
      <c r="G1" s="350"/>
    </row>
    <row r="2" spans="1:7" ht="80.099999999999994" customHeight="1" thickBot="1" x14ac:dyDescent="0.3">
      <c r="A2" s="90"/>
      <c r="B2" s="354" t="s">
        <v>236</v>
      </c>
      <c r="C2" s="355"/>
      <c r="D2" s="355"/>
      <c r="E2" s="355"/>
      <c r="F2" s="355"/>
      <c r="G2" s="356"/>
    </row>
    <row r="3" spans="1:7" ht="69.95" customHeight="1" thickBot="1" x14ac:dyDescent="0.3">
      <c r="A3" s="90"/>
      <c r="B3" s="351" t="s">
        <v>237</v>
      </c>
      <c r="C3" s="352"/>
      <c r="D3" s="352"/>
      <c r="E3" s="352"/>
      <c r="F3" s="352"/>
      <c r="G3" s="353"/>
    </row>
    <row r="4" spans="1:7" s="36" customFormat="1" ht="16.5" thickBot="1" x14ac:dyDescent="0.3">
      <c r="A4" s="89"/>
      <c r="B4" s="91" t="s">
        <v>184</v>
      </c>
      <c r="C4" s="92"/>
      <c r="D4" s="92"/>
      <c r="E4" s="92"/>
      <c r="F4" s="92"/>
      <c r="G4" s="93"/>
    </row>
    <row r="5" spans="1:7" s="36" customFormat="1" ht="60.75" thickBot="1" x14ac:dyDescent="0.3">
      <c r="A5" s="96" t="s">
        <v>0</v>
      </c>
      <c r="B5" s="94" t="s">
        <v>185</v>
      </c>
      <c r="C5" s="95" t="s">
        <v>1</v>
      </c>
      <c r="D5" s="95" t="s">
        <v>2</v>
      </c>
      <c r="E5" s="95" t="s">
        <v>3</v>
      </c>
      <c r="F5" s="87" t="s">
        <v>4</v>
      </c>
      <c r="G5" s="88" t="s">
        <v>5</v>
      </c>
    </row>
    <row r="6" spans="1:7" s="36" customFormat="1" ht="88.5" thickBot="1" x14ac:dyDescent="0.3">
      <c r="A6" s="75">
        <v>1</v>
      </c>
      <c r="B6" s="61" t="s">
        <v>42</v>
      </c>
      <c r="C6" s="71"/>
      <c r="D6" s="72"/>
      <c r="E6" s="72"/>
      <c r="F6" s="191"/>
      <c r="G6" s="192"/>
    </row>
    <row r="7" spans="1:7" s="36" customFormat="1" ht="30" thickBot="1" x14ac:dyDescent="0.3">
      <c r="A7" s="80">
        <v>2</v>
      </c>
      <c r="B7" s="70" t="s">
        <v>43</v>
      </c>
      <c r="C7" s="67"/>
      <c r="D7" s="68"/>
      <c r="E7" s="68"/>
      <c r="F7" s="191"/>
      <c r="G7" s="193"/>
    </row>
    <row r="8" spans="1:7" s="36" customFormat="1" ht="59.25" thickBot="1" x14ac:dyDescent="0.3">
      <c r="A8" s="76">
        <v>3</v>
      </c>
      <c r="B8" s="64" t="s">
        <v>45</v>
      </c>
      <c r="C8" s="73"/>
      <c r="D8" s="74"/>
      <c r="E8" s="74"/>
      <c r="F8" s="191"/>
      <c r="G8" s="193"/>
    </row>
    <row r="9" spans="1:7" s="36" customFormat="1" ht="30.75" thickBot="1" x14ac:dyDescent="0.3">
      <c r="A9" s="80">
        <v>4</v>
      </c>
      <c r="B9" s="70" t="s">
        <v>44</v>
      </c>
      <c r="C9" s="67"/>
      <c r="D9" s="68"/>
      <c r="E9" s="68"/>
      <c r="F9" s="191"/>
      <c r="G9" s="193"/>
    </row>
    <row r="10" spans="1:7" s="36" customFormat="1" ht="73.5" thickBot="1" x14ac:dyDescent="0.3">
      <c r="A10" s="76">
        <v>5</v>
      </c>
      <c r="B10" s="64" t="s">
        <v>175</v>
      </c>
      <c r="C10" s="73"/>
      <c r="D10" s="74"/>
      <c r="E10" s="74"/>
      <c r="F10" s="191"/>
      <c r="G10" s="193"/>
    </row>
    <row r="11" spans="1:7" s="36" customFormat="1" ht="73.5" thickBot="1" x14ac:dyDescent="0.3">
      <c r="A11" s="80">
        <v>6</v>
      </c>
      <c r="B11" s="70" t="s">
        <v>176</v>
      </c>
      <c r="C11" s="67"/>
      <c r="D11" s="68"/>
      <c r="E11" s="68"/>
      <c r="F11" s="191"/>
      <c r="G11" s="193"/>
    </row>
    <row r="12" spans="1:7" s="36" customFormat="1" ht="44.25" thickBot="1" x14ac:dyDescent="0.3">
      <c r="A12" s="76">
        <v>7</v>
      </c>
      <c r="B12" s="65" t="s">
        <v>186</v>
      </c>
      <c r="C12" s="73"/>
      <c r="D12" s="74"/>
      <c r="E12" s="74"/>
      <c r="F12" s="191"/>
      <c r="G12" s="193"/>
    </row>
    <row r="13" spans="1:7" s="36" customFormat="1" ht="44.25" thickBot="1" x14ac:dyDescent="0.3">
      <c r="A13" s="80">
        <v>8</v>
      </c>
      <c r="B13" s="70" t="s">
        <v>177</v>
      </c>
      <c r="C13" s="67"/>
      <c r="D13" s="68"/>
      <c r="E13" s="68"/>
      <c r="F13" s="191"/>
      <c r="G13" s="193"/>
    </row>
    <row r="14" spans="1:7" s="36" customFormat="1" ht="58.5" thickBot="1" x14ac:dyDescent="0.3">
      <c r="A14" s="76">
        <v>9</v>
      </c>
      <c r="B14" s="65" t="s">
        <v>187</v>
      </c>
      <c r="C14" s="73"/>
      <c r="D14" s="74"/>
      <c r="E14" s="74"/>
      <c r="F14" s="191"/>
      <c r="G14" s="193"/>
    </row>
    <row r="15" spans="1:7" s="36" customFormat="1" ht="30" thickBot="1" x14ac:dyDescent="0.3">
      <c r="A15" s="80">
        <v>10</v>
      </c>
      <c r="B15" s="70" t="s">
        <v>178</v>
      </c>
      <c r="C15" s="67"/>
      <c r="D15" s="68"/>
      <c r="E15" s="68"/>
      <c r="F15" s="191"/>
      <c r="G15" s="193"/>
    </row>
    <row r="16" spans="1:7" s="36" customFormat="1" ht="30" thickBot="1" x14ac:dyDescent="0.3">
      <c r="A16" s="76">
        <v>11</v>
      </c>
      <c r="B16" s="65" t="s">
        <v>179</v>
      </c>
      <c r="C16" s="73"/>
      <c r="D16" s="74"/>
      <c r="E16" s="74"/>
      <c r="F16" s="191"/>
      <c r="G16" s="193"/>
    </row>
    <row r="17" spans="1:8" s="36" customFormat="1" ht="44.25" thickBot="1" x14ac:dyDescent="0.3">
      <c r="A17" s="80">
        <v>12</v>
      </c>
      <c r="B17" s="70" t="s">
        <v>52</v>
      </c>
      <c r="C17" s="67"/>
      <c r="D17" s="68"/>
      <c r="E17" s="68"/>
      <c r="F17" s="191"/>
      <c r="G17" s="193"/>
    </row>
    <row r="18" spans="1:8" s="36" customFormat="1" ht="59.25" thickBot="1" x14ac:dyDescent="0.3">
      <c r="A18" s="77">
        <v>13</v>
      </c>
      <c r="B18" s="62" t="s">
        <v>47</v>
      </c>
      <c r="C18" s="85"/>
      <c r="D18" s="86"/>
      <c r="E18" s="86"/>
      <c r="F18" s="191"/>
      <c r="G18" s="194"/>
    </row>
    <row r="19" spans="1:8" s="36" customFormat="1" ht="44.25" thickBot="1" x14ac:dyDescent="0.3">
      <c r="A19" s="81">
        <v>14</v>
      </c>
      <c r="B19" s="70" t="s">
        <v>48</v>
      </c>
      <c r="C19" s="68"/>
      <c r="D19" s="68"/>
      <c r="E19" s="68"/>
      <c r="F19" s="191"/>
      <c r="G19" s="195"/>
    </row>
    <row r="20" spans="1:8" s="36" customFormat="1" ht="57.75" x14ac:dyDescent="0.25">
      <c r="A20" s="78">
        <v>15</v>
      </c>
      <c r="B20" s="62" t="s">
        <v>53</v>
      </c>
      <c r="C20" s="74"/>
      <c r="D20" s="74"/>
      <c r="E20" s="74"/>
      <c r="F20" s="196"/>
      <c r="G20" s="195"/>
    </row>
    <row r="21" spans="1:8" s="36" customFormat="1" ht="29.25" x14ac:dyDescent="0.25">
      <c r="A21" s="81">
        <v>16</v>
      </c>
      <c r="B21" s="82" t="s">
        <v>54</v>
      </c>
      <c r="C21" s="69"/>
      <c r="D21" s="69"/>
      <c r="E21" s="69"/>
      <c r="F21" s="197"/>
      <c r="G21" s="195"/>
    </row>
    <row r="22" spans="1:8" s="36" customFormat="1" ht="87" thickBot="1" x14ac:dyDescent="0.3">
      <c r="A22" s="79">
        <v>17</v>
      </c>
      <c r="B22" s="63" t="s">
        <v>188</v>
      </c>
      <c r="C22" s="73"/>
      <c r="D22" s="74"/>
      <c r="E22" s="74"/>
      <c r="F22" s="198"/>
      <c r="G22" s="195"/>
    </row>
    <row r="23" spans="1:8" s="36" customFormat="1" ht="44.25" thickBot="1" x14ac:dyDescent="0.3">
      <c r="A23" s="83">
        <v>18</v>
      </c>
      <c r="B23" s="70" t="s">
        <v>180</v>
      </c>
      <c r="C23" s="67"/>
      <c r="D23" s="68"/>
      <c r="E23" s="68"/>
      <c r="F23" s="191"/>
      <c r="G23" s="192"/>
    </row>
    <row r="24" spans="1:8" s="36" customFormat="1" ht="30" thickBot="1" x14ac:dyDescent="0.3">
      <c r="A24" s="79">
        <v>19</v>
      </c>
      <c r="B24" s="66" t="s">
        <v>181</v>
      </c>
      <c r="C24" s="73"/>
      <c r="D24" s="74"/>
      <c r="E24" s="74"/>
      <c r="F24" s="191"/>
      <c r="G24" s="192"/>
    </row>
    <row r="25" spans="1:8" s="36" customFormat="1" ht="87.75" thickBot="1" x14ac:dyDescent="0.3">
      <c r="A25" s="83">
        <v>20</v>
      </c>
      <c r="B25" s="84" t="s">
        <v>182</v>
      </c>
      <c r="C25" s="67"/>
      <c r="D25" s="68"/>
      <c r="E25" s="68"/>
      <c r="F25" s="191"/>
      <c r="G25" s="193"/>
    </row>
    <row r="26" spans="1:8" s="36" customFormat="1" ht="44.25" thickBot="1" x14ac:dyDescent="0.3">
      <c r="A26" s="79">
        <v>21</v>
      </c>
      <c r="B26" s="64" t="s">
        <v>49</v>
      </c>
      <c r="C26" s="73"/>
      <c r="D26" s="74"/>
      <c r="E26" s="74"/>
      <c r="F26" s="191"/>
      <c r="G26" s="193"/>
    </row>
    <row r="27" spans="1:8" s="36" customFormat="1" ht="30.75" thickBot="1" x14ac:dyDescent="0.3">
      <c r="A27" s="83">
        <v>22</v>
      </c>
      <c r="B27" s="70" t="s">
        <v>40</v>
      </c>
      <c r="C27" s="67"/>
      <c r="D27" s="68"/>
      <c r="E27" s="68"/>
      <c r="F27" s="191"/>
      <c r="G27" s="193"/>
    </row>
    <row r="28" spans="1:8" s="36" customFormat="1" ht="30" thickBot="1" x14ac:dyDescent="0.3">
      <c r="A28" s="79">
        <v>23</v>
      </c>
      <c r="B28" s="65" t="s">
        <v>50</v>
      </c>
      <c r="C28" s="73"/>
      <c r="D28" s="74"/>
      <c r="E28" s="74"/>
      <c r="F28" s="191"/>
      <c r="G28" s="193"/>
    </row>
    <row r="29" spans="1:8" s="36" customFormat="1" ht="30" thickBot="1" x14ac:dyDescent="0.3">
      <c r="A29" s="83">
        <v>24</v>
      </c>
      <c r="B29" s="82" t="s">
        <v>51</v>
      </c>
      <c r="C29" s="67"/>
      <c r="D29" s="68"/>
      <c r="E29" s="68"/>
      <c r="F29" s="191"/>
      <c r="G29" s="193"/>
    </row>
    <row r="30" spans="1:8" ht="44.25" thickBot="1" x14ac:dyDescent="0.3">
      <c r="A30" s="79">
        <v>25</v>
      </c>
      <c r="B30" s="66" t="s">
        <v>41</v>
      </c>
      <c r="C30" s="73"/>
      <c r="D30" s="74"/>
      <c r="E30" s="74"/>
      <c r="F30" s="191"/>
      <c r="G30" s="193"/>
    </row>
    <row r="31" spans="1:8" ht="44.25" thickBot="1" x14ac:dyDescent="0.3">
      <c r="A31" s="83">
        <v>26</v>
      </c>
      <c r="B31" s="70" t="s">
        <v>46</v>
      </c>
      <c r="C31" s="67"/>
      <c r="D31" s="68"/>
      <c r="E31" s="68"/>
      <c r="F31" s="191"/>
      <c r="G31" s="193"/>
    </row>
    <row r="32" spans="1:8" ht="57" customHeight="1" thickBot="1" x14ac:dyDescent="0.3">
      <c r="A32" s="123">
        <v>27</v>
      </c>
      <c r="B32" s="124" t="s">
        <v>189</v>
      </c>
      <c r="C32" s="125"/>
      <c r="D32" s="126"/>
      <c r="E32" s="126"/>
      <c r="F32" s="191"/>
      <c r="G32" s="199"/>
      <c r="H32" s="46"/>
    </row>
    <row r="33" spans="1:7" ht="27" customHeight="1" x14ac:dyDescent="0.4">
      <c r="A33" s="60"/>
      <c r="B33" s="60"/>
      <c r="C33" s="60"/>
      <c r="D33" s="60"/>
      <c r="E33" s="60"/>
      <c r="F33" s="200">
        <f>SUM(F6:F32)</f>
        <v>0</v>
      </c>
      <c r="G33" s="201" t="s">
        <v>183</v>
      </c>
    </row>
    <row r="34" spans="1:7" ht="27" customHeight="1" thickBot="1" x14ac:dyDescent="0.3">
      <c r="A34" s="121"/>
      <c r="B34" s="122"/>
      <c r="C34" s="122"/>
      <c r="D34" s="121"/>
      <c r="E34" s="121"/>
      <c r="F34" s="202">
        <f>F33/81</f>
        <v>0</v>
      </c>
      <c r="G34" s="203"/>
    </row>
    <row r="35" spans="1:7" ht="35.1" customHeight="1" thickBot="1" x14ac:dyDescent="0.3">
      <c r="A35" s="127"/>
      <c r="B35" s="328" t="s">
        <v>39</v>
      </c>
      <c r="C35" s="328"/>
      <c r="D35" s="328"/>
      <c r="E35" s="328"/>
      <c r="F35" s="328"/>
      <c r="G35" s="329"/>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sqref="A1:G6"/>
    </sheetView>
  </sheetViews>
  <sheetFormatPr defaultRowHeight="15" x14ac:dyDescent="0.25"/>
  <cols>
    <col min="1" max="4" width="8.85546875" style="28"/>
  </cols>
  <sheetData>
    <row r="1" spans="1:7" x14ac:dyDescent="0.3">
      <c r="A1" s="28" t="s">
        <v>34</v>
      </c>
      <c r="B1" s="28">
        <v>3</v>
      </c>
      <c r="C1" s="28">
        <v>3</v>
      </c>
      <c r="D1" s="28">
        <v>15</v>
      </c>
      <c r="E1" s="28">
        <v>1</v>
      </c>
      <c r="F1" s="28" t="s">
        <v>241</v>
      </c>
      <c r="G1" s="4"/>
    </row>
    <row r="2" spans="1:7" x14ac:dyDescent="0.3">
      <c r="A2" s="28" t="s">
        <v>35</v>
      </c>
      <c r="B2" s="28">
        <v>2</v>
      </c>
      <c r="C2" s="28">
        <v>0</v>
      </c>
      <c r="D2" s="28">
        <v>0</v>
      </c>
      <c r="E2" s="28">
        <v>0</v>
      </c>
      <c r="F2" s="28" t="s">
        <v>242</v>
      </c>
      <c r="G2" s="4"/>
    </row>
    <row r="3" spans="1:7" x14ac:dyDescent="0.3">
      <c r="B3" s="28">
        <v>1</v>
      </c>
      <c r="E3" s="4"/>
      <c r="F3" s="4"/>
      <c r="G3" s="4"/>
    </row>
    <row r="4" spans="1:7" x14ac:dyDescent="0.3">
      <c r="B4" s="28">
        <v>0</v>
      </c>
      <c r="E4" s="4"/>
      <c r="F4" s="4"/>
      <c r="G4" s="4"/>
    </row>
    <row r="5" spans="1:7" x14ac:dyDescent="0.25">
      <c r="E5" s="4"/>
      <c r="F5" s="4"/>
      <c r="G5" s="4"/>
    </row>
    <row r="6" spans="1:7" x14ac:dyDescent="0.25">
      <c r="E6" s="4"/>
      <c r="F6" s="4"/>
      <c r="G6" s="4"/>
    </row>
  </sheetData>
  <sheetProtection algorithmName="SHA-512" hashValue="fSXhliV1qiLHLhW8HPu8OStXjovAEszPHOHzl6gWeOdeP+Ogz3aLTss6Vt4cHjrQQKO2D8t3WTaz8EAZ9Y7sgA==" saltValue="vUXFcBjLfmCvsqesP/1az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2018-04-13T14:29:08Z</cp:lastPrinted>
  <dcterms:created xsi:type="dcterms:W3CDTF">2016-12-22T21:00:02Z</dcterms:created>
  <dcterms:modified xsi:type="dcterms:W3CDTF">2018-04-30T20:31:46Z</dcterms:modified>
</cp:coreProperties>
</file>