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R:\Program Support and Student Transportation Division\Instructional Material\2018 Adoption\96_Rubrics\Science drafts\FINAL Form F - Unlocked\"/>
    </mc:Choice>
  </mc:AlternateContent>
  <bookViews>
    <workbookView xWindow="285" yWindow="75" windowWidth="11460" windowHeight="4095"/>
  </bookViews>
  <sheets>
    <sheet name="Cover" sheetId="2" r:id="rId1"/>
    <sheet name="Section 1" sheetId="1" r:id="rId2"/>
    <sheet name="Section 2" sheetId="3" r:id="rId3"/>
    <sheet name="Sheet1" sheetId="4" r:id="rId4"/>
  </sheets>
  <externalReferences>
    <externalReference r:id="rId5"/>
  </externalReferences>
  <definedNames>
    <definedName name="_xlnm._FilterDatabase" localSheetId="1" hidden="1">'Section 1'!$A$1:$N$101</definedName>
    <definedName name="check">[1]Sheet2!$C$1:$C$2</definedName>
    <definedName name="OLE_LINK1" localSheetId="1">'Section 1'!$B$9</definedName>
    <definedName name="_xlnm.Print_Area" localSheetId="1">'Section 1'!$A$1:$J$101</definedName>
    <definedName name="_xlnm.Print_Area" localSheetId="2">'Section 2'!$A$1:$G$35</definedName>
    <definedName name="Scores">[1]Sheet2!$A$1:$A$4</definedName>
  </definedNames>
  <calcPr calcId="162913"/>
</workbook>
</file>

<file path=xl/calcChain.xml><?xml version="1.0" encoding="utf-8"?>
<calcChain xmlns="http://schemas.openxmlformats.org/spreadsheetml/2006/main">
  <c r="I93" i="1" l="1"/>
  <c r="I51" i="1" l="1"/>
  <c r="I17" i="1"/>
  <c r="I12" i="1"/>
  <c r="I25" i="1"/>
  <c r="I26" i="1"/>
  <c r="I37" i="1"/>
  <c r="I47" i="1"/>
  <c r="I52" i="1"/>
  <c r="I84" i="1"/>
  <c r="I83" i="1"/>
  <c r="I98" i="1"/>
  <c r="I94" i="1"/>
  <c r="I89" i="1"/>
  <c r="I88" i="1"/>
  <c r="I78" i="1"/>
  <c r="I77" i="1"/>
  <c r="I74" i="1"/>
  <c r="I73" i="1"/>
  <c r="I69" i="1"/>
  <c r="I68" i="1"/>
  <c r="I64" i="1"/>
  <c r="I63" i="1"/>
  <c r="I59" i="1"/>
  <c r="I58" i="1"/>
  <c r="I41" i="1"/>
  <c r="I40" i="1"/>
  <c r="I31" i="1"/>
  <c r="I30" i="1"/>
  <c r="I22" i="1"/>
  <c r="I21" i="1"/>
  <c r="I82" i="1"/>
  <c r="I81" i="1"/>
  <c r="I53" i="1"/>
  <c r="I46" i="1"/>
  <c r="I45" i="1"/>
  <c r="I36" i="1"/>
  <c r="I35" i="1"/>
  <c r="I18" i="1"/>
  <c r="I16" i="1"/>
  <c r="I11" i="1"/>
  <c r="I13" i="1"/>
  <c r="I99" i="1" l="1"/>
  <c r="F33" i="3"/>
  <c r="F34" i="3" s="1"/>
  <c r="I100" i="1" l="1"/>
  <c r="B10" i="2"/>
  <c r="B11" i="2"/>
  <c r="C12" i="2" l="1"/>
  <c r="B12" i="2" l="1"/>
  <c r="B13" i="2" s="1"/>
</calcChain>
</file>

<file path=xl/sharedStrings.xml><?xml version="1.0" encoding="utf-8"?>
<sst xmlns="http://schemas.openxmlformats.org/spreadsheetml/2006/main" count="196" uniqueCount="176">
  <si>
    <t xml:space="preserve">Criteria # </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</si>
  <si>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</si>
  <si>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</si>
  <si>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</si>
  <si>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</si>
  <si>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</si>
  <si>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</si>
  <si>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</si>
  <si>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</si>
  <si>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</si>
  <si>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</si>
  <si>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</si>
  <si>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</si>
  <si>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</si>
  <si>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</si>
  <si>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</si>
  <si>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</si>
  <si>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</si>
  <si>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</si>
  <si>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</si>
  <si>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</si>
  <si>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</si>
  <si>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</si>
  <si>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</si>
  <si>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</si>
  <si>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</si>
  <si>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</si>
  <si>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</si>
  <si>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</si>
  <si>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</si>
  <si>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</si>
  <si>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</si>
  <si>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</si>
  <si>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 xml:space="preserve">SECTION 2: Other Relevant Criteria </t>
  </si>
  <si>
    <t>YES</t>
  </si>
  <si>
    <t>NO</t>
  </si>
  <si>
    <t xml:space="preserve">1st Citation </t>
  </si>
  <si>
    <t xml:space="preserve">2nd Citation </t>
  </si>
  <si>
    <t xml:space="preserve">3rd Citation </t>
  </si>
  <si>
    <t>Engineering Design:</t>
  </si>
  <si>
    <t>Section I Reviewer Notes:</t>
  </si>
  <si>
    <r>
      <rPr>
        <b/>
        <u/>
        <sz val="11"/>
        <color theme="1"/>
        <rFont val="Arial"/>
        <family val="2"/>
      </rPr>
      <t>Usability</t>
    </r>
    <r>
      <rPr>
        <b/>
        <sz val="11"/>
        <color theme="1"/>
        <rFont val="Arial"/>
        <family val="2"/>
      </rPr>
      <t xml:space="preserve">: </t>
    </r>
    <r>
      <rPr>
        <sz val="11"/>
        <color theme="1"/>
        <rFont val="Arial"/>
        <family val="2"/>
      </rPr>
      <t>Text sets (when applicable), laboratory, and other scientific materials are</t>
    </r>
    <r>
      <rPr>
        <b/>
        <sz val="11"/>
        <color theme="1"/>
        <rFont val="Arial"/>
        <family val="2"/>
      </rPr>
      <t xml:space="preserve"> readily accessible</t>
    </r>
    <r>
      <rPr>
        <sz val="11"/>
        <color theme="1"/>
        <rFont val="Arial"/>
        <family val="2"/>
      </rPr>
      <t xml:space="preserve"> through vendor packaging.</t>
    </r>
  </si>
  <si>
    <r>
      <rPr>
        <b/>
        <u/>
        <sz val="11"/>
        <color theme="1"/>
        <rFont val="Arial"/>
        <family val="2"/>
      </rPr>
      <t>Assessment</t>
    </r>
    <r>
      <rPr>
        <b/>
        <sz val="11"/>
        <color theme="1"/>
        <rFont val="Arial"/>
        <family val="2"/>
      </rPr>
      <t xml:space="preserve">: </t>
    </r>
    <r>
      <rPr>
        <sz val="11"/>
        <color theme="1"/>
        <rFont val="Arial"/>
        <family val="2"/>
      </rPr>
      <t>Scoring guidelines and rubrics</t>
    </r>
    <r>
      <rPr>
        <b/>
        <sz val="11"/>
        <color theme="1"/>
        <rFont val="Arial"/>
        <family val="2"/>
      </rPr>
      <t xml:space="preserve"> align</t>
    </r>
    <r>
      <rPr>
        <sz val="11"/>
        <color theme="1"/>
        <rFont val="Arial"/>
        <family val="2"/>
      </rPr>
      <t xml:space="preserve"> to performance expectations, and incorporate criteria that are specific, observable, and measurable.</t>
    </r>
  </si>
  <si>
    <r>
      <rPr>
        <b/>
        <u/>
        <sz val="11"/>
        <color theme="1"/>
        <rFont val="Arial"/>
        <family val="2"/>
      </rPr>
      <t>Disciplinary Literacy</t>
    </r>
    <r>
      <rPr>
        <b/>
        <sz val="11"/>
        <color theme="1"/>
        <rFont val="Arial"/>
        <family val="2"/>
      </rPr>
      <t xml:space="preserve">: </t>
    </r>
    <r>
      <rPr>
        <sz val="11"/>
        <color theme="1"/>
        <rFont val="Arial"/>
        <family val="2"/>
      </rPr>
      <t xml:space="preserve">Students have multiple opportunities to engage with </t>
    </r>
    <r>
      <rPr>
        <b/>
        <sz val="11"/>
        <color theme="1"/>
        <rFont val="Arial"/>
        <family val="2"/>
      </rPr>
      <t>authentic sources</t>
    </r>
    <r>
      <rPr>
        <sz val="11"/>
        <color theme="1"/>
        <rFont val="Arial"/>
        <family val="2"/>
      </rPr>
      <t xml:space="preserve"> that represent the language and style that is used and produced by scientists. Examples could include journal excerpts, authentic data, photographs, sections of lab reports, and media releases of current science research. [</t>
    </r>
    <r>
      <rPr>
        <i/>
        <sz val="11"/>
        <color theme="1"/>
        <rFont val="Arial"/>
        <family val="2"/>
      </rPr>
      <t>Frequency of engagement with authentic sources should increase in higher grade levels and courses.</t>
    </r>
    <r>
      <rPr>
        <sz val="11"/>
        <color theme="1"/>
        <rFont val="Arial"/>
        <family val="2"/>
      </rPr>
      <t>]</t>
    </r>
    <r>
      <rPr>
        <b/>
        <sz val="11"/>
        <color theme="1"/>
        <rFont val="Arial"/>
        <family val="2"/>
      </rPr>
      <t xml:space="preserve"> (Grades 4-12 only)</t>
    </r>
  </si>
  <si>
    <r>
      <rPr>
        <b/>
        <u/>
        <sz val="11"/>
        <color theme="1"/>
        <rFont val="Arial"/>
        <family val="2"/>
      </rPr>
      <t>Disciplinary Literacy</t>
    </r>
    <r>
      <rPr>
        <b/>
        <sz val="11"/>
        <color theme="1"/>
        <rFont val="Arial"/>
        <family val="2"/>
      </rPr>
      <t>:</t>
    </r>
    <r>
      <rPr>
        <sz val="11"/>
        <color theme="1"/>
        <rFont val="Arial"/>
        <family val="2"/>
      </rPr>
      <t xml:space="preserve"> Students regularly engage in </t>
    </r>
    <r>
      <rPr>
        <b/>
        <sz val="11"/>
        <color theme="1"/>
        <rFont val="Arial"/>
        <family val="2"/>
      </rPr>
      <t xml:space="preserve">speaking and writing </t>
    </r>
    <r>
      <rPr>
        <sz val="11"/>
        <color theme="1"/>
        <rFont val="Arial"/>
        <family val="2"/>
      </rPr>
      <t>about scientific phenomena and engineering solutions.</t>
    </r>
  </si>
  <si>
    <r>
      <rPr>
        <b/>
        <u/>
        <sz val="11"/>
        <color theme="1"/>
        <rFont val="Arial"/>
        <family val="2"/>
      </rPr>
      <t>Disciplinary Literacy</t>
    </r>
    <r>
      <rPr>
        <b/>
        <sz val="11"/>
        <color theme="1"/>
        <rFont val="Arial"/>
        <family val="2"/>
      </rPr>
      <t xml:space="preserve">: </t>
    </r>
    <r>
      <rPr>
        <sz val="11"/>
        <color theme="1"/>
        <rFont val="Arial"/>
        <family val="2"/>
      </rPr>
      <t xml:space="preserve">Materials address the necessity of using </t>
    </r>
    <r>
      <rPr>
        <b/>
        <sz val="11"/>
        <color theme="1"/>
        <rFont val="Arial"/>
        <family val="2"/>
      </rPr>
      <t>scientific evidence</t>
    </r>
    <r>
      <rPr>
        <sz val="11"/>
        <color theme="1"/>
        <rFont val="Arial"/>
        <family val="2"/>
      </rPr>
      <t xml:space="preserve"> to support scientific ideas.</t>
    </r>
  </si>
  <si>
    <r>
      <rPr>
        <b/>
        <u/>
        <sz val="11"/>
        <color theme="1"/>
        <rFont val="Arial"/>
        <family val="2"/>
      </rPr>
      <t>Disciplinary Literacy</t>
    </r>
    <r>
      <rPr>
        <b/>
        <sz val="11"/>
        <color theme="1"/>
        <rFont val="Arial"/>
        <family val="2"/>
      </rPr>
      <t xml:space="preserve">: </t>
    </r>
    <r>
      <rPr>
        <sz val="11"/>
        <color theme="1"/>
        <rFont val="Arial"/>
        <family val="2"/>
      </rPr>
      <t>Materials provide a coherent sequence of authentic science sources that build scientific</t>
    </r>
    <r>
      <rPr>
        <b/>
        <sz val="11"/>
        <color theme="1"/>
        <rFont val="Arial"/>
        <family val="2"/>
      </rPr>
      <t xml:space="preserve"> vocabulary</t>
    </r>
    <r>
      <rPr>
        <sz val="11"/>
        <color theme="1"/>
        <rFont val="Arial"/>
        <family val="2"/>
      </rPr>
      <t xml:space="preserve"> and knowledge over the course of study. Vocabulary is addressed as needed in the materials but not taught in isolation of deeper scientific learning.</t>
    </r>
  </si>
  <si>
    <r>
      <rPr>
        <b/>
        <u/>
        <sz val="11"/>
        <color theme="1"/>
        <rFont val="Arial"/>
        <family val="2"/>
      </rPr>
      <t>Assessment</t>
    </r>
    <r>
      <rPr>
        <b/>
        <sz val="11"/>
        <color theme="1"/>
        <rFont val="Arial"/>
        <family val="2"/>
      </rPr>
      <t>: Multiple types</t>
    </r>
    <r>
      <rPr>
        <sz val="11"/>
        <color theme="1"/>
        <rFont val="Arial"/>
        <family val="2"/>
      </rPr>
      <t xml:space="preserve"> of formative and summative assessments (performance-based tasks, questions, research, investigations, projects, etc.) are embedded into content materials and assess the learning targets.</t>
    </r>
  </si>
  <si>
    <r>
      <rPr>
        <b/>
        <u/>
        <sz val="11"/>
        <color theme="1"/>
        <rFont val="Arial"/>
        <family val="2"/>
      </rPr>
      <t>Usability</t>
    </r>
    <r>
      <rPr>
        <b/>
        <sz val="11"/>
        <color theme="1"/>
        <rFont val="Arial"/>
        <family val="2"/>
      </rPr>
      <t>:</t>
    </r>
    <r>
      <rPr>
        <sz val="11"/>
        <color theme="1"/>
        <rFont val="Arial"/>
        <family val="2"/>
      </rPr>
      <t xml:space="preserve"> Materials help students build an understanding of standard operating procedures in a science laboratory and include </t>
    </r>
    <r>
      <rPr>
        <b/>
        <sz val="11"/>
        <color theme="1"/>
        <rFont val="Arial"/>
        <family val="2"/>
      </rPr>
      <t>safety</t>
    </r>
    <r>
      <rPr>
        <sz val="11"/>
        <color theme="1"/>
        <rFont val="Arial"/>
        <family val="2"/>
      </rPr>
      <t xml:space="preserve"> guidelines, procedures, and equipment. Science classroom and laboratory safety guidelines are embedded.</t>
    </r>
  </si>
  <si>
    <r>
      <rPr>
        <b/>
        <u/>
        <sz val="11"/>
        <color theme="1"/>
        <rFont val="Arial"/>
        <family val="2"/>
      </rPr>
      <t>Usability</t>
    </r>
    <r>
      <rPr>
        <b/>
        <sz val="11"/>
        <color theme="1"/>
        <rFont val="Arial"/>
        <family val="2"/>
      </rPr>
      <t xml:space="preserve">: </t>
    </r>
    <r>
      <rPr>
        <sz val="11"/>
        <color theme="1"/>
        <rFont val="Arial"/>
        <family val="2"/>
      </rPr>
      <t xml:space="preserve">The total amount of content is </t>
    </r>
    <r>
      <rPr>
        <b/>
        <sz val="11"/>
        <color theme="1"/>
        <rFont val="Arial"/>
        <family val="2"/>
      </rPr>
      <t>viable</t>
    </r>
    <r>
      <rPr>
        <sz val="11"/>
        <color theme="1"/>
        <rFont val="Arial"/>
        <family val="2"/>
      </rPr>
      <t xml:space="preserve"> for a schoolyear and grade level appropriate.
</t>
    </r>
  </si>
  <si>
    <r>
      <rPr>
        <b/>
        <u/>
        <sz val="11"/>
        <color theme="1"/>
        <rFont val="Arial"/>
        <family val="2"/>
      </rPr>
      <t>Scaffolding and Support</t>
    </r>
    <r>
      <rPr>
        <b/>
        <sz val="11"/>
        <color theme="1"/>
        <rFont val="Arial"/>
        <family val="2"/>
      </rPr>
      <t xml:space="preserve">: </t>
    </r>
    <r>
      <rPr>
        <sz val="11"/>
        <color theme="1"/>
        <rFont val="Arial"/>
        <family val="2"/>
      </rPr>
      <t>The materials provide</t>
    </r>
    <r>
      <rPr>
        <b/>
        <sz val="11"/>
        <color theme="1"/>
        <rFont val="Arial"/>
        <family val="2"/>
      </rPr>
      <t xml:space="preserve"> instructional strategies</t>
    </r>
    <r>
      <rPr>
        <sz val="11"/>
        <color theme="1"/>
        <rFont val="Arial"/>
        <family val="2"/>
      </rPr>
      <t>, resources, and language development support for English language learners (sheltered instruction.)</t>
    </r>
  </si>
  <si>
    <r>
      <rPr>
        <b/>
        <u/>
        <sz val="11"/>
        <color theme="1"/>
        <rFont val="Arial"/>
        <family val="2"/>
      </rPr>
      <t>Usability</t>
    </r>
    <r>
      <rPr>
        <b/>
        <sz val="11"/>
        <color theme="1"/>
        <rFont val="Arial"/>
        <family val="2"/>
      </rPr>
      <t xml:space="preserve">: </t>
    </r>
    <r>
      <rPr>
        <sz val="11"/>
        <color theme="1"/>
        <rFont val="Arial"/>
        <family val="2"/>
      </rPr>
      <t xml:space="preserve">Materials provide a variety of cultural </t>
    </r>
    <r>
      <rPr>
        <b/>
        <sz val="11"/>
        <color theme="1"/>
        <rFont val="Arial"/>
        <family val="2"/>
      </rPr>
      <t>perspectives</t>
    </r>
    <r>
      <rPr>
        <sz val="11"/>
        <color theme="1"/>
        <rFont val="Arial"/>
        <family val="2"/>
      </rPr>
      <t xml:space="preserve"> used within the lesson content to account for various cultural/background experiences.</t>
    </r>
  </si>
  <si>
    <r>
      <rPr>
        <b/>
        <u/>
        <sz val="11"/>
        <color theme="1"/>
        <rFont val="Arial"/>
        <family val="2"/>
      </rPr>
      <t>Usability</t>
    </r>
    <r>
      <rPr>
        <b/>
        <sz val="11"/>
        <color theme="1"/>
        <rFont val="Arial"/>
        <family val="2"/>
      </rPr>
      <t xml:space="preserve">: </t>
    </r>
    <r>
      <rPr>
        <sz val="11"/>
        <color theme="1"/>
        <rFont val="Arial"/>
        <family val="2"/>
      </rPr>
      <t xml:space="preserve">Materials include teacher </t>
    </r>
    <r>
      <rPr>
        <b/>
        <sz val="11"/>
        <color theme="1"/>
        <rFont val="Arial"/>
        <family val="2"/>
      </rPr>
      <t>guidance</t>
    </r>
    <r>
      <rPr>
        <sz val="11"/>
        <color theme="1"/>
        <rFont val="Arial"/>
        <family val="2"/>
      </rPr>
      <t xml:space="preserve"> for the mindful use of embedded technology to support and enhance student learning.</t>
    </r>
  </si>
  <si>
    <r>
      <rPr>
        <b/>
        <u/>
        <sz val="11"/>
        <color theme="1"/>
        <rFont val="Arial"/>
        <family val="2"/>
      </rPr>
      <t>Usability</t>
    </r>
    <r>
      <rPr>
        <b/>
        <sz val="11"/>
        <color theme="1"/>
        <rFont val="Arial"/>
        <family val="2"/>
      </rPr>
      <t xml:space="preserve">: </t>
    </r>
    <r>
      <rPr>
        <sz val="11"/>
        <color theme="1"/>
        <rFont val="Arial"/>
        <family val="2"/>
      </rPr>
      <t>Materials provide pictorials, graphics and illustrations that represent diversity of cultures, race, color, creed, national origin, age, gender, language or disability.</t>
    </r>
  </si>
  <si>
    <r>
      <rPr>
        <b/>
        <u/>
        <sz val="11"/>
        <color theme="1"/>
        <rFont val="Arial"/>
        <family val="2"/>
      </rPr>
      <t>Equity</t>
    </r>
    <r>
      <rPr>
        <b/>
        <sz val="11"/>
        <color theme="1"/>
        <rFont val="Arial"/>
        <family val="2"/>
      </rPr>
      <t xml:space="preserve">: </t>
    </r>
    <r>
      <rPr>
        <sz val="11"/>
        <color theme="1"/>
        <rFont val="Arial"/>
        <family val="2"/>
      </rPr>
      <t xml:space="preserve">Materials are </t>
    </r>
    <r>
      <rPr>
        <b/>
        <sz val="11"/>
        <color theme="1"/>
        <rFont val="Arial"/>
        <family val="2"/>
      </rPr>
      <t>authentic</t>
    </r>
    <r>
      <rPr>
        <sz val="11"/>
        <color theme="1"/>
        <rFont val="Arial"/>
        <family val="2"/>
      </rPr>
      <t xml:space="preserve"> to the discipline of science, diverse in text type (graphs, data tables, articles, etc.) and free of bias regarding issues such as race, gender, religion, environment, business, industry, political orientation, careers and career choices.</t>
    </r>
  </si>
  <si>
    <r>
      <rPr>
        <b/>
        <u/>
        <sz val="11"/>
        <color theme="1"/>
        <rFont val="Arial"/>
        <family val="2"/>
      </rPr>
      <t>Technology</t>
    </r>
    <r>
      <rPr>
        <b/>
        <sz val="11"/>
        <color theme="1"/>
        <rFont val="Arial"/>
        <family val="2"/>
      </rPr>
      <t xml:space="preserve">: </t>
    </r>
    <r>
      <rPr>
        <sz val="11"/>
        <color theme="1"/>
        <rFont val="Arial"/>
        <family val="2"/>
      </rPr>
      <t xml:space="preserve">Materials integrate </t>
    </r>
    <r>
      <rPr>
        <b/>
        <sz val="11"/>
        <color theme="1"/>
        <rFont val="Arial"/>
        <family val="2"/>
      </rPr>
      <t>technology</t>
    </r>
    <r>
      <rPr>
        <sz val="11"/>
        <color theme="1"/>
        <rFont val="Arial"/>
        <family val="2"/>
      </rPr>
      <t xml:space="preserve"> in ways that engage students, are user-friendly and support student learning.</t>
    </r>
  </si>
  <si>
    <r>
      <t xml:space="preserve">PS2.A: Forces and Motion
  </t>
    </r>
    <r>
      <rPr>
        <sz val="11"/>
        <color theme="1"/>
        <rFont val="Arial"/>
        <family val="2"/>
      </rPr>
      <t xml:space="preserve"> Each force acts on one particular object and has both strength and a direction. An object at rest typically has multiple forces acting on it, but they add to give zero net force on the object. Forces that do not sum to zero can cause changes in the object’s speed or direction of motion. (Boundary: Qualitative and conceptual, but not quantitative addition of forces are used at this level.)
(3-PS2-1)</t>
    </r>
  </si>
  <si>
    <r>
      <rPr>
        <b/>
        <sz val="11"/>
        <color theme="1"/>
        <rFont val="Arial"/>
        <family val="2"/>
      </rPr>
      <t>Cause and Effect</t>
    </r>
    <r>
      <rPr>
        <sz val="11"/>
        <color theme="1"/>
        <rFont val="Arial"/>
        <family val="2"/>
      </rPr>
      <t xml:space="preserve">
   Cause and effect relationships are routinely identified. (3-PS2-1)</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</si>
  <si>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3–5 builds on K–2 experiences and progresses to include investigations that control variables and provide evidence to support explanations or design solutions.</t>
    </r>
    <r>
      <rPr>
        <sz val="11"/>
        <color theme="1"/>
        <rFont val="Arial"/>
        <family val="2"/>
      </rPr>
      <t xml:space="preserve">
   Plan and conduct an investigation collaboratively to produce data to serve as the basis for evidence, using fair tests in
which variables are controlled and the number of trials
considered. (3-PS2-1)</t>
    </r>
  </si>
  <si>
    <r>
      <rPr>
        <b/>
        <sz val="11"/>
        <color theme="1"/>
        <rFont val="Arial"/>
        <family val="2"/>
      </rPr>
      <t>PS2.A: Forces and Motion</t>
    </r>
    <r>
      <rPr>
        <sz val="11"/>
        <color theme="1"/>
        <rFont val="Arial"/>
        <family val="2"/>
      </rPr>
      <t xml:space="preserve">
   The patterns of an object’s motion in various situations can be observed and measured; when that past motion exhibits a regular pattern, future motion can be predicted from it. (Boundary: Technical terms, such as magnitude, velocity, momentum, and vector quantity, are not introduced at this level, but the concept that some quantities need both size and direction to be described is developed.) (3-PS2-2)</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</si>
  <si>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3–5 builds on K–2 experiences and progresses to include investigations that control variables and provide evidence to support explanations or design solutions.</t>
    </r>
    <r>
      <rPr>
        <sz val="11"/>
        <color theme="1"/>
        <rFont val="Arial"/>
        <family val="2"/>
      </rPr>
      <t xml:space="preserve">
   Make observations and/or measurements to produce data to serve as the basis for evidence for an explanation of a phenomenon or test a design solution. (3-PS2-2)</t>
    </r>
  </si>
  <si>
    <r>
      <rPr>
        <b/>
        <sz val="11"/>
        <color theme="1"/>
        <rFont val="Arial"/>
        <family val="2"/>
      </rPr>
      <t>Patterns</t>
    </r>
    <r>
      <rPr>
        <sz val="11"/>
        <color theme="1"/>
        <rFont val="Arial"/>
        <family val="2"/>
      </rPr>
      <t xml:space="preserve">
   Patterns of change can be used to make predictions. (3-PS2-2)</t>
    </r>
  </si>
  <si>
    <r>
      <rPr>
        <b/>
        <sz val="11"/>
        <color theme="1"/>
        <rFont val="Arial"/>
        <family val="2"/>
      </rPr>
      <t>PS2.B: Types of Interactions</t>
    </r>
    <r>
      <rPr>
        <sz val="11"/>
        <color theme="1"/>
        <rFont val="Arial"/>
        <family val="2"/>
      </rPr>
      <t xml:space="preserve">
   Electric and magnetic forces between a pair of objects do not require that the objects be in contact. The sizes of the forces in each situation depend on the properties of the objects and their distances apart and, for forces between two magnets, on their orientation relative to each other. (3-PS2-4)</t>
    </r>
  </si>
  <si>
    <r>
      <rPr>
        <b/>
        <sz val="11"/>
        <color theme="1"/>
        <rFont val="Arial"/>
        <family val="2"/>
      </rPr>
      <t>PS2.B: Types of Interactions</t>
    </r>
    <r>
      <rPr>
        <sz val="11"/>
        <color theme="1"/>
        <rFont val="Arial"/>
        <family val="2"/>
      </rPr>
      <t xml:space="preserve">
   Electric and magnetic forces between a pair of objects do not require that the objects be in contact. The sizes of the forces in each situation depend on the properties of the objects and their distances apart and, for forces between two magnets, on their orientation relative to each other. (3-PS2-3)</t>
    </r>
  </si>
  <si>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grades 3–5 builds on grades K–2 experiences and progresses to specifying qualitative relationships.</t>
    </r>
    <r>
      <rPr>
        <sz val="11"/>
        <color theme="1"/>
        <rFont val="Arial"/>
        <family val="2"/>
      </rPr>
      <t xml:space="preserve">
   Define a simple problem that can be solved through the
development of a new or improved object or tool. (3-PS2-4)</t>
    </r>
  </si>
  <si>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grades 3–5 builds on grades K–2 experiences and progresses to specifying qualitative relationships.</t>
    </r>
    <r>
      <rPr>
        <sz val="11"/>
        <color theme="1"/>
        <rFont val="Arial"/>
        <family val="2"/>
      </rPr>
      <t xml:space="preserve">
   Ask questions that can be investigated based on patterns such as cause and effect relationships. (3-PS2-3)</t>
    </r>
  </si>
  <si>
    <r>
      <rPr>
        <b/>
        <sz val="11"/>
        <color theme="1"/>
        <rFont val="Arial"/>
        <family val="2"/>
      </rPr>
      <t>Cause and Effect</t>
    </r>
    <r>
      <rPr>
        <sz val="11"/>
        <color theme="1"/>
        <rFont val="Arial"/>
        <family val="2"/>
      </rPr>
      <t xml:space="preserve">
   Cause and effect relationships are routinely identified, tested, and used to explain change. (3-PS2-3)</t>
    </r>
  </si>
  <si>
    <r>
      <rPr>
        <b/>
        <sz val="11"/>
        <color theme="1"/>
        <rFont val="Arial"/>
        <family val="2"/>
      </rPr>
      <t>LS2.D: Social Interactions and Group Behavior</t>
    </r>
    <r>
      <rPr>
        <sz val="11"/>
        <color theme="1"/>
        <rFont val="Arial"/>
        <family val="2"/>
      </rPr>
      <t xml:space="preserve">
   Being part of a group helps animals obtain food, defend themselves, and cope with changes. Groups may serve different functions and vary dramatically in size. (Note: Moved from K–2) (3-LS2-1)</t>
    </r>
  </si>
  <si>
    <r>
      <rPr>
        <b/>
        <sz val="11"/>
        <color theme="1"/>
        <rFont val="Arial"/>
        <family val="2"/>
      </rPr>
      <t>Engaging in Argument from Evidence</t>
    </r>
    <r>
      <rPr>
        <sz val="11"/>
        <color theme="1"/>
        <rFont val="Arial"/>
        <family val="2"/>
      </rPr>
      <t xml:space="preserve">
Engaging in argument from evidence in 3–5 builds on K–2 experiences and progresses to critiquing the scientific explanations or solutions proposed by peers by citing relevant evidence about the natural and designed worlds.
   Construct an argument with evidence, data, and/or a model. (3-LS2-1)</t>
    </r>
  </si>
  <si>
    <r>
      <rPr>
        <b/>
        <sz val="11"/>
        <color theme="1"/>
        <rFont val="Arial"/>
        <family val="2"/>
      </rPr>
      <t>Cause and Effect</t>
    </r>
    <r>
      <rPr>
        <sz val="11"/>
        <color theme="1"/>
        <rFont val="Arial"/>
        <family val="2"/>
      </rPr>
      <t xml:space="preserve">
   Cause and effect relationships are routinely identified and used to explain change. (3-LS2-1)</t>
    </r>
  </si>
  <si>
    <r>
      <rPr>
        <b/>
        <sz val="11"/>
        <color theme="1"/>
        <rFont val="Arial"/>
        <family val="2"/>
      </rPr>
      <t>LS4.A: Evidence of Common Ancestry and Diversity</t>
    </r>
    <r>
      <rPr>
        <sz val="11"/>
        <color theme="1"/>
        <rFont val="Arial"/>
        <family val="2"/>
      </rPr>
      <t xml:space="preserve">
   Some kinds of plants and animals that once lived on Earth are no longer found anywhere. (Note: Moved from K–2) (3-LS4-1)</t>
    </r>
  </si>
  <si>
    <r>
      <rPr>
        <b/>
        <sz val="11"/>
        <color theme="1"/>
        <rFont val="Arial"/>
        <family val="2"/>
      </rPr>
      <t>LS4.A: Evidence of Common Ancestry and Diversity</t>
    </r>
    <r>
      <rPr>
        <sz val="11"/>
        <color theme="1"/>
        <rFont val="Arial"/>
        <family val="2"/>
      </rPr>
      <t xml:space="preserve">
   Fossils provide evidence about the types of organisms that
lived long ago and also about the nature of their environments. (3-LS4-1)</t>
    </r>
  </si>
  <si>
    <r>
      <rPr>
        <b/>
        <sz val="11"/>
        <color theme="1"/>
        <rFont val="Arial"/>
        <family val="2"/>
      </rPr>
      <t>Scale, Proportion, and Quantity</t>
    </r>
    <r>
      <rPr>
        <sz val="11"/>
        <color theme="1"/>
        <rFont val="Arial"/>
        <family val="2"/>
      </rPr>
      <t xml:space="preserve">
   Observable phenomena exist from very short to very long time periods. (3-LS4-1)</t>
    </r>
  </si>
  <si>
    <r>
      <rPr>
        <b/>
        <sz val="11"/>
        <color theme="1"/>
        <rFont val="Arial"/>
        <family val="2"/>
      </rPr>
      <t>Analyzing and Interpreting Data</t>
    </r>
    <r>
      <rPr>
        <sz val="11"/>
        <color theme="1"/>
        <rFont val="Arial"/>
        <family val="2"/>
      </rPr>
      <t xml:space="preserve">
</t>
    </r>
    <r>
      <rPr>
        <i/>
        <sz val="11"/>
        <color theme="1"/>
        <rFont val="Arial"/>
        <family val="2"/>
      </rPr>
      <t>Analyzing data in 3–5 builds on K–2 experiences and progresses to introducing quantitative approaches to collecting data and conducting multiple trials of qualitative observations. When possible and feasible, digital tools should be used.</t>
    </r>
    <r>
      <rPr>
        <sz val="11"/>
        <color theme="1"/>
        <rFont val="Arial"/>
        <family val="2"/>
      </rPr>
      <t xml:space="preserve">
   Analyze and interpret data to make sense of phenomena using logical reasoning. (3-LS4-1)</t>
    </r>
  </si>
  <si>
    <r>
      <rPr>
        <b/>
        <sz val="11"/>
        <color theme="1"/>
        <rFont val="Arial"/>
        <family val="2"/>
      </rPr>
      <t>LS4.C: Adaptation</t>
    </r>
    <r>
      <rPr>
        <sz val="11"/>
        <color theme="1"/>
        <rFont val="Arial"/>
        <family val="2"/>
      </rPr>
      <t xml:space="preserve">
   For any particular environment, some kinds of organisms survive well, some survive less well, and some cannot survive at all. (3-LS4-3)</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</si>
  <si>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3–5 builds on K–2 experiences and progresses to critiquing the scientific explanations or solutions proposed by peers by citing relevant evidence about the natural and designed worlds.</t>
    </r>
    <r>
      <rPr>
        <sz val="11"/>
        <color theme="1"/>
        <rFont val="Arial"/>
        <family val="2"/>
      </rPr>
      <t xml:space="preserve">
   Construct an argument with evidence. (3-LS4-3)
</t>
    </r>
  </si>
  <si>
    <r>
      <rPr>
        <b/>
        <sz val="11"/>
        <color theme="1"/>
        <rFont val="Arial"/>
        <family val="2"/>
      </rPr>
      <t>Cause and Effect</t>
    </r>
    <r>
      <rPr>
        <sz val="11"/>
        <color theme="1"/>
        <rFont val="Arial"/>
        <family val="2"/>
      </rPr>
      <t xml:space="preserve">
   Cause and effect relationships are routinely identified and used to explain change. (3-LS4-3)</t>
    </r>
  </si>
  <si>
    <r>
      <rPr>
        <b/>
        <sz val="11"/>
        <color theme="1"/>
        <rFont val="Arial"/>
        <family val="2"/>
      </rPr>
      <t>LS2.C: Ecosystem Dynamics, Functioning, and Resilience</t>
    </r>
    <r>
      <rPr>
        <sz val="11"/>
        <color theme="1"/>
        <rFont val="Arial"/>
        <family val="2"/>
      </rPr>
      <t xml:space="preserve">
   When the environment changes in ways that affect a place’s physical characteristics, temperature, or availability of resources, some organisms survive and reproduce, others move to new locations, yet others move into the transformed environment, and some die. (secondary to 3-LS4-4)
</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</si>
  <si>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3–5 builds on K–2 experiences and progresses to critiquing the scientific explanations or solutions proposed by peers by citing relevant evidence about the natural and designed worlds.</t>
    </r>
    <r>
      <rPr>
        <sz val="11"/>
        <color theme="1"/>
        <rFont val="Arial"/>
        <family val="2"/>
      </rPr>
      <t xml:space="preserve">
   Make a claim about the merit of a solution to a problem by citing relevant evidence about how it meets the criteria and constraints of the problem. (3-LS4-4)</t>
    </r>
  </si>
  <si>
    <r>
      <rPr>
        <b/>
        <sz val="11"/>
        <color theme="1"/>
        <rFont val="Arial"/>
        <family val="2"/>
      </rPr>
      <t>Systems and System Models</t>
    </r>
    <r>
      <rPr>
        <sz val="11"/>
        <color theme="1"/>
        <rFont val="Arial"/>
        <family val="2"/>
      </rPr>
      <t xml:space="preserve">
   A system can be described in terms of its components and their interactions. (3-LS4-4)</t>
    </r>
  </si>
  <si>
    <t>Interdependent Relationships in Ecosystems:</t>
  </si>
  <si>
    <t>Forces and Interactions:</t>
  </si>
  <si>
    <r>
      <rPr>
        <b/>
        <sz val="11"/>
        <color theme="1"/>
        <rFont val="Arial"/>
        <family val="2"/>
      </rPr>
      <t>PS2.B: Types of Interactions</t>
    </r>
    <r>
      <rPr>
        <sz val="11"/>
        <color theme="1"/>
        <rFont val="Arial"/>
        <family val="2"/>
      </rPr>
      <t xml:space="preserve">
   Objects in contact exert forces on each other. (3-PS2-1)</t>
    </r>
  </si>
  <si>
    <r>
      <rPr>
        <b/>
        <sz val="11"/>
        <color theme="1"/>
        <rFont val="Arial"/>
        <family val="2"/>
      </rPr>
      <t>LS1.B: Growth and Development of Organisms</t>
    </r>
    <r>
      <rPr>
        <sz val="11"/>
        <color theme="1"/>
        <rFont val="Arial"/>
        <family val="2"/>
      </rPr>
      <t xml:space="preserve">
   Reproduction is essential to the continued existence of every kind of organism. Plants and animals have unique and diverse life cycles. (3-LS1-1)</t>
    </r>
  </si>
  <si>
    <r>
      <rPr>
        <b/>
        <sz val="11"/>
        <color theme="1"/>
        <rFont val="Arial"/>
        <family val="2"/>
      </rPr>
      <t>Developing and Using Models</t>
    </r>
    <r>
      <rPr>
        <sz val="11"/>
        <color theme="1"/>
        <rFont val="Arial"/>
        <family val="2"/>
      </rPr>
      <t xml:space="preserve">
</t>
    </r>
    <r>
      <rPr>
        <i/>
        <sz val="11"/>
        <color theme="1"/>
        <rFont val="Arial"/>
        <family val="2"/>
      </rPr>
      <t>Modeling in 3–5 builds on K–2 experiences and progresses to building and revising simple models and using models to represent events and design solutions.</t>
    </r>
    <r>
      <rPr>
        <sz val="11"/>
        <color theme="1"/>
        <rFont val="Arial"/>
        <family val="2"/>
      </rPr>
      <t xml:space="preserve">
   Develop models to describe phenomena. (3-LS1-1)</t>
    </r>
  </si>
  <si>
    <r>
      <rPr>
        <b/>
        <sz val="11"/>
        <color theme="1"/>
        <rFont val="Arial"/>
        <family val="2"/>
      </rPr>
      <t>LS3.A: Inheritance of Traits</t>
    </r>
    <r>
      <rPr>
        <sz val="11"/>
        <color theme="1"/>
        <rFont val="Arial"/>
        <family val="2"/>
      </rPr>
      <t xml:space="preserve">
   Many characteristics of organisms are inherited from their parents. (3-LS3-1)</t>
    </r>
  </si>
  <si>
    <r>
      <rPr>
        <b/>
        <sz val="11"/>
        <color theme="1"/>
        <rFont val="Arial"/>
        <family val="2"/>
      </rPr>
      <t>LS3.A: Inheritance of Traits</t>
    </r>
    <r>
      <rPr>
        <sz val="11"/>
        <color theme="1"/>
        <rFont val="Arial"/>
        <family val="2"/>
      </rPr>
      <t xml:space="preserve">
   Other characteristics result from individuals’ interactions with
the environment, which can range from diet to learning. Many characteristics involve both inheritance and environment. (3- LS3-2)
</t>
    </r>
  </si>
  <si>
    <r>
      <rPr>
        <b/>
        <sz val="11"/>
        <color theme="1"/>
        <rFont val="Arial"/>
        <family val="2"/>
      </rPr>
      <t>LS3.B: Variation of Traits</t>
    </r>
    <r>
      <rPr>
        <sz val="11"/>
        <color theme="1"/>
        <rFont val="Arial"/>
        <family val="2"/>
      </rPr>
      <t xml:space="preserve">
   The environment also affects the traits that an organism
develops. (3-LS3-2)
</t>
    </r>
  </si>
  <si>
    <r>
      <rPr>
        <b/>
        <sz val="11"/>
        <color theme="1"/>
        <rFont val="Arial"/>
        <family val="2"/>
      </rPr>
      <t>LS3.B: Variation of Traits</t>
    </r>
    <r>
      <rPr>
        <sz val="11"/>
        <color theme="1"/>
        <rFont val="Arial"/>
        <family val="2"/>
      </rPr>
      <t xml:space="preserve">
   Different organisms vary in how they look and function because they have different inherited information. (3-LS3-1)</t>
    </r>
  </si>
  <si>
    <r>
      <rPr>
        <b/>
        <sz val="11"/>
        <color theme="1"/>
        <rFont val="Arial"/>
        <family val="2"/>
      </rPr>
      <t>Patterns</t>
    </r>
    <r>
      <rPr>
        <sz val="11"/>
        <color theme="1"/>
        <rFont val="Arial"/>
        <family val="2"/>
      </rPr>
      <t xml:space="preserve">
   Patterns of change can be used to make predictions. (3-LS1-1)</t>
    </r>
  </si>
  <si>
    <r>
      <rPr>
        <b/>
        <sz val="11"/>
        <color theme="1"/>
        <rFont val="Arial"/>
        <family val="2"/>
      </rPr>
      <t>LS4.D: Biodiversity and Humans</t>
    </r>
    <r>
      <rPr>
        <sz val="11"/>
        <color theme="1"/>
        <rFont val="Arial"/>
        <family val="2"/>
      </rPr>
      <t xml:space="preserve">
   Populations live in a variety of habitats, and change in those habitats affects the organisms living there. (3-LS4-4)</t>
    </r>
  </si>
  <si>
    <r>
      <rPr>
        <b/>
        <sz val="11"/>
        <color theme="1"/>
        <rFont val="Arial"/>
        <family val="2"/>
      </rPr>
      <t>Analyzing and Interpreting Data</t>
    </r>
    <r>
      <rPr>
        <sz val="11"/>
        <color theme="1"/>
        <rFont val="Arial"/>
        <family val="2"/>
      </rPr>
      <t xml:space="preserve">
</t>
    </r>
    <r>
      <rPr>
        <i/>
        <sz val="11"/>
        <color theme="1"/>
        <rFont val="Arial"/>
        <family val="2"/>
      </rPr>
      <t>Analyzing data in 3–5 builds on K–2 experiences and progresses to introducing quantitative approaches to collecting data and conducting multiple trials of qualitative observations. When possible and feasible, digital tools should be used</t>
    </r>
    <r>
      <rPr>
        <sz val="11"/>
        <color theme="1"/>
        <rFont val="Arial"/>
        <family val="2"/>
      </rPr>
      <t>.
   Analyze and interpret data to make sense of phenomena using logical reasoning. (3-LS3-1)</t>
    </r>
  </si>
  <si>
    <t>3-LS4-3:  Construct an argument with evidence that in a particular habitat some organisms can survive well, some survive less well, and some cannot survive at all.</t>
  </si>
  <si>
    <t>3-LS4-4:  Make a claim about the merit of a solution to a problem caused when the environment changes and the types of plants and animals that live there may change.</t>
  </si>
  <si>
    <t xml:space="preserve">3-LS4-1:  Analyze and interpret data from fossils to provide evidence of the organisms and the environments in which they lived long ago. </t>
  </si>
  <si>
    <t>3-LS2-1:  Construct an argument that some animals form groups that help members survive.</t>
  </si>
  <si>
    <t>3-PS2-4: Define a simple design problem that can be solved by applying scientific ideas about magnets.</t>
  </si>
  <si>
    <t xml:space="preserve">3-PS2-3: Ask questions to determine cause and effect relationships of electric or magnetic interactions between two objects not in contact with each other. </t>
  </si>
  <si>
    <t>3-PS2-2: Make observations and/or measurements of an object’s motion to provide evidence that a pattern can be used to predict future motion.</t>
  </si>
  <si>
    <t>3-PS2-1: Plan and conduct an investigation to provide evidence of the effects of balanced and unbalanced forces on the motion of an object.</t>
  </si>
  <si>
    <r>
      <rPr>
        <b/>
        <sz val="11"/>
        <color theme="1"/>
        <rFont val="Arial"/>
        <family val="2"/>
      </rPr>
      <t>Patterns</t>
    </r>
    <r>
      <rPr>
        <sz val="11"/>
        <color theme="1"/>
        <rFont val="Arial"/>
        <family val="2"/>
      </rPr>
      <t xml:space="preserve">
   Similarities and differences in patterns can be used to sort and classify natural phenomena. (3-LS3-1)</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</si>
  <si>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3–5 builds on K–2 experiences and progresses to the use of evidence in constructing explanations that specify variables that describe and predict phenomena and in designing multiple solutions to design problems.</t>
    </r>
    <r>
      <rPr>
        <sz val="11"/>
        <color theme="1"/>
        <rFont val="Arial"/>
        <family val="2"/>
      </rPr>
      <t xml:space="preserve">
   Use evidence (e.g., observations, patterns) to support an explanation. (3-LS3-2)</t>
    </r>
  </si>
  <si>
    <r>
      <rPr>
        <b/>
        <sz val="11"/>
        <color theme="1"/>
        <rFont val="Arial"/>
        <family val="2"/>
      </rPr>
      <t>Cause and Effect</t>
    </r>
    <r>
      <rPr>
        <sz val="11"/>
        <color theme="1"/>
        <rFont val="Arial"/>
        <family val="2"/>
      </rPr>
      <t xml:space="preserve">
   Cause and effect relationships are routinely identified and used to explain
change. (3-LS3-2)</t>
    </r>
  </si>
  <si>
    <r>
      <rPr>
        <b/>
        <sz val="11"/>
        <color theme="1"/>
        <rFont val="Arial"/>
        <family val="2"/>
      </rPr>
      <t>LS4.B: Natural Selection</t>
    </r>
    <r>
      <rPr>
        <sz val="11"/>
        <color theme="1"/>
        <rFont val="Arial"/>
        <family val="2"/>
      </rPr>
      <t xml:space="preserve">
   Sometimes the differences in characteristics between individuals of the same species provide advantages in surviving, finding mates, and reproducing. (3-LS4-2)</t>
    </r>
  </si>
  <si>
    <r>
      <rPr>
        <b/>
        <sz val="11"/>
        <color theme="1"/>
        <rFont val="Arial"/>
        <family val="2"/>
      </rPr>
      <t>Cause and Effect</t>
    </r>
    <r>
      <rPr>
        <sz val="11"/>
        <color theme="1"/>
        <rFont val="Arial"/>
        <family val="2"/>
      </rPr>
      <t xml:space="preserve">
   Cause and effect relationships are routinely identified and used to explain
change. (3-LS3-2),(3-LS4-2)</t>
    </r>
  </si>
  <si>
    <t>Weather and Climate:</t>
  </si>
  <si>
    <r>
      <rPr>
        <b/>
        <sz val="11"/>
        <color theme="1"/>
        <rFont val="Arial"/>
        <family val="2"/>
      </rPr>
      <t>ESS2.D: Weather and Climate</t>
    </r>
    <r>
      <rPr>
        <sz val="11"/>
        <color theme="1"/>
        <rFont val="Arial"/>
        <family val="2"/>
      </rPr>
      <t xml:space="preserve">
   Scientists record patterns of the weather across different times and areas so that they can make predictions about what kind of weather might happen next. (3-ESS2-1)</t>
    </r>
  </si>
  <si>
    <r>
      <rPr>
        <b/>
        <sz val="11"/>
        <color theme="1"/>
        <rFont val="Arial"/>
        <family val="2"/>
      </rPr>
      <t>Analyzing and Interpreting Data</t>
    </r>
    <r>
      <rPr>
        <sz val="11"/>
        <color theme="1"/>
        <rFont val="Arial"/>
        <family val="2"/>
      </rPr>
      <t xml:space="preserve">
</t>
    </r>
    <r>
      <rPr>
        <i/>
        <sz val="11"/>
        <color theme="1"/>
        <rFont val="Arial"/>
        <family val="2"/>
      </rPr>
      <t>Analyzing data in 3–5 builds on K–2 experiences and progresses to introducing quantitative approaches to collecting data and conducting multiple trials of qualitative observations. When possible and feasible, digital tools should be used.</t>
    </r>
    <r>
      <rPr>
        <sz val="11"/>
        <color theme="1"/>
        <rFont val="Arial"/>
        <family val="2"/>
      </rPr>
      <t xml:space="preserve">
   Represent data in tables and various graphical displays (bar graphs and pictographs) to reveal patterns that indicate relationships. (3-ESS2-1)</t>
    </r>
  </si>
  <si>
    <t>Patterns
   Patterns of change can be used to make predictions. (3-ESS2-2)</t>
  </si>
  <si>
    <r>
      <rPr>
        <b/>
        <sz val="11"/>
        <color theme="1"/>
        <rFont val="Arial"/>
        <family val="2"/>
      </rPr>
      <t>ESS2.D: Weather and Climate</t>
    </r>
    <r>
      <rPr>
        <sz val="11"/>
        <color theme="1"/>
        <rFont val="Arial"/>
        <family val="2"/>
      </rPr>
      <t xml:space="preserve">
   Climate describes a range of an area's typical weather conditions and the extent to which those conditions vary over years. (3-ESS2-2)</t>
    </r>
  </si>
  <si>
    <r>
      <rPr>
        <b/>
        <sz val="11"/>
        <color theme="1"/>
        <rFont val="Arial"/>
        <family val="2"/>
      </rPr>
      <t>Obtaining, Evaluating, and Communicating Information</t>
    </r>
    <r>
      <rPr>
        <sz val="11"/>
        <color theme="1"/>
        <rFont val="Arial"/>
        <family val="2"/>
      </rPr>
      <t xml:space="preserve">
</t>
    </r>
    <r>
      <rPr>
        <i/>
        <sz val="11"/>
        <color theme="1"/>
        <rFont val="Arial"/>
        <family val="2"/>
      </rPr>
      <t>Obtaining, evaluating, and communicating information in 3–5 builds on K–2 experiences and progresses to evaluating the merit and accuracy of ideas and methods.</t>
    </r>
    <r>
      <rPr>
        <sz val="11"/>
        <color theme="1"/>
        <rFont val="Arial"/>
        <family val="2"/>
      </rPr>
      <t xml:space="preserve">
   Obtain and combine information from books and other reliable media to explain phenomena. (3-ESS2-2)</t>
    </r>
  </si>
  <si>
    <r>
      <rPr>
        <b/>
        <sz val="11"/>
        <color theme="1"/>
        <rFont val="Arial"/>
        <family val="2"/>
      </rPr>
      <t>Patterns</t>
    </r>
    <r>
      <rPr>
        <sz val="11"/>
        <color theme="1"/>
        <rFont val="Arial"/>
        <family val="2"/>
      </rPr>
      <t xml:space="preserve">
   Patterns of change can be used to make predictions. (3-ESS2-2)</t>
    </r>
  </si>
  <si>
    <r>
      <rPr>
        <b/>
        <sz val="11"/>
        <color theme="1"/>
        <rFont val="Arial"/>
        <family val="2"/>
      </rPr>
      <t>ESS3.B: Natural Hazards</t>
    </r>
    <r>
      <rPr>
        <sz val="11"/>
        <color theme="1"/>
        <rFont val="Arial"/>
        <family val="2"/>
      </rPr>
      <t xml:space="preserve">
   A variety of natural hazards result from natural processes.
Humans cannot eliminate natural hazards but can take steps to reduce their impacts. (3-ESS3-1) </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</si>
  <si>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3–5 builds on K–2 experiences and progresses to critiquing the scientific explanations or solutions proposed by peers by citing relevant evidence about the natural and designed world(s).</t>
    </r>
    <r>
      <rPr>
        <sz val="11"/>
        <color theme="1"/>
        <rFont val="Arial"/>
        <family val="2"/>
      </rPr>
      <t xml:space="preserve">
   Make a claim about the merit of a solution to a problem by citing relevant evidence about how it meets the criteria and constraints of the problem. (3-ESS3-1)</t>
    </r>
  </si>
  <si>
    <r>
      <rPr>
        <b/>
        <sz val="11"/>
        <color theme="1"/>
        <rFont val="Arial"/>
        <family val="2"/>
      </rPr>
      <t>Cause and Effect</t>
    </r>
    <r>
      <rPr>
        <sz val="11"/>
        <color theme="1"/>
        <rFont val="Arial"/>
        <family val="2"/>
      </rPr>
      <t xml:space="preserve">
   Cause and effect relationships are routinely identified, tested, and used to explain change. (3-ESS3-1)</t>
    </r>
  </si>
  <si>
    <t>3-ESS3-1: Make a claim about the merit of a design solution that reduces the impacts of a weather-related hazard.</t>
  </si>
  <si>
    <t>3-ESS2-2: Obtain and combine information to describe climates in different regions of the world.</t>
  </si>
  <si>
    <t xml:space="preserve">3-ESS2-1: Represent data in tables and graphical displays to describe typical weather conditions expected during a particular season. </t>
  </si>
  <si>
    <t>3-LS3-2:  Use evidence to support the explanation that traits can be influenced by the environment.</t>
  </si>
  <si>
    <t>3-LS1-1:  Develop models to describe that organisms have unique and diverse life cycles but all have in common birth, growth, reproduction, and death.</t>
  </si>
  <si>
    <t>3-5-ETS1-1: Define a simple design problem reflecting a need or a want that includes specified criteria for success and constraints on materials, time, or cost.</t>
  </si>
  <si>
    <r>
      <rPr>
        <b/>
        <sz val="11"/>
        <color theme="1"/>
        <rFont val="Arial"/>
        <family val="2"/>
      </rPr>
      <t>ETS1.A: Defining and Delimiting Engineering Problems</t>
    </r>
    <r>
      <rPr>
        <sz val="11"/>
        <color theme="1"/>
        <rFont val="Arial"/>
        <family val="2"/>
      </rPr>
      <t xml:space="preserve">
   Possible solutions to a problem are limited by available materials and resources (constraints). The success of a designed solution is
determined by considering the desired features of a solution
(criteria). Different proposals for solutions can be compared on the basis of how well each one meets the specified criteria for success or how well each takes the constraints into account. (3-5-ETS1-1)</t>
    </r>
  </si>
  <si>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3–5 builds on grades K–2 experiences and progresses to specifying qualitative relationships.</t>
    </r>
    <r>
      <rPr>
        <sz val="11"/>
        <color theme="1"/>
        <rFont val="Arial"/>
        <family val="2"/>
      </rPr>
      <t xml:space="preserve">
   Define a simple design problem that can be solved through the development of an object, tool, process, or system and includes several criteria for success and constraints on materials, time, or cost. (3-5-ETS1-1)</t>
    </r>
  </si>
  <si>
    <r>
      <rPr>
        <b/>
        <sz val="11"/>
        <color theme="1"/>
        <rFont val="Arial"/>
        <family val="2"/>
      </rPr>
      <t>Influence of Science, Engineering, and Technology on Society and the Natural World</t>
    </r>
    <r>
      <rPr>
        <sz val="11"/>
        <color theme="1"/>
        <rFont val="Arial"/>
        <family val="2"/>
      </rPr>
      <t xml:space="preserve">
   People’s needs and wants change over time, as do their demands for new and improved technologies. (3-5-ETS1-1)</t>
    </r>
  </si>
  <si>
    <r>
      <rPr>
        <b/>
        <sz val="11"/>
        <color theme="1"/>
        <rFont val="Arial"/>
        <family val="2"/>
      </rPr>
      <t>ETS1.B: Developing Possible Solutions</t>
    </r>
    <r>
      <rPr>
        <sz val="11"/>
        <color theme="1"/>
        <rFont val="Arial"/>
        <family val="2"/>
      </rPr>
      <t xml:space="preserve">
   Research on a problem should be carried out before beginning to design a solution. Testing a solution involves investigating how
well it performs under a range of likely conditions. (3-5-ETS1-2)</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</si>
  <si>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3–5 builds on K–2 experiences and progresses to the use of evidence in constructing explanations that specify variables that describe and predict phenomena and in designing multiple solutions to design problems.</t>
    </r>
    <r>
      <rPr>
        <sz val="11"/>
        <color theme="1"/>
        <rFont val="Arial"/>
        <family val="2"/>
      </rPr>
      <t xml:space="preserve">
   Generate and compare multiple solutions to a problem based on how well they meet the criteria and constraints of the design problem. (3-5-ETS1-2)</t>
    </r>
  </si>
  <si>
    <r>
      <rPr>
        <b/>
        <sz val="11"/>
        <color theme="1"/>
        <rFont val="Arial"/>
        <family val="2"/>
      </rPr>
      <t>Influence of Science, Engineering, and Technology on Society and the Natural World</t>
    </r>
    <r>
      <rPr>
        <sz val="11"/>
        <color theme="1"/>
        <rFont val="Arial"/>
        <family val="2"/>
      </rPr>
      <t xml:space="preserve">
   Engineers improve existing technologies or develop new ones to increase their benefits, decrease known risks, and meet societal demands. (3-5-ETS1-2)
</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</si>
  <si>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3–5 builds on K–2 experiences and progresses to include investigations that control variables and provide evidence to support explanations or design solutions.</t>
    </r>
    <r>
      <rPr>
        <sz val="11"/>
        <color theme="1"/>
        <rFont val="Arial"/>
        <family val="2"/>
      </rPr>
      <t xml:space="preserve">
   Plan and conduct an investigation collaboratively to produce data to serve as the basis for evidence, using fair tests in which variables are controlled and the number of trials considered. (3-5-ETS1-3)</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</si>
  <si>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3–5 builds on K–2 experiences and progresses to the use of evidence in constructing explanations that specify variables that describe and predict phenomena and in designing multiple solutions to design problems.</t>
    </r>
    <r>
      <rPr>
        <sz val="11"/>
        <color theme="1"/>
        <rFont val="Arial"/>
        <family val="2"/>
      </rPr>
      <t xml:space="preserve">
   Use evidence (e.g., observations, patterns) to construct an explanation. (3-LS4-2)</t>
    </r>
  </si>
  <si>
    <t>Inheritance and Variation of Traits: Life Cycles and Traits</t>
  </si>
  <si>
    <t>3-5-ETS1-3: Plan and carry out fair tests in which variables are controlled and failure points are considered to identify aspects of a model or prototype that can be improved.</t>
  </si>
  <si>
    <t>3-5-ETS1-2: Generate and compare multiple possible solutions to a problem based on how well each is likely to meet the criteria and constraints of the problem.</t>
  </si>
  <si>
    <t>SECTION 2: Other Relevant Criteria – Publisher’s Criteria</t>
  </si>
  <si>
    <t>Materials aligned with standards provide sequential, cumulative instruction and practice opportunities for a full range of foundational skills. Specify or cite how the following high quality indicators occur within this instructional material.</t>
  </si>
  <si>
    <r>
      <rPr>
        <b/>
        <u/>
        <sz val="11"/>
        <color theme="1"/>
        <rFont val="Arial"/>
        <family val="2"/>
      </rPr>
      <t>Learning Progressions</t>
    </r>
    <r>
      <rPr>
        <b/>
        <sz val="11"/>
        <color theme="1"/>
        <rFont val="Arial"/>
        <family val="2"/>
      </rPr>
      <t xml:space="preserve">: </t>
    </r>
    <r>
      <rPr>
        <sz val="11"/>
        <color theme="1"/>
        <rFont val="Arial"/>
        <family val="2"/>
      </rPr>
      <t xml:space="preserve">The overall organization of the materials and the
development of content skills and practices are coherent and support student mastery of the standards. The </t>
    </r>
    <r>
      <rPr>
        <b/>
        <sz val="11"/>
        <color theme="1"/>
        <rFont val="Arial"/>
        <family val="2"/>
      </rPr>
      <t>progression of learning</t>
    </r>
    <r>
      <rPr>
        <sz val="11"/>
        <color theme="1"/>
        <rFont val="Arial"/>
        <family val="2"/>
      </rPr>
      <t xml:space="preserve"> is coordinated over time, clear and organized to prevent student misunderstanding.
</t>
    </r>
  </si>
  <si>
    <r>
      <rPr>
        <b/>
        <u/>
        <sz val="11"/>
        <color theme="1"/>
        <rFont val="Arial"/>
        <family val="2"/>
      </rPr>
      <t>Learning Progressions</t>
    </r>
    <r>
      <rPr>
        <b/>
        <sz val="11"/>
        <color theme="1"/>
        <rFont val="Arial"/>
        <family val="2"/>
      </rPr>
      <t xml:space="preserve">: </t>
    </r>
    <r>
      <rPr>
        <sz val="11"/>
        <color theme="1"/>
        <rFont val="Arial"/>
        <family val="2"/>
      </rPr>
      <t xml:space="preserve">Students apply mathematical thinking when applicable. They are not introduced to math skills that are beyond the applicable grade’s expectations in the New Mexico Common Core Standards for Mathematics. </t>
    </r>
    <r>
      <rPr>
        <b/>
        <sz val="11"/>
        <color theme="1"/>
        <rFont val="Arial"/>
        <family val="2"/>
      </rPr>
      <t>Math connections</t>
    </r>
    <r>
      <rPr>
        <sz val="11"/>
        <color theme="1"/>
        <rFont val="Arial"/>
        <family val="2"/>
      </rPr>
      <t xml:space="preserve"> are made explicit through clear references to the math standards, specifically in teacher materials.</t>
    </r>
  </si>
  <si>
    <r>
      <rPr>
        <b/>
        <u/>
        <sz val="11"/>
        <color theme="1"/>
        <rFont val="Arial"/>
        <family val="2"/>
      </rPr>
      <t>Learning Progressions</t>
    </r>
    <r>
      <rPr>
        <b/>
        <sz val="11"/>
        <color theme="1"/>
        <rFont val="Arial"/>
        <family val="2"/>
      </rPr>
      <t xml:space="preserve">: </t>
    </r>
    <r>
      <rPr>
        <sz val="11"/>
        <color theme="1"/>
        <rFont val="Arial"/>
        <family val="2"/>
      </rPr>
      <t xml:space="preserve">Materials are coherent, sequenced within and across units to build students’ depth of knowledge.
</t>
    </r>
  </si>
  <si>
    <r>
      <rPr>
        <b/>
        <u/>
        <sz val="11"/>
        <color theme="1"/>
        <rFont val="Arial"/>
        <family val="2"/>
      </rPr>
      <t>Learning Progressions</t>
    </r>
    <r>
      <rPr>
        <b/>
        <sz val="11"/>
        <color theme="1"/>
        <rFont val="Arial"/>
        <family val="2"/>
      </rPr>
      <t xml:space="preserve">: </t>
    </r>
    <r>
      <rPr>
        <sz val="11"/>
        <color theme="1"/>
        <rFont val="Arial"/>
        <family val="2"/>
      </rPr>
      <t xml:space="preserve">Materials use phenomena or design problems to focus student on learning goals. </t>
    </r>
  </si>
  <si>
    <r>
      <rPr>
        <b/>
        <u/>
        <sz val="11"/>
        <color theme="1"/>
        <rFont val="Arial"/>
        <family val="2"/>
      </rPr>
      <t>Learning Progressions</t>
    </r>
    <r>
      <rPr>
        <b/>
        <sz val="11"/>
        <color theme="1"/>
        <rFont val="Arial"/>
        <family val="2"/>
      </rPr>
      <t xml:space="preserve">: </t>
    </r>
    <r>
      <rPr>
        <sz val="11"/>
        <color theme="1"/>
        <rFont val="Arial"/>
        <family val="2"/>
      </rPr>
      <t>Materials are based on scientifically accurate and grade-level appropriate learning goals.</t>
    </r>
  </si>
  <si>
    <r>
      <rPr>
        <b/>
        <u/>
        <sz val="11"/>
        <color theme="1"/>
        <rFont val="Arial"/>
        <family val="2"/>
      </rPr>
      <t>Scaffolding and Support</t>
    </r>
    <r>
      <rPr>
        <b/>
        <sz val="11"/>
        <color theme="1"/>
        <rFont val="Arial"/>
        <family val="2"/>
      </rPr>
      <t>:</t>
    </r>
    <r>
      <rPr>
        <sz val="11"/>
        <color theme="1"/>
        <rFont val="Arial"/>
        <family val="2"/>
      </rPr>
      <t xml:space="preserve"> Students have opportunity to share their knowledge and experiences in relation to the topic at the beginning of an instructional unit.</t>
    </r>
  </si>
  <si>
    <r>
      <rPr>
        <b/>
        <u/>
        <sz val="11"/>
        <color theme="1"/>
        <rFont val="Arial"/>
        <family val="2"/>
      </rPr>
      <t>Scaffolding and Support</t>
    </r>
    <r>
      <rPr>
        <b/>
        <sz val="11"/>
        <color theme="1"/>
        <rFont val="Arial"/>
        <family val="2"/>
      </rPr>
      <t xml:space="preserve">: </t>
    </r>
    <r>
      <rPr>
        <sz val="11"/>
        <color theme="1"/>
        <rFont val="Arial"/>
        <family val="2"/>
      </rPr>
      <t>Materials emphasize revisiting student ideas when new information is presented or acquired.</t>
    </r>
  </si>
  <si>
    <r>
      <rPr>
        <b/>
        <u/>
        <sz val="11"/>
        <color rgb="FF000000"/>
        <rFont val="Arial"/>
        <family val="2"/>
      </rPr>
      <t>Scaffolding and Support</t>
    </r>
    <r>
      <rPr>
        <b/>
        <sz val="11"/>
        <color rgb="FF000000"/>
        <rFont val="Arial"/>
        <family val="2"/>
      </rPr>
      <t xml:space="preserve">: </t>
    </r>
    <r>
      <rPr>
        <sz val="11"/>
        <color rgb="FF000000"/>
        <rFont val="Arial"/>
        <family val="2"/>
      </rPr>
      <t xml:space="preserve">Appropriate suggestions and materials are provided for </t>
    </r>
    <r>
      <rPr>
        <b/>
        <sz val="11"/>
        <color rgb="FF000000"/>
        <rFont val="Arial"/>
        <family val="2"/>
      </rPr>
      <t>differentiated instruction</t>
    </r>
    <r>
      <rPr>
        <sz val="11"/>
        <color rgb="FF000000"/>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</si>
  <si>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t>Section II Total</t>
  </si>
  <si>
    <r>
      <rPr>
        <b/>
        <u/>
        <sz val="11"/>
        <color theme="1"/>
        <rFont val="Arial"/>
        <family val="2"/>
      </rPr>
      <t>Learning Progressions</t>
    </r>
    <r>
      <rPr>
        <b/>
        <sz val="11"/>
        <color theme="1"/>
        <rFont val="Arial"/>
        <family val="2"/>
      </rPr>
      <t xml:space="preserve">: </t>
    </r>
    <r>
      <rPr>
        <sz val="11"/>
        <color theme="1"/>
        <rFont val="Arial"/>
        <family val="2"/>
      </rPr>
      <t>Students have the opportuntiy to revisit their learning around the Disciplinary Core Ideas (DCIs), Crosscutting Concepts (CCCs) and Science and Engineering Practices (SEPs).</t>
    </r>
  </si>
  <si>
    <r>
      <rPr>
        <b/>
        <u/>
        <sz val="11"/>
        <color theme="1"/>
        <rFont val="Arial"/>
        <family val="2"/>
      </rPr>
      <t>Learning Progressions</t>
    </r>
    <r>
      <rPr>
        <b/>
        <sz val="11"/>
        <color theme="1"/>
        <rFont val="Arial"/>
        <family val="2"/>
      </rPr>
      <t xml:space="preserve">: </t>
    </r>
    <r>
      <rPr>
        <sz val="11"/>
        <color theme="1"/>
        <rFont val="Arial"/>
        <family val="2"/>
      </rPr>
      <t xml:space="preserve">Materials are based on learning goals: 1) goals for learning DCIs, CCCs, and SEPs from NGSS integrated as three-dimensional learning; 2) the nature of science, engineering, technology and applications of science from NGSS. </t>
    </r>
  </si>
  <si>
    <r>
      <rPr>
        <b/>
        <u/>
        <sz val="11"/>
        <color rgb="FF000000"/>
        <rFont val="Arial"/>
        <family val="2"/>
      </rPr>
      <t>Scaffolding and Support</t>
    </r>
    <r>
      <rPr>
        <sz val="11"/>
        <color rgb="FF000000"/>
        <rFont val="Arial"/>
        <family val="2"/>
      </rPr>
      <t xml:space="preserve">: There are separate </t>
    </r>
    <r>
      <rPr>
        <b/>
        <sz val="11"/>
        <color rgb="FF000000"/>
        <rFont val="Arial"/>
        <family val="2"/>
      </rPr>
      <t>teacher support</t>
    </r>
    <r>
      <rPr>
        <sz val="11"/>
        <color rgb="FF000000"/>
        <rFont val="Arial"/>
        <family val="2"/>
      </rPr>
      <t xml:space="preserve"> materials including: scientific background knowledge, support in three-dimensional learning, learning progressions, common student misconceptions and suggestions to address them, guidance targeting speaking and writing in the science classroom (i.e. conversation guides, sample scripts, rubrics, exemplar student responses).</t>
    </r>
  </si>
  <si>
    <r>
      <rPr>
        <b/>
        <u/>
        <sz val="11"/>
        <color theme="1"/>
        <rFont val="Arial"/>
        <family val="2"/>
      </rPr>
      <t>Assessment</t>
    </r>
    <r>
      <rPr>
        <b/>
        <sz val="11"/>
        <color theme="1"/>
        <rFont val="Arial"/>
        <family val="2"/>
      </rPr>
      <t xml:space="preserve">: </t>
    </r>
    <r>
      <rPr>
        <sz val="11"/>
        <color theme="1"/>
        <rFont val="Arial"/>
        <family val="2"/>
      </rPr>
      <t xml:space="preserve">Materials embed student assessments that are accompanied by student work </t>
    </r>
    <r>
      <rPr>
        <b/>
        <sz val="11"/>
        <color theme="1"/>
        <rFont val="Arial"/>
        <family val="2"/>
      </rPr>
      <t>exemplars</t>
    </r>
    <r>
      <rPr>
        <sz val="11"/>
        <color theme="1"/>
        <rFont val="Arial"/>
        <family val="2"/>
      </rPr>
      <t xml:space="preserve"> and score identification of concepts and skills to support further instruction and differentiation, remediation or acceleration. </t>
    </r>
  </si>
  <si>
    <r>
      <rPr>
        <b/>
        <sz val="11"/>
        <color theme="1"/>
        <rFont val="Arial"/>
        <family val="2"/>
      </rPr>
      <t>Scientific Investigations Use a Variety of Methods</t>
    </r>
    <r>
      <rPr>
        <sz val="11"/>
        <color theme="1"/>
        <rFont val="Arial"/>
        <family val="2"/>
      </rPr>
      <t xml:space="preserve">
   Science investigations use a variety of methods, tools, and techniques. (3-PS2-1)</t>
    </r>
  </si>
  <si>
    <r>
      <rPr>
        <b/>
        <sz val="11"/>
        <color theme="1"/>
        <rFont val="Arial"/>
        <family val="2"/>
      </rPr>
      <t>Science Knowledge is Based on Empirical Evidence</t>
    </r>
    <r>
      <rPr>
        <sz val="11"/>
        <color theme="1"/>
        <rFont val="Arial"/>
        <family val="2"/>
      </rPr>
      <t xml:space="preserve">
   Science findings are based on recognizing patterns. (3-PS2-2)</t>
    </r>
  </si>
  <si>
    <r>
      <rPr>
        <b/>
        <sz val="11"/>
        <color theme="1"/>
        <rFont val="Arial"/>
        <family val="2"/>
      </rPr>
      <t xml:space="preserve">Interdependence of Science, Engineering, and Technology
</t>
    </r>
    <r>
      <rPr>
        <sz val="11"/>
        <color theme="1"/>
        <rFont val="Arial"/>
        <family val="2"/>
      </rPr>
      <t>   Scientific discoveries about the natural world can often lead to new and improved technologies, which are developed through the engineering design process. (3-PS2-4)</t>
    </r>
  </si>
  <si>
    <r>
      <rPr>
        <b/>
        <sz val="11"/>
        <color theme="1"/>
        <rFont val="Arial"/>
        <family val="2"/>
      </rPr>
      <t>Scientific Knowledge Assumes an Order and Consistency in Natural Systems</t>
    </r>
    <r>
      <rPr>
        <sz val="11"/>
        <color theme="1"/>
        <rFont val="Arial"/>
        <family val="2"/>
      </rPr>
      <t xml:space="preserve">
   Science assumes consistent patterns in natural systems. (3-LS4-1)</t>
    </r>
  </si>
  <si>
    <r>
      <rPr>
        <b/>
        <sz val="11"/>
        <color theme="1"/>
        <rFont val="Arial"/>
        <family val="2"/>
      </rPr>
      <t>Interdependence of Science, Engineering, and Technology</t>
    </r>
    <r>
      <rPr>
        <sz val="11"/>
        <color theme="1"/>
        <rFont val="Arial"/>
        <family val="2"/>
      </rPr>
      <t xml:space="preserve">
   Knowledge of relevant scientific concepts and research findings is important in engineering. (3-LS4-4)</t>
    </r>
  </si>
  <si>
    <r>
      <rPr>
        <b/>
        <sz val="11"/>
        <color theme="1"/>
        <rFont val="Arial"/>
        <family val="2"/>
      </rPr>
      <t>Scientific Knowledge is Based on Empirical Evidence</t>
    </r>
    <r>
      <rPr>
        <sz val="11"/>
        <color theme="1"/>
        <rFont val="Arial"/>
        <family val="2"/>
      </rPr>
      <t xml:space="preserve">
   Science findings are based on recognizing patterns. (3-LS1-1)</t>
    </r>
  </si>
  <si>
    <r>
      <rPr>
        <b/>
        <sz val="11"/>
        <color theme="1"/>
        <rFont val="Arial"/>
        <family val="2"/>
      </rPr>
      <t>Influence of Engineering, Technology, and Science on Society and the Natural World</t>
    </r>
    <r>
      <rPr>
        <sz val="11"/>
        <color theme="1"/>
        <rFont val="Arial"/>
        <family val="2"/>
      </rPr>
      <t xml:space="preserve">
   Engineers improve existing technologies or develop new ones to increase their benefits (e.g., better artificial limbs), decrease known risks (e.g., seatbelts in cars), and meet societal demands (e.g., cell phones). (3-ESS3-1)</t>
    </r>
  </si>
  <si>
    <r>
      <rPr>
        <b/>
        <sz val="11"/>
        <color theme="1"/>
        <rFont val="Arial"/>
        <family val="2"/>
      </rPr>
      <t>Science is a Human Endeavor</t>
    </r>
    <r>
      <rPr>
        <sz val="11"/>
        <color theme="1"/>
        <rFont val="Arial"/>
        <family val="2"/>
      </rPr>
      <t xml:space="preserve">
   Science affects everyday life. (3-ESS3-1)</t>
    </r>
  </si>
  <si>
    <r>
      <rPr>
        <b/>
        <sz val="11"/>
        <color theme="1"/>
        <rFont val="Arial"/>
        <family val="2"/>
      </rPr>
      <t>ETS1.B: Developing Possible Solutions</t>
    </r>
    <r>
      <rPr>
        <sz val="11"/>
        <color theme="1"/>
        <rFont val="Arial"/>
        <family val="2"/>
      </rPr>
      <t xml:space="preserve">
   At whatever stage, communicating with peers about proposed solutions is an important part of the design process, and shared
ideas can lead to improved designs. (3-5-ETS1-2)
</t>
    </r>
  </si>
  <si>
    <r>
      <rPr>
        <b/>
        <sz val="11"/>
        <color theme="1"/>
        <rFont val="Arial"/>
        <family val="2"/>
      </rPr>
      <t>ETS1.C: Optimizing the Design Solution</t>
    </r>
    <r>
      <rPr>
        <sz val="11"/>
        <color theme="1"/>
        <rFont val="Arial"/>
        <family val="2"/>
      </rPr>
      <t xml:space="preserve">
   Different solutions need to be tested in order to determine which of them best solves the problem, given the criteria and the constraints. (3-5-ETS1-3)</t>
    </r>
  </si>
  <si>
    <r>
      <rPr>
        <b/>
        <sz val="11"/>
        <color theme="1"/>
        <rFont val="Arial"/>
        <family val="2"/>
      </rPr>
      <t xml:space="preserve">ETS1.B: Developing Possible Solutions
  </t>
    </r>
    <r>
      <rPr>
        <sz val="11"/>
        <color theme="1"/>
        <rFont val="Arial"/>
        <family val="2"/>
      </rPr>
      <t xml:space="preserve"> Tests are often designed to identify failure points or difficulties, which suggest the elements of the design that need to be improved. (3-5-ETS1-3)</t>
    </r>
  </si>
  <si>
    <t>PE</t>
  </si>
  <si>
    <t>finding mates, and reproducing.</t>
  </si>
  <si>
    <t xml:space="preserve">3-LS4-2:  Use evidence to construct an explanation for how the variations in characteristics among individuals of the same species may provide advantages in surviving, </t>
  </si>
  <si>
    <t>of similar organisms.</t>
  </si>
  <si>
    <t>3-LS3-1:  Analyze and interpret data to provide evidence that plants and animals have traits inherited from parents and that variation of these traits exists in a group</t>
  </si>
  <si>
    <t xml:space="preserve">Publisher Instructions:
 Citations for Section 2 “Other Relevant Criteria” will usually refer to the Teacher Edition, but may refer to the Student Edition.
 Section 2 criteria are scored as to whether the evidence occurs in the instructional material; they are NOT scored using Bloom’s. 
 List one citation per occurrence cell.
 All three citation occurrences must be found satisfactory in the cited material by the Reviewer to meet the requirements of the indicator.
</t>
  </si>
  <si>
    <t xml:space="preserve">Reviewer Instructions: 
 Use the Teacher’s Edition and the Student Edition to conduct this portion of the review.
          o Three (3):  All 3 citations must meet the requirements of the indicator.
          o Zero (0):  One or more citations did not meet the requirements of the indicator.
</t>
  </si>
  <si>
    <t>Score</t>
  </si>
  <si>
    <t>Y</t>
  </si>
  <si>
    <t>N</t>
  </si>
  <si>
    <t>Section I Total Score</t>
  </si>
  <si>
    <r>
      <t xml:space="preserve">SECTION 1: Content Standards, Benchmarks and Performance Standards 6.29.10.8 CONTENT STANDARDS WITH BENCHMARKS AND PERFORMANCE STANDARDS FOR SCIENCE, GRADES K-12:  </t>
    </r>
    <r>
      <rPr>
        <sz val="12"/>
        <color theme="0"/>
        <rFont val="Arial"/>
        <family val="2"/>
      </rPr>
      <t>The New Mexico STEM-ready science standards established by the department are organized based on the Science Domains Model</t>
    </r>
  </si>
  <si>
    <r>
      <rPr>
        <b/>
        <u/>
        <sz val="16"/>
        <rFont val="Arial"/>
        <family val="2"/>
      </rPr>
      <t>Publisher Instructions:</t>
    </r>
    <r>
      <rPr>
        <b/>
        <sz val="11"/>
        <rFont val="Arial"/>
        <family val="2"/>
      </rPr>
      <t xml:space="preserve">
• Citations for Section I will refer to the Student Edition, Teacher Edition, or Student Workbook
• For Section I, you may enter one citation per cell available.
• The reviewer will be scoring the portion of the criteria that is bulleted.
• Within each Performance Expectation (PE): 
          o Disciplinary Core Ideas (DCI's) {</t>
    </r>
    <r>
      <rPr>
        <b/>
        <sz val="11"/>
        <color theme="9" tint="-0.249977111117893"/>
        <rFont val="Arial"/>
        <family val="2"/>
      </rPr>
      <t>orange</t>
    </r>
    <r>
      <rPr>
        <b/>
        <sz val="11"/>
        <rFont val="Arial"/>
        <family val="2"/>
      </rPr>
      <t>} will be scored on their occurrences in the cited material. All DCI’s must be present and clear in each of the citations to receive full points available. If any DCI is not present or clear in any citation, a score of zero [0] will be given for that section and the remainder of the Performance Expectation will not    be scored.
          o Science and Engineering Practices (SEP) {</t>
    </r>
    <r>
      <rPr>
        <b/>
        <sz val="11"/>
        <color theme="3" tint="0.39997558519241921"/>
        <rFont val="Arial"/>
        <family val="2"/>
      </rPr>
      <t>blue</t>
    </r>
    <r>
      <rPr>
        <b/>
        <sz val="11"/>
        <rFont val="Arial"/>
        <family val="2"/>
      </rPr>
      <t>} and Crosscutting Concepts (CCC) {</t>
    </r>
    <r>
      <rPr>
        <b/>
        <sz val="11"/>
        <color rgb="FF00B050"/>
        <rFont val="Arial"/>
        <family val="2"/>
      </rPr>
      <t>green</t>
    </r>
    <r>
      <rPr>
        <b/>
        <sz val="11"/>
        <rFont val="Arial"/>
        <family val="2"/>
      </rPr>
      <t>} criteria are scored as to whether the cited material demonstrates application of Bloom’s Taxonomy at the higher citation levels. [3,2,1,0]. 
          o Connections to Nature and Science and Connections to Engineering, Technology and Applications of Science {</t>
    </r>
    <r>
      <rPr>
        <b/>
        <sz val="11"/>
        <color theme="0"/>
        <rFont val="Arial"/>
        <family val="2"/>
      </rPr>
      <t>white</t>
    </r>
    <r>
      <rPr>
        <b/>
        <sz val="11"/>
        <rFont val="Arial"/>
        <family val="2"/>
      </rPr>
      <t>} will be scored on their occurrences. The Connections must be present and clear in the citation in order to receive all points available. If the Connections are not present or clear in the citation, it will receive a score of zero [0].
          o New Mexico Companion Standards {</t>
    </r>
    <r>
      <rPr>
        <b/>
        <sz val="11"/>
        <color theme="0"/>
        <rFont val="Arial"/>
        <family val="2"/>
      </rPr>
      <t>white</t>
    </r>
    <r>
      <rPr>
        <b/>
        <sz val="11"/>
        <rFont val="Arial"/>
        <family val="2"/>
      </rPr>
      <t>} will be scored on their occurrences. The Companion Standards must be present and clear in the citation in order to receive all points available. If the Companion Standards are not present or clear in the citation, it will receive a score of zero [0].</t>
    </r>
    <r>
      <rPr>
        <b/>
        <sz val="11"/>
        <color theme="0"/>
        <rFont val="Arial"/>
        <family val="2"/>
      </rPr>
      <t xml:space="preserve">
</t>
    </r>
  </si>
  <si>
    <r>
      <rPr>
        <b/>
        <u/>
        <sz val="16"/>
        <rFont val="Arial"/>
        <family val="2"/>
      </rPr>
      <t>Reviewer Instructions:</t>
    </r>
    <r>
      <rPr>
        <b/>
        <sz val="11"/>
        <rFont val="Arial"/>
        <family val="2"/>
      </rPr>
      <t xml:space="preserve">  
• Use the Student Edition, Teacher Edition, or Student Workbook to conduct this portion of the review. 
• You will be scoring the bulleted portion of the criteria. 
• Use the drop down menu in the box to the right of each citation to register your score for that citation.
• Within each Performance Expectation (PE), except for New Mexico Companion Standards: 
          o Disciplinary Core Ideas (DCI) {</t>
    </r>
    <r>
      <rPr>
        <b/>
        <sz val="11"/>
        <color theme="9" tint="-0.249977111117893"/>
        <rFont val="Arial"/>
        <family val="2"/>
      </rPr>
      <t>orange</t>
    </r>
    <r>
      <rPr>
        <b/>
        <sz val="11"/>
        <rFont val="Arial"/>
        <family val="2"/>
      </rPr>
      <t xml:space="preserve">} will be scored first. They will be scored on their occurrence within the cited material. 
                     DCI’s must be present and clear in each of the citations in order to receive the full points available. For each citation, if the DCI is present and clear place a “Y” in the box to the right of the citation.
                     If any DCI is not present or clear in any citation, a score of zero [0] will be given. If the DCI is not present or clear, place a “N” in the box to the right of the citation. Then place a Zero [0] in the yellow score box using the drop down menu. Move to the next PE.
                     If any DCI score is Zero [0] within a PE, do not score the corresponding Science and Engineering Practice (SEP), Crosscutting Concept (CCC), and/or Connections to Nature &amp; Science or Connections to Engineering, Technology and Applications of Science within that PE. Move on to the next PE.
                     If all DCI’s are present, clear and have been marked with a “Y,” using the drop down menu at the bottom of the yellow score column for that PE, place a “15” in the box and go on to review and score the other criteria within that PE.
</t>
    </r>
  </si>
  <si>
    <r>
      <t xml:space="preserve">          o Science and Engineering Practices (SEP) {</t>
    </r>
    <r>
      <rPr>
        <b/>
        <sz val="11"/>
        <color rgb="FF0070C0"/>
        <rFont val="Arial"/>
        <family val="2"/>
      </rPr>
      <t>blue</t>
    </r>
    <r>
      <rPr>
        <b/>
        <sz val="11"/>
        <rFont val="Arial"/>
        <family val="2"/>
      </rPr>
      <t>} and the Crosscutting Concepts (CCC) {</t>
    </r>
    <r>
      <rPr>
        <b/>
        <sz val="11"/>
        <color rgb="FF00B050"/>
        <rFont val="Arial"/>
        <family val="2"/>
      </rPr>
      <t>green</t>
    </r>
    <r>
      <rPr>
        <b/>
        <sz val="11"/>
        <rFont val="Arial"/>
        <family val="2"/>
      </rPr>
      <t>} will be scored if the DCI’s within the PE have received full points available.
                     The SEP's and CCC's will be scored as to whether the evidence demonstrates application of Bloom’s Taxonomy at the highest citation levels. Using the drop down menu in the cell directly to the right of the citation, assign the citation a number based on the Citation Level of Bloom’s Taxonomy that is demonstrated in the citation:
                              • A Three [3]: The citation demonstrates Bloom’s Citation Level 3.
                              • A Two [2]: The citation demonstrates Bloom’s Citation Level 2.
                              • A One [1]: The citation demonstrates Bloom’s Citation Level 1.
                              • Zero [0]: The citation does not meet Citation Level 1, Level 2, Level 3 or it does not address the standard.
           o Connections to Nature and Science and Connections to Engineering, Technology and Applications of Science {</t>
    </r>
    <r>
      <rPr>
        <b/>
        <sz val="11"/>
        <color theme="0"/>
        <rFont val="Arial"/>
        <family val="2"/>
      </rPr>
      <t>white</t>
    </r>
    <r>
      <rPr>
        <b/>
        <sz val="11"/>
        <rFont val="Arial"/>
        <family val="2"/>
      </rPr>
      <t>}:
                     Connections are scored based on occurrence. Using the drop down menu in the cell directly to the right of the citation, assign a number based on the occurrence: 
                              • A One [1]: The citation is present and clear.
                              • Zero [0]: The citation is not present or clear.
           o New Mexico Companion standards {</t>
    </r>
    <r>
      <rPr>
        <b/>
        <sz val="11"/>
        <color theme="0"/>
        <rFont val="Arial"/>
        <family val="2"/>
      </rPr>
      <t>white</t>
    </r>
    <r>
      <rPr>
        <b/>
        <sz val="11"/>
        <rFont val="Arial"/>
        <family val="2"/>
      </rPr>
      <t xml:space="preserve">}
                     Connections are scored based on occurrence. Using the drop down menu in the cell directly to the right of the citation, assign a number based on the occurrence: 
                              • A One [1]: The citation is present and clear.
                              • Zero [0]: The citation is not present or clear.
</t>
    </r>
  </si>
  <si>
    <r>
      <rPr>
        <b/>
        <u/>
        <sz val="16"/>
        <color theme="0"/>
        <rFont val="Arial"/>
        <family val="2"/>
      </rPr>
      <t>Scoring:</t>
    </r>
    <r>
      <rPr>
        <b/>
        <sz val="11"/>
        <color theme="0"/>
        <rFont val="Arial"/>
        <family val="2"/>
      </rPr>
      <t xml:space="preserve">
• Each Performance Expectation has the potential of scoring Thirty [30] points. 
          o DCI’s in their entirety will be awarded Fifteen [15] points if they are all present in each of the citations and satisfactorily meet the requirements of the standard.
          o If all DCI’s are met, SEP’s and CCC’s are scored against Bloom’s Taxonomy and will be awarded points according to the highest Citation Level demonstrated in the material. SEP’s and CCC’s have the potential of receiving Fourteen [14] or Fifteen [15] points.
                     Fifteen [15] Points = Performance Expectations with No Connection
                     Fourteen [14] Points = Performance Expectations with Connection(s)
          o Connections are awarded points on occurrences. Each Connection found to satisfactorily meet the requirements will receive the points available for that Connection, if all DCI’s are met. Connections in their entirety are awarded One [1] point for each Performance Expectation that contains one or more Connections.  
          o New Mexico Companion Standards are awarded points on occurrences. Each Companion Standard found to satisfactorily meet the requirements will receive Seven-and-a-half [7.5] points.</t>
    </r>
    <r>
      <rPr>
        <sz val="11"/>
        <color theme="0"/>
        <rFont val="Arial"/>
        <family val="2"/>
      </rPr>
      <t xml:space="preserve"> </t>
    </r>
    <r>
      <rPr>
        <b/>
        <sz val="11"/>
        <color theme="0"/>
        <rFont val="Arial"/>
        <family val="2"/>
      </rPr>
      <t xml:space="preserve">
</t>
    </r>
  </si>
  <si>
    <t>The "Reviewer Comment" box may be used to add comments regarding certain anomalies or questions about citations as necessary.</t>
  </si>
  <si>
    <t>FORM F.3 Citation Alignment and Scoring Rubric -                                                                              2018 Science Education Grade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</si>
</sst>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mm/dd/yy;@"/>
  </numFmts>
  <fonts count="39" x14ac:knownFonts="1">
    <font>
      <sz val="11"/>
      <color theme="1"/>
      <name val="Calibri"/>
      <family val="2"/>
      <scheme val="minor"/>
    </font>
    <font>
      <sz val="16"/>
      <color rgb="FF000000"/>
      <name val="Calibri"/>
      <family val="2"/>
      <scheme val="minor"/>
    </font>
    <font>
      <sz val="11"/>
      <color rgb="FF000000"/>
      <name val="Calibri"/>
      <family val="2"/>
      <scheme val="minor"/>
    </font>
    <font>
      <sz val="11"/>
      <color rgb="FF000000"/>
      <name val="Arial"/>
      <family val="2"/>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sz val="20"/>
      <color theme="1"/>
      <name val="Arial"/>
      <family val="2"/>
    </font>
    <font>
      <b/>
      <sz val="12"/>
      <name val="Arial"/>
      <family val="2"/>
    </font>
    <font>
      <b/>
      <sz val="11"/>
      <name val="Arial"/>
      <family val="2"/>
    </font>
    <font>
      <b/>
      <sz val="16"/>
      <color theme="1"/>
      <name val="Calibri"/>
      <family val="2"/>
      <scheme val="minor"/>
    </font>
    <font>
      <b/>
      <sz val="18"/>
      <color theme="1"/>
      <name val="Arial"/>
      <family val="2"/>
    </font>
    <font>
      <i/>
      <sz val="11"/>
      <color theme="1"/>
      <name val="Arial"/>
      <family val="2"/>
    </font>
    <font>
      <b/>
      <sz val="11"/>
      <color rgb="FF000000"/>
      <name val="Arial"/>
      <family val="2"/>
    </font>
    <font>
      <b/>
      <u/>
      <sz val="12"/>
      <color theme="1"/>
      <name val="Arial"/>
      <family val="2"/>
    </font>
    <font>
      <b/>
      <u/>
      <sz val="11"/>
      <color theme="1"/>
      <name val="Arial"/>
      <family val="2"/>
    </font>
    <font>
      <b/>
      <u/>
      <sz val="11"/>
      <color rgb="FF000000"/>
      <name val="Arial"/>
      <family val="2"/>
    </font>
    <font>
      <b/>
      <sz val="12"/>
      <color theme="0"/>
      <name val="Arial"/>
      <family val="2"/>
    </font>
    <font>
      <b/>
      <sz val="11"/>
      <color theme="0"/>
      <name val="Arial"/>
      <family val="2"/>
    </font>
    <font>
      <b/>
      <sz val="11"/>
      <color theme="9" tint="-0.249977111117893"/>
      <name val="Arial"/>
      <family val="2"/>
    </font>
    <font>
      <sz val="11"/>
      <color theme="0"/>
      <name val="Arial"/>
      <family val="2"/>
    </font>
    <font>
      <b/>
      <sz val="11"/>
      <color theme="3" tint="0.39997558519241921"/>
      <name val="Arial"/>
      <family val="2"/>
    </font>
    <font>
      <b/>
      <sz val="11"/>
      <color rgb="FFFFFF00"/>
      <name val="Arial"/>
      <family val="2"/>
    </font>
    <font>
      <b/>
      <sz val="11"/>
      <color rgb="FF00B050"/>
      <name val="Arial"/>
      <family val="2"/>
    </font>
    <font>
      <sz val="11"/>
      <color theme="1"/>
      <name val="Calibri"/>
      <family val="2"/>
      <scheme val="minor"/>
    </font>
    <font>
      <sz val="12"/>
      <color theme="0"/>
      <name val="Arial"/>
      <family val="2"/>
    </font>
    <font>
      <b/>
      <u/>
      <sz val="16"/>
      <name val="Arial"/>
      <family val="2"/>
    </font>
    <font>
      <sz val="11"/>
      <name val="Arial"/>
      <family val="2"/>
    </font>
    <font>
      <b/>
      <sz val="11"/>
      <color rgb="FF0070C0"/>
      <name val="Arial"/>
      <family val="2"/>
    </font>
    <font>
      <b/>
      <u/>
      <sz val="16"/>
      <color theme="0"/>
      <name val="Arial"/>
      <family val="2"/>
    </font>
  </fonts>
  <fills count="18">
    <fill>
      <patternFill patternType="none"/>
    </fill>
    <fill>
      <patternFill patternType="gray125"/>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theme="0"/>
        <bgColor indexed="64"/>
      </patternFill>
    </fill>
  </fills>
  <borders count="6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style="medium">
        <color auto="1"/>
      </left>
      <right/>
      <top style="thin">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thin">
        <color auto="1"/>
      </top>
      <bottom/>
      <diagonal/>
    </border>
    <border>
      <left style="medium">
        <color auto="1"/>
      </left>
      <right style="medium">
        <color auto="1"/>
      </right>
      <top/>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medium">
        <color indexed="64"/>
      </left>
      <right/>
      <top/>
      <bottom style="thin">
        <color auto="1"/>
      </bottom>
      <diagonal/>
    </border>
    <border>
      <left style="thin">
        <color auto="1"/>
      </left>
      <right/>
      <top style="medium">
        <color indexed="64"/>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auto="1"/>
      </top>
      <bottom style="medium">
        <color indexed="64"/>
      </bottom>
      <diagonal/>
    </border>
    <border>
      <left style="medium">
        <color auto="1"/>
      </left>
      <right style="medium">
        <color indexed="64"/>
      </right>
      <top style="thin">
        <color indexed="64"/>
      </top>
      <bottom style="medium">
        <color auto="1"/>
      </bottom>
      <diagonal/>
    </border>
    <border>
      <left style="medium">
        <color auto="1"/>
      </left>
      <right style="medium">
        <color auto="1"/>
      </right>
      <top style="medium">
        <color auto="1"/>
      </top>
      <bottom style="thin">
        <color indexed="64"/>
      </bottom>
      <diagonal/>
    </border>
    <border>
      <left style="thin">
        <color indexed="64"/>
      </left>
      <right/>
      <top/>
      <bottom style="medium">
        <color auto="1"/>
      </bottom>
      <diagonal/>
    </border>
    <border>
      <left/>
      <right style="thin">
        <color indexed="64"/>
      </right>
      <top/>
      <bottom style="medium">
        <color auto="1"/>
      </bottom>
      <diagonal/>
    </border>
    <border>
      <left style="thin">
        <color auto="1"/>
      </left>
      <right/>
      <top/>
      <bottom style="thin">
        <color auto="1"/>
      </bottom>
      <diagonal/>
    </border>
    <border>
      <left style="medium">
        <color indexed="64"/>
      </left>
      <right/>
      <top style="thin">
        <color auto="1"/>
      </top>
      <bottom style="medium">
        <color indexed="64"/>
      </bottom>
      <diagonal/>
    </border>
    <border>
      <left/>
      <right/>
      <top style="thin">
        <color indexed="64"/>
      </top>
      <bottom style="medium">
        <color auto="1"/>
      </bottom>
      <diagonal/>
    </border>
  </borders>
  <cellStyleXfs count="7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33" fillId="0" borderId="0" applyFont="0" applyFill="0" applyBorder="0" applyAlignment="0" applyProtection="0"/>
  </cellStyleXfs>
  <cellXfs count="288">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10" fillId="10" borderId="1" xfId="0" applyFont="1" applyFill="1" applyBorder="1" applyAlignment="1" applyProtection="1">
      <alignment vertical="center" wrapText="1"/>
    </xf>
    <xf numFmtId="0" fontId="8" fillId="6" borderId="15" xfId="0" applyFont="1" applyFill="1" applyBorder="1" applyAlignment="1" applyProtection="1">
      <alignment horizontal="left" vertical="center"/>
    </xf>
    <xf numFmtId="0" fontId="0" fillId="7" borderId="15" xfId="0" applyFill="1" applyBorder="1" applyAlignment="1">
      <alignment horizontal="center" vertical="top"/>
    </xf>
    <xf numFmtId="0" fontId="0" fillId="0" borderId="0" xfId="0" applyBorder="1" applyAlignment="1">
      <alignment horizontal="center" vertical="top"/>
    </xf>
    <xf numFmtId="0" fontId="10" fillId="11" borderId="9" xfId="0" applyFont="1" applyFill="1" applyBorder="1" applyAlignment="1" applyProtection="1">
      <alignment vertical="center" wrapText="1"/>
    </xf>
    <xf numFmtId="0" fontId="10" fillId="5" borderId="2" xfId="0" applyFont="1" applyFill="1" applyBorder="1" applyAlignment="1" applyProtection="1">
      <alignment vertical="center" wrapText="1"/>
    </xf>
    <xf numFmtId="0" fontId="10" fillId="10" borderId="11" xfId="0" applyFont="1" applyFill="1" applyBorder="1" applyAlignment="1" applyProtection="1">
      <alignment vertical="center" wrapText="1"/>
    </xf>
    <xf numFmtId="0" fontId="10" fillId="11" borderId="2" xfId="0" applyFont="1" applyFill="1" applyBorder="1" applyAlignment="1" applyProtection="1">
      <alignment vertical="center" wrapText="1"/>
    </xf>
    <xf numFmtId="0" fontId="10" fillId="5" borderId="11" xfId="0" applyFont="1" applyFill="1" applyBorder="1" applyAlignment="1" applyProtection="1">
      <alignment vertical="center" wrapText="1"/>
    </xf>
    <xf numFmtId="0" fontId="10" fillId="5" borderId="12" xfId="0" applyFont="1" applyFill="1" applyBorder="1" applyAlignment="1" applyProtection="1">
      <alignment vertical="center" wrapText="1"/>
    </xf>
    <xf numFmtId="0" fontId="10" fillId="11" borderId="12" xfId="0" applyFont="1" applyFill="1" applyBorder="1" applyAlignment="1" applyProtection="1">
      <alignment vertical="center" wrapText="1"/>
    </xf>
    <xf numFmtId="0" fontId="9" fillId="14" borderId="2" xfId="0" applyFont="1" applyFill="1" applyBorder="1" applyAlignment="1" applyProtection="1">
      <alignment vertical="center" wrapText="1"/>
      <protection locked="0"/>
    </xf>
    <xf numFmtId="0" fontId="9" fillId="14" borderId="1" xfId="0" applyFont="1" applyFill="1" applyBorder="1" applyAlignment="1" applyProtection="1">
      <alignment vertical="center" wrapText="1"/>
      <protection locked="0"/>
    </xf>
    <xf numFmtId="0" fontId="9" fillId="14" borderId="30"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9" fillId="0" borderId="11" xfId="0" applyFont="1" applyFill="1" applyBorder="1" applyAlignment="1" applyProtection="1">
      <alignment vertical="center" wrapText="1"/>
      <protection locked="0"/>
    </xf>
    <xf numFmtId="0" fontId="9" fillId="0" borderId="30" xfId="0" applyFont="1" applyFill="1" applyBorder="1" applyAlignment="1" applyProtection="1">
      <alignment vertical="center" wrapText="1"/>
      <protection locked="0"/>
    </xf>
    <xf numFmtId="0" fontId="8" fillId="6" borderId="22" xfId="0" applyFont="1" applyFill="1" applyBorder="1" applyAlignment="1" applyProtection="1">
      <alignment horizontal="left" vertical="center"/>
    </xf>
    <xf numFmtId="0" fontId="14" fillId="0" borderId="25"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42" xfId="0" applyFont="1" applyBorder="1" applyAlignment="1" applyProtection="1">
      <alignment horizontal="center" vertical="center"/>
    </xf>
    <xf numFmtId="0" fontId="14" fillId="0" borderId="43" xfId="0" applyFont="1" applyBorder="1" applyAlignment="1" applyProtection="1">
      <alignment horizontal="center" vertical="center"/>
    </xf>
    <xf numFmtId="0" fontId="10" fillId="5" borderId="44" xfId="0" applyFont="1" applyFill="1" applyBorder="1" applyAlignment="1" applyProtection="1">
      <alignment vertical="center" wrapText="1"/>
    </xf>
    <xf numFmtId="0" fontId="10" fillId="10" borderId="30" xfId="0" applyFont="1" applyFill="1" applyBorder="1" applyAlignment="1" applyProtection="1">
      <alignment vertical="center" wrapText="1"/>
    </xf>
    <xf numFmtId="0" fontId="9" fillId="0" borderId="39" xfId="0" applyFont="1" applyFill="1" applyBorder="1" applyAlignment="1" applyProtection="1">
      <alignment vertical="center" wrapText="1"/>
      <protection locked="0"/>
    </xf>
    <xf numFmtId="0" fontId="9" fillId="0" borderId="40" xfId="0" applyFont="1" applyFill="1" applyBorder="1" applyAlignment="1" applyProtection="1">
      <alignment vertical="center" wrapText="1"/>
      <protection locked="0"/>
    </xf>
    <xf numFmtId="0" fontId="9" fillId="0" borderId="44" xfId="0" applyFont="1" applyFill="1" applyBorder="1" applyAlignment="1" applyProtection="1">
      <alignment vertical="center" wrapText="1"/>
      <protection locked="0"/>
    </xf>
    <xf numFmtId="0" fontId="9" fillId="0" borderId="45" xfId="0" applyFont="1" applyFill="1" applyBorder="1" applyAlignment="1" applyProtection="1">
      <alignment vertical="center" wrapText="1"/>
      <protection locked="0"/>
    </xf>
    <xf numFmtId="0" fontId="14" fillId="0" borderId="41" xfId="0" applyFont="1" applyBorder="1" applyAlignment="1" applyProtection="1">
      <alignment horizontal="center" vertical="center"/>
    </xf>
    <xf numFmtId="0" fontId="10" fillId="0" borderId="1" xfId="0" applyFont="1" applyFill="1" applyBorder="1" applyAlignment="1" applyProtection="1">
      <alignment vertical="center" wrapText="1"/>
    </xf>
    <xf numFmtId="0" fontId="10" fillId="0" borderId="11" xfId="0" applyFont="1" applyFill="1" applyBorder="1" applyAlignment="1" applyProtection="1">
      <alignment vertical="center" wrapText="1"/>
    </xf>
    <xf numFmtId="0" fontId="8" fillId="6" borderId="16" xfId="0" applyFont="1" applyFill="1" applyBorder="1" applyAlignment="1" applyProtection="1">
      <alignment horizontal="center" vertical="center"/>
    </xf>
    <xf numFmtId="0" fontId="8" fillId="6" borderId="16" xfId="0" applyFont="1" applyFill="1" applyBorder="1" applyAlignment="1" applyProtection="1">
      <alignment horizontal="left" vertical="center"/>
    </xf>
    <xf numFmtId="0" fontId="10" fillId="0" borderId="30" xfId="0" applyFont="1" applyFill="1" applyBorder="1" applyAlignment="1" applyProtection="1">
      <alignment vertical="center" wrapText="1"/>
    </xf>
    <xf numFmtId="0" fontId="10" fillId="0" borderId="2" xfId="0" applyFont="1" applyFill="1" applyBorder="1" applyAlignment="1" applyProtection="1">
      <alignment vertical="center" wrapText="1"/>
    </xf>
    <xf numFmtId="0" fontId="14" fillId="0" borderId="41" xfId="0" applyFont="1" applyFill="1" applyBorder="1" applyAlignment="1" applyProtection="1">
      <alignment horizontal="center" vertical="center"/>
    </xf>
    <xf numFmtId="0" fontId="10" fillId="0" borderId="9" xfId="0" applyFont="1" applyFill="1" applyBorder="1" applyAlignment="1" applyProtection="1">
      <alignment vertical="center" wrapText="1"/>
    </xf>
    <xf numFmtId="0" fontId="14" fillId="7" borderId="50" xfId="0" applyFont="1" applyFill="1" applyBorder="1" applyAlignment="1" applyProtection="1">
      <alignment horizontal="center" vertical="center"/>
    </xf>
    <xf numFmtId="0" fontId="20" fillId="12" borderId="15" xfId="0" applyFont="1" applyFill="1" applyBorder="1" applyAlignment="1" applyProtection="1">
      <alignment horizontal="left" vertical="center"/>
    </xf>
    <xf numFmtId="0" fontId="20" fillId="6" borderId="22" xfId="0" applyFont="1" applyFill="1" applyBorder="1" applyAlignment="1" applyProtection="1">
      <alignment horizontal="center" vertical="center"/>
    </xf>
    <xf numFmtId="0" fontId="20" fillId="6" borderId="10" xfId="0" applyFont="1" applyFill="1" applyBorder="1" applyAlignment="1" applyProtection="1">
      <alignment horizontal="center" vertical="center"/>
    </xf>
    <xf numFmtId="0" fontId="20" fillId="6" borderId="14" xfId="0" applyFont="1" applyFill="1" applyBorder="1" applyAlignment="1" applyProtection="1">
      <alignment horizontal="center" vertical="center"/>
    </xf>
    <xf numFmtId="0" fontId="14" fillId="6" borderId="5" xfId="0" applyFont="1" applyFill="1" applyBorder="1" applyAlignment="1" applyProtection="1">
      <alignment horizontal="center" vertical="center"/>
    </xf>
    <xf numFmtId="0" fontId="9" fillId="9" borderId="10" xfId="0" applyFont="1" applyFill="1" applyBorder="1" applyAlignment="1" applyProtection="1">
      <alignment vertical="center" wrapText="1"/>
      <protection locked="0"/>
    </xf>
    <xf numFmtId="0" fontId="9" fillId="9" borderId="10" xfId="0" applyFont="1" applyFill="1" applyBorder="1" applyAlignment="1" applyProtection="1">
      <alignment horizontal="center" vertical="center" wrapText="1"/>
      <protection locked="0"/>
    </xf>
    <xf numFmtId="164" fontId="8" fillId="9" borderId="10" xfId="0" applyNumberFormat="1" applyFont="1" applyFill="1" applyBorder="1" applyAlignment="1" applyProtection="1">
      <alignment horizontal="center" vertical="center" wrapText="1"/>
      <protection locked="0"/>
    </xf>
    <xf numFmtId="0" fontId="8" fillId="6" borderId="10" xfId="0" applyFont="1" applyFill="1" applyBorder="1" applyAlignment="1" applyProtection="1">
      <alignment horizontal="left" vertical="center" wrapText="1"/>
    </xf>
    <xf numFmtId="0" fontId="8" fillId="6" borderId="5" xfId="0" applyFont="1" applyFill="1" applyBorder="1" applyAlignment="1" applyProtection="1">
      <alignment horizontal="left" vertical="center" wrapText="1"/>
    </xf>
    <xf numFmtId="0" fontId="8" fillId="7" borderId="25" xfId="0" applyFont="1" applyFill="1" applyBorder="1" applyAlignment="1" applyProtection="1">
      <alignment horizontal="center" vertical="center"/>
    </xf>
    <xf numFmtId="0" fontId="11" fillId="7" borderId="16" xfId="0" applyFont="1" applyFill="1" applyBorder="1" applyAlignment="1" applyProtection="1">
      <alignment horizontal="center" vertical="top" wrapText="1"/>
    </xf>
    <xf numFmtId="0" fontId="18" fillId="7" borderId="22" xfId="0" applyFont="1" applyFill="1" applyBorder="1" applyAlignment="1" applyProtection="1">
      <alignment horizontal="center" vertical="top" wrapText="1"/>
    </xf>
    <xf numFmtId="0" fontId="18" fillId="7" borderId="19" xfId="0" applyFont="1" applyFill="1" applyBorder="1" applyAlignment="1" applyProtection="1">
      <alignment horizontal="center" vertical="top" wrapText="1"/>
    </xf>
    <xf numFmtId="0" fontId="16" fillId="4" borderId="5" xfId="0" applyFont="1" applyFill="1" applyBorder="1" applyAlignment="1" applyProtection="1">
      <alignment horizontal="center" vertical="center"/>
    </xf>
    <xf numFmtId="0" fontId="10" fillId="6" borderId="17" xfId="0" applyFont="1" applyFill="1" applyBorder="1" applyAlignment="1" applyProtection="1">
      <alignment horizontal="left" vertical="center"/>
    </xf>
    <xf numFmtId="0" fontId="10" fillId="12" borderId="17" xfId="0" applyFont="1" applyFill="1" applyBorder="1" applyAlignment="1" applyProtection="1">
      <alignment horizontal="left" vertical="center"/>
    </xf>
    <xf numFmtId="0" fontId="10" fillId="6" borderId="21" xfId="0" applyFont="1" applyFill="1" applyBorder="1" applyAlignment="1" applyProtection="1">
      <alignment horizontal="left" vertical="center"/>
    </xf>
    <xf numFmtId="0" fontId="10" fillId="6" borderId="18" xfId="0" applyFont="1" applyFill="1" applyBorder="1" applyAlignment="1" applyProtection="1">
      <alignment horizontal="left" vertical="center"/>
    </xf>
    <xf numFmtId="0" fontId="8" fillId="7" borderId="19" xfId="0" applyFont="1" applyFill="1" applyBorder="1" applyAlignment="1" applyProtection="1">
      <alignment horizontal="center" vertical="center"/>
    </xf>
    <xf numFmtId="0" fontId="27" fillId="13" borderId="15" xfId="0" applyFont="1" applyFill="1" applyBorder="1" applyAlignment="1" applyProtection="1">
      <alignment horizontal="left" vertical="center"/>
    </xf>
    <xf numFmtId="0" fontId="27" fillId="13" borderId="17" xfId="0" applyFont="1" applyFill="1" applyBorder="1" applyAlignment="1" applyProtection="1">
      <alignment horizontal="left" vertical="center"/>
    </xf>
    <xf numFmtId="0" fontId="27" fillId="13" borderId="6" xfId="0" applyFont="1" applyFill="1" applyBorder="1" applyAlignment="1" applyProtection="1">
      <alignment horizontal="left" vertical="center"/>
    </xf>
    <xf numFmtId="0" fontId="11" fillId="14" borderId="10" xfId="0" applyFont="1" applyFill="1" applyBorder="1" applyAlignment="1" applyProtection="1">
      <alignment vertical="center" wrapText="1"/>
    </xf>
    <xf numFmtId="0" fontId="8" fillId="14" borderId="5" xfId="0" applyFont="1" applyFill="1" applyBorder="1" applyAlignment="1" applyProtection="1">
      <alignment horizontal="center"/>
    </xf>
    <xf numFmtId="0" fontId="8" fillId="4" borderId="5" xfId="0" applyFont="1" applyFill="1" applyBorder="1" applyAlignment="1" applyProtection="1">
      <alignment horizontal="center"/>
    </xf>
    <xf numFmtId="0" fontId="8" fillId="2" borderId="33" xfId="0" applyFont="1" applyFill="1" applyBorder="1" applyAlignment="1" applyProtection="1">
      <alignment horizontal="center"/>
    </xf>
    <xf numFmtId="0" fontId="14" fillId="0" borderId="47" xfId="0" applyFont="1" applyFill="1" applyBorder="1" applyAlignment="1" applyProtection="1">
      <alignment horizontal="center" vertical="center"/>
    </xf>
    <xf numFmtId="0" fontId="9" fillId="2" borderId="48" xfId="0" applyFont="1" applyFill="1" applyBorder="1" applyAlignment="1" applyProtection="1">
      <alignment vertical="center" wrapText="1"/>
    </xf>
    <xf numFmtId="0" fontId="14" fillId="14" borderId="28" xfId="0" applyFont="1" applyFill="1" applyBorder="1" applyAlignment="1" applyProtection="1">
      <alignment horizontal="center" vertical="center"/>
    </xf>
    <xf numFmtId="0" fontId="9" fillId="2" borderId="24" xfId="0" applyFont="1" applyFill="1" applyBorder="1" applyAlignment="1" applyProtection="1">
      <alignment vertical="center" wrapText="1"/>
    </xf>
    <xf numFmtId="0" fontId="14" fillId="0" borderId="28"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9" fillId="2" borderId="31" xfId="0" applyFont="1" applyFill="1" applyBorder="1" applyAlignment="1" applyProtection="1">
      <alignment vertical="center" wrapText="1"/>
    </xf>
    <xf numFmtId="0" fontId="9" fillId="2" borderId="32" xfId="0" applyFont="1" applyFill="1" applyBorder="1" applyAlignment="1" applyProtection="1">
      <alignment vertical="center" wrapText="1"/>
    </xf>
    <xf numFmtId="0" fontId="10" fillId="0" borderId="45" xfId="0" applyFont="1" applyFill="1" applyBorder="1" applyAlignment="1" applyProtection="1">
      <alignment vertical="center" wrapText="1"/>
    </xf>
    <xf numFmtId="0" fontId="9" fillId="2" borderId="49" xfId="0" applyFont="1" applyFill="1" applyBorder="1" applyAlignment="1" applyProtection="1">
      <alignment vertical="center" wrapText="1"/>
    </xf>
    <xf numFmtId="0" fontId="11" fillId="11" borderId="9" xfId="0" applyFont="1" applyFill="1" applyBorder="1" applyAlignment="1" applyProtection="1">
      <alignment vertical="center" wrapText="1"/>
    </xf>
    <xf numFmtId="0" fontId="10" fillId="6" borderId="17"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10" fillId="10" borderId="12" xfId="0" applyFont="1" applyFill="1" applyBorder="1" applyAlignment="1" applyProtection="1">
      <alignment vertical="center" wrapText="1"/>
    </xf>
    <xf numFmtId="0" fontId="14" fillId="7" borderId="28"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8" fillId="9" borderId="15" xfId="0" applyFont="1" applyFill="1" applyBorder="1" applyAlignment="1" applyProtection="1">
      <alignment horizontal="left" vertical="center" wrapText="1"/>
    </xf>
    <xf numFmtId="0" fontId="8" fillId="9" borderId="10" xfId="0" applyFont="1" applyFill="1" applyBorder="1" applyAlignment="1" applyProtection="1">
      <alignment vertical="center" wrapText="1"/>
    </xf>
    <xf numFmtId="0" fontId="8" fillId="9" borderId="10" xfId="0" applyFont="1" applyFill="1" applyBorder="1" applyAlignment="1" applyProtection="1">
      <alignment horizontal="left" vertical="center" wrapText="1"/>
    </xf>
    <xf numFmtId="0" fontId="8" fillId="9" borderId="10" xfId="0" applyFont="1" applyFill="1" applyBorder="1" applyAlignment="1" applyProtection="1">
      <alignment vertical="center"/>
    </xf>
    <xf numFmtId="0" fontId="8" fillId="0" borderId="10" xfId="0" applyFont="1" applyBorder="1" applyAlignment="1" applyProtection="1">
      <alignment horizontal="left" vertical="center"/>
    </xf>
    <xf numFmtId="0" fontId="9" fillId="0" borderId="10" xfId="0" applyFont="1" applyBorder="1" applyAlignment="1" applyProtection="1">
      <alignment horizontal="center" vertical="center"/>
    </xf>
    <xf numFmtId="0" fontId="8" fillId="0" borderId="10" xfId="0" applyFont="1" applyBorder="1" applyAlignment="1" applyProtection="1">
      <alignment vertical="center" wrapText="1"/>
    </xf>
    <xf numFmtId="166" fontId="9" fillId="0" borderId="10" xfId="0" applyNumberFormat="1" applyFont="1" applyBorder="1" applyAlignment="1" applyProtection="1">
      <alignment horizontal="center" vertical="center"/>
    </xf>
    <xf numFmtId="0" fontId="8" fillId="0" borderId="22" xfId="0" applyFont="1" applyBorder="1" applyAlignment="1" applyProtection="1">
      <alignment horizontal="left" vertical="center" wrapText="1"/>
    </xf>
    <xf numFmtId="0" fontId="8" fillId="0" borderId="10" xfId="0" applyFont="1" applyBorder="1" applyAlignment="1" applyProtection="1">
      <alignment horizontal="center" vertical="center" wrapText="1"/>
    </xf>
    <xf numFmtId="0" fontId="8" fillId="0" borderId="10" xfId="0" applyFont="1" applyBorder="1" applyAlignment="1" applyProtection="1">
      <alignment horizontal="left" vertical="center" wrapText="1"/>
    </xf>
    <xf numFmtId="0" fontId="8" fillId="0" borderId="10" xfId="0" applyFont="1" applyBorder="1" applyAlignment="1" applyProtection="1">
      <alignment horizontal="center" vertical="center"/>
    </xf>
    <xf numFmtId="0" fontId="8" fillId="0" borderId="10" xfId="0" applyFont="1" applyFill="1" applyBorder="1" applyAlignment="1" applyProtection="1">
      <alignment horizontal="center" vertical="center"/>
    </xf>
    <xf numFmtId="1" fontId="8" fillId="0" borderId="10" xfId="0" applyNumberFormat="1"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165" fontId="8" fillId="0" borderId="18" xfId="0" applyNumberFormat="1" applyFont="1" applyFill="1" applyBorder="1" applyAlignment="1" applyProtection="1">
      <alignment horizontal="center" vertical="center" wrapText="1"/>
    </xf>
    <xf numFmtId="165" fontId="4" fillId="7" borderId="10" xfId="0" applyNumberFormat="1" applyFont="1" applyFill="1" applyBorder="1" applyAlignment="1" applyProtection="1">
      <alignment horizontal="center" vertical="center" wrapText="1"/>
    </xf>
    <xf numFmtId="165" fontId="4" fillId="0" borderId="10" xfId="0" applyNumberFormat="1" applyFont="1" applyFill="1" applyBorder="1" applyAlignment="1" applyProtection="1">
      <alignment horizontal="center" vertical="center" wrapText="1"/>
    </xf>
    <xf numFmtId="0" fontId="8" fillId="6" borderId="10" xfId="0" applyFont="1" applyFill="1" applyBorder="1" applyAlignment="1" applyProtection="1">
      <alignment horizontal="center" vertical="center" wrapText="1"/>
    </xf>
    <xf numFmtId="0" fontId="17" fillId="6" borderId="18"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4" borderId="38"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7" borderId="52" xfId="0" applyFont="1" applyFill="1" applyBorder="1" applyAlignment="1" applyProtection="1">
      <alignment horizontal="center" vertical="center" wrapText="1"/>
    </xf>
    <xf numFmtId="0" fontId="9" fillId="4" borderId="14"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7" borderId="53" xfId="0" applyFont="1" applyFill="1" applyBorder="1" applyAlignment="1" applyProtection="1">
      <alignment horizontal="center" vertical="center" wrapText="1"/>
    </xf>
    <xf numFmtId="0" fontId="9" fillId="7" borderId="52" xfId="0" applyFont="1" applyFill="1" applyBorder="1" applyAlignment="1" applyProtection="1">
      <alignment horizontal="center" vertical="center"/>
    </xf>
    <xf numFmtId="0" fontId="9" fillId="7" borderId="54"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7" borderId="3" xfId="0" applyFont="1" applyFill="1" applyBorder="1" applyAlignment="1" applyProtection="1">
      <alignment horizontal="center" vertical="center" wrapText="1"/>
    </xf>
    <xf numFmtId="0" fontId="9" fillId="7" borderId="30" xfId="0" applyFont="1" applyFill="1" applyBorder="1" applyAlignment="1" applyProtection="1">
      <alignment horizontal="center" vertical="center"/>
    </xf>
    <xf numFmtId="0" fontId="9" fillId="7" borderId="4" xfId="0" applyFont="1" applyFill="1" applyBorder="1" applyAlignment="1" applyProtection="1">
      <alignment horizontal="center" vertical="center" wrapText="1"/>
    </xf>
    <xf numFmtId="0" fontId="9" fillId="7" borderId="30"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xf>
    <xf numFmtId="0" fontId="9" fillId="0" borderId="44" xfId="0" applyFont="1" applyFill="1" applyBorder="1" applyAlignment="1" applyProtection="1">
      <alignment horizontal="center" vertical="center" wrapText="1"/>
    </xf>
    <xf numFmtId="0" fontId="9" fillId="0" borderId="45" xfId="0" applyFont="1" applyFill="1" applyBorder="1" applyAlignment="1" applyProtection="1">
      <alignment horizontal="center" vertical="center" wrapText="1"/>
    </xf>
    <xf numFmtId="0" fontId="9" fillId="11" borderId="9" xfId="0" applyFont="1" applyFill="1" applyBorder="1" applyAlignment="1" applyProtection="1">
      <alignment horizontal="left" vertical="top" wrapText="1"/>
      <protection locked="0"/>
    </xf>
    <xf numFmtId="0" fontId="9" fillId="5" borderId="9"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10" borderId="12"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10" borderId="11" xfId="0" applyFont="1" applyFill="1" applyBorder="1" applyAlignment="1" applyProtection="1">
      <alignment horizontal="left" vertical="top" wrapText="1"/>
      <protection locked="0"/>
    </xf>
    <xf numFmtId="0" fontId="9" fillId="11" borderId="1" xfId="0" applyFont="1" applyFill="1" applyBorder="1" applyAlignment="1" applyProtection="1">
      <alignment horizontal="left" vertical="top" wrapText="1"/>
      <protection locked="0"/>
    </xf>
    <xf numFmtId="0" fontId="9" fillId="5" borderId="30" xfId="0" applyFont="1" applyFill="1" applyBorder="1" applyAlignment="1" applyProtection="1">
      <alignment horizontal="left" vertical="top" wrapText="1"/>
      <protection locked="0"/>
    </xf>
    <xf numFmtId="0" fontId="9" fillId="10" borderId="1" xfId="0" applyFont="1" applyFill="1" applyBorder="1" applyAlignment="1" applyProtection="1">
      <alignment horizontal="left" vertical="top" wrapText="1"/>
      <protection locked="0"/>
    </xf>
    <xf numFmtId="0" fontId="9" fillId="0" borderId="30" xfId="0" applyFont="1" applyFill="1"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0" fontId="9" fillId="10" borderId="30" xfId="0" applyFont="1" applyFill="1" applyBorder="1" applyAlignment="1" applyProtection="1">
      <alignment horizontal="left" vertical="top" wrapText="1"/>
      <protection locked="0"/>
    </xf>
    <xf numFmtId="0" fontId="9" fillId="11" borderId="3" xfId="0" applyFont="1" applyFill="1" applyBorder="1" applyAlignment="1" applyProtection="1">
      <alignment horizontal="left" vertical="top" wrapText="1"/>
      <protection locked="0"/>
    </xf>
    <xf numFmtId="0" fontId="9" fillId="5" borderId="11"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5" borderId="12" xfId="0" applyFont="1" applyFill="1" applyBorder="1" applyAlignment="1" applyProtection="1">
      <alignment horizontal="left" vertical="top" wrapText="1"/>
      <protection locked="0"/>
    </xf>
    <xf numFmtId="0" fontId="9" fillId="11" borderId="1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5" borderId="45" xfId="0" applyFont="1" applyFill="1" applyBorder="1" applyAlignment="1" applyProtection="1">
      <alignment horizontal="left" vertical="top" wrapText="1"/>
      <protection locked="0"/>
    </xf>
    <xf numFmtId="0" fontId="9" fillId="5" borderId="3" xfId="0" applyFont="1" applyFill="1" applyBorder="1" applyAlignment="1" applyProtection="1">
      <alignment horizontal="left" vertical="top" wrapText="1"/>
      <protection locked="0"/>
    </xf>
    <xf numFmtId="0" fontId="9" fillId="7" borderId="3" xfId="0" applyFont="1" applyFill="1" applyBorder="1" applyAlignment="1" applyProtection="1">
      <alignment horizontal="left" vertical="top" wrapText="1"/>
    </xf>
    <xf numFmtId="0" fontId="9" fillId="10" borderId="4" xfId="0" applyFont="1" applyFill="1" applyBorder="1" applyAlignment="1" applyProtection="1">
      <alignment horizontal="left" vertical="top" wrapText="1"/>
      <protection locked="0"/>
    </xf>
    <xf numFmtId="0" fontId="9" fillId="7" borderId="30" xfId="0" applyFont="1" applyFill="1" applyBorder="1" applyAlignment="1" applyProtection="1">
      <alignment horizontal="left" vertical="top" wrapText="1"/>
    </xf>
    <xf numFmtId="0" fontId="9" fillId="7" borderId="4" xfId="0" applyFont="1" applyFill="1" applyBorder="1" applyAlignment="1" applyProtection="1">
      <alignment horizontal="left" vertical="top" wrapText="1"/>
    </xf>
    <xf numFmtId="0" fontId="9" fillId="5" borderId="4" xfId="0" applyFont="1" applyFill="1" applyBorder="1" applyAlignment="1" applyProtection="1">
      <alignment horizontal="left" vertical="top" wrapText="1"/>
      <protection locked="0"/>
    </xf>
    <xf numFmtId="0" fontId="9" fillId="11" borderId="4" xfId="0" applyFont="1" applyFill="1" applyBorder="1" applyAlignment="1" applyProtection="1">
      <alignment horizontal="left" vertical="top" wrapText="1"/>
      <protection locked="0"/>
    </xf>
    <xf numFmtId="0" fontId="9" fillId="7" borderId="1" xfId="0" applyFont="1" applyFill="1" applyBorder="1" applyAlignment="1" applyProtection="1">
      <alignment horizontal="left" vertical="top" wrapText="1"/>
    </xf>
    <xf numFmtId="0" fontId="9" fillId="7" borderId="45" xfId="0" applyFont="1" applyFill="1" applyBorder="1" applyAlignment="1" applyProtection="1">
      <alignment horizontal="left" vertical="top" wrapText="1"/>
    </xf>
    <xf numFmtId="0" fontId="9" fillId="6" borderId="17" xfId="0" applyFont="1" applyFill="1" applyBorder="1" applyAlignment="1" applyProtection="1">
      <alignment horizontal="left" vertical="top" wrapText="1"/>
    </xf>
    <xf numFmtId="0" fontId="9" fillId="12" borderId="17" xfId="0" applyFont="1" applyFill="1" applyBorder="1" applyAlignment="1" applyProtection="1">
      <alignment horizontal="left" vertical="top" wrapText="1"/>
    </xf>
    <xf numFmtId="0" fontId="9" fillId="6" borderId="21" xfId="0" applyFont="1" applyFill="1" applyBorder="1" applyAlignment="1" applyProtection="1">
      <alignment horizontal="left" vertical="top" wrapText="1"/>
    </xf>
    <xf numFmtId="0" fontId="9" fillId="6" borderId="18" xfId="0" applyFont="1" applyFill="1" applyBorder="1" applyAlignment="1" applyProtection="1">
      <alignment horizontal="left" vertical="top" wrapText="1"/>
    </xf>
    <xf numFmtId="0" fontId="9" fillId="2" borderId="13"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6" borderId="6" xfId="0" applyFont="1" applyFill="1" applyBorder="1" applyAlignment="1" applyProtection="1">
      <alignment horizontal="left" vertical="center"/>
    </xf>
    <xf numFmtId="0" fontId="9" fillId="2" borderId="13" xfId="0" applyFont="1" applyFill="1" applyBorder="1" applyAlignment="1" applyProtection="1">
      <alignment horizontal="left" vertical="center"/>
    </xf>
    <xf numFmtId="0" fontId="9" fillId="2" borderId="29" xfId="0" applyFont="1" applyFill="1" applyBorder="1" applyAlignment="1" applyProtection="1">
      <alignment horizontal="center" vertical="center"/>
    </xf>
    <xf numFmtId="0" fontId="9" fillId="2" borderId="37" xfId="0" applyFont="1" applyFill="1" applyBorder="1" applyAlignment="1" applyProtection="1">
      <alignment horizontal="center" vertical="center"/>
    </xf>
    <xf numFmtId="0" fontId="9" fillId="2" borderId="29" xfId="0" applyFont="1" applyFill="1" applyBorder="1" applyAlignment="1" applyProtection="1">
      <alignment horizontal="center" vertical="center" wrapText="1"/>
    </xf>
    <xf numFmtId="0" fontId="9" fillId="12" borderId="6" xfId="0" applyFont="1" applyFill="1" applyBorder="1" applyAlignment="1" applyProtection="1">
      <alignment horizontal="left" vertical="center"/>
    </xf>
    <xf numFmtId="0" fontId="9" fillId="2" borderId="37" xfId="0" applyFont="1" applyFill="1" applyBorder="1" applyAlignment="1" applyProtection="1">
      <alignment horizontal="center" vertical="center" wrapText="1"/>
    </xf>
    <xf numFmtId="0" fontId="9" fillId="6" borderId="23" xfId="0" applyFont="1" applyFill="1" applyBorder="1" applyAlignment="1" applyProtection="1">
      <alignment horizontal="left" vertical="center"/>
    </xf>
    <xf numFmtId="0" fontId="9" fillId="6" borderId="7" xfId="0" applyFont="1" applyFill="1" applyBorder="1" applyAlignment="1" applyProtection="1">
      <alignment horizontal="left" vertical="center"/>
    </xf>
    <xf numFmtId="0" fontId="9" fillId="2" borderId="46" xfId="0" applyFont="1" applyFill="1" applyBorder="1" applyAlignment="1" applyProtection="1">
      <alignment horizontal="center" vertical="center" wrapText="1"/>
    </xf>
    <xf numFmtId="0" fontId="0" fillId="17" borderId="19" xfId="0" applyFill="1" applyBorder="1" applyAlignment="1" applyProtection="1">
      <alignment horizontal="center"/>
    </xf>
    <xf numFmtId="0" fontId="0" fillId="17" borderId="0" xfId="0" applyFill="1" applyBorder="1" applyAlignment="1" applyProtection="1">
      <alignment wrapText="1"/>
    </xf>
    <xf numFmtId="0" fontId="0" fillId="17" borderId="0" xfId="0" applyFill="1" applyBorder="1" applyAlignment="1" applyProtection="1">
      <alignment horizontal="center"/>
    </xf>
    <xf numFmtId="2" fontId="0" fillId="17" borderId="0" xfId="0" applyNumberFormat="1" applyFill="1" applyBorder="1" applyAlignment="1" applyProtection="1">
      <alignment horizontal="center"/>
    </xf>
    <xf numFmtId="0" fontId="8" fillId="17" borderId="8" xfId="0" applyFont="1" applyFill="1" applyBorder="1" applyAlignment="1" applyProtection="1">
      <alignment horizontal="center"/>
    </xf>
    <xf numFmtId="10" fontId="0" fillId="17" borderId="0" xfId="75" applyNumberFormat="1" applyFont="1" applyFill="1" applyBorder="1" applyAlignment="1" applyProtection="1">
      <alignment horizontal="center"/>
    </xf>
    <xf numFmtId="0" fontId="0" fillId="17" borderId="8" xfId="0" applyFill="1" applyBorder="1" applyAlignment="1" applyProtection="1">
      <alignment horizontal="center"/>
    </xf>
    <xf numFmtId="0" fontId="0" fillId="17" borderId="0" xfId="0" applyFill="1" applyAlignment="1">
      <alignment horizontal="center"/>
    </xf>
    <xf numFmtId="0" fontId="0" fillId="17" borderId="0" xfId="0" applyFill="1" applyAlignment="1">
      <alignment wrapText="1"/>
    </xf>
    <xf numFmtId="0" fontId="19" fillId="17" borderId="0" xfId="0" applyFont="1" applyFill="1" applyBorder="1" applyAlignment="1" applyProtection="1">
      <alignment horizontal="center" vertical="center"/>
    </xf>
    <xf numFmtId="0" fontId="5" fillId="17" borderId="0" xfId="0" applyFont="1" applyFill="1" applyBorder="1" applyProtection="1"/>
    <xf numFmtId="0" fontId="14" fillId="17" borderId="0" xfId="0" applyFont="1" applyFill="1" applyBorder="1" applyAlignment="1" applyProtection="1">
      <alignment horizontal="center"/>
    </xf>
    <xf numFmtId="10" fontId="8" fillId="17" borderId="0" xfId="0" applyNumberFormat="1" applyFont="1" applyFill="1" applyBorder="1" applyAlignment="1" applyProtection="1">
      <alignment horizontal="center"/>
    </xf>
    <xf numFmtId="0" fontId="16" fillId="4" borderId="55" xfId="0" applyFont="1" applyFill="1" applyBorder="1" applyAlignment="1" applyProtection="1">
      <alignment horizontal="center" vertical="center"/>
    </xf>
    <xf numFmtId="0" fontId="16" fillId="4" borderId="56" xfId="0" applyFont="1" applyFill="1" applyBorder="1" applyAlignment="1" applyProtection="1">
      <alignment horizontal="center" vertical="center"/>
    </xf>
    <xf numFmtId="0" fontId="0" fillId="17" borderId="0" xfId="0" applyFill="1"/>
    <xf numFmtId="0" fontId="1" fillId="17" borderId="0" xfId="0" applyFont="1" applyFill="1"/>
    <xf numFmtId="0" fontId="2" fillId="17" borderId="0" xfId="0" applyFont="1" applyFill="1"/>
    <xf numFmtId="0" fontId="19" fillId="17" borderId="51" xfId="0" applyFont="1" applyFill="1" applyBorder="1" applyAlignment="1" applyProtection="1">
      <alignment horizontal="center" vertical="center"/>
    </xf>
    <xf numFmtId="0" fontId="5" fillId="17" borderId="57" xfId="0" applyFont="1" applyFill="1" applyBorder="1" applyProtection="1"/>
    <xf numFmtId="0" fontId="9" fillId="0" borderId="59" xfId="0" applyFont="1" applyFill="1" applyBorder="1" applyAlignment="1" applyProtection="1">
      <alignment horizontal="center" vertical="center" wrapText="1"/>
    </xf>
    <xf numFmtId="0" fontId="10" fillId="6" borderId="0" xfId="0" applyFont="1" applyFill="1" applyBorder="1" applyAlignment="1" applyProtection="1">
      <alignment horizontal="left" vertical="center"/>
    </xf>
    <xf numFmtId="0" fontId="18" fillId="7" borderId="16" xfId="0" applyFont="1" applyFill="1" applyBorder="1" applyAlignment="1" applyProtection="1">
      <alignment horizontal="center" vertical="top" wrapText="1"/>
    </xf>
    <xf numFmtId="0" fontId="8" fillId="2" borderId="15" xfId="0" applyFont="1" applyFill="1" applyBorder="1" applyAlignment="1" applyProtection="1">
      <alignment horizontal="center" vertical="center"/>
    </xf>
    <xf numFmtId="0" fontId="20" fillId="12" borderId="15" xfId="0" applyFont="1" applyFill="1" applyBorder="1" applyAlignment="1" applyProtection="1">
      <alignment vertical="center" wrapText="1"/>
    </xf>
    <xf numFmtId="0" fontId="15" fillId="5" borderId="35" xfId="0" applyFont="1" applyFill="1" applyBorder="1" applyAlignment="1" applyProtection="1">
      <alignment horizontal="center"/>
    </xf>
    <xf numFmtId="0" fontId="15" fillId="5" borderId="27" xfId="0" applyFont="1" applyFill="1" applyBorder="1" applyAlignment="1" applyProtection="1">
      <alignment horizontal="center"/>
    </xf>
    <xf numFmtId="0" fontId="15" fillId="2" borderId="36" xfId="0" applyFont="1" applyFill="1" applyBorder="1" applyAlignment="1" applyProtection="1">
      <alignment horizontal="center"/>
    </xf>
    <xf numFmtId="0" fontId="10" fillId="10" borderId="45" xfId="0" applyFont="1" applyFill="1" applyBorder="1" applyAlignment="1" applyProtection="1">
      <alignment vertical="center" wrapText="1"/>
    </xf>
    <xf numFmtId="0" fontId="9" fillId="10" borderId="44" xfId="0" applyFont="1" applyFill="1" applyBorder="1" applyAlignment="1" applyProtection="1">
      <alignment horizontal="left" vertical="top" wrapText="1"/>
      <protection locked="0"/>
    </xf>
    <xf numFmtId="0" fontId="9" fillId="0" borderId="58" xfId="0" applyFont="1" applyFill="1" applyBorder="1" applyAlignment="1" applyProtection="1">
      <alignment horizontal="center" vertical="center" wrapText="1"/>
    </xf>
    <xf numFmtId="0" fontId="9" fillId="10" borderId="45" xfId="0" applyFont="1" applyFill="1" applyBorder="1" applyAlignment="1" applyProtection="1">
      <alignment horizontal="left" vertical="top" wrapText="1"/>
      <protection locked="0"/>
    </xf>
    <xf numFmtId="0" fontId="9" fillId="7" borderId="54" xfId="0" applyFont="1" applyFill="1" applyBorder="1" applyAlignment="1" applyProtection="1">
      <alignment horizontal="center" vertical="center"/>
    </xf>
    <xf numFmtId="0" fontId="9" fillId="2" borderId="46" xfId="0" applyFont="1" applyFill="1" applyBorder="1" applyAlignment="1" applyProtection="1">
      <alignment horizontal="center" vertical="center"/>
    </xf>
    <xf numFmtId="0" fontId="9" fillId="0" borderId="45" xfId="0" applyFont="1" applyFill="1" applyBorder="1" applyAlignment="1" applyProtection="1">
      <alignment horizontal="left" vertical="top" wrapText="1"/>
      <protection locked="0"/>
    </xf>
    <xf numFmtId="0" fontId="9" fillId="7" borderId="45" xfId="0" applyFont="1" applyFill="1" applyBorder="1" applyAlignment="1" applyProtection="1">
      <alignment horizontal="center" vertical="center" wrapText="1"/>
    </xf>
    <xf numFmtId="0" fontId="10" fillId="10" borderId="44" xfId="0" applyFont="1" applyFill="1" applyBorder="1" applyAlignment="1" applyProtection="1">
      <alignment vertical="center" wrapText="1"/>
    </xf>
    <xf numFmtId="0" fontId="14" fillId="7" borderId="15" xfId="0" applyFont="1" applyFill="1" applyBorder="1" applyAlignment="1" applyProtection="1">
      <alignment horizontal="center" vertical="center"/>
    </xf>
    <xf numFmtId="0" fontId="9" fillId="4" borderId="56" xfId="0" applyFont="1" applyFill="1" applyBorder="1" applyAlignment="1" applyProtection="1">
      <alignment horizontal="center" vertical="center" wrapText="1"/>
    </xf>
    <xf numFmtId="0" fontId="9" fillId="4" borderId="55" xfId="0" applyFont="1" applyFill="1" applyBorder="1" applyAlignment="1" applyProtection="1">
      <alignment horizontal="center" vertical="center" wrapText="1"/>
    </xf>
    <xf numFmtId="0" fontId="8" fillId="7" borderId="15" xfId="0" applyFont="1" applyFill="1" applyBorder="1" applyAlignment="1" applyProtection="1">
      <alignment horizontal="center" vertical="center"/>
    </xf>
    <xf numFmtId="0" fontId="8" fillId="7" borderId="22" xfId="0" applyFont="1" applyFill="1" applyBorder="1" applyProtection="1"/>
    <xf numFmtId="0" fontId="14" fillId="0" borderId="60" xfId="0" applyFont="1" applyFill="1" applyBorder="1" applyAlignment="1" applyProtection="1">
      <alignment horizontal="center" vertical="center"/>
    </xf>
    <xf numFmtId="0" fontId="10" fillId="0" borderId="25" xfId="0" applyFont="1" applyBorder="1" applyAlignment="1" applyProtection="1">
      <alignment vertical="center" wrapText="1"/>
    </xf>
    <xf numFmtId="0" fontId="10" fillId="14" borderId="26" xfId="0" applyFont="1" applyFill="1" applyBorder="1" applyAlignment="1" applyProtection="1">
      <alignment vertical="center" wrapText="1"/>
    </xf>
    <xf numFmtId="0" fontId="10" fillId="0" borderId="26" xfId="0" applyFont="1" applyBorder="1" applyAlignment="1" applyProtection="1">
      <alignment vertical="center" wrapText="1"/>
    </xf>
    <xf numFmtId="0" fontId="10" fillId="0" borderId="26" xfId="0" applyFont="1" applyFill="1" applyBorder="1" applyAlignment="1" applyProtection="1">
      <alignment vertical="center" wrapText="1"/>
    </xf>
    <xf numFmtId="0" fontId="10" fillId="0" borderId="42" xfId="0" applyFont="1" applyBorder="1" applyAlignment="1" applyProtection="1">
      <alignment vertical="center" wrapText="1"/>
    </xf>
    <xf numFmtId="0" fontId="10" fillId="14" borderId="42" xfId="0" applyFont="1" applyFill="1" applyBorder="1" applyAlignment="1" applyProtection="1">
      <alignment vertical="center" wrapText="1"/>
    </xf>
    <xf numFmtId="0" fontId="3" fillId="0" borderId="26" xfId="0" applyFont="1" applyBorder="1" applyAlignment="1" applyProtection="1">
      <alignment vertical="center" wrapText="1"/>
    </xf>
    <xf numFmtId="0" fontId="10" fillId="0" borderId="42" xfId="0" applyFont="1" applyFill="1" applyBorder="1" applyAlignment="1" applyProtection="1">
      <alignment vertical="center" wrapText="1"/>
    </xf>
    <xf numFmtId="0" fontId="3" fillId="14" borderId="26" xfId="0" applyFont="1" applyFill="1" applyBorder="1" applyAlignment="1" applyProtection="1">
      <alignment vertical="center" wrapText="1"/>
    </xf>
    <xf numFmtId="0" fontId="10" fillId="0" borderId="43" xfId="0" applyFont="1" applyFill="1" applyBorder="1" applyAlignment="1" applyProtection="1">
      <alignment vertical="center" wrapText="1"/>
    </xf>
    <xf numFmtId="0" fontId="19" fillId="17" borderId="19" xfId="0" applyFont="1" applyFill="1" applyBorder="1" applyAlignment="1" applyProtection="1">
      <alignment horizontal="center" vertical="center"/>
    </xf>
    <xf numFmtId="0" fontId="8" fillId="17" borderId="23" xfId="0" applyFont="1" applyFill="1" applyBorder="1" applyProtection="1"/>
    <xf numFmtId="0" fontId="5" fillId="17" borderId="19" xfId="0" applyFont="1" applyFill="1" applyBorder="1" applyProtection="1"/>
    <xf numFmtId="0" fontId="5" fillId="17" borderId="7" xfId="0" applyFont="1" applyFill="1" applyBorder="1" applyProtection="1"/>
    <xf numFmtId="0" fontId="9" fillId="0" borderId="12" xfId="0" applyFont="1" applyFill="1" applyBorder="1" applyAlignment="1" applyProtection="1">
      <alignment horizontal="center" vertical="center" wrapText="1"/>
    </xf>
    <xf numFmtId="0" fontId="14" fillId="7" borderId="60" xfId="0" applyFont="1" applyFill="1" applyBorder="1" applyAlignment="1" applyProtection="1">
      <alignment horizontal="center" vertical="center"/>
    </xf>
    <xf numFmtId="0" fontId="20" fillId="12" borderId="60" xfId="0" applyFont="1" applyFill="1" applyBorder="1" applyAlignment="1" applyProtection="1">
      <alignment horizontal="left" vertical="center"/>
    </xf>
    <xf numFmtId="0" fontId="9" fillId="12" borderId="61" xfId="0" applyFont="1" applyFill="1" applyBorder="1" applyAlignment="1" applyProtection="1">
      <alignment horizontal="left" vertical="top" wrapText="1"/>
    </xf>
    <xf numFmtId="0" fontId="10" fillId="12" borderId="61" xfId="0" applyFont="1" applyFill="1" applyBorder="1" applyAlignment="1" applyProtection="1">
      <alignment horizontal="left" vertical="center"/>
    </xf>
    <xf numFmtId="0" fontId="9" fillId="12" borderId="46" xfId="0" applyFont="1" applyFill="1" applyBorder="1" applyAlignment="1" applyProtection="1">
      <alignment horizontal="left" vertical="center"/>
    </xf>
    <xf numFmtId="0" fontId="8" fillId="6" borderId="22" xfId="0" applyFont="1" applyFill="1" applyBorder="1" applyAlignment="1" applyProtection="1">
      <alignment horizontal="center" vertical="center" wrapText="1"/>
    </xf>
    <xf numFmtId="0" fontId="8" fillId="6" borderId="23"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8" fillId="6" borderId="16"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15" xfId="0" applyFont="1" applyFill="1" applyBorder="1" applyAlignment="1" applyProtection="1">
      <alignment horizontal="left" vertical="center" wrapText="1"/>
    </xf>
    <xf numFmtId="0" fontId="8" fillId="6" borderId="6" xfId="0" applyFont="1" applyFill="1" applyBorder="1" applyAlignment="1" applyProtection="1">
      <alignment horizontal="left" vertical="center" wrapText="1"/>
    </xf>
    <xf numFmtId="0" fontId="12" fillId="3" borderId="15"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8" borderId="22" xfId="0" applyFont="1" applyFill="1" applyBorder="1" applyAlignment="1" applyProtection="1">
      <alignment horizontal="center" vertical="center" wrapText="1"/>
    </xf>
    <xf numFmtId="0" fontId="8" fillId="8" borderId="21" xfId="0" applyFont="1" applyFill="1" applyBorder="1" applyAlignment="1" applyProtection="1">
      <alignment horizontal="center" vertical="center" wrapText="1"/>
    </xf>
    <xf numFmtId="0" fontId="8" fillId="8" borderId="23" xfId="0" applyFont="1" applyFill="1" applyBorder="1" applyAlignment="1" applyProtection="1">
      <alignment horizontal="center" vertical="center" wrapText="1"/>
    </xf>
    <xf numFmtId="0" fontId="8" fillId="9" borderId="15" xfId="0" applyFont="1" applyFill="1" applyBorder="1" applyAlignment="1" applyProtection="1">
      <alignment horizontal="center" vertical="center"/>
    </xf>
    <xf numFmtId="0" fontId="8" fillId="9" borderId="17" xfId="0" applyFont="1" applyFill="1" applyBorder="1" applyAlignment="1" applyProtection="1">
      <alignment horizontal="center" vertical="center"/>
    </xf>
    <xf numFmtId="0" fontId="8" fillId="9" borderId="6" xfId="0" applyFont="1" applyFill="1" applyBorder="1" applyAlignment="1" applyProtection="1">
      <alignment horizontal="center" vertical="center"/>
    </xf>
    <xf numFmtId="0" fontId="23" fillId="0" borderId="17" xfId="0" applyFont="1" applyBorder="1" applyAlignment="1" applyProtection="1">
      <alignment vertical="top" wrapText="1"/>
      <protection locked="0"/>
    </xf>
    <xf numFmtId="0" fontId="23" fillId="0" borderId="6" xfId="0" applyFont="1" applyBorder="1" applyAlignment="1" applyProtection="1">
      <alignment vertical="top" wrapText="1"/>
      <protection locked="0"/>
    </xf>
    <xf numFmtId="0" fontId="27" fillId="2" borderId="21" xfId="0" applyFont="1" applyFill="1" applyBorder="1" applyAlignment="1" applyProtection="1">
      <alignment vertical="top" wrapText="1"/>
    </xf>
    <xf numFmtId="0" fontId="27" fillId="2" borderId="21" xfId="0" applyFont="1" applyFill="1" applyBorder="1" applyAlignment="1" applyProtection="1">
      <alignment vertical="top"/>
    </xf>
    <xf numFmtId="0" fontId="27" fillId="2" borderId="23" xfId="0" applyFont="1" applyFill="1" applyBorder="1" applyAlignment="1" applyProtection="1">
      <alignment vertical="top"/>
    </xf>
    <xf numFmtId="0" fontId="18" fillId="15" borderId="22" xfId="0" applyFont="1" applyFill="1" applyBorder="1" applyAlignment="1" applyProtection="1">
      <alignment horizontal="left" vertical="top" wrapText="1"/>
    </xf>
    <xf numFmtId="0" fontId="36" fillId="15" borderId="21" xfId="0" applyFont="1" applyFill="1" applyBorder="1" applyAlignment="1" applyProtection="1">
      <alignment horizontal="left" vertical="top" wrapText="1"/>
    </xf>
    <xf numFmtId="0" fontId="36" fillId="15" borderId="23" xfId="0" applyFont="1" applyFill="1" applyBorder="1" applyAlignment="1" applyProtection="1">
      <alignment horizontal="left" vertical="top" wrapText="1"/>
    </xf>
    <xf numFmtId="0" fontId="26" fillId="13" borderId="27" xfId="0" applyFont="1" applyFill="1" applyBorder="1" applyAlignment="1" applyProtection="1">
      <alignment vertical="center" wrapText="1"/>
    </xf>
    <xf numFmtId="0" fontId="26" fillId="13" borderId="17" xfId="0" applyFont="1" applyFill="1" applyBorder="1" applyAlignment="1" applyProtection="1">
      <alignment vertical="center" wrapText="1"/>
    </xf>
    <xf numFmtId="0" fontId="26" fillId="13" borderId="6" xfId="0" applyFont="1" applyFill="1" applyBorder="1" applyAlignment="1" applyProtection="1">
      <alignment vertical="center" wrapText="1"/>
    </xf>
    <xf numFmtId="0" fontId="18" fillId="15" borderId="16" xfId="0" applyFont="1" applyFill="1" applyBorder="1" applyAlignment="1" applyProtection="1">
      <alignment horizontal="left" vertical="top" wrapText="1"/>
    </xf>
    <xf numFmtId="0" fontId="18" fillId="15" borderId="18" xfId="0" applyFont="1" applyFill="1" applyBorder="1" applyAlignment="1" applyProtection="1">
      <alignment horizontal="left" vertical="top" wrapText="1"/>
    </xf>
    <xf numFmtId="0" fontId="18" fillId="15" borderId="7" xfId="0" applyFont="1" applyFill="1" applyBorder="1" applyAlignment="1" applyProtection="1">
      <alignment horizontal="left" vertical="top" wrapText="1"/>
    </xf>
    <xf numFmtId="0" fontId="31" fillId="13" borderId="15" xfId="0" applyFont="1" applyFill="1" applyBorder="1" applyAlignment="1" applyProtection="1">
      <alignment horizontal="left" vertical="top" wrapText="1"/>
    </xf>
    <xf numFmtId="0" fontId="27" fillId="13" borderId="17" xfId="0" applyFont="1" applyFill="1" applyBorder="1" applyAlignment="1" applyProtection="1">
      <alignment horizontal="left" vertical="top" wrapText="1"/>
    </xf>
    <xf numFmtId="0" fontId="27" fillId="13" borderId="6" xfId="0" applyFont="1" applyFill="1" applyBorder="1" applyAlignment="1" applyProtection="1">
      <alignment horizontal="left" vertical="top" wrapText="1"/>
    </xf>
    <xf numFmtId="0" fontId="27" fillId="16" borderId="16" xfId="0" applyFont="1" applyFill="1" applyBorder="1" applyAlignment="1" applyProtection="1">
      <alignment horizontal="left" vertical="top" wrapText="1"/>
    </xf>
    <xf numFmtId="0" fontId="27" fillId="16" borderId="18" xfId="0" applyFont="1" applyFill="1" applyBorder="1" applyAlignment="1" applyProtection="1">
      <alignment horizontal="left" vertical="top" wrapText="1"/>
    </xf>
    <xf numFmtId="0" fontId="27" fillId="16" borderId="7" xfId="0" applyFont="1" applyFill="1" applyBorder="1" applyAlignment="1" applyProtection="1">
      <alignment horizontal="left" vertical="top" wrapText="1"/>
    </xf>
    <xf numFmtId="0" fontId="26" fillId="13" borderId="15" xfId="0" applyFont="1" applyFill="1" applyBorder="1" applyAlignment="1" applyProtection="1">
      <alignment wrapText="1"/>
    </xf>
    <xf numFmtId="0" fontId="26" fillId="13" borderId="17" xfId="0" applyFont="1" applyFill="1" applyBorder="1" applyAlignment="1" applyProtection="1">
      <alignment wrapText="1"/>
    </xf>
    <xf numFmtId="0" fontId="26" fillId="13" borderId="6" xfId="0" applyFont="1" applyFill="1" applyBorder="1" applyAlignment="1" applyProtection="1">
      <alignment wrapText="1"/>
    </xf>
    <xf numFmtId="0" fontId="18" fillId="15" borderId="34" xfId="0" applyFont="1" applyFill="1" applyBorder="1" applyAlignment="1" applyProtection="1">
      <alignment vertical="top" wrapText="1"/>
    </xf>
    <xf numFmtId="0" fontId="18" fillId="15" borderId="35" xfId="0" applyFont="1" applyFill="1" applyBorder="1" applyAlignment="1" applyProtection="1">
      <alignment vertical="top" wrapText="1"/>
    </xf>
    <xf numFmtId="0" fontId="18" fillId="15" borderId="36" xfId="0" applyFont="1" applyFill="1" applyBorder="1" applyAlignment="1" applyProtection="1">
      <alignment vertical="top" wrapText="1"/>
    </xf>
    <xf numFmtId="0" fontId="18" fillId="2" borderId="34" xfId="0" applyFont="1" applyFill="1" applyBorder="1" applyAlignment="1" applyProtection="1">
      <alignment vertical="top" wrapText="1"/>
    </xf>
    <xf numFmtId="0" fontId="18" fillId="2" borderId="35" xfId="0" applyFont="1" applyFill="1" applyBorder="1" applyAlignment="1" applyProtection="1">
      <alignment vertical="top" wrapText="1"/>
    </xf>
    <xf numFmtId="0" fontId="18" fillId="2" borderId="36" xfId="0" applyFont="1" applyFill="1" applyBorder="1" applyAlignment="1" applyProtection="1">
      <alignment vertical="top" wrapText="1"/>
    </xf>
    <xf numFmtId="0" fontId="23" fillId="0" borderId="15" xfId="0" applyFont="1" applyBorder="1" applyAlignment="1" applyProtection="1">
      <alignment vertical="top" wrapText="1"/>
      <protection locked="0"/>
    </xf>
  </cellXfs>
  <cellStyles count="7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 name="Percent" xfId="7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zoomScale="90" zoomScaleNormal="90" workbookViewId="0">
      <selection activeCell="B3" sqref="B3"/>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92"/>
      <c r="B1" s="246" t="s">
        <v>175</v>
      </c>
      <c r="C1" s="247"/>
      <c r="D1" s="248"/>
    </row>
    <row r="2" spans="1:4" ht="16.5" thickBot="1" x14ac:dyDescent="0.3">
      <c r="A2" s="255" t="s">
        <v>15</v>
      </c>
      <c r="B2" s="256"/>
      <c r="C2" s="256"/>
      <c r="D2" s="257"/>
    </row>
    <row r="3" spans="1:4" ht="16.5" thickBot="1" x14ac:dyDescent="0.3">
      <c r="A3" s="93" t="s">
        <v>16</v>
      </c>
      <c r="B3" s="55"/>
      <c r="C3" s="94" t="s">
        <v>17</v>
      </c>
      <c r="D3" s="56"/>
    </row>
    <row r="4" spans="1:4" ht="16.5" thickBot="1" x14ac:dyDescent="0.3">
      <c r="A4" s="95" t="s">
        <v>6</v>
      </c>
      <c r="B4" s="55"/>
      <c r="C4" s="94" t="s">
        <v>18</v>
      </c>
      <c r="D4" s="57"/>
    </row>
    <row r="5" spans="1:4" ht="16.5" thickBot="1" x14ac:dyDescent="0.3">
      <c r="A5" s="93" t="s">
        <v>7</v>
      </c>
      <c r="B5" s="55"/>
      <c r="C5" s="94" t="s">
        <v>19</v>
      </c>
      <c r="D5" s="57"/>
    </row>
    <row r="6" spans="1:4" ht="16.5" thickBot="1" x14ac:dyDescent="0.3">
      <c r="A6" s="93" t="s">
        <v>20</v>
      </c>
      <c r="B6" s="55"/>
      <c r="C6" s="96" t="s">
        <v>21</v>
      </c>
      <c r="D6" s="57"/>
    </row>
    <row r="7" spans="1:4" ht="16.5" thickBot="1" x14ac:dyDescent="0.3">
      <c r="A7" s="249" t="s">
        <v>22</v>
      </c>
      <c r="B7" s="250"/>
      <c r="C7" s="250"/>
      <c r="D7" s="251"/>
    </row>
    <row r="8" spans="1:4" ht="16.5" thickBot="1" x14ac:dyDescent="0.3">
      <c r="A8" s="97" t="s">
        <v>23</v>
      </c>
      <c r="B8" s="98"/>
      <c r="C8" s="99" t="s">
        <v>24</v>
      </c>
      <c r="D8" s="100"/>
    </row>
    <row r="9" spans="1:4" ht="16.5" thickBot="1" x14ac:dyDescent="0.3">
      <c r="A9" s="101" t="s">
        <v>8</v>
      </c>
      <c r="B9" s="102" t="s">
        <v>9</v>
      </c>
      <c r="C9" s="102" t="s">
        <v>25</v>
      </c>
      <c r="D9" s="102" t="s">
        <v>26</v>
      </c>
    </row>
    <row r="10" spans="1:4" ht="16.5" thickBot="1" x14ac:dyDescent="0.3">
      <c r="A10" s="103" t="s">
        <v>10</v>
      </c>
      <c r="B10" s="104">
        <f>'Section 1'!$I$99</f>
        <v>0</v>
      </c>
      <c r="C10" s="102">
        <v>540</v>
      </c>
      <c r="D10" s="102"/>
    </row>
    <row r="11" spans="1:4" ht="16.5" thickBot="1" x14ac:dyDescent="0.3">
      <c r="A11" s="103" t="s">
        <v>11</v>
      </c>
      <c r="B11" s="105">
        <f>'Section 2'!F33</f>
        <v>0</v>
      </c>
      <c r="C11" s="102">
        <v>81</v>
      </c>
      <c r="D11" s="102"/>
    </row>
    <row r="12" spans="1:4" ht="16.5" thickBot="1" x14ac:dyDescent="0.3">
      <c r="A12" s="103" t="s">
        <v>12</v>
      </c>
      <c r="B12" s="106">
        <f>B10+B11</f>
        <v>0</v>
      </c>
      <c r="C12" s="107">
        <f>SUM(C10:C11)</f>
        <v>621</v>
      </c>
      <c r="D12" s="107"/>
    </row>
    <row r="13" spans="1:4" ht="16.5" thickBot="1" x14ac:dyDescent="0.3">
      <c r="A13" s="103" t="s">
        <v>13</v>
      </c>
      <c r="B13" s="108">
        <f>B12/C12</f>
        <v>0</v>
      </c>
      <c r="C13" s="109"/>
      <c r="D13" s="110"/>
    </row>
    <row r="14" spans="1:4" ht="16.5" thickBot="1" x14ac:dyDescent="0.3">
      <c r="A14" s="252" t="s">
        <v>27</v>
      </c>
      <c r="B14" s="253"/>
      <c r="C14" s="253"/>
      <c r="D14" s="254"/>
    </row>
    <row r="15" spans="1:4" ht="16.5" thickBot="1" x14ac:dyDescent="0.3">
      <c r="A15" s="58" t="s">
        <v>28</v>
      </c>
      <c r="B15" s="111"/>
      <c r="C15" s="244" t="s">
        <v>29</v>
      </c>
      <c r="D15" s="245"/>
    </row>
    <row r="16" spans="1:4" ht="16.5" thickBot="1" x14ac:dyDescent="0.3">
      <c r="A16" s="58" t="s">
        <v>30</v>
      </c>
      <c r="B16" s="111"/>
      <c r="C16" s="238"/>
      <c r="D16" s="239"/>
    </row>
    <row r="17" spans="1:4" ht="16.5" thickBot="1" x14ac:dyDescent="0.3">
      <c r="A17" s="59" t="s">
        <v>31</v>
      </c>
      <c r="B17" s="111"/>
      <c r="C17" s="240"/>
      <c r="D17" s="241"/>
    </row>
    <row r="18" spans="1:4" ht="16.5" thickBot="1" x14ac:dyDescent="0.3">
      <c r="A18" s="58" t="s">
        <v>30</v>
      </c>
      <c r="B18" s="112"/>
      <c r="C18" s="242"/>
      <c r="D18" s="243"/>
    </row>
  </sheetData>
  <sheetProtection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
  <sheetViews>
    <sheetView topLeftCell="A9" zoomScaleNormal="100" zoomScaleSheetLayoutView="70" zoomScalePageLayoutView="50" workbookViewId="0">
      <selection activeCell="C9" sqref="C9"/>
    </sheetView>
  </sheetViews>
  <sheetFormatPr defaultColWidth="8.85546875" defaultRowHeight="15" x14ac:dyDescent="0.25"/>
  <cols>
    <col min="1" max="1" width="10.7109375" style="6" customWidth="1"/>
    <col min="2" max="2" width="75.7109375" style="1" customWidth="1"/>
    <col min="3" max="3" width="24.7109375" style="6" customWidth="1"/>
    <col min="4" max="4" width="6.7109375" style="6" customWidth="1"/>
    <col min="5" max="5" width="24.7109375" style="6" customWidth="1"/>
    <col min="6" max="6" width="6.7109375" style="6" customWidth="1"/>
    <col min="7" max="7" width="24.7109375" style="6" customWidth="1"/>
    <col min="8" max="8" width="6.7109375" style="6" customWidth="1"/>
    <col min="9" max="9" width="12.7109375" style="6" customWidth="1"/>
    <col min="10" max="10" width="24.7109375" style="6" customWidth="1"/>
    <col min="11" max="14" width="8.85546875" style="7"/>
  </cols>
  <sheetData>
    <row r="1" spans="1:14" s="4" customFormat="1" ht="36" customHeight="1" thickBot="1" x14ac:dyDescent="0.3">
      <c r="A1" s="60" t="s">
        <v>32</v>
      </c>
      <c r="B1" s="266" t="s">
        <v>169</v>
      </c>
      <c r="C1" s="267"/>
      <c r="D1" s="267"/>
      <c r="E1" s="267"/>
      <c r="F1" s="267"/>
      <c r="G1" s="267"/>
      <c r="H1" s="267"/>
      <c r="I1" s="267"/>
      <c r="J1" s="268"/>
      <c r="K1" s="7"/>
      <c r="L1" s="7"/>
      <c r="M1" s="7"/>
      <c r="N1" s="7"/>
    </row>
    <row r="2" spans="1:14" s="4" customFormat="1" ht="212.1" customHeight="1" thickBot="1" x14ac:dyDescent="0.3">
      <c r="A2" s="61"/>
      <c r="B2" s="260" t="s">
        <v>170</v>
      </c>
      <c r="C2" s="261"/>
      <c r="D2" s="261"/>
      <c r="E2" s="261"/>
      <c r="F2" s="261"/>
      <c r="G2" s="261"/>
      <c r="H2" s="261"/>
      <c r="I2" s="261"/>
      <c r="J2" s="262"/>
      <c r="K2" s="7"/>
      <c r="L2" s="7"/>
      <c r="M2" s="7"/>
      <c r="N2" s="7"/>
    </row>
    <row r="3" spans="1:14" s="4" customFormat="1" ht="219.95" customHeight="1" x14ac:dyDescent="0.25">
      <c r="A3" s="62"/>
      <c r="B3" s="263" t="s">
        <v>171</v>
      </c>
      <c r="C3" s="264"/>
      <c r="D3" s="264"/>
      <c r="E3" s="264"/>
      <c r="F3" s="264"/>
      <c r="G3" s="264"/>
      <c r="H3" s="264"/>
      <c r="I3" s="264"/>
      <c r="J3" s="265"/>
      <c r="K3" s="7"/>
      <c r="L3" s="7"/>
      <c r="M3" s="7"/>
      <c r="N3" s="7"/>
    </row>
    <row r="4" spans="1:14" s="4" customFormat="1" ht="230.1" customHeight="1" thickBot="1" x14ac:dyDescent="0.3">
      <c r="A4" s="63"/>
      <c r="B4" s="269" t="s">
        <v>172</v>
      </c>
      <c r="C4" s="270"/>
      <c r="D4" s="270"/>
      <c r="E4" s="270"/>
      <c r="F4" s="270"/>
      <c r="G4" s="270"/>
      <c r="H4" s="270"/>
      <c r="I4" s="270"/>
      <c r="J4" s="271"/>
      <c r="K4" s="7"/>
      <c r="L4" s="7"/>
      <c r="M4" s="7"/>
      <c r="N4" s="7"/>
    </row>
    <row r="5" spans="1:14" s="4" customFormat="1" ht="159.94999999999999" customHeight="1" thickBot="1" x14ac:dyDescent="0.3">
      <c r="A5" s="63"/>
      <c r="B5" s="275" t="s">
        <v>173</v>
      </c>
      <c r="C5" s="276"/>
      <c r="D5" s="276"/>
      <c r="E5" s="276"/>
      <c r="F5" s="276"/>
      <c r="G5" s="276"/>
      <c r="H5" s="276"/>
      <c r="I5" s="276"/>
      <c r="J5" s="277"/>
      <c r="K5" s="7"/>
      <c r="L5" s="7"/>
      <c r="M5" s="7"/>
      <c r="N5" s="7"/>
    </row>
    <row r="6" spans="1:14" s="4" customFormat="1" ht="24.95" customHeight="1" thickBot="1" x14ac:dyDescent="0.3">
      <c r="A6" s="197"/>
      <c r="B6" s="272" t="s">
        <v>174</v>
      </c>
      <c r="C6" s="273"/>
      <c r="D6" s="273"/>
      <c r="E6" s="273"/>
      <c r="F6" s="273"/>
      <c r="G6" s="273"/>
      <c r="H6" s="273"/>
      <c r="I6" s="273"/>
      <c r="J6" s="274"/>
      <c r="K6" s="7"/>
      <c r="L6" s="7"/>
      <c r="M6" s="7"/>
      <c r="N6" s="7"/>
    </row>
    <row r="7" spans="1:14" s="10" customFormat="1" ht="24" thickBot="1" x14ac:dyDescent="0.25">
      <c r="A7" s="198" t="s">
        <v>32</v>
      </c>
      <c r="B7" s="199" t="s">
        <v>81</v>
      </c>
      <c r="C7" s="200" t="s">
        <v>36</v>
      </c>
      <c r="D7" s="200"/>
      <c r="E7" s="200" t="s">
        <v>37</v>
      </c>
      <c r="F7" s="200"/>
      <c r="G7" s="200" t="s">
        <v>38</v>
      </c>
      <c r="H7" s="200"/>
      <c r="I7" s="201" t="s">
        <v>165</v>
      </c>
      <c r="J7" s="202" t="s">
        <v>14</v>
      </c>
      <c r="K7" s="9"/>
      <c r="L7" s="9"/>
      <c r="M7" s="9"/>
      <c r="N7" s="9"/>
    </row>
    <row r="8" spans="1:14" s="10" customFormat="1" ht="27" customHeight="1" thickBot="1" x14ac:dyDescent="0.3">
      <c r="A8" s="51" t="s">
        <v>158</v>
      </c>
      <c r="B8" s="12" t="s">
        <v>99</v>
      </c>
      <c r="C8" s="88"/>
      <c r="D8" s="88"/>
      <c r="E8" s="88"/>
      <c r="F8" s="88"/>
      <c r="G8" s="88"/>
      <c r="H8" s="88"/>
      <c r="I8" s="88"/>
      <c r="J8" s="89"/>
      <c r="K8" s="9"/>
      <c r="L8" s="9"/>
      <c r="M8" s="9"/>
      <c r="N8" s="9"/>
    </row>
    <row r="9" spans="1:14" s="5" customFormat="1" ht="115.5" x14ac:dyDescent="0.25">
      <c r="A9" s="30">
        <v>1</v>
      </c>
      <c r="B9" s="87" t="s">
        <v>56</v>
      </c>
      <c r="C9" s="130"/>
      <c r="D9" s="113"/>
      <c r="E9" s="143"/>
      <c r="F9" s="113"/>
      <c r="G9" s="143"/>
      <c r="H9" s="195"/>
      <c r="I9" s="117"/>
      <c r="J9" s="163"/>
      <c r="K9" s="8"/>
      <c r="L9" s="8"/>
      <c r="M9" s="8"/>
      <c r="N9" s="8"/>
    </row>
    <row r="10" spans="1:14" s="5" customFormat="1" ht="27" customHeight="1" thickBot="1" x14ac:dyDescent="0.3">
      <c r="A10" s="31">
        <v>2</v>
      </c>
      <c r="B10" s="15" t="s">
        <v>82</v>
      </c>
      <c r="C10" s="130"/>
      <c r="D10" s="113"/>
      <c r="E10" s="143"/>
      <c r="F10" s="113"/>
      <c r="G10" s="143"/>
      <c r="H10" s="195"/>
      <c r="I10" s="115"/>
      <c r="J10" s="163"/>
      <c r="K10" s="8"/>
      <c r="L10" s="8"/>
      <c r="M10" s="8"/>
      <c r="N10" s="8"/>
    </row>
    <row r="11" spans="1:14" s="5" customFormat="1" ht="129.75" thickBot="1" x14ac:dyDescent="0.3">
      <c r="A11" s="31">
        <v>3</v>
      </c>
      <c r="B11" s="16" t="s">
        <v>58</v>
      </c>
      <c r="C11" s="131"/>
      <c r="D11" s="122"/>
      <c r="E11" s="150"/>
      <c r="F11" s="122"/>
      <c r="G11" s="151"/>
      <c r="H11" s="116"/>
      <c r="I11" s="118">
        <f>CONCATENATE(IF(OR(D11=3,F11=3),7,),IF(AND(D11=2,F11=2),4.67,),IF(AND(D11=1,F11=1),2.33,),IF(AND(D11=0,F11=0),0,),IF(AND(D11=2,F11=1),4.67,),IF(AND(D11=2,F11=0),4.67,),IF(AND(D11=1,F11=2),4.67,),IF(AND(D11=1,F11=0),2.33,),IF(AND(D11=0,F11=2),4.67,),IF(AND(D11=0,F11=1),2.33,))+0</f>
        <v>0</v>
      </c>
      <c r="J11" s="163"/>
      <c r="K11" s="8"/>
      <c r="L11" s="8"/>
      <c r="M11" s="8"/>
      <c r="N11" s="8"/>
    </row>
    <row r="12" spans="1:14" s="5" customFormat="1" ht="44.25" thickBot="1" x14ac:dyDescent="0.3">
      <c r="A12" s="31">
        <v>4</v>
      </c>
      <c r="B12" s="48" t="s">
        <v>147</v>
      </c>
      <c r="C12" s="132"/>
      <c r="D12" s="122"/>
      <c r="E12" s="151"/>
      <c r="F12" s="123"/>
      <c r="G12" s="151"/>
      <c r="H12" s="116"/>
      <c r="I12" s="118">
        <f>IF(D12=1,1,0)+0</f>
        <v>0</v>
      </c>
      <c r="J12" s="163"/>
      <c r="K12" s="8"/>
      <c r="L12" s="8"/>
      <c r="M12" s="8"/>
      <c r="N12" s="8"/>
    </row>
    <row r="13" spans="1:14" s="5" customFormat="1" ht="30" thickBot="1" x14ac:dyDescent="0.3">
      <c r="A13" s="31">
        <v>5</v>
      </c>
      <c r="B13" s="90" t="s">
        <v>57</v>
      </c>
      <c r="C13" s="133"/>
      <c r="D13" s="122"/>
      <c r="E13" s="152"/>
      <c r="F13" s="122"/>
      <c r="G13" s="154"/>
      <c r="H13" s="119"/>
      <c r="I13" s="117">
        <f>CONCATENATE(IF(OR(D13=3,F13=3),7,),IF(AND(D13=2,F13=2),4.67,),IF(AND(D13=1,F13=1),2.33,),IF(AND(D13=0,F13=0),0,),IF(AND(D13=2,F13=1),4.67,),IF(AND(D13=2,F13=0),4.67,),IF(AND(D13=1,F13=2),4.67,),IF(AND(D13=1,F13=0),2.33,),IF(AND(D13=0,F13=2),4.67,),IF(AND(D13=0,F13=1),2.33,))+0</f>
        <v>0</v>
      </c>
      <c r="J13" s="164"/>
      <c r="K13" s="8"/>
      <c r="L13" s="8"/>
      <c r="M13" s="8"/>
      <c r="N13" s="8"/>
    </row>
    <row r="14" spans="1:14" s="5" customFormat="1" ht="24" thickBot="1" x14ac:dyDescent="0.3">
      <c r="A14" s="52" t="s">
        <v>158</v>
      </c>
      <c r="B14" s="12" t="s">
        <v>98</v>
      </c>
      <c r="C14" s="159"/>
      <c r="D14" s="65"/>
      <c r="E14" s="159"/>
      <c r="F14" s="65"/>
      <c r="G14" s="159"/>
      <c r="H14" s="65"/>
      <c r="I14" s="65"/>
      <c r="J14" s="165"/>
      <c r="K14" s="8"/>
      <c r="L14" s="8"/>
      <c r="M14" s="8"/>
      <c r="N14" s="8"/>
    </row>
    <row r="15" spans="1:14" s="8" customFormat="1" ht="101.25" thickBot="1" x14ac:dyDescent="0.3">
      <c r="A15" s="47">
        <v>6</v>
      </c>
      <c r="B15" s="15" t="s">
        <v>59</v>
      </c>
      <c r="C15" s="143"/>
      <c r="D15" s="113"/>
      <c r="E15" s="143"/>
      <c r="F15" s="113"/>
      <c r="G15" s="143"/>
      <c r="H15" s="113"/>
      <c r="I15" s="115"/>
      <c r="J15" s="166"/>
    </row>
    <row r="16" spans="1:14" s="5" customFormat="1" ht="115.5" thickBot="1" x14ac:dyDescent="0.3">
      <c r="A16" s="31">
        <v>7</v>
      </c>
      <c r="B16" s="16" t="s">
        <v>60</v>
      </c>
      <c r="C16" s="134"/>
      <c r="D16" s="122"/>
      <c r="E16" s="141"/>
      <c r="F16" s="122"/>
      <c r="G16" s="157"/>
      <c r="H16" s="120"/>
      <c r="I16" s="117">
        <f>CONCATENATE(IF(OR(D16=3,F16=3),7,),IF(AND(D16=2,F16=2),4.67,),IF(AND(D16=1,F16=1),2.33,),IF(AND(D16=0,F16=0),0,),IF(AND(D16=2,F16=1),4.67,),IF(AND(D16=2,F16=0),4.67,),IF(AND(D16=1,F16=2),4.67,),IF(AND(D16=1,F16=0),2.33,),IF(AND(D16=0,F16=2),4.67,),IF(AND(D16=0,F16=1),2.33,))+0</f>
        <v>0</v>
      </c>
      <c r="J16" s="167"/>
      <c r="K16" s="8"/>
      <c r="L16" s="8"/>
      <c r="M16" s="8"/>
      <c r="N16" s="8"/>
    </row>
    <row r="17" spans="1:14" s="5" customFormat="1" ht="30" thickBot="1" x14ac:dyDescent="0.3">
      <c r="A17" s="31">
        <v>8</v>
      </c>
      <c r="B17" s="46" t="s">
        <v>148</v>
      </c>
      <c r="C17" s="145"/>
      <c r="D17" s="122"/>
      <c r="E17" s="153"/>
      <c r="F17" s="124"/>
      <c r="G17" s="153"/>
      <c r="H17" s="120"/>
      <c r="I17" s="118">
        <f>IF(D17=1,1,0)+0</f>
        <v>0</v>
      </c>
      <c r="J17" s="168"/>
      <c r="K17" s="8"/>
      <c r="L17" s="8"/>
      <c r="M17" s="8"/>
      <c r="N17" s="8"/>
    </row>
    <row r="18" spans="1:14" s="5" customFormat="1" ht="30" thickBot="1" x14ac:dyDescent="0.3">
      <c r="A18" s="33">
        <v>9</v>
      </c>
      <c r="B18" s="203" t="s">
        <v>61</v>
      </c>
      <c r="C18" s="204"/>
      <c r="D18" s="205"/>
      <c r="E18" s="206"/>
      <c r="F18" s="205"/>
      <c r="G18" s="158"/>
      <c r="H18" s="207"/>
      <c r="I18" s="118">
        <f>CONCATENATE(IF(OR(D18=3,F18=3),7,),IF(AND(D18=2,F18=2),4.67,),IF(AND(D18=1,F18=1),2.33,),IF(AND(D18=0,F18=0),0,),IF(AND(D18=2,F18=1),4.67,),IF(AND(D18=2,F18=0),4.67,),IF(AND(D18=1,F18=2),4.67,),IF(AND(D18=1,F18=0),2.33,),IF(AND(D18=0,F18=2),4.67,),IF(AND(D18=0,F18=1),2.33,))+0</f>
        <v>0</v>
      </c>
      <c r="J18" s="208"/>
      <c r="K18" s="8"/>
      <c r="L18" s="8"/>
      <c r="M18" s="8"/>
      <c r="N18" s="8"/>
    </row>
    <row r="19" spans="1:14" s="5" customFormat="1" ht="24" thickBot="1" x14ac:dyDescent="0.3">
      <c r="A19" s="52" t="s">
        <v>158</v>
      </c>
      <c r="B19" s="12" t="s">
        <v>97</v>
      </c>
      <c r="C19" s="159"/>
      <c r="D19" s="65"/>
      <c r="E19" s="159"/>
      <c r="F19" s="65"/>
      <c r="G19" s="159"/>
      <c r="H19" s="65"/>
      <c r="I19" s="65"/>
      <c r="J19" s="165"/>
      <c r="K19" s="8"/>
      <c r="L19" s="8"/>
      <c r="M19" s="8"/>
      <c r="N19" s="8"/>
    </row>
    <row r="20" spans="1:14" s="5" customFormat="1" ht="72.75" thickBot="1" x14ac:dyDescent="0.3">
      <c r="A20" s="40">
        <v>10</v>
      </c>
      <c r="B20" s="15" t="s">
        <v>63</v>
      </c>
      <c r="C20" s="130"/>
      <c r="D20" s="113"/>
      <c r="E20" s="143"/>
      <c r="F20" s="113"/>
      <c r="G20" s="143"/>
      <c r="H20" s="113"/>
      <c r="I20" s="115"/>
      <c r="J20" s="163"/>
      <c r="K20" s="8"/>
      <c r="L20" s="8"/>
      <c r="M20" s="8"/>
      <c r="N20" s="8"/>
    </row>
    <row r="21" spans="1:14" s="5" customFormat="1" ht="72" x14ac:dyDescent="0.25">
      <c r="A21" s="31">
        <v>11</v>
      </c>
      <c r="B21" s="16" t="s">
        <v>65</v>
      </c>
      <c r="C21" s="131"/>
      <c r="D21" s="122"/>
      <c r="E21" s="150"/>
      <c r="F21" s="122"/>
      <c r="G21" s="151"/>
      <c r="H21" s="116"/>
      <c r="I21" s="213">
        <f>CONCATENATE(IF(OR(D21=3,F21=3),7.5,),IF(AND(D21=2,F21=2),5,),IF(AND(D21=1,F21=1),2.5,),IF(AND(D21=0,F21=0),0,),IF(AND(D21=2,F21=1),5,),IF(AND(D21=2,F21=0),5,),IF(AND(D21=1,F21=2),5,),IF(AND(D21=1,F21=0),2.5,),IF(AND(D21=0,F21=2),5,),IF(AND(D21=0,F21=1),2.5,))+0</f>
        <v>0</v>
      </c>
      <c r="J21" s="163"/>
      <c r="K21" s="8"/>
      <c r="L21" s="8"/>
      <c r="M21" s="8"/>
      <c r="N21" s="8"/>
    </row>
    <row r="22" spans="1:14" s="5" customFormat="1" ht="44.25" thickBot="1" x14ac:dyDescent="0.3">
      <c r="A22" s="33">
        <v>12</v>
      </c>
      <c r="B22" s="211" t="s">
        <v>66</v>
      </c>
      <c r="C22" s="204"/>
      <c r="D22" s="128"/>
      <c r="E22" s="206"/>
      <c r="F22" s="128"/>
      <c r="G22" s="158"/>
      <c r="H22" s="121"/>
      <c r="I22" s="214">
        <f>CONCATENATE(IF(OR(D22=3,F22=3),7.5,),IF(AND(D22=2,F22=2),5,),IF(AND(D22=1,F22=1),2.5,),IF(AND(D22=0,F22=0),0,),IF(AND(D22=2,F22=1),5,),IF(AND(D22=2,F22=0),5,),IF(AND(D22=1,F22=2),5,),IF(AND(D22=1,F22=0),2.5,),IF(AND(D22=0,F22=2),5,),IF(AND(D22=0,F22=1),2.5,))+0</f>
        <v>0</v>
      </c>
      <c r="J22" s="174"/>
      <c r="K22" s="8"/>
      <c r="L22" s="8"/>
      <c r="M22" s="8"/>
      <c r="N22" s="8"/>
    </row>
    <row r="23" spans="1:14" s="5" customFormat="1" ht="24" thickBot="1" x14ac:dyDescent="0.3">
      <c r="A23" s="52" t="s">
        <v>158</v>
      </c>
      <c r="B23" s="12" t="s">
        <v>96</v>
      </c>
      <c r="C23" s="159"/>
      <c r="D23" s="65"/>
      <c r="E23" s="159"/>
      <c r="F23" s="65"/>
      <c r="G23" s="159"/>
      <c r="H23" s="65"/>
      <c r="I23" s="65"/>
      <c r="J23" s="165"/>
      <c r="K23" s="8"/>
      <c r="L23" s="8"/>
      <c r="M23" s="8"/>
      <c r="N23" s="8"/>
    </row>
    <row r="24" spans="1:14" s="5" customFormat="1" ht="72.75" thickBot="1" x14ac:dyDescent="0.3">
      <c r="A24" s="40">
        <v>13</v>
      </c>
      <c r="B24" s="15" t="s">
        <v>62</v>
      </c>
      <c r="C24" s="130"/>
      <c r="D24" s="113"/>
      <c r="E24" s="143"/>
      <c r="F24" s="113"/>
      <c r="G24" s="143"/>
      <c r="H24" s="113"/>
      <c r="I24" s="115"/>
      <c r="J24" s="163"/>
      <c r="K24" s="8"/>
      <c r="L24" s="8"/>
      <c r="M24" s="8"/>
      <c r="N24" s="8"/>
    </row>
    <row r="25" spans="1:14" s="5" customFormat="1" ht="72.75" thickBot="1" x14ac:dyDescent="0.3">
      <c r="A25" s="31">
        <v>14</v>
      </c>
      <c r="B25" s="16" t="s">
        <v>64</v>
      </c>
      <c r="C25" s="134"/>
      <c r="D25" s="122"/>
      <c r="E25" s="141"/>
      <c r="F25" s="122"/>
      <c r="G25" s="157"/>
      <c r="H25" s="116"/>
      <c r="I25" s="118">
        <f>CONCATENATE(IF(OR(D25=3,F25=3),14,),IF(AND(D25=2,F25=2),9.34,),IF(AND(D25=1,F25=1),4.67,),IF(AND(D25=0,F25=0),0,),IF(AND(D25=2,F25=1),9.34,),IF(AND(D25=2,F25=0),9.34,),IF(AND(D25=1,F25=2),9.34,),IF(AND(D25=1,F25=0),4.67,),IF(AND(D25=0,F25=2),9.34,),IF(AND(D25=0,F25=1),4.67,))+0</f>
        <v>0</v>
      </c>
      <c r="J25" s="169"/>
      <c r="K25" s="8"/>
      <c r="L25" s="8"/>
      <c r="M25" s="8"/>
      <c r="N25" s="8"/>
    </row>
    <row r="26" spans="1:14" s="5" customFormat="1" ht="58.5" thickBot="1" x14ac:dyDescent="0.3">
      <c r="A26" s="31">
        <v>15</v>
      </c>
      <c r="B26" s="42" t="s">
        <v>149</v>
      </c>
      <c r="C26" s="135"/>
      <c r="D26" s="122"/>
      <c r="E26" s="154"/>
      <c r="F26" s="125"/>
      <c r="G26" s="154"/>
      <c r="H26" s="119"/>
      <c r="I26" s="118">
        <f>IF(D26=1,1,0)+0</f>
        <v>0</v>
      </c>
      <c r="J26" s="164"/>
      <c r="K26" s="8"/>
      <c r="L26" s="8"/>
      <c r="M26" s="8"/>
      <c r="N26" s="8"/>
    </row>
    <row r="27" spans="1:14" s="5" customFormat="1" ht="27" thickBot="1" x14ac:dyDescent="0.3">
      <c r="A27" s="91"/>
      <c r="B27" s="50" t="s">
        <v>80</v>
      </c>
      <c r="C27" s="160"/>
      <c r="D27" s="66"/>
      <c r="E27" s="160"/>
      <c r="F27" s="66"/>
      <c r="G27" s="160"/>
      <c r="H27" s="66"/>
      <c r="I27" s="66"/>
      <c r="J27" s="170"/>
      <c r="K27" s="8"/>
      <c r="L27" s="8"/>
      <c r="M27" s="8"/>
      <c r="N27" s="8"/>
    </row>
    <row r="28" spans="1:14" s="5" customFormat="1" ht="24" thickBot="1" x14ac:dyDescent="0.3">
      <c r="A28" s="52" t="s">
        <v>158</v>
      </c>
      <c r="B28" s="12" t="s">
        <v>95</v>
      </c>
      <c r="C28" s="159"/>
      <c r="D28" s="65"/>
      <c r="E28" s="159"/>
      <c r="F28" s="65"/>
      <c r="G28" s="159"/>
      <c r="H28" s="65"/>
      <c r="I28" s="65"/>
      <c r="J28" s="165"/>
      <c r="K28" s="8"/>
      <c r="L28" s="8"/>
      <c r="M28" s="8"/>
      <c r="N28" s="8"/>
    </row>
    <row r="29" spans="1:14" s="5" customFormat="1" ht="58.5" thickBot="1" x14ac:dyDescent="0.3">
      <c r="A29" s="40">
        <v>16</v>
      </c>
      <c r="B29" s="15" t="s">
        <v>67</v>
      </c>
      <c r="C29" s="130"/>
      <c r="D29" s="113"/>
      <c r="E29" s="143"/>
      <c r="F29" s="113"/>
      <c r="G29" s="143"/>
      <c r="H29" s="113"/>
      <c r="I29" s="115"/>
      <c r="J29" s="163"/>
      <c r="K29" s="8"/>
      <c r="L29" s="8"/>
      <c r="M29" s="8"/>
      <c r="N29" s="8"/>
    </row>
    <row r="30" spans="1:14" s="5" customFormat="1" ht="72.75" thickBot="1" x14ac:dyDescent="0.3">
      <c r="A30" s="31">
        <v>17</v>
      </c>
      <c r="B30" s="16" t="s">
        <v>68</v>
      </c>
      <c r="C30" s="134"/>
      <c r="D30" s="122"/>
      <c r="E30" s="141"/>
      <c r="F30" s="122"/>
      <c r="G30" s="157"/>
      <c r="H30" s="116"/>
      <c r="I30" s="118">
        <f>CONCATENATE(IF(OR(D30=3,F30=3),7.5,),IF(AND(D30=2,F30=2),5,),IF(AND(D30=1,F30=1),2.5,),IF(AND(D30=0,F30=0),0,),IF(AND(D30=2,F30=1),5,),IF(AND(D30=2,F30=0),5,),IF(AND(D30=1,F30=2),5,),IF(AND(D30=1,F30=0),2.5,),IF(AND(D30=0,F30=2),5,),IF(AND(D30=0,F30=1),2.5,))+0</f>
        <v>0</v>
      </c>
      <c r="J30" s="169"/>
      <c r="K30" s="8"/>
      <c r="L30" s="8"/>
      <c r="M30" s="8"/>
      <c r="N30" s="8"/>
    </row>
    <row r="31" spans="1:14" s="5" customFormat="1" ht="44.25" thickBot="1" x14ac:dyDescent="0.3">
      <c r="A31" s="31">
        <v>18</v>
      </c>
      <c r="B31" s="17" t="s">
        <v>69</v>
      </c>
      <c r="C31" s="136"/>
      <c r="D31" s="122"/>
      <c r="E31" s="142"/>
      <c r="F31" s="122"/>
      <c r="G31" s="153"/>
      <c r="H31" s="119"/>
      <c r="I31" s="118">
        <f>CONCATENATE(IF(OR(D31=3,F31=3),7.5,),IF(AND(D31=2,F31=2),5,),IF(AND(D31=1,F31=1),2.5,),IF(AND(D31=0,F31=0),0,),IF(AND(D31=2,F31=1),5,),IF(AND(D31=2,F31=0),5,),IF(AND(D31=1,F31=2),5,),IF(AND(D31=1,F31=0),2.5,),IF(AND(D31=0,F31=2),5,),IF(AND(D31=0,F31=1),2.5,))+0</f>
        <v>0</v>
      </c>
      <c r="J31" s="171"/>
      <c r="K31" s="8"/>
      <c r="L31" s="8"/>
      <c r="M31" s="8"/>
      <c r="N31" s="8"/>
    </row>
    <row r="32" spans="1:14" s="5" customFormat="1" ht="24" thickBot="1" x14ac:dyDescent="0.3">
      <c r="A32" s="52" t="s">
        <v>158</v>
      </c>
      <c r="B32" s="12" t="s">
        <v>94</v>
      </c>
      <c r="C32" s="159"/>
      <c r="D32" s="65"/>
      <c r="E32" s="159"/>
      <c r="F32" s="65"/>
      <c r="G32" s="159"/>
      <c r="H32" s="65"/>
      <c r="I32" s="65"/>
      <c r="J32" s="165"/>
      <c r="K32" s="8"/>
      <c r="L32" s="8"/>
      <c r="M32" s="8"/>
      <c r="N32" s="8"/>
    </row>
    <row r="33" spans="1:14" s="5" customFormat="1" ht="43.5" x14ac:dyDescent="0.25">
      <c r="A33" s="40">
        <v>19</v>
      </c>
      <c r="B33" s="15" t="s">
        <v>70</v>
      </c>
      <c r="C33" s="130"/>
      <c r="D33" s="113"/>
      <c r="E33" s="143"/>
      <c r="F33" s="113"/>
      <c r="G33" s="143"/>
      <c r="H33" s="195"/>
      <c r="I33" s="117"/>
      <c r="J33" s="163"/>
      <c r="K33" s="8"/>
      <c r="L33" s="8"/>
      <c r="M33" s="8"/>
      <c r="N33" s="8"/>
    </row>
    <row r="34" spans="1:14" s="5" customFormat="1" ht="44.25" thickBot="1" x14ac:dyDescent="0.3">
      <c r="A34" s="31">
        <v>20</v>
      </c>
      <c r="B34" s="18" t="s">
        <v>71</v>
      </c>
      <c r="C34" s="137"/>
      <c r="D34" s="113"/>
      <c r="E34" s="137"/>
      <c r="F34" s="113"/>
      <c r="G34" s="137"/>
      <c r="H34" s="195"/>
      <c r="I34" s="115"/>
      <c r="J34" s="169"/>
      <c r="K34" s="8"/>
      <c r="L34" s="8"/>
      <c r="M34" s="8"/>
      <c r="N34" s="8"/>
    </row>
    <row r="35" spans="1:14" s="5" customFormat="1" ht="101.25" thickBot="1" x14ac:dyDescent="0.3">
      <c r="A35" s="31">
        <v>21</v>
      </c>
      <c r="B35" s="19" t="s">
        <v>73</v>
      </c>
      <c r="C35" s="138"/>
      <c r="D35" s="122"/>
      <c r="E35" s="138"/>
      <c r="F35" s="122"/>
      <c r="G35" s="153"/>
      <c r="H35" s="116"/>
      <c r="I35" s="114">
        <f>CONCATENATE(IF(OR(D35=3,F35=3),7,),IF(AND(D35=2,F35=2),4.67,),IF(AND(D35=1,F35=1),2.33,),IF(AND(D35=0,F35=0),0,),IF(AND(D35=2,F35=1),4.67,),IF(AND(D35=2,F35=0),4.67,),IF(AND(D35=1,F35=2),4.67,),IF(AND(D35=1,F35=0),2.33,),IF(AND(D35=0,F35=2),4.67,),IF(AND(D35=0,F35=1),2.33,))+0</f>
        <v>0</v>
      </c>
      <c r="J35" s="171"/>
      <c r="K35" s="8"/>
      <c r="L35" s="8"/>
      <c r="M35" s="8"/>
      <c r="N35" s="8"/>
    </row>
    <row r="36" spans="1:14" s="5" customFormat="1" ht="44.25" thickBot="1" x14ac:dyDescent="0.3">
      <c r="A36" s="31">
        <v>22</v>
      </c>
      <c r="B36" s="11" t="s">
        <v>72</v>
      </c>
      <c r="C36" s="139"/>
      <c r="D36" s="122"/>
      <c r="E36" s="139"/>
      <c r="F36" s="122"/>
      <c r="G36" s="157"/>
      <c r="H36" s="116"/>
      <c r="I36" s="117">
        <f>CONCATENATE(IF(OR(D36=3,F36=3),7,),IF(AND(D36=2,F36=2),4.67,),IF(AND(D36=1,F36=1),2.33,),IF(AND(D36=0,F36=0),0,),IF(AND(D36=2,F36=1),4.67,),IF(AND(D36=2,F36=0),4.67,),IF(AND(D36=1,F36=2),4.67,),IF(AND(D36=1,F36=0),2.33,),IF(AND(D36=0,F36=2),4.67,),IF(AND(D36=0,F36=1),2.33,))+0</f>
        <v>0</v>
      </c>
      <c r="J36" s="169"/>
      <c r="K36" s="8"/>
      <c r="L36" s="8"/>
      <c r="M36" s="8"/>
      <c r="N36" s="8"/>
    </row>
    <row r="37" spans="1:14" s="5" customFormat="1" ht="45" thickBot="1" x14ac:dyDescent="0.3">
      <c r="A37" s="33">
        <v>23</v>
      </c>
      <c r="B37" s="85" t="s">
        <v>150</v>
      </c>
      <c r="C37" s="209"/>
      <c r="D37" s="205"/>
      <c r="E37" s="158"/>
      <c r="F37" s="210"/>
      <c r="G37" s="158"/>
      <c r="H37" s="121"/>
      <c r="I37" s="118">
        <f>IF(D37=1,1,0)+0</f>
        <v>0</v>
      </c>
      <c r="J37" s="174"/>
      <c r="K37" s="8"/>
      <c r="L37" s="8"/>
      <c r="M37" s="8"/>
      <c r="N37" s="8"/>
    </row>
    <row r="38" spans="1:14" s="5" customFormat="1" ht="24" thickBot="1" x14ac:dyDescent="0.3">
      <c r="A38" s="52" t="s">
        <v>158</v>
      </c>
      <c r="B38" s="12" t="s">
        <v>92</v>
      </c>
      <c r="C38" s="159"/>
      <c r="D38" s="65"/>
      <c r="E38" s="159"/>
      <c r="F38" s="65"/>
      <c r="G38" s="159"/>
      <c r="H38" s="65"/>
      <c r="I38" s="65"/>
      <c r="J38" s="165"/>
      <c r="K38" s="8"/>
      <c r="L38" s="8"/>
      <c r="M38" s="8"/>
      <c r="N38" s="8"/>
    </row>
    <row r="39" spans="1:14" s="5" customFormat="1" ht="44.25" thickBot="1" x14ac:dyDescent="0.3">
      <c r="A39" s="40">
        <v>24</v>
      </c>
      <c r="B39" s="15" t="s">
        <v>74</v>
      </c>
      <c r="C39" s="130"/>
      <c r="D39" s="113"/>
      <c r="E39" s="143"/>
      <c r="F39" s="113"/>
      <c r="G39" s="143"/>
      <c r="H39" s="113"/>
      <c r="I39" s="115"/>
      <c r="J39" s="163"/>
      <c r="K39" s="8"/>
      <c r="L39" s="8"/>
      <c r="M39" s="8"/>
      <c r="N39" s="8"/>
    </row>
    <row r="40" spans="1:14" s="5" customFormat="1" ht="87" thickBot="1" x14ac:dyDescent="0.3">
      <c r="A40" s="31">
        <v>25</v>
      </c>
      <c r="B40" s="16" t="s">
        <v>75</v>
      </c>
      <c r="C40" s="141"/>
      <c r="D40" s="122"/>
      <c r="E40" s="141"/>
      <c r="F40" s="122"/>
      <c r="G40" s="157"/>
      <c r="H40" s="116"/>
      <c r="I40" s="118">
        <f>CONCATENATE(IF(OR(D40=3,F40=3),7.5,),IF(AND(D40=2,F40=2),5,),IF(AND(D40=1,F40=1),2.5,),IF(AND(D40=0,F40=0),0,),IF(AND(D40=2,F40=1),5,),IF(AND(D40=2,F40=0),5,),IF(AND(D40=1,F40=2),5,),IF(AND(D40=1,F40=0),2.5,),IF(AND(D40=0,F40=2),5,),IF(AND(D40=0,F40=1),2.5,))+0</f>
        <v>0</v>
      </c>
      <c r="J40" s="169"/>
      <c r="K40" s="8"/>
      <c r="L40" s="8"/>
      <c r="M40" s="8"/>
      <c r="N40" s="8"/>
    </row>
    <row r="41" spans="1:14" s="5" customFormat="1" ht="44.25" thickBot="1" x14ac:dyDescent="0.3">
      <c r="A41" s="31">
        <v>26</v>
      </c>
      <c r="B41" s="17" t="s">
        <v>76</v>
      </c>
      <c r="C41" s="142"/>
      <c r="D41" s="122"/>
      <c r="E41" s="142"/>
      <c r="F41" s="122"/>
      <c r="G41" s="153"/>
      <c r="H41" s="119"/>
      <c r="I41" s="118">
        <f>CONCATENATE(IF(OR(D41=3,F41=3),7.5,),IF(AND(D41=2,F41=2),5,),IF(AND(D41=1,F41=1),2.5,),IF(AND(D41=0,F41=0),0,),IF(AND(D41=2,F41=1),5,),IF(AND(D41=2,F41=0),5,),IF(AND(D41=1,F41=2),5,),IF(AND(D41=1,F41=0),2.5,),IF(AND(D41=0,F41=2),5,),IF(AND(D41=0,F41=1),2.5,))+0</f>
        <v>0</v>
      </c>
      <c r="J41" s="171"/>
      <c r="K41" s="8"/>
      <c r="L41" s="8"/>
      <c r="M41" s="8"/>
      <c r="N41" s="8"/>
    </row>
    <row r="42" spans="1:14" s="5" customFormat="1" ht="24" thickBot="1" x14ac:dyDescent="0.3">
      <c r="A42" s="52" t="s">
        <v>158</v>
      </c>
      <c r="B42" s="12" t="s">
        <v>93</v>
      </c>
      <c r="C42" s="159"/>
      <c r="D42" s="65"/>
      <c r="E42" s="159"/>
      <c r="F42" s="65"/>
      <c r="G42" s="159"/>
      <c r="H42" s="65"/>
      <c r="I42" s="65"/>
      <c r="J42" s="165"/>
      <c r="K42" s="8"/>
      <c r="L42" s="8"/>
      <c r="M42" s="8"/>
      <c r="N42" s="8"/>
    </row>
    <row r="43" spans="1:14" s="5" customFormat="1" ht="86.25" x14ac:dyDescent="0.25">
      <c r="A43" s="40">
        <v>27</v>
      </c>
      <c r="B43" s="15" t="s">
        <v>77</v>
      </c>
      <c r="C43" s="143"/>
      <c r="D43" s="113"/>
      <c r="E43" s="143"/>
      <c r="F43" s="113"/>
      <c r="G43" s="143"/>
      <c r="H43" s="195"/>
      <c r="I43" s="117"/>
      <c r="J43" s="163"/>
      <c r="K43" s="8"/>
      <c r="L43" s="8"/>
      <c r="M43" s="8"/>
      <c r="N43" s="8"/>
    </row>
    <row r="44" spans="1:14" s="5" customFormat="1" ht="44.25" thickBot="1" x14ac:dyDescent="0.3">
      <c r="A44" s="31">
        <v>28</v>
      </c>
      <c r="B44" s="18" t="s">
        <v>90</v>
      </c>
      <c r="C44" s="137"/>
      <c r="D44" s="113"/>
      <c r="E44" s="137"/>
      <c r="F44" s="113"/>
      <c r="G44" s="137"/>
      <c r="H44" s="195"/>
      <c r="I44" s="115"/>
      <c r="J44" s="169"/>
      <c r="K44" s="8"/>
      <c r="L44" s="8"/>
      <c r="M44" s="8"/>
      <c r="N44" s="8"/>
    </row>
    <row r="45" spans="1:14" s="5" customFormat="1" ht="101.25" thickBot="1" x14ac:dyDescent="0.3">
      <c r="A45" s="31">
        <v>29</v>
      </c>
      <c r="B45" s="16" t="s">
        <v>78</v>
      </c>
      <c r="C45" s="141"/>
      <c r="D45" s="122"/>
      <c r="E45" s="141"/>
      <c r="F45" s="122"/>
      <c r="G45" s="157"/>
      <c r="H45" s="116"/>
      <c r="I45" s="114">
        <f>CONCATENATE(IF(OR(D45=3,F45=3),7,),IF(AND(D45=2,F45=2),4.67,),IF(AND(D45=1,F45=1),2.33,),IF(AND(D45=0,F45=0),0,),IF(AND(D45=2,F45=1),4.67,),IF(AND(D45=2,F45=0),4.67,),IF(AND(D45=1,F45=2),4.67,),IF(AND(D45=1,F45=0),2.33,),IF(AND(D45=0,F45=2),4.67,),IF(AND(D45=0,F45=1),2.33,))+0</f>
        <v>0</v>
      </c>
      <c r="J45" s="169"/>
      <c r="K45" s="8"/>
      <c r="L45" s="8"/>
      <c r="M45" s="8"/>
      <c r="N45" s="8"/>
    </row>
    <row r="46" spans="1:14" s="5" customFormat="1" ht="44.25" thickBot="1" x14ac:dyDescent="0.3">
      <c r="A46" s="32">
        <v>30</v>
      </c>
      <c r="B46" s="17" t="s">
        <v>79</v>
      </c>
      <c r="C46" s="142"/>
      <c r="D46" s="122"/>
      <c r="E46" s="142"/>
      <c r="F46" s="122"/>
      <c r="G46" s="153"/>
      <c r="H46" s="116"/>
      <c r="I46" s="117">
        <f>CONCATENATE(IF(OR(D46=3,F46=3),7,),IF(AND(D46=2,F46=2),4.67,),IF(AND(D46=1,F46=1),2.33,),IF(AND(D46=0,F46=0),0,),IF(AND(D46=2,F46=1),4.67,),IF(AND(D46=2,F46=0),4.67,),IF(AND(D46=1,F46=2),4.67,),IF(AND(D46=1,F46=0),2.33,),IF(AND(D46=0,F46=2),4.67,),IF(AND(D46=0,F46=1),2.33,))+0</f>
        <v>0</v>
      </c>
      <c r="J46" s="171"/>
      <c r="K46" s="8"/>
      <c r="L46" s="8"/>
      <c r="M46" s="8"/>
      <c r="N46" s="8"/>
    </row>
    <row r="47" spans="1:14" s="5" customFormat="1" ht="44.25" thickBot="1" x14ac:dyDescent="0.3">
      <c r="A47" s="31">
        <v>31</v>
      </c>
      <c r="B47" s="45" t="s">
        <v>151</v>
      </c>
      <c r="C47" s="140"/>
      <c r="D47" s="122"/>
      <c r="E47" s="153"/>
      <c r="F47" s="126"/>
      <c r="G47" s="153"/>
      <c r="H47" s="119"/>
      <c r="I47" s="118">
        <f>IF(D47=1,1,0)+0</f>
        <v>0</v>
      </c>
      <c r="J47" s="171"/>
      <c r="K47" s="8"/>
      <c r="L47" s="8"/>
      <c r="M47" s="8"/>
      <c r="N47" s="8"/>
    </row>
    <row r="48" spans="1:14" s="5" customFormat="1" ht="27" thickBot="1" x14ac:dyDescent="0.3">
      <c r="A48" s="49"/>
      <c r="B48" s="50" t="s">
        <v>129</v>
      </c>
      <c r="C48" s="160"/>
      <c r="D48" s="66"/>
      <c r="E48" s="160"/>
      <c r="F48" s="66"/>
      <c r="G48" s="160"/>
      <c r="H48" s="66"/>
      <c r="I48" s="66"/>
      <c r="J48" s="170"/>
      <c r="K48" s="8"/>
      <c r="L48" s="8"/>
      <c r="M48" s="8"/>
      <c r="N48" s="8"/>
    </row>
    <row r="49" spans="1:14" s="5" customFormat="1" ht="24" thickBot="1" x14ac:dyDescent="0.3">
      <c r="A49" s="52" t="s">
        <v>158</v>
      </c>
      <c r="B49" s="12" t="s">
        <v>119</v>
      </c>
      <c r="C49" s="159"/>
      <c r="D49" s="65"/>
      <c r="E49" s="159"/>
      <c r="F49" s="65"/>
      <c r="G49" s="159"/>
      <c r="H49" s="65"/>
      <c r="I49" s="65"/>
      <c r="J49" s="165"/>
      <c r="K49" s="8"/>
      <c r="L49" s="8"/>
      <c r="M49" s="8"/>
      <c r="N49" s="8"/>
    </row>
    <row r="50" spans="1:14" s="5" customFormat="1" ht="44.25" thickBot="1" x14ac:dyDescent="0.3">
      <c r="A50" s="40">
        <v>32</v>
      </c>
      <c r="B50" s="15" t="s">
        <v>83</v>
      </c>
      <c r="C50" s="143"/>
      <c r="D50" s="113"/>
      <c r="E50" s="143"/>
      <c r="F50" s="113"/>
      <c r="G50" s="143"/>
      <c r="H50" s="113"/>
      <c r="I50" s="115"/>
      <c r="J50" s="163"/>
      <c r="K50" s="8"/>
      <c r="L50" s="8"/>
      <c r="M50" s="8"/>
      <c r="N50" s="8"/>
    </row>
    <row r="51" spans="1:14" s="5" customFormat="1" ht="72.75" thickBot="1" x14ac:dyDescent="0.3">
      <c r="A51" s="31">
        <v>33</v>
      </c>
      <c r="B51" s="19" t="s">
        <v>84</v>
      </c>
      <c r="C51" s="144"/>
      <c r="D51" s="122"/>
      <c r="E51" s="138"/>
      <c r="F51" s="122"/>
      <c r="G51" s="153"/>
      <c r="H51" s="116"/>
      <c r="I51" s="117">
        <f>CONCATENATE(IF(OR(D51=3,F51=3),7,),IF(AND(D51=2,F51=2),4.67,),IF(AND(D51=1,F51=1),2.33,),IF(AND(D51=0,F51=0),0,),IF(AND(D51=2,F51=1),4.67,),IF(AND(D51=2,F51=0),4.67,),IF(AND(D51=1,F51=2),4.67,),IF(AND(D51=1,F51=0),2.33,),IF(AND(D51=0,F51=2),4.67,),IF(AND(D51=0,F51=1),2.33,))+0</f>
        <v>0</v>
      </c>
      <c r="J51" s="171"/>
      <c r="K51" s="8"/>
      <c r="L51" s="8"/>
      <c r="M51" s="8"/>
      <c r="N51" s="8"/>
    </row>
    <row r="52" spans="1:14" s="5" customFormat="1" ht="30" thickBot="1" x14ac:dyDescent="0.3">
      <c r="A52" s="31">
        <v>34</v>
      </c>
      <c r="B52" s="42" t="s">
        <v>152</v>
      </c>
      <c r="C52" s="145"/>
      <c r="D52" s="122"/>
      <c r="E52" s="153"/>
      <c r="F52" s="126"/>
      <c r="G52" s="153"/>
      <c r="H52" s="116"/>
      <c r="I52" s="118">
        <f>IF(D52=1,1,0)+0</f>
        <v>0</v>
      </c>
      <c r="J52" s="171"/>
      <c r="K52" s="8"/>
      <c r="L52" s="8"/>
      <c r="M52" s="8"/>
      <c r="N52" s="8"/>
    </row>
    <row r="53" spans="1:14" s="5" customFormat="1" ht="30" thickBot="1" x14ac:dyDescent="0.3">
      <c r="A53" s="33">
        <v>35</v>
      </c>
      <c r="B53" s="211" t="s">
        <v>89</v>
      </c>
      <c r="C53" s="204"/>
      <c r="D53" s="205"/>
      <c r="E53" s="206"/>
      <c r="F53" s="205"/>
      <c r="G53" s="158"/>
      <c r="H53" s="121"/>
      <c r="I53" s="118">
        <f>CONCATENATE(IF(OR(D53=3,F53=3),7,),IF(AND(D53=2,F53=2),4.67,),IF(AND(D53=1,F53=1),2.33,),IF(AND(D53=0,F53=0),0,),IF(AND(D53=2,F53=1),4.67,),IF(AND(D53=2,F53=0),4.67,),IF(AND(D53=1,F53=2),4.67,),IF(AND(D53=1,F53=0),2.33,),IF(AND(D53=0,F53=2),4.67,),IF(AND(D53=0,F53=1),2.33,))+0</f>
        <v>0</v>
      </c>
      <c r="J53" s="174"/>
      <c r="K53" s="8"/>
      <c r="L53" s="8"/>
      <c r="M53" s="8"/>
      <c r="N53" s="8"/>
    </row>
    <row r="54" spans="1:14" s="5" customFormat="1" ht="23.25" x14ac:dyDescent="0.25">
      <c r="A54" s="51" t="s">
        <v>158</v>
      </c>
      <c r="B54" s="29" t="s">
        <v>162</v>
      </c>
      <c r="C54" s="161"/>
      <c r="D54" s="67"/>
      <c r="E54" s="161"/>
      <c r="F54" s="67"/>
      <c r="G54" s="161"/>
      <c r="H54" s="67"/>
      <c r="I54" s="67"/>
      <c r="J54" s="172"/>
      <c r="K54" s="8"/>
      <c r="L54" s="8"/>
      <c r="M54" s="8"/>
      <c r="N54" s="8"/>
    </row>
    <row r="55" spans="1:14" s="5" customFormat="1" ht="16.5" thickBot="1" x14ac:dyDescent="0.3">
      <c r="A55" s="43"/>
      <c r="B55" s="44" t="s">
        <v>161</v>
      </c>
      <c r="C55" s="162"/>
      <c r="D55" s="68"/>
      <c r="E55" s="162"/>
      <c r="F55" s="68"/>
      <c r="G55" s="162"/>
      <c r="H55" s="68"/>
      <c r="I55" s="196"/>
      <c r="J55" s="173"/>
      <c r="K55" s="8"/>
      <c r="L55" s="8"/>
      <c r="M55" s="8"/>
      <c r="N55" s="8"/>
    </row>
    <row r="56" spans="1:14" s="5" customFormat="1" ht="43.5" x14ac:dyDescent="0.25">
      <c r="A56" s="40">
        <v>36</v>
      </c>
      <c r="B56" s="15" t="s">
        <v>85</v>
      </c>
      <c r="C56" s="130"/>
      <c r="D56" s="113"/>
      <c r="E56" s="143"/>
      <c r="F56" s="113"/>
      <c r="G56" s="143"/>
      <c r="H56" s="195"/>
      <c r="I56" s="117"/>
      <c r="J56" s="163"/>
      <c r="K56" s="8"/>
      <c r="L56" s="8"/>
      <c r="M56" s="8"/>
      <c r="N56" s="8"/>
    </row>
    <row r="57" spans="1:14" s="5" customFormat="1" ht="44.25" thickBot="1" x14ac:dyDescent="0.3">
      <c r="A57" s="31">
        <v>37</v>
      </c>
      <c r="B57" s="15" t="s">
        <v>88</v>
      </c>
      <c r="C57" s="130"/>
      <c r="D57" s="113"/>
      <c r="E57" s="143"/>
      <c r="F57" s="113"/>
      <c r="G57" s="143"/>
      <c r="H57" s="195"/>
      <c r="I57" s="115"/>
      <c r="J57" s="163"/>
      <c r="K57" s="8"/>
      <c r="L57" s="8"/>
      <c r="M57" s="8"/>
      <c r="N57" s="8"/>
    </row>
    <row r="58" spans="1:14" s="5" customFormat="1" ht="101.25" thickBot="1" x14ac:dyDescent="0.3">
      <c r="A58" s="32">
        <v>38</v>
      </c>
      <c r="B58" s="19" t="s">
        <v>91</v>
      </c>
      <c r="C58" s="138"/>
      <c r="D58" s="122"/>
      <c r="E58" s="138"/>
      <c r="F58" s="122"/>
      <c r="G58" s="153"/>
      <c r="H58" s="116"/>
      <c r="I58" s="115">
        <f>CONCATENATE(IF(OR(D58=3,F58=3),7.5,),IF(AND(D58=2,F58=2),5,),IF(AND(D58=1,F58=1),2.5,),IF(AND(D58=0,F58=0),0,),IF(AND(D58=2,F58=1),5,),IF(AND(D58=2,F58=0),5,),IF(AND(D58=1,F58=2),5,),IF(AND(D58=1,F58=0),2.5,),IF(AND(D58=0,F58=2),5,),IF(AND(D58=0,F58=1),2.5,))+0</f>
        <v>0</v>
      </c>
      <c r="J58" s="171"/>
      <c r="K58" s="8"/>
      <c r="L58" s="8"/>
      <c r="M58" s="8"/>
      <c r="N58" s="8"/>
    </row>
    <row r="59" spans="1:14" s="5" customFormat="1" ht="44.25" thickBot="1" x14ac:dyDescent="0.3">
      <c r="A59" s="31">
        <v>39</v>
      </c>
      <c r="B59" s="35" t="s">
        <v>100</v>
      </c>
      <c r="C59" s="142"/>
      <c r="D59" s="122"/>
      <c r="E59" s="142"/>
      <c r="F59" s="122"/>
      <c r="G59" s="153"/>
      <c r="H59" s="119"/>
      <c r="I59" s="118">
        <f>CONCATENATE(IF(OR(D59=3,F59=3),7.5,),IF(AND(D59=2,F59=2),5,),IF(AND(D59=1,F59=1),2.5,),IF(AND(D59=0,F59=0),0,),IF(AND(D59=2,F59=1),5,),IF(AND(D59=2,F59=0),5,),IF(AND(D59=1,F59=2),5,),IF(AND(D59=1,F59=0),2.5,),IF(AND(D59=0,F59=2),5,),IF(AND(D59=0,F59=1),2.5,))+0</f>
        <v>0</v>
      </c>
      <c r="J59" s="171"/>
      <c r="K59" s="8"/>
      <c r="L59" s="8"/>
      <c r="M59" s="8"/>
      <c r="N59" s="8"/>
    </row>
    <row r="60" spans="1:14" s="5" customFormat="1" ht="24" thickBot="1" x14ac:dyDescent="0.3">
      <c r="A60" s="52" t="s">
        <v>158</v>
      </c>
      <c r="B60" s="12" t="s">
        <v>118</v>
      </c>
      <c r="C60" s="159"/>
      <c r="D60" s="65"/>
      <c r="E60" s="159"/>
      <c r="F60" s="65"/>
      <c r="G60" s="159"/>
      <c r="H60" s="65"/>
      <c r="I60" s="65"/>
      <c r="J60" s="165"/>
      <c r="K60" s="8"/>
      <c r="L60" s="8"/>
      <c r="M60" s="8"/>
      <c r="N60" s="8"/>
    </row>
    <row r="61" spans="1:14" s="5" customFormat="1" ht="72" x14ac:dyDescent="0.25">
      <c r="A61" s="40">
        <v>40</v>
      </c>
      <c r="B61" s="15" t="s">
        <v>86</v>
      </c>
      <c r="C61" s="143"/>
      <c r="D61" s="113"/>
      <c r="E61" s="143"/>
      <c r="F61" s="113"/>
      <c r="G61" s="143"/>
      <c r="H61" s="195"/>
      <c r="I61" s="117"/>
      <c r="J61" s="163"/>
      <c r="K61" s="8"/>
      <c r="L61" s="8"/>
      <c r="M61" s="8"/>
      <c r="N61" s="8"/>
    </row>
    <row r="62" spans="1:14" s="5" customFormat="1" ht="58.5" thickBot="1" x14ac:dyDescent="0.3">
      <c r="A62" s="31">
        <v>41</v>
      </c>
      <c r="B62" s="18" t="s">
        <v>87</v>
      </c>
      <c r="C62" s="137"/>
      <c r="D62" s="113"/>
      <c r="E62" s="137"/>
      <c r="F62" s="113"/>
      <c r="G62" s="137"/>
      <c r="H62" s="195"/>
      <c r="I62" s="115"/>
      <c r="J62" s="169"/>
      <c r="K62" s="8"/>
      <c r="L62" s="8"/>
      <c r="M62" s="8"/>
      <c r="N62" s="8"/>
    </row>
    <row r="63" spans="1:14" s="5" customFormat="1" ht="101.25" thickBot="1" x14ac:dyDescent="0.3">
      <c r="A63" s="31">
        <v>42</v>
      </c>
      <c r="B63" s="16" t="s">
        <v>101</v>
      </c>
      <c r="C63" s="141"/>
      <c r="D63" s="122"/>
      <c r="E63" s="141"/>
      <c r="F63" s="122"/>
      <c r="G63" s="157"/>
      <c r="H63" s="116"/>
      <c r="I63" s="115">
        <f>CONCATENATE(IF(OR(D63=3,F63=3),7.5,),IF(AND(D63=2,F63=2),5,),IF(AND(D63=1,F63=1),2.5,),IF(AND(D63=0,F63=0),0,),IF(AND(D63=2,F63=1),5,),IF(AND(D63=2,F63=0),5,),IF(AND(D63=1,F63=2),5,),IF(AND(D63=1,F63=0),2.5,),IF(AND(D63=0,F63=2),5,),IF(AND(D63=0,F63=1),2.5,))+0</f>
        <v>0</v>
      </c>
      <c r="J63" s="169"/>
      <c r="K63" s="8"/>
      <c r="L63" s="8"/>
      <c r="M63" s="8"/>
      <c r="N63" s="8"/>
    </row>
    <row r="64" spans="1:14" s="5" customFormat="1" ht="44.25" thickBot="1" x14ac:dyDescent="0.3">
      <c r="A64" s="32">
        <v>43</v>
      </c>
      <c r="B64" s="17" t="s">
        <v>102</v>
      </c>
      <c r="C64" s="142"/>
      <c r="D64" s="122"/>
      <c r="E64" s="142"/>
      <c r="F64" s="122"/>
      <c r="G64" s="153"/>
      <c r="H64" s="119"/>
      <c r="I64" s="118">
        <f>CONCATENATE(IF(OR(D64=3,F64=3),7.5,),IF(AND(D64=2,F64=2),5,),IF(AND(D64=1,F64=1),2.5,),IF(AND(D64=0,F64=0),0,),IF(AND(D64=2,F64=1),5,),IF(AND(D64=2,F64=0),5,),IF(AND(D64=1,F64=2),5,),IF(AND(D64=1,F64=0),2.5,),IF(AND(D64=0,F64=2),5,),IF(AND(D64=0,F64=1),2.5,))+0</f>
        <v>0</v>
      </c>
      <c r="J64" s="171"/>
      <c r="K64" s="8"/>
      <c r="L64" s="8"/>
      <c r="M64" s="8"/>
      <c r="N64" s="8"/>
    </row>
    <row r="65" spans="1:14" s="5" customFormat="1" ht="22.9" customHeight="1" x14ac:dyDescent="0.25">
      <c r="A65" s="53" t="s">
        <v>158</v>
      </c>
      <c r="B65" s="29" t="s">
        <v>160</v>
      </c>
      <c r="C65" s="161"/>
      <c r="D65" s="67"/>
      <c r="E65" s="161"/>
      <c r="F65" s="67"/>
      <c r="G65" s="161"/>
      <c r="H65" s="67"/>
      <c r="I65" s="67"/>
      <c r="J65" s="172"/>
      <c r="K65" s="8"/>
      <c r="L65" s="8"/>
      <c r="M65" s="8"/>
      <c r="N65" s="8"/>
    </row>
    <row r="66" spans="1:14" s="5" customFormat="1" ht="22.9" customHeight="1" thickBot="1" x14ac:dyDescent="0.3">
      <c r="A66" s="54"/>
      <c r="B66" s="44" t="s">
        <v>159</v>
      </c>
      <c r="C66" s="162"/>
      <c r="D66" s="68"/>
      <c r="E66" s="162"/>
      <c r="F66" s="68"/>
      <c r="G66" s="162"/>
      <c r="H66" s="68"/>
      <c r="I66" s="68"/>
      <c r="J66" s="173"/>
      <c r="K66" s="8"/>
      <c r="L66" s="8"/>
      <c r="M66" s="8"/>
      <c r="N66" s="8"/>
    </row>
    <row r="67" spans="1:14" s="5" customFormat="1" ht="58.5" thickBot="1" x14ac:dyDescent="0.3">
      <c r="A67" s="40">
        <v>44</v>
      </c>
      <c r="B67" s="15" t="s">
        <v>103</v>
      </c>
      <c r="C67" s="130"/>
      <c r="D67" s="113"/>
      <c r="E67" s="143"/>
      <c r="F67" s="113"/>
      <c r="G67" s="143"/>
      <c r="H67" s="113"/>
      <c r="I67" s="115"/>
      <c r="J67" s="163"/>
      <c r="K67" s="8"/>
      <c r="L67" s="8"/>
      <c r="M67" s="8"/>
      <c r="N67" s="8"/>
    </row>
    <row r="68" spans="1:14" s="5" customFormat="1" ht="101.25" thickBot="1" x14ac:dyDescent="0.3">
      <c r="A68" s="31">
        <v>45</v>
      </c>
      <c r="B68" s="20" t="s">
        <v>128</v>
      </c>
      <c r="C68" s="146"/>
      <c r="D68" s="122"/>
      <c r="E68" s="155"/>
      <c r="F68" s="122"/>
      <c r="G68" s="154"/>
      <c r="H68" s="116"/>
      <c r="I68" s="118">
        <f>CONCATENATE(IF(OR(D68=3,F68=3),7.5,),IF(AND(D68=2,F68=2),5,),IF(AND(D68=1,F68=1),2.5,),IF(AND(D68=0,F68=0),0,),IF(AND(D68=2,F68=1),5,),IF(AND(D68=2,F68=0),5,),IF(AND(D68=1,F68=2),5,),IF(AND(D68=1,F68=0),2.5,),IF(AND(D68=0,F68=2),5,),IF(AND(D68=0,F68=1),2.5,))+0</f>
        <v>0</v>
      </c>
      <c r="J68" s="164"/>
      <c r="K68" s="8"/>
      <c r="L68" s="8"/>
      <c r="M68" s="8"/>
      <c r="N68" s="8"/>
    </row>
    <row r="69" spans="1:14" s="5" customFormat="1" ht="44.25" thickBot="1" x14ac:dyDescent="0.3">
      <c r="A69" s="33">
        <v>46</v>
      </c>
      <c r="B69" s="203" t="s">
        <v>104</v>
      </c>
      <c r="C69" s="204"/>
      <c r="D69" s="205"/>
      <c r="E69" s="206"/>
      <c r="F69" s="205"/>
      <c r="G69" s="158"/>
      <c r="H69" s="121"/>
      <c r="I69" s="118">
        <f>CONCATENATE(IF(OR(D69=3,F69=3),7.5,),IF(AND(D69=2,F69=2),5,),IF(AND(D69=1,F69=1),2.5,),IF(AND(D69=0,F69=0),0,),IF(AND(D69=2,F69=1),5,),IF(AND(D69=2,F69=0),5,),IF(AND(D69=1,F69=2),5,),IF(AND(D69=1,F69=0),2.5,),IF(AND(D69=0,F69=2),5,),IF(AND(D69=0,F69=1),2.5,))+0</f>
        <v>0</v>
      </c>
      <c r="J69" s="174"/>
      <c r="K69" s="8"/>
      <c r="L69" s="8"/>
      <c r="M69" s="8"/>
      <c r="N69" s="8"/>
    </row>
    <row r="70" spans="1:14" s="5" customFormat="1" ht="27" thickBot="1" x14ac:dyDescent="0.3">
      <c r="A70" s="212"/>
      <c r="B70" s="50" t="s">
        <v>105</v>
      </c>
      <c r="C70" s="160"/>
      <c r="D70" s="66"/>
      <c r="E70" s="160"/>
      <c r="F70" s="66"/>
      <c r="G70" s="160"/>
      <c r="H70" s="66"/>
      <c r="I70" s="66"/>
      <c r="J70" s="170"/>
      <c r="K70" s="8"/>
      <c r="L70" s="8"/>
      <c r="M70" s="8"/>
      <c r="N70" s="8"/>
    </row>
    <row r="71" spans="1:14" s="5" customFormat="1" ht="24" thickBot="1" x14ac:dyDescent="0.3">
      <c r="A71" s="52" t="s">
        <v>158</v>
      </c>
      <c r="B71" s="44" t="s">
        <v>117</v>
      </c>
      <c r="C71" s="162"/>
      <c r="D71" s="68"/>
      <c r="E71" s="162"/>
      <c r="F71" s="68"/>
      <c r="G71" s="162"/>
      <c r="H71" s="68"/>
      <c r="I71" s="68"/>
      <c r="J71" s="173"/>
      <c r="K71" s="8"/>
      <c r="L71" s="8"/>
      <c r="M71" s="8"/>
      <c r="N71" s="8"/>
    </row>
    <row r="72" spans="1:14" s="5" customFormat="1" ht="58.5" thickBot="1" x14ac:dyDescent="0.3">
      <c r="A72" s="40">
        <v>47</v>
      </c>
      <c r="B72" s="15" t="s">
        <v>106</v>
      </c>
      <c r="C72" s="130"/>
      <c r="D72" s="113"/>
      <c r="E72" s="143"/>
      <c r="F72" s="113"/>
      <c r="G72" s="143"/>
      <c r="H72" s="113"/>
      <c r="I72" s="115"/>
      <c r="J72" s="163"/>
      <c r="K72" s="8"/>
      <c r="L72" s="8"/>
      <c r="M72" s="8"/>
      <c r="N72" s="8"/>
    </row>
    <row r="73" spans="1:14" s="5" customFormat="1" ht="101.25" thickBot="1" x14ac:dyDescent="0.3">
      <c r="A73" s="31">
        <v>48</v>
      </c>
      <c r="B73" s="16" t="s">
        <v>107</v>
      </c>
      <c r="C73" s="131"/>
      <c r="D73" s="122"/>
      <c r="E73" s="150"/>
      <c r="F73" s="122"/>
      <c r="G73" s="151"/>
      <c r="H73" s="116"/>
      <c r="I73" s="118">
        <f>CONCATENATE(IF(OR(D73=3,F73=3),7.5,),IF(AND(D73=2,F73=2),5,),IF(AND(D73=1,F73=1),2.5,),IF(AND(D73=0,F73=0),0,),IF(AND(D73=2,F73=1),5,),IF(AND(D73=2,F73=0),5,),IF(AND(D73=1,F73=2),5,),IF(AND(D73=1,F73=0),2.5,),IF(AND(D73=0,F73=2),5,),IF(AND(D73=0,F73=1),2.5,))+0</f>
        <v>0</v>
      </c>
      <c r="J73" s="163"/>
      <c r="K73" s="8"/>
      <c r="L73" s="8"/>
      <c r="M73" s="8"/>
      <c r="N73" s="8"/>
    </row>
    <row r="74" spans="1:14" s="5" customFormat="1" ht="29.25" thickBot="1" x14ac:dyDescent="0.3">
      <c r="A74" s="31">
        <v>49</v>
      </c>
      <c r="B74" s="17" t="s">
        <v>108</v>
      </c>
      <c r="C74" s="136"/>
      <c r="D74" s="122"/>
      <c r="E74" s="142"/>
      <c r="F74" s="122"/>
      <c r="G74" s="153"/>
      <c r="H74" s="119"/>
      <c r="I74" s="118">
        <f>CONCATENATE(IF(OR(D74=3,F74=3),7.5,),IF(AND(D74=2,F74=2),5,),IF(AND(D74=1,F74=1),2.5,),IF(AND(D74=0,F74=0),0,),IF(AND(D74=2,F74=1),5,),IF(AND(D74=2,F74=0),5,),IF(AND(D74=1,F74=2),5,),IF(AND(D74=1,F74=0),2.5,),IF(AND(D74=0,F74=2),5,),IF(AND(D74=0,F74=1),2.5,))+0</f>
        <v>0</v>
      </c>
      <c r="J74" s="171"/>
      <c r="K74" s="8"/>
      <c r="L74" s="8"/>
      <c r="M74" s="8"/>
      <c r="N74" s="8"/>
    </row>
    <row r="75" spans="1:14" s="5" customFormat="1" ht="24" thickBot="1" x14ac:dyDescent="0.3">
      <c r="A75" s="52" t="s">
        <v>158</v>
      </c>
      <c r="B75" s="12" t="s">
        <v>116</v>
      </c>
      <c r="C75" s="159"/>
      <c r="D75" s="65"/>
      <c r="E75" s="159"/>
      <c r="F75" s="65"/>
      <c r="G75" s="159"/>
      <c r="H75" s="65"/>
      <c r="I75" s="65"/>
      <c r="J75" s="165"/>
      <c r="K75" s="8"/>
      <c r="L75" s="8"/>
      <c r="M75" s="8"/>
      <c r="N75" s="8"/>
    </row>
    <row r="76" spans="1:14" s="5" customFormat="1" ht="44.25" thickBot="1" x14ac:dyDescent="0.3">
      <c r="A76" s="40">
        <v>50</v>
      </c>
      <c r="B76" s="15" t="s">
        <v>109</v>
      </c>
      <c r="C76" s="130"/>
      <c r="D76" s="113"/>
      <c r="E76" s="143"/>
      <c r="F76" s="113"/>
      <c r="G76" s="143"/>
      <c r="H76" s="113"/>
      <c r="I76" s="115"/>
      <c r="J76" s="163"/>
      <c r="K76" s="8"/>
      <c r="L76" s="8"/>
      <c r="M76" s="8"/>
      <c r="N76" s="8"/>
    </row>
    <row r="77" spans="1:14" s="5" customFormat="1" ht="87" thickBot="1" x14ac:dyDescent="0.3">
      <c r="A77" s="31">
        <v>51</v>
      </c>
      <c r="B77" s="16" t="s">
        <v>110</v>
      </c>
      <c r="C77" s="141"/>
      <c r="D77" s="122"/>
      <c r="E77" s="141"/>
      <c r="F77" s="122"/>
      <c r="G77" s="157"/>
      <c r="H77" s="116"/>
      <c r="I77" s="118">
        <f>CONCATENATE(IF(OR(D77=3,F77=3),7.5,),IF(AND(D77=2,F77=2),5,),IF(AND(D77=1,F77=1),2.5,),IF(AND(D77=0,F77=0),0,),IF(AND(D77=2,F77=1),5,),IF(AND(D77=2,F77=0),5,),IF(AND(D77=1,F77=2),5,),IF(AND(D77=1,F77=0),2.5,),IF(AND(D77=0,F77=2),5,),IF(AND(D77=0,F77=1),2.5,))+0</f>
        <v>0</v>
      </c>
      <c r="J77" s="169"/>
      <c r="K77" s="8"/>
      <c r="L77" s="8"/>
      <c r="M77" s="8"/>
      <c r="N77" s="8"/>
    </row>
    <row r="78" spans="1:14" s="5" customFormat="1" ht="30" thickBot="1" x14ac:dyDescent="0.3">
      <c r="A78" s="31">
        <v>52</v>
      </c>
      <c r="B78" s="17" t="s">
        <v>111</v>
      </c>
      <c r="C78" s="142"/>
      <c r="D78" s="122"/>
      <c r="E78" s="142"/>
      <c r="F78" s="122"/>
      <c r="G78" s="153"/>
      <c r="H78" s="119"/>
      <c r="I78" s="118">
        <f>CONCATENATE(IF(OR(D78=3,F78=3),7.5,),IF(AND(D78=2,F78=2),5,),IF(AND(D78=1,F78=1),2.5,),IF(AND(D78=0,F78=0),0,),IF(AND(D78=2,F78=1),5,),IF(AND(D78=2,F78=0),5,),IF(AND(D78=1,F78=2),5,),IF(AND(D78=1,F78=0),2.5,),IF(AND(D78=0,F78=2),5,),IF(AND(D78=0,F78=1),2.5,))+0</f>
        <v>0</v>
      </c>
      <c r="J78" s="171"/>
      <c r="K78" s="8"/>
      <c r="L78" s="8"/>
      <c r="M78" s="8"/>
      <c r="N78" s="8"/>
    </row>
    <row r="79" spans="1:14" s="5" customFormat="1" ht="24" thickBot="1" x14ac:dyDescent="0.3">
      <c r="A79" s="52" t="s">
        <v>158</v>
      </c>
      <c r="B79" s="12" t="s">
        <v>115</v>
      </c>
      <c r="C79" s="159"/>
      <c r="D79" s="65"/>
      <c r="E79" s="159"/>
      <c r="F79" s="65"/>
      <c r="G79" s="159"/>
      <c r="H79" s="65"/>
      <c r="I79" s="65"/>
      <c r="J79" s="165"/>
      <c r="K79" s="8"/>
      <c r="L79" s="8"/>
      <c r="M79" s="8"/>
      <c r="N79" s="8"/>
    </row>
    <row r="80" spans="1:14" s="5" customFormat="1" ht="58.5" thickBot="1" x14ac:dyDescent="0.3">
      <c r="A80" s="40">
        <v>53</v>
      </c>
      <c r="B80" s="21" t="s">
        <v>112</v>
      </c>
      <c r="C80" s="147"/>
      <c r="D80" s="113"/>
      <c r="E80" s="156"/>
      <c r="F80" s="113"/>
      <c r="G80" s="156"/>
      <c r="H80" s="113"/>
      <c r="I80" s="115"/>
      <c r="J80" s="164"/>
      <c r="K80" s="8"/>
      <c r="L80" s="8"/>
      <c r="M80" s="8"/>
      <c r="N80" s="8"/>
    </row>
    <row r="81" spans="1:14" s="5" customFormat="1" ht="101.25" thickBot="1" x14ac:dyDescent="0.3">
      <c r="A81" s="31">
        <v>54</v>
      </c>
      <c r="B81" s="16" t="s">
        <v>113</v>
      </c>
      <c r="C81" s="141"/>
      <c r="D81" s="122"/>
      <c r="E81" s="141"/>
      <c r="F81" s="122"/>
      <c r="G81" s="157"/>
      <c r="H81" s="116"/>
      <c r="I81" s="117">
        <f>CONCATENATE(IF(OR(D81=3,F81=3),7,),IF(AND(D81=2,F81=2),4.67,),IF(AND(D81=1,F81=1),2.33,),IF(AND(D81=0,F81=0),0,),IF(AND(D81=2,F81=1),4.67,),IF(AND(D81=2,F81=0),4.67,),IF(AND(D81=1,F81=2),4.67,),IF(AND(D81=1,F81=0),2.33,),IF(AND(D81=0,F81=2),4.67,),IF(AND(D81=0,F81=1),2.33,))+0</f>
        <v>0</v>
      </c>
      <c r="J81" s="169"/>
      <c r="K81" s="8"/>
      <c r="L81" s="8"/>
      <c r="M81" s="8"/>
      <c r="N81" s="8"/>
    </row>
    <row r="82" spans="1:14" s="5" customFormat="1" ht="44.25" thickBot="1" x14ac:dyDescent="0.3">
      <c r="A82" s="31">
        <v>55</v>
      </c>
      <c r="B82" s="11" t="s">
        <v>114</v>
      </c>
      <c r="C82" s="139"/>
      <c r="D82" s="122"/>
      <c r="E82" s="139"/>
      <c r="F82" s="122"/>
      <c r="G82" s="157"/>
      <c r="H82" s="116"/>
      <c r="I82" s="117">
        <f>CONCATENATE(IF(OR(D82=3,F82=3),7,),IF(AND(D82=2,F82=2),4.67,),IF(AND(D82=1,F82=1),2.33,),IF(AND(D82=0,F82=0),0,),IF(AND(D82=2,F82=1),4.67,),IF(AND(D82=2,F82=0),4.67,),IF(AND(D82=1,F82=2),4.67,),IF(AND(D82=1,F82=0),2.33,),IF(AND(D82=0,F82=2),4.67,),IF(AND(D82=0,F82=1),2.33,))+0</f>
        <v>0</v>
      </c>
      <c r="J82" s="169"/>
      <c r="K82" s="8"/>
      <c r="L82" s="8"/>
      <c r="M82" s="8"/>
      <c r="N82" s="8"/>
    </row>
    <row r="83" spans="1:14" s="5" customFormat="1" ht="73.5" thickBot="1" x14ac:dyDescent="0.3">
      <c r="A83" s="31">
        <v>56</v>
      </c>
      <c r="B83" s="41" t="s">
        <v>153</v>
      </c>
      <c r="C83" s="148"/>
      <c r="D83" s="122"/>
      <c r="E83" s="157"/>
      <c r="F83" s="127"/>
      <c r="G83" s="157"/>
      <c r="H83" s="116"/>
      <c r="I83" s="118">
        <f>CONCATENATE(IF(D83=1,0.5,),IF(D83=0,0,))+0</f>
        <v>0</v>
      </c>
      <c r="J83" s="169"/>
      <c r="K83" s="8"/>
      <c r="L83" s="8"/>
      <c r="M83" s="8"/>
      <c r="N83" s="8"/>
    </row>
    <row r="84" spans="1:14" s="5" customFormat="1" ht="29.25" x14ac:dyDescent="0.25">
      <c r="A84" s="32">
        <v>57</v>
      </c>
      <c r="B84" s="45" t="s">
        <v>154</v>
      </c>
      <c r="C84" s="140"/>
      <c r="D84" s="232"/>
      <c r="E84" s="153"/>
      <c r="F84" s="126"/>
      <c r="G84" s="153"/>
      <c r="H84" s="119"/>
      <c r="I84" s="117">
        <f>CONCATENATE(IF(D84=1,0.5,),IF(D84=0,0,))+0</f>
        <v>0</v>
      </c>
      <c r="J84" s="171"/>
      <c r="K84" s="8"/>
      <c r="L84" s="8"/>
      <c r="M84" s="8"/>
      <c r="N84" s="8"/>
    </row>
    <row r="85" spans="1:14" s="5" customFormat="1" ht="27" thickBot="1" x14ac:dyDescent="0.3">
      <c r="A85" s="233"/>
      <c r="B85" s="234" t="s">
        <v>39</v>
      </c>
      <c r="C85" s="235"/>
      <c r="D85" s="236"/>
      <c r="E85" s="235"/>
      <c r="F85" s="236"/>
      <c r="G85" s="235"/>
      <c r="H85" s="236"/>
      <c r="I85" s="236"/>
      <c r="J85" s="237"/>
      <c r="K85" s="8"/>
      <c r="L85" s="8"/>
      <c r="M85" s="8"/>
      <c r="N85" s="8"/>
    </row>
    <row r="86" spans="1:14" s="5" customFormat="1" ht="24" thickBot="1" x14ac:dyDescent="0.3">
      <c r="A86" s="52" t="s">
        <v>158</v>
      </c>
      <c r="B86" s="12" t="s">
        <v>120</v>
      </c>
      <c r="C86" s="159"/>
      <c r="D86" s="65"/>
      <c r="E86" s="159"/>
      <c r="F86" s="65"/>
      <c r="G86" s="159"/>
      <c r="H86" s="65"/>
      <c r="I86" s="65"/>
      <c r="J86" s="165"/>
      <c r="K86" s="8"/>
      <c r="L86" s="8"/>
      <c r="M86" s="8"/>
      <c r="N86" s="8"/>
    </row>
    <row r="87" spans="1:14" s="5" customFormat="1" ht="101.25" thickBot="1" x14ac:dyDescent="0.3">
      <c r="A87" s="40">
        <v>58</v>
      </c>
      <c r="B87" s="15" t="s">
        <v>121</v>
      </c>
      <c r="C87" s="143"/>
      <c r="D87" s="113"/>
      <c r="E87" s="143"/>
      <c r="F87" s="113"/>
      <c r="G87" s="143"/>
      <c r="H87" s="113"/>
      <c r="I87" s="115"/>
      <c r="J87" s="163"/>
      <c r="K87" s="8"/>
      <c r="L87" s="8"/>
      <c r="M87" s="8"/>
      <c r="N87" s="8"/>
    </row>
    <row r="88" spans="1:14" s="5" customFormat="1" ht="87" thickBot="1" x14ac:dyDescent="0.3">
      <c r="A88" s="31">
        <v>59</v>
      </c>
      <c r="B88" s="16" t="s">
        <v>122</v>
      </c>
      <c r="C88" s="141"/>
      <c r="D88" s="122"/>
      <c r="E88" s="141"/>
      <c r="F88" s="122"/>
      <c r="G88" s="157"/>
      <c r="H88" s="116"/>
      <c r="I88" s="118">
        <f>CONCATENATE(IF(OR(D88=3,F88=3),7.5,),IF(AND(D88=2,F88=2),5,),IF(AND(D88=1,F88=1),2.5,),IF(AND(D88=0,F88=0),0,),IF(AND(D88=2,F88=1),5,),IF(AND(D88=2,F88=0),5,),IF(AND(D88=1,F88=2),5,),IF(AND(D88=1,F88=0),2.5,),IF(AND(D88=0,F88=2),5,),IF(AND(D88=0,F88=1),2.5,))+0</f>
        <v>0</v>
      </c>
      <c r="J88" s="169"/>
      <c r="K88" s="8"/>
      <c r="L88" s="8"/>
      <c r="M88" s="8"/>
      <c r="N88" s="8"/>
    </row>
    <row r="89" spans="1:14" s="5" customFormat="1" ht="59.25" thickBot="1" x14ac:dyDescent="0.3">
      <c r="A89" s="31">
        <v>60</v>
      </c>
      <c r="B89" s="35" t="s">
        <v>123</v>
      </c>
      <c r="C89" s="142"/>
      <c r="D89" s="122"/>
      <c r="E89" s="142"/>
      <c r="F89" s="122"/>
      <c r="G89" s="153"/>
      <c r="H89" s="119"/>
      <c r="I89" s="118">
        <f>CONCATENATE(IF(OR(D89=3,F89=3),7.5,),IF(AND(D89=2,F89=2),5,),IF(AND(D89=1,F89=1),2.5,),IF(AND(D89=0,F89=0),0,),IF(AND(D89=2,F89=1),5,),IF(AND(D89=2,F89=0),5,),IF(AND(D89=1,F89=2),5,),IF(AND(D89=1,F89=0),2.5,),IF(AND(D89=0,F89=2),5,),IF(AND(D89=0,F89=1),2.5,))+0</f>
        <v>0</v>
      </c>
      <c r="J89" s="171"/>
      <c r="K89" s="8"/>
      <c r="L89" s="8"/>
      <c r="M89" s="8"/>
      <c r="N89" s="8"/>
    </row>
    <row r="90" spans="1:14" s="5" customFormat="1" ht="24" thickBot="1" x14ac:dyDescent="0.3">
      <c r="A90" s="52" t="s">
        <v>158</v>
      </c>
      <c r="B90" s="12" t="s">
        <v>131</v>
      </c>
      <c r="C90" s="159"/>
      <c r="D90" s="65"/>
      <c r="E90" s="159"/>
      <c r="F90" s="65"/>
      <c r="G90" s="159"/>
      <c r="H90" s="65"/>
      <c r="I90" s="65"/>
      <c r="J90" s="165"/>
      <c r="K90" s="8"/>
      <c r="L90" s="8"/>
      <c r="M90" s="8"/>
      <c r="N90" s="8"/>
    </row>
    <row r="91" spans="1:14" s="5" customFormat="1" ht="57.75" x14ac:dyDescent="0.25">
      <c r="A91" s="40">
        <v>61</v>
      </c>
      <c r="B91" s="15" t="s">
        <v>124</v>
      </c>
      <c r="C91" s="143"/>
      <c r="D91" s="113"/>
      <c r="E91" s="143"/>
      <c r="F91" s="113"/>
      <c r="G91" s="143"/>
      <c r="H91" s="195"/>
      <c r="I91" s="117"/>
      <c r="J91" s="163"/>
      <c r="K91" s="8"/>
      <c r="L91" s="8"/>
      <c r="M91" s="8"/>
      <c r="N91" s="8"/>
    </row>
    <row r="92" spans="1:14" s="5" customFormat="1" ht="72.75" thickBot="1" x14ac:dyDescent="0.3">
      <c r="A92" s="31">
        <v>62</v>
      </c>
      <c r="B92" s="18" t="s">
        <v>155</v>
      </c>
      <c r="C92" s="137"/>
      <c r="D92" s="113"/>
      <c r="E92" s="137"/>
      <c r="F92" s="113"/>
      <c r="G92" s="137"/>
      <c r="H92" s="195"/>
      <c r="I92" s="115"/>
      <c r="J92" s="169"/>
      <c r="K92" s="8"/>
      <c r="L92" s="8"/>
      <c r="M92" s="8"/>
      <c r="N92" s="8"/>
    </row>
    <row r="93" spans="1:14" s="5" customFormat="1" ht="101.25" thickBot="1" x14ac:dyDescent="0.3">
      <c r="A93" s="31">
        <v>63</v>
      </c>
      <c r="B93" s="16" t="s">
        <v>125</v>
      </c>
      <c r="C93" s="141"/>
      <c r="D93" s="122"/>
      <c r="E93" s="141"/>
      <c r="F93" s="122"/>
      <c r="G93" s="157"/>
      <c r="H93" s="116"/>
      <c r="I93" s="115">
        <f>CONCATENATE(IF(OR(D93=3,F93=3),7.5,),IF(AND(D93=2,F93=2),5,),IF(AND(D93=1,F93=1),2.5,),IF(AND(D93=0,F93=0),0,),IF(AND(D93=2,F93=1),5,),IF(AND(D93=2,F93=0),5,),IF(AND(D93=1,F93=2),5,),IF(AND(D93=1,F93=0),2.5,),IF(AND(D93=0,F93=2),5,),IF(AND(D93=0,F93=1),2.5,))+0</f>
        <v>0</v>
      </c>
      <c r="J93" s="169"/>
      <c r="K93" s="8"/>
      <c r="L93" s="8"/>
      <c r="M93" s="8"/>
      <c r="N93" s="8"/>
    </row>
    <row r="94" spans="1:14" s="5" customFormat="1" ht="87.75" thickBot="1" x14ac:dyDescent="0.3">
      <c r="A94" s="31">
        <v>64</v>
      </c>
      <c r="B94" s="17" t="s">
        <v>126</v>
      </c>
      <c r="C94" s="142"/>
      <c r="D94" s="122"/>
      <c r="E94" s="142"/>
      <c r="F94" s="122"/>
      <c r="G94" s="153"/>
      <c r="H94" s="119"/>
      <c r="I94" s="118">
        <f>CONCATENATE(IF(OR(D94=3,F94=3),7.5,),IF(AND(D94=2,F94=2),5,),IF(AND(D94=1,F94=1),2.5,),IF(AND(D94=0,F94=0),0,),IF(AND(D94=2,F94=1),5,),IF(AND(D94=2,F94=0),5,),IF(AND(D94=1,F94=2),5,),IF(AND(D94=1,F94=0),2.5,),IF(AND(D94=0,F94=2),5,),IF(AND(D94=0,F94=1),2.5,))+0</f>
        <v>0</v>
      </c>
      <c r="J94" s="171"/>
      <c r="K94" s="8"/>
      <c r="L94" s="8"/>
      <c r="M94" s="8"/>
      <c r="N94" s="8"/>
    </row>
    <row r="95" spans="1:14" s="5" customFormat="1" ht="24" thickBot="1" x14ac:dyDescent="0.3">
      <c r="A95" s="52" t="s">
        <v>158</v>
      </c>
      <c r="B95" s="12" t="s">
        <v>130</v>
      </c>
      <c r="C95" s="159"/>
      <c r="D95" s="65"/>
      <c r="E95" s="159"/>
      <c r="F95" s="65"/>
      <c r="G95" s="159"/>
      <c r="H95" s="65"/>
      <c r="I95" s="65"/>
      <c r="J95" s="165"/>
      <c r="K95" s="8"/>
      <c r="L95" s="8"/>
      <c r="M95" s="8"/>
      <c r="N95" s="8"/>
    </row>
    <row r="96" spans="1:14" s="5" customFormat="1" ht="44.25" x14ac:dyDescent="0.25">
      <c r="A96" s="40">
        <v>65</v>
      </c>
      <c r="B96" s="15" t="s">
        <v>157</v>
      </c>
      <c r="C96" s="143"/>
      <c r="D96" s="113"/>
      <c r="E96" s="143"/>
      <c r="F96" s="113"/>
      <c r="G96" s="143"/>
      <c r="H96" s="195"/>
      <c r="I96" s="117"/>
      <c r="J96" s="163"/>
      <c r="K96" s="8"/>
      <c r="L96" s="8"/>
      <c r="M96" s="8"/>
      <c r="N96" s="8"/>
    </row>
    <row r="97" spans="1:14" s="5" customFormat="1" ht="44.25" thickBot="1" x14ac:dyDescent="0.3">
      <c r="A97" s="31">
        <v>66</v>
      </c>
      <c r="B97" s="15" t="s">
        <v>156</v>
      </c>
      <c r="C97" s="143"/>
      <c r="D97" s="113"/>
      <c r="E97" s="143"/>
      <c r="F97" s="113"/>
      <c r="G97" s="143"/>
      <c r="H97" s="195"/>
      <c r="I97" s="115"/>
      <c r="J97" s="163"/>
      <c r="K97" s="8"/>
      <c r="L97" s="8"/>
      <c r="M97" s="8"/>
      <c r="N97" s="8"/>
    </row>
    <row r="98" spans="1:14" s="5" customFormat="1" ht="115.5" thickBot="1" x14ac:dyDescent="0.3">
      <c r="A98" s="33">
        <v>67</v>
      </c>
      <c r="B98" s="34" t="s">
        <v>127</v>
      </c>
      <c r="C98" s="149"/>
      <c r="D98" s="129"/>
      <c r="E98" s="149"/>
      <c r="F98" s="128"/>
      <c r="G98" s="158"/>
      <c r="H98" s="121"/>
      <c r="I98" s="115">
        <f>CONCATENATE(IF(OR(D98=3,F98=3),15,),IF(AND(D98=2,F98=2),10,),IF(AND(D98=1,F98=1),5,),IF(AND(D98=0,F98=0),0,),IF(AND(D98=2,F98=1),10,),IF(AND(D98=2,F98=0),10,),IF(AND(D98=1,F98=2),10,),IF(AND(D98=1,F98=0),5,),IF(AND(D98=0,F98=2),10,),IF(AND(D98=0,F98=1),5,))+0</f>
        <v>0</v>
      </c>
      <c r="J98" s="174"/>
      <c r="K98" s="8"/>
      <c r="L98" s="8"/>
      <c r="M98" s="8"/>
      <c r="N98" s="8"/>
    </row>
    <row r="99" spans="1:14" ht="20.100000000000001" customHeight="1" x14ac:dyDescent="0.25">
      <c r="A99" s="175"/>
      <c r="B99" s="176"/>
      <c r="C99" s="177"/>
      <c r="D99" s="177"/>
      <c r="E99" s="177"/>
      <c r="F99" s="177"/>
      <c r="G99" s="177"/>
      <c r="H99" s="177"/>
      <c r="I99" s="178">
        <f>SUM(I10:I98)</f>
        <v>0</v>
      </c>
      <c r="J99" s="179" t="s">
        <v>168</v>
      </c>
    </row>
    <row r="100" spans="1:14" ht="20.100000000000001" customHeight="1" thickBot="1" x14ac:dyDescent="0.3">
      <c r="A100" s="175"/>
      <c r="B100" s="176"/>
      <c r="C100" s="177"/>
      <c r="D100" s="177"/>
      <c r="E100" s="177"/>
      <c r="F100" s="177"/>
      <c r="G100" s="177"/>
      <c r="H100" s="177"/>
      <c r="I100" s="180">
        <f>I99/540</f>
        <v>0</v>
      </c>
      <c r="J100" s="181"/>
    </row>
    <row r="101" spans="1:14" ht="33.75" customHeight="1" thickBot="1" x14ac:dyDescent="0.3">
      <c r="A101" s="13"/>
      <c r="B101" s="258" t="s">
        <v>40</v>
      </c>
      <c r="C101" s="258"/>
      <c r="D101" s="258"/>
      <c r="E101" s="258"/>
      <c r="F101" s="258"/>
      <c r="G101" s="258"/>
      <c r="H101" s="258"/>
      <c r="I101" s="258"/>
      <c r="J101" s="259"/>
    </row>
    <row r="102" spans="1:14" x14ac:dyDescent="0.25">
      <c r="A102" s="182"/>
      <c r="B102" s="183"/>
      <c r="C102" s="182"/>
      <c r="D102" s="182"/>
      <c r="E102" s="182"/>
      <c r="F102" s="182"/>
      <c r="G102" s="182"/>
      <c r="H102" s="182"/>
      <c r="I102" s="182"/>
      <c r="J102" s="182"/>
    </row>
    <row r="103" spans="1:14" x14ac:dyDescent="0.25">
      <c r="A103" s="182"/>
      <c r="B103" s="183"/>
      <c r="C103" s="182"/>
      <c r="D103" s="182"/>
      <c r="E103" s="182"/>
      <c r="F103" s="182"/>
      <c r="G103" s="182"/>
      <c r="H103" s="182"/>
      <c r="I103" s="182"/>
      <c r="J103" s="182"/>
    </row>
  </sheetData>
  <sheetProtection selectLockedCells="1"/>
  <mergeCells count="7">
    <mergeCell ref="B101:J101"/>
    <mergeCell ref="B2:J2"/>
    <mergeCell ref="B3:J3"/>
    <mergeCell ref="B1:J1"/>
    <mergeCell ref="B4:J4"/>
    <mergeCell ref="B6:J6"/>
    <mergeCell ref="B5:J5"/>
  </mergeCells>
  <dataValidations count="1">
    <dataValidation type="list" allowBlank="1" showInputMessage="1" showErrorMessage="1" sqref="F47 F12 I96 H98:I98 I91 H88:I89 H77:I78 F52 H73:I74 H93:I94 H63:I64 I61 H58:I59 I56 H40:I41 I43 H45:I47 H30:I31 I33 H68:I69 H21:I22 H35:I37 F17 I9 H81:I84 F26 H11:I13 F83:F84 F37 H51:I53 H25:I26 H16:I18">
      <formula1>check</formula1>
    </dataValidation>
  </dataValidations>
  <printOptions horizontalCentered="1" verticalCentered="1"/>
  <pageMargins left="0.2" right="0.2" top="0.25" bottom="0.25" header="0.3" footer="0.3"/>
  <pageSetup scale="62" fitToHeight="0" orientation="landscape" r:id="rId1"/>
  <rowBreaks count="6" manualBreakCount="6">
    <brk id="6" max="16383" man="1"/>
    <brk id="21" max="16383" man="1"/>
    <brk id="37" max="16383" man="1"/>
    <brk id="53" max="16383" man="1"/>
    <brk id="69" max="16383" man="1"/>
    <brk id="84"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Sheet1!$F$1:$F$2</xm:f>
          </x14:formula1>
          <xm:sqref>I97 I92 I87 I80 I76 I72 I67 I62 I57 I50 I44 I39 I34 I29 I24 I20 I15 I10</xm:sqref>
        </x14:dataValidation>
        <x14:dataValidation type="list" allowBlank="1" showInputMessage="1" showErrorMessage="1">
          <x14:formula1>
            <xm:f>Sheet1!$D$1:$D$2</xm:f>
          </x14:formula1>
          <xm:sqref>D96:D97 F96:F97 H96:H97 D91:D92 F91:F92 H91:H92 D87 F87 H87 D80 F80 H80 D76 F76 H76 H72 F72 D72 D67 F67 H67 D61:D62 F61:F62 H61:H62 D56:D57 F56:F57 H56:H57 D50 F50 H50 D43:D44 F43:F44 H43:H44 D39 F39 H39 H33:H34 F33:F34 D33:D34 D29 F29 H29 D24 F24 H24 H20 F20 D20 H15 F15 D15 H9:H10 F9:F10 D9:D10</xm:sqref>
        </x14:dataValidation>
        <x14:dataValidation type="list" allowBlank="1" showInputMessage="1" showErrorMessage="1">
          <x14:formula1>
            <xm:f>Sheet1!$B$1:$B$4</xm:f>
          </x14:formula1>
          <xm:sqref>D11 F11 D13 F13 D16 F16 D18 F18 D21:D22 F21:F22 D25 F25 D30:D31 F30:F31 D35:D36 F35:F36 D40:D41 F40:F41 D45:D46 F45:F46 D51 F51 D53 F53 D58:D59 F58:F59 D63:D64 F63:F64 D68:D69 F68:F69 D73:D74 F73:F74 D77:D78 F77:F78 D81:D82 F81:F82 D88:D89 F88:F89 D93:D94 F93:F94 D98 F98</xm:sqref>
        </x14:dataValidation>
        <x14:dataValidation type="list" allowBlank="1" showInputMessage="1" showErrorMessage="1">
          <x14:formula1>
            <xm:f>Sheet1!$E$1:$E$2</xm:f>
          </x14:formula1>
          <xm:sqref>D12 D17 D26 D37 D47 D52 D83:D84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topLeftCell="B1" zoomScaleNormal="100" zoomScalePageLayoutView="70"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2.7109375" customWidth="1"/>
    <col min="7" max="7" width="24.7109375" customWidth="1"/>
  </cols>
  <sheetData>
    <row r="1" spans="1:7" ht="16.149999999999999" customHeight="1" thickBot="1" x14ac:dyDescent="0.3">
      <c r="A1" s="215"/>
      <c r="B1" s="278" t="s">
        <v>33</v>
      </c>
      <c r="C1" s="279"/>
      <c r="D1" s="279"/>
      <c r="E1" s="279"/>
      <c r="F1" s="279"/>
      <c r="G1" s="280"/>
    </row>
    <row r="2" spans="1:7" ht="80.099999999999994" customHeight="1" thickBot="1" x14ac:dyDescent="0.3">
      <c r="A2" s="69"/>
      <c r="B2" s="284" t="s">
        <v>163</v>
      </c>
      <c r="C2" s="285"/>
      <c r="D2" s="285"/>
      <c r="E2" s="285"/>
      <c r="F2" s="285"/>
      <c r="G2" s="286"/>
    </row>
    <row r="3" spans="1:7" ht="69.95" customHeight="1" thickBot="1" x14ac:dyDescent="0.3">
      <c r="A3" s="69"/>
      <c r="B3" s="281" t="s">
        <v>164</v>
      </c>
      <c r="C3" s="282"/>
      <c r="D3" s="282"/>
      <c r="E3" s="282"/>
      <c r="F3" s="282"/>
      <c r="G3" s="283"/>
    </row>
    <row r="4" spans="1:7" s="10" customFormat="1" ht="16.5" thickBot="1" x14ac:dyDescent="0.3">
      <c r="A4" s="216"/>
      <c r="B4" s="70" t="s">
        <v>132</v>
      </c>
      <c r="C4" s="71"/>
      <c r="D4" s="71"/>
      <c r="E4" s="71"/>
      <c r="F4" s="71"/>
      <c r="G4" s="72"/>
    </row>
    <row r="5" spans="1:7" s="10" customFormat="1" ht="60.75" thickBot="1" x14ac:dyDescent="0.3">
      <c r="A5" s="198" t="s">
        <v>0</v>
      </c>
      <c r="B5" s="73" t="s">
        <v>133</v>
      </c>
      <c r="C5" s="74" t="s">
        <v>1</v>
      </c>
      <c r="D5" s="74" t="s">
        <v>2</v>
      </c>
      <c r="E5" s="74" t="s">
        <v>3</v>
      </c>
      <c r="F5" s="75" t="s">
        <v>4</v>
      </c>
      <c r="G5" s="76" t="s">
        <v>5</v>
      </c>
    </row>
    <row r="6" spans="1:7" s="10" customFormat="1" ht="88.5" thickBot="1" x14ac:dyDescent="0.3">
      <c r="A6" s="77">
        <v>1</v>
      </c>
      <c r="B6" s="218" t="s">
        <v>43</v>
      </c>
      <c r="C6" s="36"/>
      <c r="D6" s="37"/>
      <c r="E6" s="37"/>
      <c r="F6" s="64"/>
      <c r="G6" s="78"/>
    </row>
    <row r="7" spans="1:7" s="10" customFormat="1" ht="30" thickBot="1" x14ac:dyDescent="0.3">
      <c r="A7" s="79">
        <v>2</v>
      </c>
      <c r="B7" s="219" t="s">
        <v>44</v>
      </c>
      <c r="C7" s="22"/>
      <c r="D7" s="23"/>
      <c r="E7" s="23"/>
      <c r="F7" s="64"/>
      <c r="G7" s="80"/>
    </row>
    <row r="8" spans="1:7" s="10" customFormat="1" ht="59.25" thickBot="1" x14ac:dyDescent="0.3">
      <c r="A8" s="81">
        <v>3</v>
      </c>
      <c r="B8" s="220" t="s">
        <v>46</v>
      </c>
      <c r="C8" s="25"/>
      <c r="D8" s="26"/>
      <c r="E8" s="26"/>
      <c r="F8" s="64"/>
      <c r="G8" s="80"/>
    </row>
    <row r="9" spans="1:7" s="10" customFormat="1" ht="30.75" thickBot="1" x14ac:dyDescent="0.3">
      <c r="A9" s="79">
        <v>4</v>
      </c>
      <c r="B9" s="219" t="s">
        <v>45</v>
      </c>
      <c r="C9" s="22"/>
      <c r="D9" s="23"/>
      <c r="E9" s="23"/>
      <c r="F9" s="64"/>
      <c r="G9" s="80"/>
    </row>
    <row r="10" spans="1:7" s="10" customFormat="1" ht="73.5" thickBot="1" x14ac:dyDescent="0.3">
      <c r="A10" s="81">
        <v>5</v>
      </c>
      <c r="B10" s="220" t="s">
        <v>134</v>
      </c>
      <c r="C10" s="25"/>
      <c r="D10" s="26"/>
      <c r="E10" s="26"/>
      <c r="F10" s="64"/>
      <c r="G10" s="80"/>
    </row>
    <row r="11" spans="1:7" s="10" customFormat="1" ht="73.5" thickBot="1" x14ac:dyDescent="0.3">
      <c r="A11" s="79">
        <v>6</v>
      </c>
      <c r="B11" s="219" t="s">
        <v>135</v>
      </c>
      <c r="C11" s="22"/>
      <c r="D11" s="23"/>
      <c r="E11" s="23"/>
      <c r="F11" s="64"/>
      <c r="G11" s="80"/>
    </row>
    <row r="12" spans="1:7" s="10" customFormat="1" ht="44.25" thickBot="1" x14ac:dyDescent="0.3">
      <c r="A12" s="81">
        <v>7</v>
      </c>
      <c r="B12" s="221" t="s">
        <v>143</v>
      </c>
      <c r="C12" s="25"/>
      <c r="D12" s="26"/>
      <c r="E12" s="26"/>
      <c r="F12" s="64"/>
      <c r="G12" s="80"/>
    </row>
    <row r="13" spans="1:7" s="10" customFormat="1" ht="44.25" thickBot="1" x14ac:dyDescent="0.3">
      <c r="A13" s="79">
        <v>8</v>
      </c>
      <c r="B13" s="219" t="s">
        <v>136</v>
      </c>
      <c r="C13" s="22"/>
      <c r="D13" s="23"/>
      <c r="E13" s="23"/>
      <c r="F13" s="64"/>
      <c r="G13" s="80"/>
    </row>
    <row r="14" spans="1:7" s="10" customFormat="1" ht="58.5" thickBot="1" x14ac:dyDescent="0.3">
      <c r="A14" s="81">
        <v>9</v>
      </c>
      <c r="B14" s="221" t="s">
        <v>144</v>
      </c>
      <c r="C14" s="25"/>
      <c r="D14" s="26"/>
      <c r="E14" s="26"/>
      <c r="F14" s="64"/>
      <c r="G14" s="80"/>
    </row>
    <row r="15" spans="1:7" s="10" customFormat="1" ht="30" thickBot="1" x14ac:dyDescent="0.3">
      <c r="A15" s="79">
        <v>10</v>
      </c>
      <c r="B15" s="219" t="s">
        <v>137</v>
      </c>
      <c r="C15" s="22"/>
      <c r="D15" s="23"/>
      <c r="E15" s="23"/>
      <c r="F15" s="64"/>
      <c r="G15" s="80"/>
    </row>
    <row r="16" spans="1:7" s="10" customFormat="1" ht="30" thickBot="1" x14ac:dyDescent="0.3">
      <c r="A16" s="81">
        <v>11</v>
      </c>
      <c r="B16" s="221" t="s">
        <v>138</v>
      </c>
      <c r="C16" s="25"/>
      <c r="D16" s="26"/>
      <c r="E16" s="26"/>
      <c r="F16" s="64"/>
      <c r="G16" s="80"/>
    </row>
    <row r="17" spans="1:8" s="10" customFormat="1" ht="43.5" x14ac:dyDescent="0.25">
      <c r="A17" s="79">
        <v>12</v>
      </c>
      <c r="B17" s="219" t="s">
        <v>53</v>
      </c>
      <c r="C17" s="22"/>
      <c r="D17" s="23"/>
      <c r="E17" s="23"/>
      <c r="F17" s="189"/>
      <c r="G17" s="80"/>
    </row>
    <row r="18" spans="1:8" s="10" customFormat="1" ht="59.25" thickBot="1" x14ac:dyDescent="0.3">
      <c r="A18" s="82">
        <v>13</v>
      </c>
      <c r="B18" s="222" t="s">
        <v>48</v>
      </c>
      <c r="C18" s="27"/>
      <c r="D18" s="28"/>
      <c r="E18" s="28"/>
      <c r="F18" s="188"/>
      <c r="G18" s="83"/>
    </row>
    <row r="19" spans="1:8" s="10" customFormat="1" ht="44.25" thickBot="1" x14ac:dyDescent="0.3">
      <c r="A19" s="79">
        <v>14</v>
      </c>
      <c r="B19" s="219" t="s">
        <v>49</v>
      </c>
      <c r="C19" s="23"/>
      <c r="D19" s="23"/>
      <c r="E19" s="23"/>
      <c r="F19" s="64"/>
      <c r="G19" s="80"/>
    </row>
    <row r="20" spans="1:8" s="10" customFormat="1" ht="58.5" thickBot="1" x14ac:dyDescent="0.3">
      <c r="A20" s="81">
        <v>15</v>
      </c>
      <c r="B20" s="222" t="s">
        <v>54</v>
      </c>
      <c r="C20" s="26"/>
      <c r="D20" s="26"/>
      <c r="E20" s="26"/>
      <c r="F20" s="64"/>
      <c r="G20" s="80"/>
    </row>
    <row r="21" spans="1:8" s="10" customFormat="1" ht="30" thickBot="1" x14ac:dyDescent="0.3">
      <c r="A21" s="79">
        <v>16</v>
      </c>
      <c r="B21" s="223" t="s">
        <v>55</v>
      </c>
      <c r="C21" s="24"/>
      <c r="D21" s="24"/>
      <c r="E21" s="24"/>
      <c r="F21" s="64"/>
      <c r="G21" s="80"/>
    </row>
    <row r="22" spans="1:8" s="10" customFormat="1" ht="87" thickBot="1" x14ac:dyDescent="0.3">
      <c r="A22" s="81">
        <v>17</v>
      </c>
      <c r="B22" s="224" t="s">
        <v>145</v>
      </c>
      <c r="C22" s="25"/>
      <c r="D22" s="26"/>
      <c r="E22" s="26"/>
      <c r="F22" s="64"/>
      <c r="G22" s="80"/>
    </row>
    <row r="23" spans="1:8" s="10" customFormat="1" ht="44.25" thickBot="1" x14ac:dyDescent="0.3">
      <c r="A23" s="79">
        <v>18</v>
      </c>
      <c r="B23" s="219" t="s">
        <v>139</v>
      </c>
      <c r="C23" s="22"/>
      <c r="D23" s="23"/>
      <c r="E23" s="23"/>
      <c r="F23" s="64"/>
      <c r="G23" s="84"/>
    </row>
    <row r="24" spans="1:8" s="10" customFormat="1" ht="30" thickBot="1" x14ac:dyDescent="0.3">
      <c r="A24" s="81">
        <v>19</v>
      </c>
      <c r="B24" s="225" t="s">
        <v>140</v>
      </c>
      <c r="C24" s="25"/>
      <c r="D24" s="26"/>
      <c r="E24" s="26"/>
      <c r="F24" s="64"/>
      <c r="G24" s="84"/>
    </row>
    <row r="25" spans="1:8" s="10" customFormat="1" ht="87.75" thickBot="1" x14ac:dyDescent="0.3">
      <c r="A25" s="79">
        <v>20</v>
      </c>
      <c r="B25" s="226" t="s">
        <v>141</v>
      </c>
      <c r="C25" s="22"/>
      <c r="D25" s="23"/>
      <c r="E25" s="23"/>
      <c r="F25" s="64"/>
      <c r="G25" s="80"/>
    </row>
    <row r="26" spans="1:8" s="10" customFormat="1" ht="44.25" thickBot="1" x14ac:dyDescent="0.3">
      <c r="A26" s="81">
        <v>21</v>
      </c>
      <c r="B26" s="220" t="s">
        <v>50</v>
      </c>
      <c r="C26" s="25"/>
      <c r="D26" s="26"/>
      <c r="E26" s="26"/>
      <c r="F26" s="64"/>
      <c r="G26" s="80"/>
    </row>
    <row r="27" spans="1:8" s="10" customFormat="1" ht="30.75" thickBot="1" x14ac:dyDescent="0.3">
      <c r="A27" s="79">
        <v>22</v>
      </c>
      <c r="B27" s="219" t="s">
        <v>41</v>
      </c>
      <c r="C27" s="22"/>
      <c r="D27" s="23"/>
      <c r="E27" s="23"/>
      <c r="F27" s="64"/>
      <c r="G27" s="80"/>
    </row>
    <row r="28" spans="1:8" s="10" customFormat="1" ht="30" thickBot="1" x14ac:dyDescent="0.3">
      <c r="A28" s="81">
        <v>23</v>
      </c>
      <c r="B28" s="221" t="s">
        <v>51</v>
      </c>
      <c r="C28" s="25"/>
      <c r="D28" s="26"/>
      <c r="E28" s="26"/>
      <c r="F28" s="64"/>
      <c r="G28" s="80"/>
    </row>
    <row r="29" spans="1:8" s="10" customFormat="1" ht="30" thickBot="1" x14ac:dyDescent="0.3">
      <c r="A29" s="79">
        <v>24</v>
      </c>
      <c r="B29" s="223" t="s">
        <v>52</v>
      </c>
      <c r="C29" s="22"/>
      <c r="D29" s="23"/>
      <c r="E29" s="23"/>
      <c r="F29" s="64"/>
      <c r="G29" s="80"/>
    </row>
    <row r="30" spans="1:8" ht="44.25" thickBot="1" x14ac:dyDescent="0.3">
      <c r="A30" s="81">
        <v>25</v>
      </c>
      <c r="B30" s="225" t="s">
        <v>42</v>
      </c>
      <c r="C30" s="25"/>
      <c r="D30" s="26"/>
      <c r="E30" s="26"/>
      <c r="F30" s="64"/>
      <c r="G30" s="80"/>
    </row>
    <row r="31" spans="1:8" ht="44.25" thickBot="1" x14ac:dyDescent="0.3">
      <c r="A31" s="79">
        <v>26</v>
      </c>
      <c r="B31" s="219" t="s">
        <v>47</v>
      </c>
      <c r="C31" s="22"/>
      <c r="D31" s="23"/>
      <c r="E31" s="23"/>
      <c r="F31" s="64"/>
      <c r="G31" s="80"/>
    </row>
    <row r="32" spans="1:8" ht="53.25" customHeight="1" thickBot="1" x14ac:dyDescent="0.3">
      <c r="A32" s="217">
        <v>27</v>
      </c>
      <c r="B32" s="227" t="s">
        <v>146</v>
      </c>
      <c r="C32" s="38"/>
      <c r="D32" s="39"/>
      <c r="E32" s="39"/>
      <c r="F32" s="64"/>
      <c r="G32" s="86"/>
      <c r="H32" s="14"/>
    </row>
    <row r="33" spans="1:7" ht="27" customHeight="1" x14ac:dyDescent="0.4">
      <c r="A33" s="193"/>
      <c r="B33" s="228"/>
      <c r="C33" s="184"/>
      <c r="D33" s="184"/>
      <c r="E33" s="184"/>
      <c r="F33" s="186">
        <f>SUM(F6:F32)</f>
        <v>0</v>
      </c>
      <c r="G33" s="229" t="s">
        <v>142</v>
      </c>
    </row>
    <row r="34" spans="1:7" ht="27" customHeight="1" thickBot="1" x14ac:dyDescent="0.3">
      <c r="A34" s="194"/>
      <c r="B34" s="230"/>
      <c r="C34" s="185"/>
      <c r="D34" s="185"/>
      <c r="E34" s="185"/>
      <c r="F34" s="187">
        <f>F33/81</f>
        <v>0</v>
      </c>
      <c r="G34" s="231"/>
    </row>
    <row r="35" spans="1:7" ht="35.1" customHeight="1" thickBot="1" x14ac:dyDescent="0.3">
      <c r="A35" s="13"/>
      <c r="B35" s="287" t="s">
        <v>40</v>
      </c>
      <c r="C35" s="258"/>
      <c r="D35" s="258"/>
      <c r="E35" s="258"/>
      <c r="F35" s="258"/>
      <c r="G35" s="259"/>
    </row>
    <row r="36" spans="1:7" x14ac:dyDescent="0.25">
      <c r="A36" s="190"/>
      <c r="B36" s="190"/>
      <c r="C36" s="190"/>
      <c r="D36" s="190"/>
      <c r="E36" s="190"/>
      <c r="F36" s="190"/>
      <c r="G36" s="190"/>
    </row>
    <row r="37" spans="1:7" x14ac:dyDescent="0.25">
      <c r="A37" s="190"/>
      <c r="B37" s="190"/>
      <c r="C37" s="190"/>
      <c r="D37" s="190"/>
      <c r="E37" s="190"/>
      <c r="F37" s="190"/>
      <c r="G37" s="190"/>
    </row>
    <row r="38" spans="1:7" x14ac:dyDescent="0.25">
      <c r="A38" s="190"/>
      <c r="B38" s="190"/>
      <c r="C38" s="190"/>
      <c r="D38" s="190"/>
      <c r="E38" s="190"/>
      <c r="F38" s="190"/>
      <c r="G38" s="190"/>
    </row>
    <row r="39" spans="1:7" ht="21" x14ac:dyDescent="0.35">
      <c r="A39" s="191"/>
      <c r="B39" s="192"/>
      <c r="C39" s="192"/>
      <c r="D39" s="192"/>
      <c r="E39" s="192"/>
      <c r="F39" s="192"/>
      <c r="G39" s="192"/>
    </row>
    <row r="40" spans="1:7" ht="21" x14ac:dyDescent="0.35">
      <c r="A40" s="191"/>
      <c r="B40" s="192"/>
      <c r="C40" s="192"/>
      <c r="D40" s="192"/>
      <c r="E40" s="192"/>
      <c r="F40" s="192"/>
      <c r="G40" s="192"/>
    </row>
    <row r="41" spans="1:7" ht="21" x14ac:dyDescent="0.35">
      <c r="A41" s="191"/>
      <c r="B41" s="192"/>
      <c r="C41" s="192"/>
      <c r="D41" s="192"/>
      <c r="E41" s="192"/>
      <c r="F41" s="192"/>
      <c r="G41" s="192"/>
    </row>
    <row r="42" spans="1:7" ht="21" x14ac:dyDescent="0.35">
      <c r="A42" s="191"/>
      <c r="B42" s="192"/>
      <c r="C42" s="192"/>
      <c r="D42" s="192"/>
      <c r="E42" s="192"/>
      <c r="F42" s="192"/>
      <c r="G42" s="192"/>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ht="21" x14ac:dyDescent="0.35">
      <c r="A50" s="2"/>
      <c r="B50" s="3"/>
      <c r="C50" s="3"/>
      <c r="D50" s="3"/>
      <c r="E50" s="3"/>
      <c r="F50" s="3"/>
      <c r="G50" s="3"/>
    </row>
    <row r="51" spans="1:7" ht="21" x14ac:dyDescent="0.35">
      <c r="A51" s="2"/>
      <c r="B51" s="3"/>
      <c r="C51" s="3"/>
      <c r="D51" s="3"/>
      <c r="E51" s="3"/>
      <c r="F51" s="3"/>
      <c r="G51" s="3"/>
    </row>
    <row r="52" spans="1:7" x14ac:dyDescent="0.25">
      <c r="A52" s="3"/>
      <c r="B52" s="3"/>
      <c r="C52" s="3"/>
      <c r="D52" s="3"/>
      <c r="E52" s="3"/>
      <c r="F52" s="3"/>
      <c r="G52" s="3"/>
    </row>
  </sheetData>
  <sheetProtection selectLockedCells="1"/>
  <mergeCells count="4">
    <mergeCell ref="B1:G1"/>
    <mergeCell ref="B3:G3"/>
    <mergeCell ref="B2:G2"/>
    <mergeCell ref="B35:G35"/>
  </mergeCells>
  <printOptions horizontalCentered="1" verticalCentered="1"/>
  <pageMargins left="0.2" right="0.2" top="0.25" bottom="0.25" header="0.3" footer="0.3"/>
  <pageSetup scale="6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sqref="A1:F4"/>
    </sheetView>
  </sheetViews>
  <sheetFormatPr defaultRowHeight="15" x14ac:dyDescent="0.25"/>
  <cols>
    <col min="1" max="4" width="8.85546875" style="6"/>
  </cols>
  <sheetData>
    <row r="1" spans="1:6" x14ac:dyDescent="0.25">
      <c r="A1" s="6" t="s">
        <v>34</v>
      </c>
      <c r="B1" s="6">
        <v>3</v>
      </c>
      <c r="C1" s="6">
        <v>3</v>
      </c>
      <c r="D1" s="6" t="s">
        <v>166</v>
      </c>
      <c r="E1" s="6">
        <v>1</v>
      </c>
      <c r="F1" s="6">
        <v>15</v>
      </c>
    </row>
    <row r="2" spans="1:6" x14ac:dyDescent="0.25">
      <c r="A2" s="6" t="s">
        <v>35</v>
      </c>
      <c r="B2" s="6">
        <v>2</v>
      </c>
      <c r="C2" s="6">
        <v>0</v>
      </c>
      <c r="D2" s="6" t="s">
        <v>167</v>
      </c>
      <c r="E2" s="6">
        <v>0</v>
      </c>
      <c r="F2" s="6">
        <v>0</v>
      </c>
    </row>
    <row r="3" spans="1:6" x14ac:dyDescent="0.25">
      <c r="B3" s="6">
        <v>1</v>
      </c>
      <c r="E3" s="4"/>
      <c r="F3" s="4"/>
    </row>
    <row r="4" spans="1:6" x14ac:dyDescent="0.25">
      <c r="B4" s="6">
        <v>0</v>
      </c>
      <c r="E4" s="4"/>
      <c r="F4" s="4"/>
    </row>
  </sheetData>
  <sheetProtection algorithmName="SHA-512" hashValue="98XA9dy9199s9LlutTxz0iRClC6ueYnbQOLpACaA+uCC5IO3LJIp5/FvFxNnqN9J6LQCSCaR5kSMJJjO4M3Cwg==" saltValue="SWrEx4NAQz0QNML2SFEskA==" spinCount="100000"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Section 1</vt:lpstr>
      <vt:lpstr>Section 2</vt:lpstr>
      <vt:lpstr>Sheet1</vt:lpstr>
      <vt:lpstr>'Section 1'!OLE_LINK1</vt:lpstr>
      <vt:lpstr>'Section 1'!Print_Area</vt:lpstr>
      <vt:lpstr>'Section 2'!Print_Area</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Debra Marquez</cp:lastModifiedBy>
  <cp:lastPrinted>2018-04-13T15:32:11Z</cp:lastPrinted>
  <dcterms:created xsi:type="dcterms:W3CDTF">2016-12-22T21:00:02Z</dcterms:created>
  <dcterms:modified xsi:type="dcterms:W3CDTF">2018-04-30T15:34:26Z</dcterms:modified>
</cp:coreProperties>
</file>