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R:\Program Support and Student Transportation Division\Instructional Material\2018 Adoption\96_Rubrics\Science drafts\FINAL Form F - Unlocked\"/>
    </mc:Choice>
  </mc:AlternateContent>
  <bookViews>
    <workbookView xWindow="285" yWindow="135" windowWidth="11460" windowHeight="4035"/>
  </bookViews>
  <sheets>
    <sheet name="Cover" sheetId="2" r:id="rId1"/>
    <sheet name="Section 1" sheetId="1" r:id="rId2"/>
    <sheet name="Section 2" sheetId="3" r:id="rId3"/>
    <sheet name="Sheet1" sheetId="4" r:id="rId4"/>
  </sheets>
  <externalReferences>
    <externalReference r:id="rId5"/>
  </externalReferences>
  <definedNames>
    <definedName name="_xlnm._FilterDatabase" localSheetId="1" hidden="1">'Section 1'!$A$1:$N$149</definedName>
    <definedName name="check">[1]Sheet2!$C$1:$C$2</definedName>
    <definedName name="OLE_LINK1" localSheetId="1">'Section 1'!$B$9</definedName>
    <definedName name="_xlnm.Print_Area" localSheetId="1">'Section 1'!$A$1:$J$149</definedName>
    <definedName name="Scores">[1]Sheet2!$A$1:$A$4</definedName>
  </definedNames>
  <calcPr calcId="162913"/>
</workbook>
</file>

<file path=xl/calcChain.xml><?xml version="1.0" encoding="utf-8"?>
<calcChain xmlns="http://schemas.openxmlformats.org/spreadsheetml/2006/main">
  <c r="B10" i="2" l="1"/>
  <c r="I135" i="1"/>
  <c r="I125" i="1"/>
  <c r="I124" i="1"/>
  <c r="I19" i="1"/>
  <c r="I18" i="1"/>
  <c r="I12" i="1"/>
  <c r="I11" i="1"/>
  <c r="I33" i="1"/>
  <c r="I39" i="1"/>
  <c r="I53" i="1"/>
  <c r="I58" i="1"/>
  <c r="I68" i="1"/>
  <c r="I98" i="1"/>
  <c r="I103" i="1"/>
  <c r="I109" i="1"/>
  <c r="I118" i="1"/>
  <c r="I117" i="1"/>
  <c r="I92" i="1"/>
  <c r="I91" i="1"/>
  <c r="I85" i="1"/>
  <c r="I84" i="1"/>
  <c r="I79" i="1"/>
  <c r="I78" i="1"/>
  <c r="I74" i="1"/>
  <c r="I73" i="1"/>
  <c r="I63" i="1"/>
  <c r="I62" i="1"/>
  <c r="I47" i="1"/>
  <c r="I46" i="1"/>
  <c r="I27" i="1"/>
  <c r="I26" i="1"/>
  <c r="I132" i="1"/>
  <c r="I131" i="1"/>
  <c r="I130" i="1"/>
  <c r="I146" i="1"/>
  <c r="I141" i="1"/>
  <c r="I123" i="1"/>
  <c r="I122" i="1"/>
  <c r="I110" i="1"/>
  <c r="I108" i="1"/>
  <c r="I104" i="1"/>
  <c r="I102" i="1"/>
  <c r="I99" i="1"/>
  <c r="I97" i="1"/>
  <c r="I69" i="1"/>
  <c r="I67" i="1"/>
  <c r="I59" i="1"/>
  <c r="I57" i="1"/>
  <c r="I52" i="1"/>
  <c r="I51" i="1"/>
  <c r="I40" i="1"/>
  <c r="I38" i="1"/>
  <c r="I34" i="1"/>
  <c r="I32" i="1"/>
  <c r="I17" i="1"/>
  <c r="I16" i="1"/>
  <c r="I147" i="1" l="1"/>
  <c r="I148" i="1" s="1"/>
  <c r="F33" i="3"/>
  <c r="B11" i="2" l="1"/>
  <c r="F34" i="3"/>
  <c r="C12" i="2"/>
  <c r="B12" i="2" l="1"/>
  <c r="B13" i="2" s="1"/>
</calcChain>
</file>

<file path=xl/sharedStrings.xml><?xml version="1.0" encoding="utf-8"?>
<sst xmlns="http://schemas.openxmlformats.org/spreadsheetml/2006/main" count="249" uniqueCount="225">
  <si>
    <t xml:space="preserve">Criteria # </t>
  </si>
  <si>
    <t>Occurrence 1</t>
  </si>
  <si>
    <t>Occurrence 2</t>
  </si>
  <si>
    <t>Occurrence 3</t>
  </si>
  <si>
    <t>SCORE</t>
  </si>
  <si>
    <t xml:space="preserve">Reviewer Comments </t>
  </si>
  <si>
    <t>Title of Student Edition:</t>
  </si>
  <si>
    <t>Title of Teacher Edition:</t>
  </si>
  <si>
    <t>SECTION</t>
  </si>
  <si>
    <t>REVIEWER TOTAL</t>
  </si>
  <si>
    <t>Section 1</t>
  </si>
  <si>
    <t>Section 2</t>
  </si>
  <si>
    <t>TOTAL SCORE</t>
  </si>
  <si>
    <t>Percent Score</t>
  </si>
  <si>
    <t>Reviewer Comments</t>
  </si>
  <si>
    <t>PUBLISHER / MATERIAL INFORMATION (TO BE COMPLETED BY PUBLISHER)</t>
  </si>
  <si>
    <t>Publisher / Imprint:</t>
  </si>
  <si>
    <t>Grade(s):</t>
  </si>
  <si>
    <t>Student Edition ISBN:</t>
  </si>
  <si>
    <t>Teacher Edition ISBN:</t>
  </si>
  <si>
    <t>Title of SE Workbook:</t>
  </si>
  <si>
    <t>SE Workbook ISBN:</t>
  </si>
  <si>
    <t>SCORING (TO BE COMPLETED BY REVIEWER AND FACILITATOR)</t>
  </si>
  <si>
    <t>Reviewer Number:</t>
  </si>
  <si>
    <t>Date:</t>
  </si>
  <si>
    <t>MAXIMUM POINTS</t>
  </si>
  <si>
    <t>FACILITATOR VERIFIED</t>
  </si>
  <si>
    <t>FINAL SCORE VERIFICATION (TO BE COMPLETED BY FACILITATOR)</t>
  </si>
  <si>
    <t>Verified 90% or Higher (Y/N)</t>
  </si>
  <si>
    <t>Facilitator Notes:    (enter comments below)</t>
  </si>
  <si>
    <t>Facilitator Name:</t>
  </si>
  <si>
    <t>Verified 89% or Lower  (Y/N)</t>
  </si>
  <si>
    <t>Criteria #</t>
  </si>
  <si>
    <t xml:space="preserve">SECTION 2: Other Relevant Criteria </t>
  </si>
  <si>
    <t>YES</t>
  </si>
  <si>
    <t>NO</t>
  </si>
  <si>
    <t xml:space="preserve">1st Citation </t>
  </si>
  <si>
    <t xml:space="preserve">2nd Citation </t>
  </si>
  <si>
    <t xml:space="preserve">3rd Citation </t>
  </si>
  <si>
    <t>Section I Reviewer Notes:</t>
  </si>
  <si>
    <r>
      <rPr>
        <b/>
        <u/>
        <sz val="11"/>
        <color theme="1"/>
        <rFont val="Arial"/>
        <family val="2"/>
      </rPr>
      <t>Usability</t>
    </r>
    <r>
      <rPr>
        <b/>
        <sz val="11"/>
        <color theme="1"/>
        <rFont val="Arial"/>
        <family val="2"/>
      </rPr>
      <t xml:space="preserve">: </t>
    </r>
    <r>
      <rPr>
        <sz val="11"/>
        <color theme="1"/>
        <rFont val="Arial"/>
        <family val="2"/>
      </rPr>
      <t>Text sets (when applicable), laboratory, and other scientific materials are</t>
    </r>
    <r>
      <rPr>
        <b/>
        <sz val="11"/>
        <color theme="1"/>
        <rFont val="Arial"/>
        <family val="2"/>
      </rPr>
      <t xml:space="preserve"> readily accessible</t>
    </r>
    <r>
      <rPr>
        <sz val="11"/>
        <color theme="1"/>
        <rFont val="Arial"/>
        <family val="2"/>
      </rPr>
      <t xml:space="preserve"> through vendor packaging.</t>
    </r>
  </si>
  <si>
    <r>
      <rPr>
        <b/>
        <u/>
        <sz val="11"/>
        <color theme="1"/>
        <rFont val="Arial"/>
        <family val="2"/>
      </rPr>
      <t>Assessment</t>
    </r>
    <r>
      <rPr>
        <b/>
        <sz val="11"/>
        <color theme="1"/>
        <rFont val="Arial"/>
        <family val="2"/>
      </rPr>
      <t xml:space="preserve">: </t>
    </r>
    <r>
      <rPr>
        <sz val="11"/>
        <color theme="1"/>
        <rFont val="Arial"/>
        <family val="2"/>
      </rPr>
      <t>Scoring guidelines and rubrics</t>
    </r>
    <r>
      <rPr>
        <b/>
        <sz val="11"/>
        <color theme="1"/>
        <rFont val="Arial"/>
        <family val="2"/>
      </rPr>
      <t xml:space="preserve"> align</t>
    </r>
    <r>
      <rPr>
        <sz val="11"/>
        <color theme="1"/>
        <rFont val="Arial"/>
        <family val="2"/>
      </rPr>
      <t xml:space="preserve"> to performance expectations, and incorporate criteria that are specific, observable, and measurable.</t>
    </r>
  </si>
  <si>
    <r>
      <rPr>
        <b/>
        <u/>
        <sz val="11"/>
        <color theme="1"/>
        <rFont val="Arial"/>
        <family val="2"/>
      </rPr>
      <t>Disciplinary Literacy</t>
    </r>
    <r>
      <rPr>
        <b/>
        <sz val="11"/>
        <color theme="1"/>
        <rFont val="Arial"/>
        <family val="2"/>
      </rPr>
      <t xml:space="preserve">: </t>
    </r>
    <r>
      <rPr>
        <sz val="11"/>
        <color theme="1"/>
        <rFont val="Arial"/>
        <family val="2"/>
      </rPr>
      <t xml:space="preserve">Students have multiple opportunities to engage with </t>
    </r>
    <r>
      <rPr>
        <b/>
        <sz val="11"/>
        <color theme="1"/>
        <rFont val="Arial"/>
        <family val="2"/>
      </rPr>
      <t>authentic sources</t>
    </r>
    <r>
      <rPr>
        <sz val="11"/>
        <color theme="1"/>
        <rFont val="Arial"/>
        <family val="2"/>
      </rPr>
      <t xml:space="preserve"> that represent the language and style that is used and produced by scientists. Examples could include journal excerpts, authentic data, photographs, sections of lab reports, and media releases of current science research. [</t>
    </r>
    <r>
      <rPr>
        <i/>
        <sz val="11"/>
        <color theme="1"/>
        <rFont val="Arial"/>
        <family val="2"/>
      </rPr>
      <t>Frequency of engagement with authentic sources should increase in higher grade levels and courses.</t>
    </r>
    <r>
      <rPr>
        <sz val="11"/>
        <color theme="1"/>
        <rFont val="Arial"/>
        <family val="2"/>
      </rPr>
      <t>]</t>
    </r>
    <r>
      <rPr>
        <b/>
        <sz val="11"/>
        <color theme="1"/>
        <rFont val="Arial"/>
        <family val="2"/>
      </rPr>
      <t xml:space="preserve"> (Grades 4-12 only)</t>
    </r>
  </si>
  <si>
    <r>
      <rPr>
        <b/>
        <u/>
        <sz val="11"/>
        <color theme="1"/>
        <rFont val="Arial"/>
        <family val="2"/>
      </rPr>
      <t>Disciplinary Literacy</t>
    </r>
    <r>
      <rPr>
        <b/>
        <sz val="11"/>
        <color theme="1"/>
        <rFont val="Arial"/>
        <family val="2"/>
      </rPr>
      <t>:</t>
    </r>
    <r>
      <rPr>
        <sz val="11"/>
        <color theme="1"/>
        <rFont val="Arial"/>
        <family val="2"/>
      </rPr>
      <t xml:space="preserve"> Students regularly engage in </t>
    </r>
    <r>
      <rPr>
        <b/>
        <sz val="11"/>
        <color theme="1"/>
        <rFont val="Arial"/>
        <family val="2"/>
      </rPr>
      <t xml:space="preserve">speaking and writing </t>
    </r>
    <r>
      <rPr>
        <sz val="11"/>
        <color theme="1"/>
        <rFont val="Arial"/>
        <family val="2"/>
      </rPr>
      <t>about scientific phenomena and engineering solutions.</t>
    </r>
  </si>
  <si>
    <r>
      <rPr>
        <b/>
        <u/>
        <sz val="11"/>
        <color theme="1"/>
        <rFont val="Arial"/>
        <family val="2"/>
      </rPr>
      <t>Disciplinary Literacy</t>
    </r>
    <r>
      <rPr>
        <b/>
        <sz val="11"/>
        <color theme="1"/>
        <rFont val="Arial"/>
        <family val="2"/>
      </rPr>
      <t xml:space="preserve">: </t>
    </r>
    <r>
      <rPr>
        <sz val="11"/>
        <color theme="1"/>
        <rFont val="Arial"/>
        <family val="2"/>
      </rPr>
      <t xml:space="preserve">Materials address the necessity of using </t>
    </r>
    <r>
      <rPr>
        <b/>
        <sz val="11"/>
        <color theme="1"/>
        <rFont val="Arial"/>
        <family val="2"/>
      </rPr>
      <t>scientific evidence</t>
    </r>
    <r>
      <rPr>
        <sz val="11"/>
        <color theme="1"/>
        <rFont val="Arial"/>
        <family val="2"/>
      </rPr>
      <t xml:space="preserve"> to support scientific ideas.</t>
    </r>
  </si>
  <si>
    <r>
      <rPr>
        <b/>
        <u/>
        <sz val="11"/>
        <color theme="1"/>
        <rFont val="Arial"/>
        <family val="2"/>
      </rPr>
      <t>Disciplinary Literacy</t>
    </r>
    <r>
      <rPr>
        <b/>
        <sz val="11"/>
        <color theme="1"/>
        <rFont val="Arial"/>
        <family val="2"/>
      </rPr>
      <t xml:space="preserve">: </t>
    </r>
    <r>
      <rPr>
        <sz val="11"/>
        <color theme="1"/>
        <rFont val="Arial"/>
        <family val="2"/>
      </rPr>
      <t>Materials provide a coherent sequence of authentic science sources that build scientific</t>
    </r>
    <r>
      <rPr>
        <b/>
        <sz val="11"/>
        <color theme="1"/>
        <rFont val="Arial"/>
        <family val="2"/>
      </rPr>
      <t xml:space="preserve"> vocabulary</t>
    </r>
    <r>
      <rPr>
        <sz val="11"/>
        <color theme="1"/>
        <rFont val="Arial"/>
        <family val="2"/>
      </rPr>
      <t xml:space="preserve"> and knowledge over the course of study. Vocabulary is addressed as needed in the materials but not taught in isolation of deeper scientific learning.</t>
    </r>
  </si>
  <si>
    <r>
      <rPr>
        <b/>
        <u/>
        <sz val="11"/>
        <color theme="1"/>
        <rFont val="Arial"/>
        <family val="2"/>
      </rPr>
      <t>Assessment</t>
    </r>
    <r>
      <rPr>
        <b/>
        <sz val="11"/>
        <color theme="1"/>
        <rFont val="Arial"/>
        <family val="2"/>
      </rPr>
      <t>: Multiple types</t>
    </r>
    <r>
      <rPr>
        <sz val="11"/>
        <color theme="1"/>
        <rFont val="Arial"/>
        <family val="2"/>
      </rPr>
      <t xml:space="preserve"> of formative and summative assessments (performance-based tasks, questions, research, investigations, projects, etc.) are embedded into content materials and assess the learning targets.</t>
    </r>
  </si>
  <si>
    <r>
      <rPr>
        <b/>
        <u/>
        <sz val="11"/>
        <color theme="1"/>
        <rFont val="Arial"/>
        <family val="2"/>
      </rPr>
      <t>Usability</t>
    </r>
    <r>
      <rPr>
        <b/>
        <sz val="11"/>
        <color theme="1"/>
        <rFont val="Arial"/>
        <family val="2"/>
      </rPr>
      <t>:</t>
    </r>
    <r>
      <rPr>
        <sz val="11"/>
        <color theme="1"/>
        <rFont val="Arial"/>
        <family val="2"/>
      </rPr>
      <t xml:space="preserve"> Materials help students build an understanding of standard operating procedures in a science laboratory and include </t>
    </r>
    <r>
      <rPr>
        <b/>
        <sz val="11"/>
        <color theme="1"/>
        <rFont val="Arial"/>
        <family val="2"/>
      </rPr>
      <t>safety</t>
    </r>
    <r>
      <rPr>
        <sz val="11"/>
        <color theme="1"/>
        <rFont val="Arial"/>
        <family val="2"/>
      </rPr>
      <t xml:space="preserve"> guidelines, procedures, and equipment. Science classroom and laboratory safety guidelines are embedded.</t>
    </r>
  </si>
  <si>
    <r>
      <rPr>
        <b/>
        <u/>
        <sz val="11"/>
        <color theme="1"/>
        <rFont val="Arial"/>
        <family val="2"/>
      </rPr>
      <t>Usability</t>
    </r>
    <r>
      <rPr>
        <b/>
        <sz val="11"/>
        <color theme="1"/>
        <rFont val="Arial"/>
        <family val="2"/>
      </rPr>
      <t xml:space="preserve">: </t>
    </r>
    <r>
      <rPr>
        <sz val="11"/>
        <color theme="1"/>
        <rFont val="Arial"/>
        <family val="2"/>
      </rPr>
      <t xml:space="preserve">The total amount of content is </t>
    </r>
    <r>
      <rPr>
        <b/>
        <sz val="11"/>
        <color theme="1"/>
        <rFont val="Arial"/>
        <family val="2"/>
      </rPr>
      <t>viable</t>
    </r>
    <r>
      <rPr>
        <sz val="11"/>
        <color theme="1"/>
        <rFont val="Arial"/>
        <family val="2"/>
      </rPr>
      <t xml:space="preserve"> for a schoolyear and grade level appropriate.
</t>
    </r>
  </si>
  <si>
    <r>
      <rPr>
        <b/>
        <u/>
        <sz val="11"/>
        <color theme="1"/>
        <rFont val="Arial"/>
        <family val="2"/>
      </rPr>
      <t>Scaffolding and Support</t>
    </r>
    <r>
      <rPr>
        <b/>
        <sz val="11"/>
        <color theme="1"/>
        <rFont val="Arial"/>
        <family val="2"/>
      </rPr>
      <t xml:space="preserve">: </t>
    </r>
    <r>
      <rPr>
        <sz val="11"/>
        <color theme="1"/>
        <rFont val="Arial"/>
        <family val="2"/>
      </rPr>
      <t>The materials provide</t>
    </r>
    <r>
      <rPr>
        <b/>
        <sz val="11"/>
        <color theme="1"/>
        <rFont val="Arial"/>
        <family val="2"/>
      </rPr>
      <t xml:space="preserve"> instructional strategies</t>
    </r>
    <r>
      <rPr>
        <sz val="11"/>
        <color theme="1"/>
        <rFont val="Arial"/>
        <family val="2"/>
      </rPr>
      <t>, resources, and language development support for English language learners (sheltered instruction.)</t>
    </r>
  </si>
  <si>
    <r>
      <rPr>
        <b/>
        <u/>
        <sz val="11"/>
        <color theme="1"/>
        <rFont val="Arial"/>
        <family val="2"/>
      </rPr>
      <t>Usability</t>
    </r>
    <r>
      <rPr>
        <b/>
        <sz val="11"/>
        <color theme="1"/>
        <rFont val="Arial"/>
        <family val="2"/>
      </rPr>
      <t xml:space="preserve">: </t>
    </r>
    <r>
      <rPr>
        <sz val="11"/>
        <color theme="1"/>
        <rFont val="Arial"/>
        <family val="2"/>
      </rPr>
      <t xml:space="preserve">Materials provide a variety of cultural </t>
    </r>
    <r>
      <rPr>
        <b/>
        <sz val="11"/>
        <color theme="1"/>
        <rFont val="Arial"/>
        <family val="2"/>
      </rPr>
      <t>perspectives</t>
    </r>
    <r>
      <rPr>
        <sz val="11"/>
        <color theme="1"/>
        <rFont val="Arial"/>
        <family val="2"/>
      </rPr>
      <t xml:space="preserve"> used within the lesson content to account for various cultural/background experiences.</t>
    </r>
  </si>
  <si>
    <r>
      <rPr>
        <b/>
        <u/>
        <sz val="11"/>
        <color theme="1"/>
        <rFont val="Arial"/>
        <family val="2"/>
      </rPr>
      <t>Usability</t>
    </r>
    <r>
      <rPr>
        <b/>
        <sz val="11"/>
        <color theme="1"/>
        <rFont val="Arial"/>
        <family val="2"/>
      </rPr>
      <t xml:space="preserve">: </t>
    </r>
    <r>
      <rPr>
        <sz val="11"/>
        <color theme="1"/>
        <rFont val="Arial"/>
        <family val="2"/>
      </rPr>
      <t xml:space="preserve">Materials include teacher </t>
    </r>
    <r>
      <rPr>
        <b/>
        <sz val="11"/>
        <color theme="1"/>
        <rFont val="Arial"/>
        <family val="2"/>
      </rPr>
      <t>guidance</t>
    </r>
    <r>
      <rPr>
        <sz val="11"/>
        <color theme="1"/>
        <rFont val="Arial"/>
        <family val="2"/>
      </rPr>
      <t xml:space="preserve"> for the mindful use of embedded technology to support and enhance student learning.</t>
    </r>
  </si>
  <si>
    <r>
      <rPr>
        <b/>
        <u/>
        <sz val="11"/>
        <color theme="1"/>
        <rFont val="Arial"/>
        <family val="2"/>
      </rPr>
      <t>Usability</t>
    </r>
    <r>
      <rPr>
        <b/>
        <sz val="11"/>
        <color theme="1"/>
        <rFont val="Arial"/>
        <family val="2"/>
      </rPr>
      <t xml:space="preserve">: </t>
    </r>
    <r>
      <rPr>
        <sz val="11"/>
        <color theme="1"/>
        <rFont val="Arial"/>
        <family val="2"/>
      </rPr>
      <t>Materials provide pictorials, graphics and illustrations that represent diversity of cultures, race, color, creed, national origin, age, gender, language or disability.</t>
    </r>
  </si>
  <si>
    <r>
      <rPr>
        <b/>
        <u/>
        <sz val="11"/>
        <color theme="1"/>
        <rFont val="Arial"/>
        <family val="2"/>
      </rPr>
      <t>Equity</t>
    </r>
    <r>
      <rPr>
        <b/>
        <sz val="11"/>
        <color theme="1"/>
        <rFont val="Arial"/>
        <family val="2"/>
      </rPr>
      <t xml:space="preserve">: </t>
    </r>
    <r>
      <rPr>
        <sz val="11"/>
        <color theme="1"/>
        <rFont val="Arial"/>
        <family val="2"/>
      </rPr>
      <t xml:space="preserve">Materials are </t>
    </r>
    <r>
      <rPr>
        <b/>
        <sz val="11"/>
        <color theme="1"/>
        <rFont val="Arial"/>
        <family val="2"/>
      </rPr>
      <t>authentic</t>
    </r>
    <r>
      <rPr>
        <sz val="11"/>
        <color theme="1"/>
        <rFont val="Arial"/>
        <family val="2"/>
      </rPr>
      <t xml:space="preserve"> to the discipline of science, diverse in text type (graphs, data tables, articles, etc.) and free of bias regarding issues such as race, gender, religion, environment, business, industry, political orientation, careers and career choices.</t>
    </r>
  </si>
  <si>
    <r>
      <rPr>
        <b/>
        <u/>
        <sz val="11"/>
        <color theme="1"/>
        <rFont val="Arial"/>
        <family val="2"/>
      </rPr>
      <t>Technology</t>
    </r>
    <r>
      <rPr>
        <b/>
        <sz val="11"/>
        <color theme="1"/>
        <rFont val="Arial"/>
        <family val="2"/>
      </rPr>
      <t xml:space="preserve">: </t>
    </r>
    <r>
      <rPr>
        <sz val="11"/>
        <color theme="1"/>
        <rFont val="Arial"/>
        <family val="2"/>
      </rPr>
      <t xml:space="preserve">Materials integrate </t>
    </r>
    <r>
      <rPr>
        <b/>
        <sz val="11"/>
        <color theme="1"/>
        <rFont val="Arial"/>
        <family val="2"/>
      </rPr>
      <t>technology</t>
    </r>
    <r>
      <rPr>
        <sz val="11"/>
        <color theme="1"/>
        <rFont val="Arial"/>
        <family val="2"/>
      </rPr>
      <t xml:space="preserve"> in ways that engage students, are user-friendly and support student learning.</t>
    </r>
  </si>
  <si>
    <t>Structure and Properties of Matter:</t>
  </si>
  <si>
    <t>MS-PS1-1: Develop models to describe the atomic composition of simple molecules and extended structures.</t>
  </si>
  <si>
    <r>
      <t>PS1.A: Structure and Properties of Matter
▪</t>
    </r>
    <r>
      <rPr>
        <sz val="11"/>
        <color theme="1"/>
        <rFont val="Arial"/>
        <family val="2"/>
      </rPr>
      <t xml:space="preserve">  Substances are made from different types of atoms, which combine with one another in various ways. Atoms form molecules that range in size from two to thousands of atoms. (MS-PS1-1)</t>
    </r>
  </si>
  <si>
    <r>
      <t xml:space="preserve">PS1.A: Structure and Properties of Matter
</t>
    </r>
    <r>
      <rPr>
        <sz val="11"/>
        <color theme="1"/>
        <rFont val="Arial"/>
        <family val="2"/>
      </rPr>
      <t>▪  Solids may be formed from molecules, or they may be extended structures with repeating subunits (e.g., crystals). (MS-PS1-1)</t>
    </r>
  </si>
  <si>
    <r>
      <rPr>
        <b/>
        <sz val="11"/>
        <color theme="1"/>
        <rFont val="Arial"/>
        <family val="2"/>
      </rPr>
      <t>Developing and Using Models</t>
    </r>
    <r>
      <rPr>
        <sz val="11"/>
        <color theme="1"/>
        <rFont val="Arial"/>
        <family val="2"/>
      </rPr>
      <t xml:space="preserve">
</t>
    </r>
    <r>
      <rPr>
        <i/>
        <sz val="11"/>
        <color theme="1"/>
        <rFont val="Arial"/>
        <family val="2"/>
      </rPr>
      <t>Modeling in 6–8 builds on K–5 and progresses to developing, using and revising models to describe, test, and predict more abstract phenomena and design systems.</t>
    </r>
    <r>
      <rPr>
        <sz val="11"/>
        <color theme="1"/>
        <rFont val="Arial"/>
        <family val="2"/>
      </rPr>
      <t xml:space="preserve">
▪  Develop a model to predict and/or describe phenomena. (MS-PS1-1)</t>
    </r>
  </si>
  <si>
    <r>
      <rPr>
        <b/>
        <sz val="11"/>
        <color theme="1"/>
        <rFont val="Arial"/>
        <family val="2"/>
      </rPr>
      <t>PS1.A: Structure and Properties of Matter</t>
    </r>
    <r>
      <rPr>
        <sz val="11"/>
        <color theme="1"/>
        <rFont val="Arial"/>
        <family val="2"/>
      </rPr>
      <t xml:space="preserve">
▪  Each pure substance has characteristic physical and chemical properties (for any bulk quantity under given conditions) that can be used to identify it. (MS-PS1-3)</t>
    </r>
  </si>
  <si>
    <r>
      <rPr>
        <b/>
        <sz val="11"/>
        <color theme="1"/>
        <rFont val="Arial"/>
        <family val="2"/>
      </rPr>
      <t>PS1.B: Chemical Reactions</t>
    </r>
    <r>
      <rPr>
        <sz val="11"/>
        <color theme="1"/>
        <rFont val="Arial"/>
        <family val="2"/>
      </rPr>
      <t xml:space="preserve">
▪  Substances react chemically in characteristic ways.  In a chemical process, the atoms that make up the original substances are regrouped into different molecules, and these new substances have different properties from those of the reactants. (MS-PS1-3)</t>
    </r>
  </si>
  <si>
    <r>
      <rPr>
        <b/>
        <sz val="11"/>
        <color theme="1"/>
        <rFont val="Arial"/>
        <family val="2"/>
      </rPr>
      <t>Obtaining, Evaluating, and Communicating Information</t>
    </r>
    <r>
      <rPr>
        <sz val="11"/>
        <color theme="1"/>
        <rFont val="Arial"/>
        <family val="2"/>
      </rPr>
      <t xml:space="preserve">
</t>
    </r>
    <r>
      <rPr>
        <i/>
        <sz val="11"/>
        <color theme="1"/>
        <rFont val="Arial"/>
        <family val="2"/>
      </rPr>
      <t>Obtaining, evaluating, and communicating information in 6–8 builds on K–5 and progresses to evaluating the merit and validity of ideas and methods.</t>
    </r>
    <r>
      <rPr>
        <sz val="11"/>
        <color theme="1"/>
        <rFont val="Arial"/>
        <family val="2"/>
      </rPr>
      <t xml:space="preserve">
▪  Gather, read, and synthesize information from multiple appropriate sources and assess the credibility, accuracy, and possible bias of each publication and methods used, and describe how they are supported or not supported by evidence. (MS-PS1-3)</t>
    </r>
  </si>
  <si>
    <r>
      <rPr>
        <b/>
        <sz val="11"/>
        <color theme="1"/>
        <rFont val="Arial"/>
        <family val="2"/>
      </rPr>
      <t>Structure and Function</t>
    </r>
    <r>
      <rPr>
        <sz val="11"/>
        <color theme="1"/>
        <rFont val="Arial"/>
        <family val="2"/>
      </rPr>
      <t xml:space="preserve">
▪  Structures can be designed to serve particular functions by taking into account properties of different materials, and how materials can be shaped and used. (MS-PS1-3)</t>
    </r>
  </si>
  <si>
    <t xml:space="preserve">MS-PS1-4:   Develop a model that predicts and describes changes in particle motion, temperature, and state of a pure substance when thermal energy is added or removed. </t>
  </si>
  <si>
    <t xml:space="preserve">MS-PS1-3:   Gather and make sense of information to describe that synthetic materials come from natural resources and impact society. </t>
  </si>
  <si>
    <r>
      <rPr>
        <b/>
        <sz val="11"/>
        <color theme="1"/>
        <rFont val="Arial"/>
        <family val="2"/>
      </rPr>
      <t>Cause and Effect</t>
    </r>
    <r>
      <rPr>
        <sz val="11"/>
        <color theme="1"/>
        <rFont val="Arial"/>
        <family val="2"/>
      </rPr>
      <t xml:space="preserve">
▪  Cause and effect relationships may be used to predict phenomena in natural or designed systems. (MS-PS1-4)</t>
    </r>
  </si>
  <si>
    <r>
      <rPr>
        <b/>
        <sz val="11"/>
        <color theme="1"/>
        <rFont val="Arial"/>
        <family val="2"/>
      </rPr>
      <t>PS1.A: Structure and Properties of Matter</t>
    </r>
    <r>
      <rPr>
        <sz val="11"/>
        <color theme="1"/>
        <rFont val="Arial"/>
        <family val="2"/>
      </rPr>
      <t xml:space="preserve">
▪  Gases and liquids are made of molecules or inert atoms that are moving about relative to each other. (MS-PS1-4)</t>
    </r>
  </si>
  <si>
    <r>
      <rPr>
        <b/>
        <sz val="11"/>
        <color theme="1"/>
        <rFont val="Arial"/>
        <family val="2"/>
      </rPr>
      <t>PS1.A: Structure and Properties of Matter</t>
    </r>
    <r>
      <rPr>
        <sz val="11"/>
        <color theme="1"/>
        <rFont val="Arial"/>
        <family val="2"/>
      </rPr>
      <t xml:space="preserve">
▪  In a liquid, the molecules are constantly in contact with others; in a gas, they are widely spaced except when they happen to collide. In a solid, atoms are closely spaced and may vibrate in position but do not change relative locations. (MS-PS1-4)</t>
    </r>
  </si>
  <si>
    <r>
      <rPr>
        <b/>
        <sz val="11"/>
        <color theme="1"/>
        <rFont val="Arial"/>
        <family val="2"/>
      </rPr>
      <t>PS1.A: Structure and Properties of Matter</t>
    </r>
    <r>
      <rPr>
        <sz val="11"/>
        <color theme="1"/>
        <rFont val="Arial"/>
        <family val="2"/>
      </rPr>
      <t xml:space="preserve">
▪  The changes of state that occur with variations in temperature or pressure can be described and predicted using these models of matter. (MS-PS1-4)</t>
    </r>
  </si>
  <si>
    <r>
      <rPr>
        <b/>
        <sz val="11"/>
        <color theme="1"/>
        <rFont val="Arial"/>
        <family val="2"/>
      </rPr>
      <t>PS3.A: Definitions of Energy</t>
    </r>
    <r>
      <rPr>
        <sz val="11"/>
        <color theme="1"/>
        <rFont val="Arial"/>
        <family val="2"/>
      </rPr>
      <t xml:space="preserve">
▪  The term “heat” as used in everyday language refers both to thermal energy (the motion of atoms or molecules within a substance) and the transfer of that thermal energy from one object to another. In science, heat is used only for this second meaning; it refers to the energy transferred due to the temperature difference between two objects. (secondary to MS- PS1-4)</t>
    </r>
  </si>
  <si>
    <r>
      <rPr>
        <b/>
        <sz val="11"/>
        <color theme="1"/>
        <rFont val="Arial"/>
        <family val="2"/>
      </rPr>
      <t>PS3.A: Definitions of Energy</t>
    </r>
    <r>
      <rPr>
        <sz val="11"/>
        <color theme="1"/>
        <rFont val="Arial"/>
        <family val="2"/>
      </rPr>
      <t xml:space="preserve">
▪  The temperature of a system is proportional to the average internal kinetic energy and potential energy per atom or molecule (whichever is the appropriate building block for the system’s material). The details of that relationship depend on the type of atom or molecule and the interactions among the atoms in the material. Temperature is not a direct measure of a system's total thermal energy. The total thermal energy (sometimes called the total internal energy) of a system depends jointly on the temperature, the total number of atoms in the system, and the state of the material. (secondary to MS-PS1-4)</t>
    </r>
  </si>
  <si>
    <r>
      <rPr>
        <b/>
        <sz val="11"/>
        <color theme="1"/>
        <rFont val="Arial"/>
        <family val="2"/>
      </rPr>
      <t>Developing and Using Models</t>
    </r>
    <r>
      <rPr>
        <sz val="11"/>
        <color theme="1"/>
        <rFont val="Arial"/>
        <family val="2"/>
      </rPr>
      <t xml:space="preserve">
</t>
    </r>
    <r>
      <rPr>
        <i/>
        <sz val="11"/>
        <color theme="1"/>
        <rFont val="Arial"/>
        <family val="2"/>
      </rPr>
      <t>Modeling in 6–8 builds on K–5 and progresses to developing, using and revising models to describe, test, and predict more abstract phenomena and design systems.</t>
    </r>
    <r>
      <rPr>
        <sz val="11"/>
        <color theme="1"/>
        <rFont val="Arial"/>
        <family val="2"/>
      </rPr>
      <t xml:space="preserve">
▪  Develop a model to predict and/or describe phenomena. (MS-PS1-4)</t>
    </r>
  </si>
  <si>
    <t>Chemical Reactions:</t>
  </si>
  <si>
    <r>
      <rPr>
        <b/>
        <sz val="11"/>
        <color theme="1"/>
        <rFont val="Arial"/>
        <family val="2"/>
      </rPr>
      <t>PS1.A: Structure and Properties of Matter</t>
    </r>
    <r>
      <rPr>
        <sz val="11"/>
        <color theme="1"/>
        <rFont val="Arial"/>
        <family val="2"/>
      </rPr>
      <t xml:space="preserve">
▪  Each pure substance has characteristic physical and chemical properties (for any bulk quantity under given conditions) that can be used to identify it. (MS-PS1-2)</t>
    </r>
  </si>
  <si>
    <t xml:space="preserve">MS-PS1-2:   Analyze and interpret data on the properties of substances before and after the substances interact to determine if a chemical reaction has occurred. </t>
  </si>
  <si>
    <t xml:space="preserve">MS-PS1-5:   Develop and use a model to describe how the total number of atoms does not change in a chemical reaction and thus mass is conserved. </t>
  </si>
  <si>
    <r>
      <rPr>
        <b/>
        <sz val="11"/>
        <color theme="1"/>
        <rFont val="Arial"/>
        <family val="2"/>
      </rPr>
      <t>Analyzing and Interpreting Data</t>
    </r>
    <r>
      <rPr>
        <sz val="11"/>
        <color theme="1"/>
        <rFont val="Arial"/>
        <family val="2"/>
      </rPr>
      <t xml:space="preserve">
</t>
    </r>
    <r>
      <rPr>
        <i/>
        <sz val="11"/>
        <color theme="1"/>
        <rFont val="Arial"/>
        <family val="2"/>
      </rPr>
      <t>Analyzing data in 6–8 builds on K–5 and progresses to extending quantitative analysis to investigations, distinguishing between correlation and causation, and basic statistical techniques of data and error analysis.</t>
    </r>
    <r>
      <rPr>
        <sz val="11"/>
        <color theme="1"/>
        <rFont val="Arial"/>
        <family val="2"/>
      </rPr>
      <t xml:space="preserve">
▪  Analyze and interpret data to determine similarities and differences in findings. (MS-PS1-2)</t>
    </r>
  </si>
  <si>
    <r>
      <rPr>
        <b/>
        <sz val="11"/>
        <color theme="1"/>
        <rFont val="Arial"/>
        <family val="2"/>
      </rPr>
      <t>Patterns</t>
    </r>
    <r>
      <rPr>
        <sz val="11"/>
        <color theme="1"/>
        <rFont val="Arial"/>
        <family val="2"/>
      </rPr>
      <t xml:space="preserve">
▪  Macroscopic patterns are related to the nature of microscopic and atomic-level structure. (MS-PS1-2)</t>
    </r>
  </si>
  <si>
    <r>
      <rPr>
        <b/>
        <sz val="11"/>
        <color theme="1"/>
        <rFont val="Arial"/>
        <family val="2"/>
      </rPr>
      <t>Energy and Matter</t>
    </r>
    <r>
      <rPr>
        <sz val="11"/>
        <color theme="1"/>
        <rFont val="Arial"/>
        <family val="2"/>
      </rPr>
      <t xml:space="preserve">
▪  Matter is conserved because atoms are conserved in physical and chemical processes. (MS-PS1-5)</t>
    </r>
  </si>
  <si>
    <r>
      <rPr>
        <b/>
        <sz val="11"/>
        <color theme="1"/>
        <rFont val="Arial"/>
        <family val="2"/>
      </rPr>
      <t>Energy and Matter</t>
    </r>
    <r>
      <rPr>
        <sz val="11"/>
        <color theme="1"/>
        <rFont val="Arial"/>
        <family val="2"/>
      </rPr>
      <t xml:space="preserve">
▪  The transfer of energy can be tracked as energy flows through a designed or natural system. (MS-PS1-6)</t>
    </r>
  </si>
  <si>
    <r>
      <rPr>
        <b/>
        <sz val="11"/>
        <color theme="1"/>
        <rFont val="Arial"/>
        <family val="2"/>
      </rPr>
      <t>PS1.B: Chemical Reactions</t>
    </r>
    <r>
      <rPr>
        <sz val="11"/>
        <color theme="1"/>
        <rFont val="Arial"/>
        <family val="2"/>
      </rPr>
      <t xml:space="preserve">
▪  Substances react chemically in characteristic ways.  In a chemical process, the atoms that make up the original substances are regrouped into different molecules, and these new substances have different properties from those of the reactants. (MS-PS1-5)</t>
    </r>
  </si>
  <si>
    <r>
      <rPr>
        <b/>
        <sz val="11"/>
        <color theme="1"/>
        <rFont val="Arial"/>
        <family val="2"/>
      </rPr>
      <t>PS1.B: Chemical Reactions</t>
    </r>
    <r>
      <rPr>
        <sz val="11"/>
        <color theme="1"/>
        <rFont val="Arial"/>
        <family val="2"/>
      </rPr>
      <t xml:space="preserve">
▪  The total number of each type of atom is conserved, and thus the mass does not change. (MS-PS1-5)</t>
    </r>
  </si>
  <si>
    <r>
      <rPr>
        <b/>
        <sz val="11"/>
        <color theme="1"/>
        <rFont val="Arial"/>
        <family val="2"/>
      </rPr>
      <t>PS1.B: Chemical Reactions</t>
    </r>
    <r>
      <rPr>
        <sz val="11"/>
        <color theme="1"/>
        <rFont val="Arial"/>
        <family val="2"/>
      </rPr>
      <t xml:space="preserve">
▪  Some chemical reactions release energy, others store energy.
(MS-PS1-6)</t>
    </r>
  </si>
  <si>
    <r>
      <rPr>
        <b/>
        <sz val="11"/>
        <color theme="1"/>
        <rFont val="Arial"/>
        <family val="2"/>
      </rPr>
      <t>ETS1.B: Developing Possible Solutions</t>
    </r>
    <r>
      <rPr>
        <sz val="11"/>
        <color theme="1"/>
        <rFont val="Arial"/>
        <family val="2"/>
      </rPr>
      <t xml:space="preserve">
▪  A solution needs to be tested, and then modified on the basis of the test results, in order to improve it. (secondary to MS-PS1-6)</t>
    </r>
  </si>
  <si>
    <r>
      <rPr>
        <b/>
        <sz val="11"/>
        <color theme="1"/>
        <rFont val="Arial"/>
        <family val="2"/>
      </rPr>
      <t>ETS1.C: Optimizing the Design Solution</t>
    </r>
    <r>
      <rPr>
        <sz val="11"/>
        <color theme="1"/>
        <rFont val="Arial"/>
        <family val="2"/>
      </rPr>
      <t xml:space="preserve">
▪  The iterative process of testing the most promising solutions and modifying what is proposed on the basis of the test results leads to greater refinement and ultimately to an optimal solution. (secondary to MS-PS1-6)</t>
    </r>
  </si>
  <si>
    <r>
      <rPr>
        <b/>
        <sz val="11"/>
        <color theme="1"/>
        <rFont val="Arial"/>
        <family val="2"/>
      </rPr>
      <t>ETS1.C: Optimizing the Design Solution</t>
    </r>
    <r>
      <rPr>
        <sz val="11"/>
        <color theme="1"/>
        <rFont val="Arial"/>
        <family val="2"/>
      </rPr>
      <t xml:space="preserve">
▪  Although one design may not perform the best across all tests, identifying the characteristics of the design that performed the best in each test can provide useful information for the redesign process—that is, some of the characteristics may be incorporated into the new design. (secondary to MS-PS1-6)</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</si>
  <si>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6–8 builds on K–5 experiences and progresses to include constructing explanations and designing solutions supported by multiple sources of evidence consistent with scientific knowledge, principles, and theories.</t>
    </r>
    <r>
      <rPr>
        <sz val="11"/>
        <color theme="1"/>
        <rFont val="Arial"/>
        <family val="2"/>
      </rPr>
      <t xml:space="preserve">
▪  Undertake a design project, engaging in the design cycle, to construct and/or implement a solution that meets specific design criteria and constraints. (MS- PS1-6)</t>
    </r>
  </si>
  <si>
    <r>
      <rPr>
        <b/>
        <sz val="11"/>
        <color theme="1"/>
        <rFont val="Arial"/>
        <family val="2"/>
      </rPr>
      <t>PS2.A: Forces and Motion</t>
    </r>
    <r>
      <rPr>
        <sz val="11"/>
        <color theme="1"/>
        <rFont val="Arial"/>
        <family val="2"/>
      </rPr>
      <t xml:space="preserve">
▪  For any pair of interacting objects, the force exerted by the first object on the second object is equal in strength to the force that the second object exerts on the first, but in the opposite direction (Newton’s third law). (MS-PS2-1)</t>
    </r>
  </si>
  <si>
    <r>
      <rPr>
        <b/>
        <sz val="11"/>
        <color theme="1"/>
        <rFont val="Arial"/>
        <family val="2"/>
      </rPr>
      <t>Systems and System Models</t>
    </r>
    <r>
      <rPr>
        <sz val="11"/>
        <color theme="1"/>
        <rFont val="Arial"/>
        <family val="2"/>
      </rPr>
      <t xml:space="preserve">
▪  Models can be used to represent systems and their interactions—such as inputs, processes and outputs—and energy and matter flows within systems. (MS-PS2-1)</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</si>
  <si>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6–8 builds on K–5 experiences and progresses to include constructing explanations and designing solutions supported by multiple sources of evidence consistent with scientific ideas, principles, and theories.</t>
    </r>
    <r>
      <rPr>
        <sz val="11"/>
        <color theme="1"/>
        <rFont val="Arial"/>
        <family val="2"/>
      </rPr>
      <t xml:space="preserve">
▪  Apply scientific ideas or principles to design an object, tool, process or system. (MS-PS2-1)</t>
    </r>
  </si>
  <si>
    <r>
      <rPr>
        <b/>
        <sz val="11"/>
        <color theme="1"/>
        <rFont val="Arial"/>
        <family val="2"/>
      </rPr>
      <t>PS2.A: Forces and Motion</t>
    </r>
    <r>
      <rPr>
        <sz val="11"/>
        <color theme="1"/>
        <rFont val="Arial"/>
        <family val="2"/>
      </rPr>
      <t xml:space="preserve">
▪  The motion of an object is determined by the sum of the forces acting on it; if the total force on the object is not zero, its motion will change. The greater the mass of the object, the greater the force needed to achieve the same change in motion. For any given object, a larger force causes a larger change in motion. (MS-PS2-2)
</t>
    </r>
  </si>
  <si>
    <r>
      <rPr>
        <b/>
        <sz val="11"/>
        <color theme="1"/>
        <rFont val="Arial"/>
        <family val="2"/>
      </rPr>
      <t>PS2.A: Forces and Motion</t>
    </r>
    <r>
      <rPr>
        <sz val="11"/>
        <color theme="1"/>
        <rFont val="Arial"/>
        <family val="2"/>
      </rPr>
      <t xml:space="preserve">
▪  All positions of objects and the directions of forces and motions must be described in an arbitrarily chosen reference frame and arbitrarily chosen
units of size. In order to share information with other people, these choices must also be shared. (MS-PS2-2)</t>
    </r>
  </si>
  <si>
    <r>
      <rPr>
        <b/>
        <sz val="11"/>
        <color theme="1"/>
        <rFont val="Arial"/>
        <family val="2"/>
      </rPr>
      <t>Planning and Carrying Out Investigations</t>
    </r>
    <r>
      <rPr>
        <sz val="11"/>
        <color theme="1"/>
        <rFont val="Arial"/>
        <family val="2"/>
      </rPr>
      <t xml:space="preserve">
</t>
    </r>
    <r>
      <rPr>
        <i/>
        <sz val="11"/>
        <color theme="1"/>
        <rFont val="Arial"/>
        <family val="2"/>
      </rPr>
      <t>Planning and carrying out investigations to answer questions or test solutions to problems in 6–8 builds on K–5 experiences and progresses to include investigations that use multiple variables and provide evidence to support explanations or design solutions</t>
    </r>
    <r>
      <rPr>
        <sz val="11"/>
        <color theme="1"/>
        <rFont val="Arial"/>
        <family val="2"/>
      </rPr>
      <t>.
▪  Plan an investigation individually and collaboratively, and in the design: identify independent and dependent variables and controls, what tools are needed to do the gathering, how measurements will be recorded, and how many data are needed to support a claim. (MS-PS2-2)</t>
    </r>
  </si>
  <si>
    <r>
      <rPr>
        <b/>
        <sz val="11"/>
        <color theme="1"/>
        <rFont val="Arial"/>
        <family val="2"/>
      </rPr>
      <t>Stability and Change</t>
    </r>
    <r>
      <rPr>
        <sz val="11"/>
        <color theme="1"/>
        <rFont val="Arial"/>
        <family val="2"/>
      </rPr>
      <t xml:space="preserve">
▪  Explanations of stability and change in natural or designed systems can be constructed by examining the changes over time and forces at different scales. (MS-PS2-2)</t>
    </r>
  </si>
  <si>
    <r>
      <rPr>
        <b/>
        <sz val="11"/>
        <color theme="1"/>
        <rFont val="Arial"/>
        <family val="2"/>
      </rPr>
      <t>Developing and Using Models</t>
    </r>
    <r>
      <rPr>
        <sz val="11"/>
        <color theme="1"/>
        <rFont val="Arial"/>
        <family val="2"/>
      </rPr>
      <t xml:space="preserve">
</t>
    </r>
    <r>
      <rPr>
        <i/>
        <sz val="11"/>
        <color theme="1"/>
        <rFont val="Arial"/>
        <family val="2"/>
      </rPr>
      <t>Modeling in 6–8 builds on K–5 and progresses to developing, using and revising models to describe, test, and predict more abstract phenomena and design systems.</t>
    </r>
    <r>
      <rPr>
        <sz val="11"/>
        <color theme="1"/>
        <rFont val="Arial"/>
        <family val="2"/>
      </rPr>
      <t xml:space="preserve">
▪  Develop a model to describe unobservable mechanisms. (MS-PS1-5)</t>
    </r>
  </si>
  <si>
    <r>
      <rPr>
        <b/>
        <sz val="11"/>
        <color theme="1"/>
        <rFont val="Arial"/>
        <family val="2"/>
      </rPr>
      <t>PS2.B: Types of Interactions</t>
    </r>
    <r>
      <rPr>
        <sz val="11"/>
        <color theme="1"/>
        <rFont val="Arial"/>
        <family val="2"/>
      </rPr>
      <t xml:space="preserve">
▪  Forces that act at a distance (electric, magnetic, and gravitational) can be explained by fields that extend through space and can be mapped by their
effect on a test object (a charged object, or a ball, respectively). (MS-PS2-5)</t>
    </r>
  </si>
  <si>
    <r>
      <rPr>
        <b/>
        <sz val="11"/>
        <color theme="1"/>
        <rFont val="Arial"/>
        <family val="2"/>
      </rPr>
      <t>PS2.B: Types of Interactions</t>
    </r>
    <r>
      <rPr>
        <sz val="11"/>
        <color theme="1"/>
        <rFont val="Arial"/>
        <family val="2"/>
      </rPr>
      <t xml:space="preserve">
▪  Electric and magnetic (electromagnetic) forces can be attractive or repulsive, and their sizes depend on the magnitudes of the charges, currents, or magnetic strengths involved and on the distances between the interacting objects. (MS-PS2-3)</t>
    </r>
  </si>
  <si>
    <r>
      <rPr>
        <b/>
        <sz val="11"/>
        <color theme="1"/>
        <rFont val="Arial"/>
        <family val="2"/>
      </rPr>
      <t>PS2.B: Types of Interactions</t>
    </r>
    <r>
      <rPr>
        <sz val="11"/>
        <color theme="1"/>
        <rFont val="Arial"/>
        <family val="2"/>
      </rPr>
      <t xml:space="preserve">
▪  Gravitational forces are always attractive. There is a gravitational force between any two masses, but it is very small except when one or both of the objects have large mass—e.g., Earth and the sun. (MS-PS2-4)</t>
    </r>
  </si>
  <si>
    <t>MS-PS2-3: Ask questions about data to determine the factors that affect the strength of electric and magnetic forces.</t>
  </si>
  <si>
    <t>MS-PS2-2: Plan an investigation to provide evidence that the change in an object’s motion depends on the sum of the forces on the object and the mass of the object.</t>
  </si>
  <si>
    <t>MS-PS2-1: Apply Newton’s Third Law to design a solution to a problem involving the motion of two colliding objects.</t>
  </si>
  <si>
    <t>MS-PS1-6:   Undertake a design project to construct, test, and modify a device that either releases or absorbs thermal energy by chemical processes.</t>
  </si>
  <si>
    <r>
      <rPr>
        <b/>
        <sz val="11"/>
        <color theme="1"/>
        <rFont val="Arial"/>
        <family val="2"/>
      </rPr>
      <t>Asking Questions and Defining Problems</t>
    </r>
    <r>
      <rPr>
        <sz val="11"/>
        <color theme="1"/>
        <rFont val="Arial"/>
        <family val="2"/>
      </rPr>
      <t xml:space="preserve">
</t>
    </r>
    <r>
      <rPr>
        <i/>
        <sz val="11"/>
        <color theme="1"/>
        <rFont val="Arial"/>
        <family val="2"/>
      </rPr>
      <t>Asking questions and defining problems in grades 6–8 builds from grades
K–5 experiences and progresses to specifying relationships between variables, and clarifying arguments and models.</t>
    </r>
    <r>
      <rPr>
        <sz val="11"/>
        <color theme="1"/>
        <rFont val="Arial"/>
        <family val="2"/>
      </rPr>
      <t xml:space="preserve">
▪  Ask questions that can be investigated within the scope of the classroom, outdoor environment, and museums and other public facilities with available resources and, when appropriate, frame a hypothesis based on observations and scientific principles. (MS-PS2-3)</t>
    </r>
  </si>
  <si>
    <r>
      <rPr>
        <b/>
        <sz val="11"/>
        <color theme="1"/>
        <rFont val="Arial"/>
        <family val="2"/>
      </rPr>
      <t>Cause and Effect</t>
    </r>
    <r>
      <rPr>
        <sz val="11"/>
        <color theme="1"/>
        <rFont val="Arial"/>
        <family val="2"/>
      </rPr>
      <t xml:space="preserve">
▪  Cause and effect relationships may be used to predict phenomena in natural or
designed systems. (MS-PS2-3)</t>
    </r>
  </si>
  <si>
    <r>
      <rPr>
        <b/>
        <sz val="11"/>
        <color theme="1"/>
        <rFont val="Arial"/>
        <family val="2"/>
      </rPr>
      <t>Cause and Effect</t>
    </r>
    <r>
      <rPr>
        <sz val="11"/>
        <color theme="1"/>
        <rFont val="Arial"/>
        <family val="2"/>
      </rPr>
      <t xml:space="preserve">
▪  Cause and effect relationships may be used to predict phenomena in natural or
designed systems. (MS-PS2-5)</t>
    </r>
  </si>
  <si>
    <r>
      <rPr>
        <b/>
        <sz val="11"/>
        <color theme="1"/>
        <rFont val="Arial"/>
        <family val="2"/>
      </rPr>
      <t>Systems and System Models</t>
    </r>
    <r>
      <rPr>
        <sz val="11"/>
        <color theme="1"/>
        <rFont val="Arial"/>
        <family val="2"/>
      </rPr>
      <t xml:space="preserve">
▪  Models can be used to represent systems and their interactions—such as inputs, processes and outputs—and energy and matter flows within systems. (MS-PS2-4)</t>
    </r>
  </si>
  <si>
    <r>
      <rPr>
        <b/>
        <sz val="11"/>
        <color theme="1"/>
        <rFont val="Arial"/>
        <family val="2"/>
      </rPr>
      <t>Planning and Carrying Out Investigations</t>
    </r>
    <r>
      <rPr>
        <sz val="11"/>
        <color theme="1"/>
        <rFont val="Arial"/>
        <family val="2"/>
      </rPr>
      <t xml:space="preserve">
</t>
    </r>
    <r>
      <rPr>
        <i/>
        <sz val="11"/>
        <color theme="1"/>
        <rFont val="Arial"/>
        <family val="2"/>
      </rPr>
      <t>Planning and carrying out investigations to answer questions or test solutions to problems in 6–8 builds on K–5 experiences and progresses to include investigations that use multiple variables and provide evidence to support explanations or design solutions.</t>
    </r>
    <r>
      <rPr>
        <sz val="11"/>
        <color theme="1"/>
        <rFont val="Arial"/>
        <family val="2"/>
      </rPr>
      <t xml:space="preserve">
▪  Conduct an investigation and evaluate the experimental design to produce data to serve as the basis for evidence that can meet the goals of the investigation. (MS-PS2-5)</t>
    </r>
  </si>
  <si>
    <r>
      <rPr>
        <b/>
        <sz val="11"/>
        <color theme="1"/>
        <rFont val="Arial"/>
        <family val="2"/>
      </rPr>
      <t>Engaging in Argument from Evidence</t>
    </r>
    <r>
      <rPr>
        <sz val="11"/>
        <color theme="1"/>
        <rFont val="Arial"/>
        <family val="2"/>
      </rPr>
      <t xml:space="preserve">
</t>
    </r>
    <r>
      <rPr>
        <i/>
        <sz val="11"/>
        <color theme="1"/>
        <rFont val="Arial"/>
        <family val="2"/>
      </rPr>
      <t>Engaging in argument from evidence in 6–8 builds from K–5 experiences and progresses to constructing a convincing argument that supports or
refutes claims for either explanations or solutions about the natural and
designed world.</t>
    </r>
    <r>
      <rPr>
        <sz val="11"/>
        <color theme="1"/>
        <rFont val="Arial"/>
        <family val="2"/>
      </rPr>
      <t xml:space="preserve">
▪  Construct and present oral and written arguments supported by empirical evidence and scientific reasoning to support or refute an explanation or a model for a phenomenon or a solution to a problem. (MS-PS2-4)</t>
    </r>
  </si>
  <si>
    <t>Energy</t>
  </si>
  <si>
    <r>
      <rPr>
        <b/>
        <sz val="11"/>
        <color theme="1"/>
        <rFont val="Arial"/>
        <family val="2"/>
      </rPr>
      <t>PS3.A: Definitions of Energy</t>
    </r>
    <r>
      <rPr>
        <sz val="11"/>
        <color theme="1"/>
        <rFont val="Arial"/>
        <family val="2"/>
      </rPr>
      <t xml:space="preserve">
▪  Motion energy is properly called kinetic energy; it is proportional to the mass of the moving object and grows with the square of its speed. (MS-PS3-1)</t>
    </r>
  </si>
  <si>
    <r>
      <rPr>
        <b/>
        <sz val="11"/>
        <color theme="1"/>
        <rFont val="Arial"/>
        <family val="2"/>
      </rPr>
      <t>Scale, Proportion, and Quantity</t>
    </r>
    <r>
      <rPr>
        <sz val="11"/>
        <color theme="1"/>
        <rFont val="Arial"/>
        <family val="2"/>
      </rPr>
      <t xml:space="preserve">
▪  Proportional relationships (e.g. speed as the ratio of distance traveled to
time taken) among different types of quantities provide information about the magnitude of properties and processes. (MS-PS3-1)</t>
    </r>
  </si>
  <si>
    <r>
      <rPr>
        <b/>
        <sz val="11"/>
        <color theme="1"/>
        <rFont val="Arial"/>
        <family val="2"/>
      </rPr>
      <t>Scale, Proportion, and Quantity</t>
    </r>
    <r>
      <rPr>
        <sz val="11"/>
        <color theme="1"/>
        <rFont val="Arial"/>
        <family val="2"/>
      </rPr>
      <t xml:space="preserve">
▪  Proportional relationships (e.g. speed as the ratio of distance traveled to
time taken) among different types of quantities provide information about the magnitude of properties and processes. (MS-PS3-4)</t>
    </r>
  </si>
  <si>
    <r>
      <rPr>
        <b/>
        <sz val="11"/>
        <color theme="1"/>
        <rFont val="Arial"/>
        <family val="2"/>
      </rPr>
      <t>Systems and System Models</t>
    </r>
    <r>
      <rPr>
        <sz val="11"/>
        <color theme="1"/>
        <rFont val="Arial"/>
        <family val="2"/>
      </rPr>
      <t xml:space="preserve">
▪  Models can be used to represent systems and their interactions – such
as inputs, processes, and outputs – and energy and matter flows within systems. (MS-PS3-2)</t>
    </r>
  </si>
  <si>
    <r>
      <rPr>
        <b/>
        <sz val="11"/>
        <color theme="1"/>
        <rFont val="Arial"/>
        <family val="2"/>
      </rPr>
      <t>Energy and Matter</t>
    </r>
    <r>
      <rPr>
        <sz val="11"/>
        <color theme="1"/>
        <rFont val="Arial"/>
        <family val="2"/>
      </rPr>
      <t xml:space="preserve">
▪  The transfer of energy can be tracked as energy flows through a designed or natural system. (MS-PS3-3)</t>
    </r>
  </si>
  <si>
    <r>
      <rPr>
        <b/>
        <sz val="11"/>
        <color theme="1"/>
        <rFont val="Arial"/>
        <family val="2"/>
      </rPr>
      <t>Energy and Matter</t>
    </r>
    <r>
      <rPr>
        <sz val="11"/>
        <color theme="1"/>
        <rFont val="Arial"/>
        <family val="2"/>
      </rPr>
      <t xml:space="preserve">
▪  Energy may take different forms (e.g. energy in fields, thermal energy, energy of motion). (MS-PS3-5)</t>
    </r>
  </si>
  <si>
    <r>
      <rPr>
        <b/>
        <sz val="11"/>
        <color theme="1"/>
        <rFont val="Arial"/>
        <family val="2"/>
      </rPr>
      <t>Analyzing and Interpreting Data</t>
    </r>
    <r>
      <rPr>
        <sz val="11"/>
        <color theme="1"/>
        <rFont val="Arial"/>
        <family val="2"/>
      </rPr>
      <t xml:space="preserve">
</t>
    </r>
    <r>
      <rPr>
        <i/>
        <sz val="11"/>
        <color theme="1"/>
        <rFont val="Arial"/>
        <family val="2"/>
      </rPr>
      <t>Analyzing data in 6–8 builds on K–5 and progresses to extending quantitative analysis to investigations, distinguishing between correlation and causation,
and basic statistical techniques of data and error analysis.</t>
    </r>
    <r>
      <rPr>
        <sz val="11"/>
        <color theme="1"/>
        <rFont val="Arial"/>
        <family val="2"/>
      </rPr>
      <t xml:space="preserve">
▪  Construct and interpret graphical displays of data to identify linear and nonlinear relationships. (MS-PS3-1)</t>
    </r>
  </si>
  <si>
    <r>
      <rPr>
        <b/>
        <sz val="11"/>
        <color theme="1"/>
        <rFont val="Arial"/>
        <family val="2"/>
      </rPr>
      <t>PS3.A: Definitions of Energy</t>
    </r>
    <r>
      <rPr>
        <sz val="11"/>
        <color theme="1"/>
        <rFont val="Arial"/>
        <family val="2"/>
      </rPr>
      <t xml:space="preserve">
▪  A system of objects may also contain stored (potential) energy, depending on their relative positions. (MS-PS3-2)</t>
    </r>
  </si>
  <si>
    <r>
      <rPr>
        <b/>
        <sz val="11"/>
        <color theme="1"/>
        <rFont val="Arial"/>
        <family val="2"/>
      </rPr>
      <t>PS3.A: Definitions of Energy</t>
    </r>
    <r>
      <rPr>
        <sz val="11"/>
        <color theme="1"/>
        <rFont val="Arial"/>
        <family val="2"/>
      </rPr>
      <t xml:space="preserve">
▪  Temperature is a measure of the average kinetic energy of particles of matter. The relationship between the temperature and the total energy of a system
depends on the types, states, and amounts of matter present. (MS-PS3-3)</t>
    </r>
  </si>
  <si>
    <r>
      <rPr>
        <b/>
        <sz val="11"/>
        <color theme="1"/>
        <rFont val="Arial"/>
        <family val="2"/>
      </rPr>
      <t>PS3.A: Definitions of Energy</t>
    </r>
    <r>
      <rPr>
        <sz val="11"/>
        <color theme="1"/>
        <rFont val="Arial"/>
        <family val="2"/>
      </rPr>
      <t xml:space="preserve">
▪  Temperature is a measure of the average kinetic energy of particles of matter. The relationship between the temperature and the total energy of a system
depends on the types, states, and amounts of matter present. (MS-PS3-4)</t>
    </r>
  </si>
  <si>
    <r>
      <rPr>
        <b/>
        <sz val="11"/>
        <color theme="1"/>
        <rFont val="Arial"/>
        <family val="2"/>
      </rPr>
      <t>PS3.C: Relationship Between Energy and Forces</t>
    </r>
    <r>
      <rPr>
        <sz val="11"/>
        <color theme="1"/>
        <rFont val="Arial"/>
        <family val="2"/>
      </rPr>
      <t xml:space="preserve">
▪  When two objects interact, each one exerts a force on the other that can cause energy to be transferred to or from the object. (MS-PS3-2)</t>
    </r>
  </si>
  <si>
    <r>
      <rPr>
        <b/>
        <sz val="11"/>
        <color theme="1"/>
        <rFont val="Arial"/>
        <family val="2"/>
      </rPr>
      <t>Developing and Using Models</t>
    </r>
    <r>
      <rPr>
        <sz val="11"/>
        <color theme="1"/>
        <rFont val="Arial"/>
        <family val="2"/>
      </rPr>
      <t xml:space="preserve">
</t>
    </r>
    <r>
      <rPr>
        <i/>
        <sz val="11"/>
        <color theme="1"/>
        <rFont val="Arial"/>
        <family val="2"/>
      </rPr>
      <t>Modeling in 6–8 builds on K–5 and progresses to developing, using and revising models to describe, test, and predict more abstract phenomena and
design systems.</t>
    </r>
    <r>
      <rPr>
        <sz val="11"/>
        <color theme="1"/>
        <rFont val="Arial"/>
        <family val="2"/>
      </rPr>
      <t xml:space="preserve">
▪  Develop a model to describe unobservable mechanisms. (MS-PS3-2)</t>
    </r>
  </si>
  <si>
    <r>
      <rPr>
        <b/>
        <sz val="11"/>
        <color theme="1"/>
        <rFont val="Arial"/>
        <family val="2"/>
      </rPr>
      <t>PS3.B: Conservation of Energy and Energy Transfer</t>
    </r>
    <r>
      <rPr>
        <sz val="11"/>
        <color theme="1"/>
        <rFont val="Arial"/>
        <family val="2"/>
      </rPr>
      <t xml:space="preserve">
▪  Energy is spontaneously transferred out of hotter regions or objects and into colder ones. (MS-PS3-3)</t>
    </r>
  </si>
  <si>
    <r>
      <rPr>
        <b/>
        <sz val="11"/>
        <color theme="1"/>
        <rFont val="Arial"/>
        <family val="2"/>
      </rPr>
      <t>PS3.B: Conservation of Energy and Energy Transfer</t>
    </r>
    <r>
      <rPr>
        <sz val="11"/>
        <color theme="1"/>
        <rFont val="Arial"/>
        <family val="2"/>
      </rPr>
      <t xml:space="preserve">
▪  The amount of energy transfer needed to change the temperature of a matter sample by a given amount depends on the nature of the matter, the size of the sample, and the environment. (MS-PS3-4)</t>
    </r>
  </si>
  <si>
    <r>
      <rPr>
        <b/>
        <sz val="11"/>
        <color theme="1"/>
        <rFont val="Arial"/>
        <family val="2"/>
      </rPr>
      <t>PS3.B: Conservation of Energy and Energy Transfer</t>
    </r>
    <r>
      <rPr>
        <sz val="11"/>
        <color theme="1"/>
        <rFont val="Arial"/>
        <family val="2"/>
      </rPr>
      <t xml:space="preserve">
▪  When the motion energy of an object changes, there is inevitably some other change in energy at the same time. (MS-PS3-5)</t>
    </r>
  </si>
  <si>
    <r>
      <rPr>
        <b/>
        <sz val="11"/>
        <color theme="1"/>
        <rFont val="Arial"/>
        <family val="2"/>
      </rPr>
      <t>ETS1.A: Defining and Delimiting an Engineering Problem</t>
    </r>
    <r>
      <rPr>
        <sz val="11"/>
        <color theme="1"/>
        <rFont val="Arial"/>
        <family val="2"/>
      </rPr>
      <t xml:space="preserve">
▪  The more precisely a design task’s criteria and constraints can be defined, the more likely it is that the designed solution will be successful. Specification of constraints includes consideration of scientific principles and other relevant knowledge that is likely to limit possible solutions. (secondary to MS-PS3-3)</t>
    </r>
  </si>
  <si>
    <r>
      <rPr>
        <b/>
        <sz val="11"/>
        <color theme="1"/>
        <rFont val="Arial"/>
        <family val="2"/>
      </rPr>
      <t>ETS1.B: Developing Possible Solutions</t>
    </r>
    <r>
      <rPr>
        <sz val="11"/>
        <color theme="1"/>
        <rFont val="Arial"/>
        <family val="2"/>
      </rPr>
      <t xml:space="preserve">
▪  A solution needs to be tested, and then modified on the basis of the test results in order to improve it. There are systematic processes for evaluating solutions with respect to how well they meet criteria and constraints of a problem. (secondary to MS-PS3-3)</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</si>
  <si>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6–8 builds on K–5 experiences and progresses to include constructing explanations and
designing solutions supported by multiple sources of evidence consistent with
scientific ideas, principles, and theories.</t>
    </r>
    <r>
      <rPr>
        <sz val="11"/>
        <color theme="1"/>
        <rFont val="Arial"/>
        <family val="2"/>
      </rPr>
      <t xml:space="preserve">
▪  Apply scientific ideas or principles to design, construct, and test a design of an object, tool, process or system. (MS-PS3-3)</t>
    </r>
  </si>
  <si>
    <r>
      <rPr>
        <b/>
        <sz val="11"/>
        <color theme="1"/>
        <rFont val="Arial"/>
        <family val="2"/>
      </rPr>
      <t>Planning and Carrying Out Investigations</t>
    </r>
    <r>
      <rPr>
        <sz val="11"/>
        <color theme="1"/>
        <rFont val="Arial"/>
        <family val="2"/>
      </rPr>
      <t xml:space="preserve">
</t>
    </r>
    <r>
      <rPr>
        <i/>
        <sz val="11"/>
        <color theme="1"/>
        <rFont val="Arial"/>
        <family val="2"/>
      </rPr>
      <t>Planning and carrying out investigations to answer questions or test solutions to problems in 6–8 builds on K–5 experiences and progresses to include
investigations that use multiple variables and provide evidence to support
explanations or design solutions</t>
    </r>
    <r>
      <rPr>
        <sz val="11"/>
        <color theme="1"/>
        <rFont val="Arial"/>
        <family val="2"/>
      </rPr>
      <t>.
▪  Plan an investigation individually and collaboratively, and in the design:
identify independent and dependent variables and controls, what tools
are needed to do the gathering, how measurements will be recorded, and how many data are needed to support a claim. (MS-PS3-4)</t>
    </r>
  </si>
  <si>
    <r>
      <rPr>
        <b/>
        <sz val="11"/>
        <color theme="1"/>
        <rFont val="Arial"/>
        <family val="2"/>
      </rPr>
      <t>Engaging in Argument from Evidence</t>
    </r>
    <r>
      <rPr>
        <sz val="11"/>
        <color theme="1"/>
        <rFont val="Arial"/>
        <family val="2"/>
      </rPr>
      <t xml:space="preserve">
</t>
    </r>
    <r>
      <rPr>
        <i/>
        <sz val="11"/>
        <color theme="1"/>
        <rFont val="Arial"/>
        <family val="2"/>
      </rPr>
      <t>Engaging in argument from evidence in 6–8 builds on K–5 experiences and progresses to constructing a convincing argument that supports or refutes
claims for either explanations or solutions about the natural and designed
worlds.</t>
    </r>
    <r>
      <rPr>
        <sz val="11"/>
        <color theme="1"/>
        <rFont val="Arial"/>
        <family val="2"/>
      </rPr>
      <t xml:space="preserve">
▪  Construct, use, and present oral and written arguments supported by empirical evidence and scientific reasoning to support or refute an explanation or a model for a phenomenon. (MS-PS3-5)</t>
    </r>
  </si>
  <si>
    <t xml:space="preserve">MS-PS3-5:  Construct, use, and present arguments to support the claim that when the kinetic energy of an object changes, energy is transferred to or from the object. </t>
  </si>
  <si>
    <t>MS-PS3-3:  Apply scientific principles to design, construct, and test a device that either minimizes or maximizes thermal energy transfer.</t>
  </si>
  <si>
    <t xml:space="preserve">MS-PS3-1:  Construct and interpret graphical displays of data to describe the relationships of kinetic energy to the mass of an object and to the speed of an object. </t>
  </si>
  <si>
    <t xml:space="preserve">MS-PS4-1:  Use mathematical representations to describe a simple model for waves that includes how the amplitude of a wave is related to the energy in a wave. </t>
  </si>
  <si>
    <r>
      <rPr>
        <b/>
        <sz val="11"/>
        <color theme="1"/>
        <rFont val="Arial"/>
        <family val="2"/>
      </rPr>
      <t>PS4.A: Wave Properties</t>
    </r>
    <r>
      <rPr>
        <sz val="11"/>
        <color theme="1"/>
        <rFont val="Arial"/>
        <family val="2"/>
      </rPr>
      <t xml:space="preserve">
▪  A sound wave needs a medium through which it is transmitted. (MS-PS4-2)</t>
    </r>
  </si>
  <si>
    <r>
      <rPr>
        <b/>
        <sz val="11"/>
        <color theme="1"/>
        <rFont val="Arial"/>
        <family val="2"/>
      </rPr>
      <t>PS4.A: Wave Properties</t>
    </r>
    <r>
      <rPr>
        <sz val="11"/>
        <color theme="1"/>
        <rFont val="Arial"/>
        <family val="2"/>
      </rPr>
      <t xml:space="preserve">
▪  A simple wave has a repeating pattern with a specific wavelength, frequency, and amplitude. (MS-PS4-1)</t>
    </r>
  </si>
  <si>
    <r>
      <rPr>
        <b/>
        <sz val="11"/>
        <color theme="1"/>
        <rFont val="Arial"/>
        <family val="2"/>
      </rPr>
      <t>Using Mathematics and Computational Thinking</t>
    </r>
    <r>
      <rPr>
        <sz val="11"/>
        <color theme="1"/>
        <rFont val="Arial"/>
        <family val="2"/>
      </rPr>
      <t xml:space="preserve"> </t>
    </r>
    <r>
      <rPr>
        <i/>
        <sz val="11"/>
        <color theme="1"/>
        <rFont val="Arial"/>
        <family val="2"/>
      </rPr>
      <t>Mathematical and computational thinking at the 6–8 level builds on K–5 and progresses to identifying patterns in large data sets and using mathematical concepts to support explanations and arguments.</t>
    </r>
    <r>
      <rPr>
        <sz val="11"/>
        <color theme="1"/>
        <rFont val="Arial"/>
        <family val="2"/>
      </rPr>
      <t xml:space="preserve">
▪  Use mathematical representations to describe and/or support scientific conclusions and design solutions. (MS-PS4-1)</t>
    </r>
  </si>
  <si>
    <r>
      <rPr>
        <b/>
        <sz val="11"/>
        <color theme="1"/>
        <rFont val="Arial"/>
        <family val="2"/>
      </rPr>
      <t>Patterns</t>
    </r>
    <r>
      <rPr>
        <sz val="11"/>
        <color theme="1"/>
        <rFont val="Arial"/>
        <family val="2"/>
      </rPr>
      <t xml:space="preserve">
▪  Graphs and charts can be used to identify patterns in data. (MS-PS4-1)</t>
    </r>
  </si>
  <si>
    <r>
      <rPr>
        <b/>
        <sz val="11"/>
        <color theme="1"/>
        <rFont val="Arial"/>
        <family val="2"/>
      </rPr>
      <t>PS4.B: Electromagnetic Radiation</t>
    </r>
    <r>
      <rPr>
        <sz val="11"/>
        <color theme="1"/>
        <rFont val="Arial"/>
        <family val="2"/>
      </rPr>
      <t xml:space="preserve">
▪  When light shines on an object, it is reflected, absorbed, or transmitted through the object, depending on the object’s material and the frequency (color) of the light. (MS-PS4-2)
</t>
    </r>
  </si>
  <si>
    <r>
      <rPr>
        <b/>
        <sz val="11"/>
        <color theme="1"/>
        <rFont val="Arial"/>
        <family val="2"/>
      </rPr>
      <t>PS4.B: Electromagnetic Radiation</t>
    </r>
    <r>
      <rPr>
        <sz val="11"/>
        <color theme="1"/>
        <rFont val="Arial"/>
        <family val="2"/>
      </rPr>
      <t xml:space="preserve">
▪  The path that light travels can be traced as straight lines, except at surfaces between different transparent materials (e.g., air and water, air and glass) where the light path bends. (MS-PS4-2)</t>
    </r>
  </si>
  <si>
    <r>
      <rPr>
        <b/>
        <sz val="11"/>
        <color theme="1"/>
        <rFont val="Arial"/>
        <family val="2"/>
      </rPr>
      <t>PS4.C: Information Technologies and Instrumentation</t>
    </r>
    <r>
      <rPr>
        <sz val="11"/>
        <color theme="1"/>
        <rFont val="Arial"/>
        <family val="2"/>
      </rPr>
      <t xml:space="preserve">
▪  Digitized signals (sent as wave pulses) are a more reliable way to encode and transmit information. (MS-PS4-3)</t>
    </r>
  </si>
  <si>
    <r>
      <rPr>
        <b/>
        <sz val="11"/>
        <color theme="1"/>
        <rFont val="Arial"/>
        <family val="2"/>
      </rPr>
      <t>PS4.B: Electromagnetic Radiation</t>
    </r>
    <r>
      <rPr>
        <sz val="11"/>
        <color theme="1"/>
        <rFont val="Arial"/>
        <family val="2"/>
      </rPr>
      <t xml:space="preserve">
▪  However, because light can travel through space, it cannot be a matter wave, like sound or water waves. (MS-PS4-2)</t>
    </r>
  </si>
  <si>
    <r>
      <rPr>
        <b/>
        <sz val="11"/>
        <color theme="1"/>
        <rFont val="Arial"/>
        <family val="2"/>
      </rPr>
      <t>PS4.B: Electromagnetic Radiation</t>
    </r>
    <r>
      <rPr>
        <sz val="11"/>
        <color theme="1"/>
        <rFont val="Arial"/>
        <family val="2"/>
      </rPr>
      <t xml:space="preserve">
▪  A wave model of light is useful for explaining brightness, color, and the frequency-dependent bending of light at a surface between media. (MS-PS4-2)</t>
    </r>
  </si>
  <si>
    <t>MS-PS4-2:  Develop and use a model to describe that waves are reflected, absorbed, or transmitted through various materials.</t>
  </si>
  <si>
    <r>
      <rPr>
        <b/>
        <sz val="11"/>
        <color theme="1"/>
        <rFont val="Arial"/>
        <family val="2"/>
      </rPr>
      <t>Developing and Using Models</t>
    </r>
    <r>
      <rPr>
        <sz val="11"/>
        <color theme="1"/>
        <rFont val="Arial"/>
        <family val="2"/>
      </rPr>
      <t xml:space="preserve">
</t>
    </r>
    <r>
      <rPr>
        <i/>
        <sz val="11"/>
        <color theme="1"/>
        <rFont val="Arial"/>
        <family val="2"/>
      </rPr>
      <t>Modeling in 6–8 builds on K–5 and progresses to developing, using, and revising models to describe, test, and predict more abstract phenomena and design systems.</t>
    </r>
    <r>
      <rPr>
        <sz val="11"/>
        <color theme="1"/>
        <rFont val="Arial"/>
        <family val="2"/>
      </rPr>
      <t xml:space="preserve">
▪  Develop and use a model to describe phenomena. (MS-PS4-2)</t>
    </r>
  </si>
  <si>
    <r>
      <rPr>
        <b/>
        <sz val="11"/>
        <color theme="1"/>
        <rFont val="Arial"/>
        <family val="2"/>
      </rPr>
      <t>Obtaining, Evaluating, and Communicating Information</t>
    </r>
    <r>
      <rPr>
        <sz val="11"/>
        <color theme="1"/>
        <rFont val="Arial"/>
        <family val="2"/>
      </rPr>
      <t xml:space="preserve">
</t>
    </r>
    <r>
      <rPr>
        <i/>
        <sz val="11"/>
        <color theme="1"/>
        <rFont val="Arial"/>
        <family val="2"/>
      </rPr>
      <t>Obtaining, evaluating, and communicating information in 6-8 builds on K-5 and progresses to evaluating the merit and validity of ideas
and methods</t>
    </r>
    <r>
      <rPr>
        <sz val="11"/>
        <color theme="1"/>
        <rFont val="Arial"/>
        <family val="2"/>
      </rPr>
      <t>.
▪  Integrate qualitative scientific and technical information in written text with that contained in media and visual displays to clarify claims and findings. (MS-PS4-3)</t>
    </r>
  </si>
  <si>
    <r>
      <rPr>
        <b/>
        <sz val="11"/>
        <color theme="1"/>
        <rFont val="Arial"/>
        <family val="2"/>
      </rPr>
      <t>Structure and Function</t>
    </r>
    <r>
      <rPr>
        <sz val="11"/>
        <color theme="1"/>
        <rFont val="Arial"/>
        <family val="2"/>
      </rPr>
      <t xml:space="preserve">
▪  Structures can be designed to serve particular functions by taking into account properties of different materials, and how materials can
be shaped and used. (MS-PS4-2)</t>
    </r>
  </si>
  <si>
    <r>
      <rPr>
        <b/>
        <sz val="11"/>
        <color theme="1"/>
        <rFont val="Arial"/>
        <family val="2"/>
      </rPr>
      <t>Structure and Function</t>
    </r>
    <r>
      <rPr>
        <sz val="11"/>
        <color theme="1"/>
        <rFont val="Arial"/>
        <family val="2"/>
      </rPr>
      <t xml:space="preserve">
▪  Structures can be designed to serve particular functions. (MS-PS4-3)</t>
    </r>
  </si>
  <si>
    <r>
      <rPr>
        <b/>
        <sz val="11"/>
        <color theme="1"/>
        <rFont val="Arial"/>
        <family val="2"/>
      </rPr>
      <t xml:space="preserve">ETS1.A: Defining and Delimiting Engineering Problems
</t>
    </r>
    <r>
      <rPr>
        <sz val="11"/>
        <color theme="1"/>
        <rFont val="Arial"/>
        <family val="2"/>
      </rPr>
      <t>▪  The more precisely a design task’s criteria and constraints can be defined, the more likely it is that the designed solution will be successful. Specification of constraints includes consideration of scientific principles and other relevant knowledge that are likely to limit possible solutions. (MS-ETS1-1)</t>
    </r>
  </si>
  <si>
    <r>
      <t xml:space="preserve">Asking Questions and Defining Problems
</t>
    </r>
    <r>
      <rPr>
        <i/>
        <sz val="11"/>
        <color theme="1"/>
        <rFont val="Arial"/>
        <family val="2"/>
      </rPr>
      <t>Asking questions and defining problems in grades 6–8 builds on grades K–5 experiences and progresses to specifying relationships between variables, and clarifying arguments and models.</t>
    </r>
    <r>
      <rPr>
        <b/>
        <sz val="11"/>
        <color theme="1"/>
        <rFont val="Arial"/>
        <family val="2"/>
      </rPr>
      <t xml:space="preserve">
</t>
    </r>
    <r>
      <rPr>
        <sz val="11"/>
        <color theme="1"/>
        <rFont val="Arial"/>
        <family val="2"/>
      </rPr>
      <t>▪  Define a design problem that can be solved through the development of an object, tool, process or system and includes multiple criteria and constraints, including scientific knowledge that may limit possible solutions. (MS-ETS1-1)</t>
    </r>
  </si>
  <si>
    <r>
      <rPr>
        <b/>
        <sz val="11"/>
        <color theme="1"/>
        <rFont val="Arial"/>
        <family val="2"/>
      </rPr>
      <t xml:space="preserve">Influence of Science, Engineering, and Technology on Society and the Natural World
</t>
    </r>
    <r>
      <rPr>
        <sz val="11"/>
        <color theme="1"/>
        <rFont val="Arial"/>
        <family val="2"/>
      </rPr>
      <t>▪  All human activity draws on natural resources and has both short and long-term consequences, positive as well as negative, for the health of people and the natural environment. (MS- ETS1-1)</t>
    </r>
  </si>
  <si>
    <r>
      <rPr>
        <b/>
        <sz val="11"/>
        <color theme="1"/>
        <rFont val="Arial"/>
        <family val="2"/>
      </rPr>
      <t>ETS1.B: Developing Possible Solutions</t>
    </r>
    <r>
      <rPr>
        <sz val="11"/>
        <color theme="1"/>
        <rFont val="Arial"/>
        <family val="2"/>
      </rPr>
      <t xml:space="preserve">
▪  There are systematic processes for evaluating solutions with respect to how well they meet the criteria and constraints of a problem. (MS-ETS1-2)</t>
    </r>
  </si>
  <si>
    <r>
      <rPr>
        <b/>
        <sz val="11"/>
        <color theme="1"/>
        <rFont val="Arial"/>
        <family val="2"/>
      </rPr>
      <t>Engaging in Argument from Evidence</t>
    </r>
    <r>
      <rPr>
        <sz val="11"/>
        <color theme="1"/>
        <rFont val="Arial"/>
        <family val="2"/>
      </rPr>
      <t xml:space="preserve">
</t>
    </r>
    <r>
      <rPr>
        <i/>
        <sz val="11"/>
        <color theme="1"/>
        <rFont val="Arial"/>
        <family val="2"/>
      </rPr>
      <t>Engaging in argument from evidence in 6–8 builds on K–5 experiences and progresses to constructing a convincing argument that supports or refutes claims for either explanations or solutions about the natural and designed world.</t>
    </r>
    <r>
      <rPr>
        <sz val="11"/>
        <color theme="1"/>
        <rFont val="Arial"/>
        <family val="2"/>
      </rPr>
      <t xml:space="preserve">
▪  Evaluate competing design solutions based on jointly developed and agreed-upon design criteria. (MS-ETS1-2)</t>
    </r>
  </si>
  <si>
    <r>
      <rPr>
        <b/>
        <sz val="11"/>
        <color theme="1"/>
        <rFont val="Arial"/>
        <family val="2"/>
      </rPr>
      <t>Influence of Science, Engineering, and Technology on Society and the Natural World</t>
    </r>
    <r>
      <rPr>
        <sz val="11"/>
        <color theme="1"/>
        <rFont val="Arial"/>
        <family val="2"/>
      </rPr>
      <t xml:space="preserve">
▪  The uses of technologies and limitations on their use are driven by individual or societal needs, desires, and values; by the findings of scientific research; and
by differences in such factors as climate, natural resources, and economic conditions. (MS-ETS1-1)</t>
    </r>
  </si>
  <si>
    <r>
      <rPr>
        <b/>
        <sz val="11"/>
        <color theme="1"/>
        <rFont val="Arial"/>
        <family val="2"/>
      </rPr>
      <t>ETS1.B: Developing Possible Solutions</t>
    </r>
    <r>
      <rPr>
        <sz val="11"/>
        <color theme="1"/>
        <rFont val="Arial"/>
        <family val="2"/>
      </rPr>
      <t xml:space="preserve">
▪  There are systematic processes for evaluating solutions with respect to how well they meet the criteria and constraints of a problem. (MS-ETS1-3)</t>
    </r>
  </si>
  <si>
    <r>
      <rPr>
        <b/>
        <sz val="11"/>
        <color theme="1"/>
        <rFont val="Arial"/>
        <family val="2"/>
      </rPr>
      <t>ETS1.B: Developing Possible Solutions</t>
    </r>
    <r>
      <rPr>
        <sz val="11"/>
        <color theme="1"/>
        <rFont val="Arial"/>
        <family val="2"/>
      </rPr>
      <t xml:space="preserve">
▪  Sometimes parts of different solutions can be combined to create a solution that is better than any of its predecessors. (MS-ETS1-3)</t>
    </r>
  </si>
  <si>
    <r>
      <rPr>
        <b/>
        <sz val="11"/>
        <color theme="1"/>
        <rFont val="Arial"/>
        <family val="2"/>
      </rPr>
      <t>ETS1.B: Developing Possible Solutions</t>
    </r>
    <r>
      <rPr>
        <sz val="11"/>
        <color theme="1"/>
        <rFont val="Arial"/>
        <family val="2"/>
      </rPr>
      <t xml:space="preserve">
▪  A solution needs to be tested, and then modified on the basis of the test results, in order to improve it. (MS-ETS1-4)</t>
    </r>
  </si>
  <si>
    <r>
      <rPr>
        <b/>
        <sz val="11"/>
        <color theme="1"/>
        <rFont val="Arial"/>
        <family val="2"/>
      </rPr>
      <t>ETS1.B: Developing Possible Solutions</t>
    </r>
    <r>
      <rPr>
        <sz val="11"/>
        <color theme="1"/>
        <rFont val="Arial"/>
        <family val="2"/>
      </rPr>
      <t xml:space="preserve">
▪  Models of all kinds are important for testing solutions. (MS- ETS1-4)</t>
    </r>
  </si>
  <si>
    <r>
      <rPr>
        <b/>
        <sz val="11"/>
        <color theme="1"/>
        <rFont val="Arial"/>
        <family val="2"/>
      </rPr>
      <t>ETS1.C: Optimizing the Design Solution</t>
    </r>
    <r>
      <rPr>
        <sz val="11"/>
        <color theme="1"/>
        <rFont val="Arial"/>
        <family val="2"/>
      </rPr>
      <t xml:space="preserve">
▪  The iterative process of testing the most promising solutions and modifying what is proposed on the basis of the test results leads to greater refinement and ultimately to an optimal solution. (MS-ETS1-4)</t>
    </r>
  </si>
  <si>
    <r>
      <rPr>
        <b/>
        <sz val="11"/>
        <color theme="1"/>
        <rFont val="Arial"/>
        <family val="2"/>
      </rPr>
      <t>ETS1.C: Optimizing the Design Solution</t>
    </r>
    <r>
      <rPr>
        <sz val="11"/>
        <color theme="1"/>
        <rFont val="Arial"/>
        <family val="2"/>
      </rPr>
      <t xml:space="preserve">
▪  Although one design may not perform the best across all tests, identifying the characteristics of the design that performed the best in each test can provide useful information for the redesign process—that is, some of those characteristics may be incorporated into the new design. (MS-ETS1-3)</t>
    </r>
  </si>
  <si>
    <r>
      <rPr>
        <b/>
        <sz val="11"/>
        <color theme="1"/>
        <rFont val="Arial"/>
        <family val="2"/>
      </rPr>
      <t>Analyzing and Interpreting Data</t>
    </r>
    <r>
      <rPr>
        <sz val="11"/>
        <color theme="1"/>
        <rFont val="Arial"/>
        <family val="2"/>
      </rPr>
      <t xml:space="preserve">
</t>
    </r>
    <r>
      <rPr>
        <i/>
        <sz val="11"/>
        <color theme="1"/>
        <rFont val="Arial"/>
        <family val="2"/>
      </rPr>
      <t>Analyzing data in 6–8 builds on K–5 experiences and progresses to extending quantitative analysis to investigations, distinguishing between correlation and causation, and basic statistical techniques of data and error analysis.</t>
    </r>
    <r>
      <rPr>
        <sz val="11"/>
        <color theme="1"/>
        <rFont val="Arial"/>
        <family val="2"/>
      </rPr>
      <t xml:space="preserve">
▪  Analyze and interpret data to determine similarities and differences in findings. (MS-ETS1-3)</t>
    </r>
  </si>
  <si>
    <r>
      <rPr>
        <b/>
        <sz val="11"/>
        <color theme="1"/>
        <rFont val="Arial"/>
        <family val="2"/>
      </rPr>
      <t>Developing and Using Models</t>
    </r>
    <r>
      <rPr>
        <sz val="11"/>
        <color theme="1"/>
        <rFont val="Arial"/>
        <family val="2"/>
      </rPr>
      <t xml:space="preserve">
</t>
    </r>
    <r>
      <rPr>
        <i/>
        <sz val="11"/>
        <color theme="1"/>
        <rFont val="Arial"/>
        <family val="2"/>
      </rPr>
      <t>Modeling in 6–8 builds on K–5 experiences and progresses to developing, using, and revising models to describe, test, and predict more abstract phenomena and design systems.</t>
    </r>
    <r>
      <rPr>
        <sz val="11"/>
        <color theme="1"/>
        <rFont val="Arial"/>
        <family val="2"/>
      </rPr>
      <t xml:space="preserve">
▪  Develop a model to generate data to test ideas about designed systems, including those representing inputs and outputs. (MS-ETS1-4)</t>
    </r>
  </si>
  <si>
    <t>Forces and Interactions</t>
  </si>
  <si>
    <t>Waves and Electromagnetic Radiation</t>
  </si>
  <si>
    <t>Engineering Design</t>
  </si>
  <si>
    <t>MS-ETS1-2: Evaluate competing design solutions using a systematic process to determine how well they meet the criteria and constraints of the problem.</t>
  </si>
  <si>
    <t>MS-ETS1-4: Develop a model to generate data for iterative testing and modification of a proposed object, tool, or process such that an optimal design can be achieved.</t>
  </si>
  <si>
    <r>
      <rPr>
        <b/>
        <u/>
        <sz val="11"/>
        <color theme="1"/>
        <rFont val="Arial"/>
        <family val="2"/>
      </rPr>
      <t>Learning Progressions</t>
    </r>
    <r>
      <rPr>
        <b/>
        <sz val="11"/>
        <color theme="1"/>
        <rFont val="Arial"/>
        <family val="2"/>
      </rPr>
      <t xml:space="preserve">: </t>
    </r>
    <r>
      <rPr>
        <sz val="11"/>
        <color theme="1"/>
        <rFont val="Arial"/>
        <family val="2"/>
      </rPr>
      <t xml:space="preserve">The overall organization of the materials and the
development of content skills and practices are coherent and support student mastery of the standards. The </t>
    </r>
    <r>
      <rPr>
        <b/>
        <sz val="11"/>
        <color theme="1"/>
        <rFont val="Arial"/>
        <family val="2"/>
      </rPr>
      <t>progression of learning</t>
    </r>
    <r>
      <rPr>
        <sz val="11"/>
        <color theme="1"/>
        <rFont val="Arial"/>
        <family val="2"/>
      </rPr>
      <t xml:space="preserve"> is coordinated over time, clear and organized to prevent student misunderstanding.
</t>
    </r>
  </si>
  <si>
    <r>
      <rPr>
        <b/>
        <u/>
        <sz val="11"/>
        <color theme="1"/>
        <rFont val="Arial"/>
        <family val="2"/>
      </rPr>
      <t>Learning Progressions</t>
    </r>
    <r>
      <rPr>
        <b/>
        <sz val="11"/>
        <color theme="1"/>
        <rFont val="Arial"/>
        <family val="2"/>
      </rPr>
      <t xml:space="preserve">: </t>
    </r>
    <r>
      <rPr>
        <sz val="11"/>
        <color theme="1"/>
        <rFont val="Arial"/>
        <family val="2"/>
      </rPr>
      <t xml:space="preserve">Students apply mathematical thinking when applicable. They are not introduced to math skills that are beyond the applicable grade’s expectations in the New Mexico Common Core Standards for Mathematics. </t>
    </r>
    <r>
      <rPr>
        <b/>
        <sz val="11"/>
        <color theme="1"/>
        <rFont val="Arial"/>
        <family val="2"/>
      </rPr>
      <t>Math connections</t>
    </r>
    <r>
      <rPr>
        <sz val="11"/>
        <color theme="1"/>
        <rFont val="Arial"/>
        <family val="2"/>
      </rPr>
      <t xml:space="preserve"> are made explicit through clear references to the math standards, specifically in teacher materials.</t>
    </r>
  </si>
  <si>
    <r>
      <rPr>
        <b/>
        <u/>
        <sz val="11"/>
        <color theme="1"/>
        <rFont val="Arial"/>
        <family val="2"/>
      </rPr>
      <t>Learning Progressions</t>
    </r>
    <r>
      <rPr>
        <b/>
        <sz val="11"/>
        <color theme="1"/>
        <rFont val="Arial"/>
        <family val="2"/>
      </rPr>
      <t xml:space="preserve">: </t>
    </r>
    <r>
      <rPr>
        <sz val="11"/>
        <color theme="1"/>
        <rFont val="Arial"/>
        <family val="2"/>
      </rPr>
      <t xml:space="preserve">Materials are coherent, sequenced within and across units to build students’ depth of knowledge.
</t>
    </r>
  </si>
  <si>
    <r>
      <rPr>
        <b/>
        <u/>
        <sz val="11"/>
        <color theme="1"/>
        <rFont val="Arial"/>
        <family val="2"/>
      </rPr>
      <t>Learning Progressions</t>
    </r>
    <r>
      <rPr>
        <b/>
        <sz val="11"/>
        <color theme="1"/>
        <rFont val="Arial"/>
        <family val="2"/>
      </rPr>
      <t xml:space="preserve">: </t>
    </r>
    <r>
      <rPr>
        <sz val="11"/>
        <color theme="1"/>
        <rFont val="Arial"/>
        <family val="2"/>
      </rPr>
      <t xml:space="preserve">Materials use phenomena or design problems to focus student on learning goals. </t>
    </r>
  </si>
  <si>
    <r>
      <rPr>
        <b/>
        <u/>
        <sz val="11"/>
        <color theme="1"/>
        <rFont val="Arial"/>
        <family val="2"/>
      </rPr>
      <t>Learning Progressions</t>
    </r>
    <r>
      <rPr>
        <b/>
        <sz val="11"/>
        <color theme="1"/>
        <rFont val="Arial"/>
        <family val="2"/>
      </rPr>
      <t xml:space="preserve">: </t>
    </r>
    <r>
      <rPr>
        <sz val="11"/>
        <color theme="1"/>
        <rFont val="Arial"/>
        <family val="2"/>
      </rPr>
      <t>Materials are based on scientifically accurate and grade-level appropriate learning goals.</t>
    </r>
  </si>
  <si>
    <r>
      <rPr>
        <b/>
        <u/>
        <sz val="11"/>
        <color theme="1"/>
        <rFont val="Arial"/>
        <family val="2"/>
      </rPr>
      <t>Scaffolding and Support</t>
    </r>
    <r>
      <rPr>
        <b/>
        <sz val="11"/>
        <color theme="1"/>
        <rFont val="Arial"/>
        <family val="2"/>
      </rPr>
      <t>:</t>
    </r>
    <r>
      <rPr>
        <sz val="11"/>
        <color theme="1"/>
        <rFont val="Arial"/>
        <family val="2"/>
      </rPr>
      <t xml:space="preserve"> Students have opportunity to share their knowledge and experiences in relation to the topic at the beginning of an instructional unit.</t>
    </r>
  </si>
  <si>
    <r>
      <rPr>
        <b/>
        <u/>
        <sz val="11"/>
        <color theme="1"/>
        <rFont val="Arial"/>
        <family val="2"/>
      </rPr>
      <t>Scaffolding and Support</t>
    </r>
    <r>
      <rPr>
        <b/>
        <sz val="11"/>
        <color theme="1"/>
        <rFont val="Arial"/>
        <family val="2"/>
      </rPr>
      <t xml:space="preserve">: </t>
    </r>
    <r>
      <rPr>
        <sz val="11"/>
        <color theme="1"/>
        <rFont val="Arial"/>
        <family val="2"/>
      </rPr>
      <t>Materials emphasize revisiting student ideas when new information is presented or acquired.</t>
    </r>
  </si>
  <si>
    <r>
      <rPr>
        <b/>
        <u/>
        <sz val="11"/>
        <color rgb="FF000000"/>
        <rFont val="Arial"/>
        <family val="2"/>
      </rPr>
      <t>Scaffolding and Support</t>
    </r>
    <r>
      <rPr>
        <b/>
        <sz val="11"/>
        <color rgb="FF000000"/>
        <rFont val="Arial"/>
        <family val="2"/>
      </rPr>
      <t xml:space="preserve">: </t>
    </r>
    <r>
      <rPr>
        <sz val="11"/>
        <color rgb="FF000000"/>
        <rFont val="Arial"/>
        <family val="2"/>
      </rPr>
      <t xml:space="preserve">Appropriate suggestions and materials are provided for </t>
    </r>
    <r>
      <rPr>
        <b/>
        <sz val="11"/>
        <color rgb="FF000000"/>
        <rFont val="Arial"/>
        <family val="2"/>
      </rPr>
      <t>differentiated instruction</t>
    </r>
    <r>
      <rPr>
        <sz val="11"/>
        <color rgb="FF000000"/>
        <rFont val="Arial"/>
        <family val="2"/>
      </rPr>
      <t xml:space="preserve"> supporting varying student needs (including students who are gifted and talented as well as those with learning difficulties) at the unit and lesson level (e.g., alternative teaching approaches, pacing, instructional delivery options, suggestions for addressing common student difficulties to meet standards, etc.).</t>
    </r>
  </si>
  <si>
    <t>Section II Total</t>
  </si>
  <si>
    <t>SECTION 2: Other Relevant Criteria – Publisher’s Criteria</t>
  </si>
  <si>
    <t>Materials aligned with standards provide sequential, cumulative instruction and practice opportunities for a full range of foundational skills. Specify or cite how the following high quality indicators occur within this instructional material.</t>
  </si>
  <si>
    <r>
      <rPr>
        <b/>
        <u/>
        <sz val="11"/>
        <color theme="1"/>
        <rFont val="Arial"/>
        <family val="2"/>
      </rPr>
      <t>Learning Progressions</t>
    </r>
    <r>
      <rPr>
        <b/>
        <sz val="11"/>
        <color theme="1"/>
        <rFont val="Arial"/>
        <family val="2"/>
      </rPr>
      <t xml:space="preserve">: </t>
    </r>
    <r>
      <rPr>
        <sz val="11"/>
        <color theme="1"/>
        <rFont val="Arial"/>
        <family val="2"/>
      </rPr>
      <t xml:space="preserve">Materials are based on learning goals: 1) goals for learning DCIs, CCCs, and SEPs from NGSS integrated as three-dimensional learning; 2) the nature of science, engineering, technology and applications of science from NGSS. </t>
    </r>
  </si>
  <si>
    <r>
      <rPr>
        <b/>
        <u/>
        <sz val="11"/>
        <color theme="1"/>
        <rFont val="Arial"/>
        <family val="2"/>
      </rPr>
      <t>Learning Progressions</t>
    </r>
    <r>
      <rPr>
        <b/>
        <sz val="11"/>
        <color theme="1"/>
        <rFont val="Arial"/>
        <family val="2"/>
      </rPr>
      <t xml:space="preserve">: </t>
    </r>
    <r>
      <rPr>
        <sz val="11"/>
        <color theme="1"/>
        <rFont val="Arial"/>
        <family val="2"/>
      </rPr>
      <t>Students have the opportuntiy to revisit their learning around the Disciplinary Core Ideas (DCIs), Crosscutting Concepts (CCCs) and Science and Engineering Practices (SEPs).</t>
    </r>
  </si>
  <si>
    <r>
      <rPr>
        <b/>
        <u/>
        <sz val="11"/>
        <color rgb="FF000000"/>
        <rFont val="Arial"/>
        <family val="2"/>
      </rPr>
      <t>Scaffolding and Support</t>
    </r>
    <r>
      <rPr>
        <sz val="11"/>
        <color rgb="FF000000"/>
        <rFont val="Arial"/>
        <family val="2"/>
      </rPr>
      <t xml:space="preserve">: There are separate </t>
    </r>
    <r>
      <rPr>
        <b/>
        <sz val="11"/>
        <color rgb="FF000000"/>
        <rFont val="Arial"/>
        <family val="2"/>
      </rPr>
      <t>teacher support</t>
    </r>
    <r>
      <rPr>
        <sz val="11"/>
        <color rgb="FF000000"/>
        <rFont val="Arial"/>
        <family val="2"/>
      </rPr>
      <t xml:space="preserve"> materials including: scientific background knowledge, support in three-dimensional learning, learning progressions, common student misconceptions and suggestions to address them, guidance targeting speaking and writing in the science classroom (i.e. conversation guides, sample scripts, rubrics, exemplar student responses).</t>
    </r>
  </si>
  <si>
    <r>
      <rPr>
        <b/>
        <u/>
        <sz val="11"/>
        <color theme="1"/>
        <rFont val="Arial"/>
        <family val="2"/>
      </rPr>
      <t>Assessment</t>
    </r>
    <r>
      <rPr>
        <b/>
        <sz val="11"/>
        <color theme="1"/>
        <rFont val="Arial"/>
        <family val="2"/>
      </rPr>
      <t xml:space="preserve">: </t>
    </r>
    <r>
      <rPr>
        <sz val="11"/>
        <color theme="1"/>
        <rFont val="Arial"/>
        <family val="2"/>
      </rPr>
      <t xml:space="preserve">Materials embed student assessments that are accompanied by student work </t>
    </r>
    <r>
      <rPr>
        <b/>
        <sz val="11"/>
        <color theme="1"/>
        <rFont val="Arial"/>
        <family val="2"/>
      </rPr>
      <t>exemplars</t>
    </r>
    <r>
      <rPr>
        <sz val="11"/>
        <color theme="1"/>
        <rFont val="Arial"/>
        <family val="2"/>
      </rPr>
      <t xml:space="preserve"> and score identification of concepts and skills to support further instruction and differentiation, remediation or acceleration. </t>
    </r>
  </si>
  <si>
    <r>
      <rPr>
        <b/>
        <sz val="11"/>
        <color theme="1"/>
        <rFont val="Arial"/>
        <family val="2"/>
      </rPr>
      <t>Interdependence of Science, Engineering, and Technology</t>
    </r>
    <r>
      <rPr>
        <sz val="11"/>
        <color theme="1"/>
        <rFont val="Arial"/>
        <family val="2"/>
      </rPr>
      <t xml:space="preserve">
▪  Engineering advances have led to important discoveries in virtually every field of science, and scientific discoveries have led to the development of entire industries and engineered systems. (MS-PS1-3) </t>
    </r>
  </si>
  <si>
    <r>
      <rPr>
        <b/>
        <sz val="11"/>
        <color theme="1"/>
        <rFont val="Arial"/>
        <family val="2"/>
      </rPr>
      <t>Influence of Science, Engineering and Technology on Society and the Natural World</t>
    </r>
    <r>
      <rPr>
        <sz val="11"/>
        <color theme="1"/>
        <rFont val="Arial"/>
        <family val="2"/>
      </rPr>
      <t xml:space="preserve">
▪  The uses of technologies and any limitations on their use are driven by individual or societal needs, desires, and values; by the findings of scientific research; and by differences in such factors as climate, natural
resources, and economic conditions. Thus technology use varies from region to region and over time. (MS-PS1-3)</t>
    </r>
  </si>
  <si>
    <r>
      <rPr>
        <b/>
        <sz val="11"/>
        <color theme="1"/>
        <rFont val="Arial"/>
        <family val="2"/>
      </rPr>
      <t>Science Models, Laws, Mechanisms, and Theories Explain Natural Phenomena</t>
    </r>
    <r>
      <rPr>
        <sz val="11"/>
        <color theme="1"/>
        <rFont val="Arial"/>
        <family val="2"/>
      </rPr>
      <t xml:space="preserve">
▪  Laws are regularities or mathematical descriptions of natural phenomena. (MS-PS1-5)</t>
    </r>
  </si>
  <si>
    <r>
      <rPr>
        <b/>
        <sz val="11"/>
        <color theme="1"/>
        <rFont val="Arial"/>
        <family val="2"/>
      </rPr>
      <t>Scientific Knowledge is Based on Empirical Evidence</t>
    </r>
    <r>
      <rPr>
        <sz val="11"/>
        <color theme="1"/>
        <rFont val="Arial"/>
        <family val="2"/>
      </rPr>
      <t xml:space="preserve">
▪  Science knowledge is based upon logical and conceptual connections between evidence and explanations. (MS-PS1-2)</t>
    </r>
  </si>
  <si>
    <r>
      <rPr>
        <b/>
        <sz val="11"/>
        <color theme="1"/>
        <rFont val="Arial"/>
        <family val="2"/>
      </rPr>
      <t>Scientific Knowledge is Based on Empirical Evidence</t>
    </r>
    <r>
      <rPr>
        <sz val="11"/>
        <color theme="1"/>
        <rFont val="Arial"/>
        <family val="2"/>
      </rPr>
      <t xml:space="preserve">
▪  Science knowledge is based upon logical and conceptual connections between evidence and explanations. (MS-PS2-2)</t>
    </r>
  </si>
  <si>
    <r>
      <rPr>
        <b/>
        <sz val="11"/>
        <color theme="1"/>
        <rFont val="Arial"/>
        <family val="2"/>
      </rPr>
      <t>Scientific Knowledge is Based on Empirical Evidence</t>
    </r>
    <r>
      <rPr>
        <sz val="11"/>
        <color theme="1"/>
        <rFont val="Arial"/>
        <family val="2"/>
      </rPr>
      <t xml:space="preserve">
▪  Science knowledge is based upon logical and conceptual connections between evidence and explanations. (MS-PS2-4)</t>
    </r>
  </si>
  <si>
    <r>
      <rPr>
        <b/>
        <sz val="11"/>
        <color theme="1"/>
        <rFont val="Arial"/>
        <family val="2"/>
      </rPr>
      <t>Influence of Science, Engineering, and Technology on Society and the Natural World</t>
    </r>
    <r>
      <rPr>
        <sz val="11"/>
        <color theme="1"/>
        <rFont val="Arial"/>
        <family val="2"/>
      </rPr>
      <t xml:space="preserve">
▪  The uses of technologies and any limitations on their use are driven by
individual or societal needs, desires, and values; by the findings of scientific research; and by differences in such factors as climate, natural resources, and
economic conditions. (MS-PS2-1)</t>
    </r>
  </si>
  <si>
    <r>
      <rPr>
        <b/>
        <sz val="11"/>
        <color theme="1"/>
        <rFont val="Arial"/>
        <family val="2"/>
      </rPr>
      <t>Scientific Knowledge is Based on Empirical Evidence</t>
    </r>
    <r>
      <rPr>
        <sz val="11"/>
        <color theme="1"/>
        <rFont val="Arial"/>
        <family val="2"/>
      </rPr>
      <t xml:space="preserve">
▪  Science knowledge is based upon logical and conceptual connections between evidence and explanations (MS-PS3-5)</t>
    </r>
  </si>
  <si>
    <r>
      <rPr>
        <b/>
        <sz val="11"/>
        <color theme="1"/>
        <rFont val="Arial"/>
        <family val="2"/>
      </rPr>
      <t>Scientific Knowledge is Based on Empirical Evidence</t>
    </r>
    <r>
      <rPr>
        <sz val="11"/>
        <color theme="1"/>
        <rFont val="Arial"/>
        <family val="2"/>
      </rPr>
      <t xml:space="preserve">
▪  Science knowledge is based upon logical and conceptual connections between evidence and explanations (MS-PS3-4)</t>
    </r>
  </si>
  <si>
    <r>
      <rPr>
        <b/>
        <sz val="11"/>
        <color theme="1"/>
        <rFont val="Arial"/>
        <family val="2"/>
      </rPr>
      <t>Scientific Knowledge is Based on Empirical Evidence</t>
    </r>
    <r>
      <rPr>
        <sz val="11"/>
        <color theme="1"/>
        <rFont val="Arial"/>
        <family val="2"/>
      </rPr>
      <t xml:space="preserve">
▪  Science knowledge is based upon logical and conceptual connections between evidence and explanations. (MS-PS4-1)</t>
    </r>
  </si>
  <si>
    <r>
      <rPr>
        <b/>
        <sz val="11"/>
        <color theme="1"/>
        <rFont val="Arial"/>
        <family val="2"/>
      </rPr>
      <t>Influence of Science, Engineering, and Technology on Society and the Natural World</t>
    </r>
    <r>
      <rPr>
        <sz val="11"/>
        <color theme="1"/>
        <rFont val="Arial"/>
        <family val="2"/>
      </rPr>
      <t xml:space="preserve">
▪  Technologies extend the measurement, exploration, modeling, and computational capacity of scientific investigations. (MS-PS4-3)</t>
    </r>
  </si>
  <si>
    <r>
      <rPr>
        <b/>
        <sz val="11"/>
        <color theme="1"/>
        <rFont val="Arial"/>
        <family val="2"/>
      </rPr>
      <t>Science is a Human Endeavor</t>
    </r>
    <r>
      <rPr>
        <sz val="11"/>
        <color theme="1"/>
        <rFont val="Arial"/>
        <family val="2"/>
      </rPr>
      <t xml:space="preserve">
▪  Advances in technology influence the progress of science and science
has influenced advances in technology. (MS-PS4-3)</t>
    </r>
  </si>
  <si>
    <t xml:space="preserve"> the objects are not in contact. </t>
  </si>
  <si>
    <t xml:space="preserve">MS-PS2-5: Conduct an investigation and evaluate the experimental design to provide evidence that fields exist between objects exerting forces on each other even though  </t>
  </si>
  <si>
    <t>objects.</t>
  </si>
  <si>
    <t>MS-PS2-4: Construct and present arguments using evidence to support the claim that gravitational interactions are attractive and depend on the masses of interacting</t>
  </si>
  <si>
    <t>PE</t>
  </si>
  <si>
    <t>combined into a new solutions to better meet the criteria for success.</t>
  </si>
  <si>
    <t>MS-ETS1-3: Analyze data from tests to determine similarities and differences among several design solutions to identify the best characteristics of each that can be</t>
  </si>
  <si>
    <t>principles and potential impacts on people and the natural environment
 that may limit possible solutions.</t>
  </si>
  <si>
    <t xml:space="preserve">MS-ETS1-1: Define the criteria and constraints of a design problem with sufficient precision to ensure a successful solution, taking into account relevant scientific
</t>
  </si>
  <si>
    <t>than analog signals.</t>
  </si>
  <si>
    <t>MS-PS4-3:  Integrate qualitative scientific and technical information to support the claim that digitized signals are a more reliable way to encode and transmit information</t>
  </si>
  <si>
    <t>of the particles as measured by the temperature of the sample.</t>
  </si>
  <si>
    <t>MS-PS3-4:  Plan an investigation to determine the relationships among the energy transferred, the type of matter, the mass, and the change in the average kinetic energy</t>
  </si>
  <si>
    <t>in the system.</t>
  </si>
  <si>
    <t xml:space="preserve">MS-PS3-2:  Develop a model to describe that when the arrangement of objects interacting at a distance changes, different amounts of potential energy are stored </t>
  </si>
  <si>
    <t>Please identify which citation is receiving the score in the "Reviewer Comment" box. This box may also be used to add comments regarding certain anomalies or questions about citations as necessary.</t>
  </si>
  <si>
    <t xml:space="preserve">Publisher Instructions:
 Citations for Section 2 “Other Relevant Criteria” will usually refer to the Teacher Edition, but may refer to the Student Edition.
 Section 2 criteria are scored as to whether the evidence occurs in the instructional material; they are NOT scored using Bloom’s. 
 List one citation per occurrence cell.
 All three citation occurrences must be found satisfactory in the cited material by the Reviewer to meet the requirements of the indicator.
</t>
  </si>
  <si>
    <t xml:space="preserve">Reviewer Instructions: 
 Use the Teacher’s Edition and the Student Edition to conduct this portion of the review.
          o Three (3):  All 3 citations must meet the requirements of the indicator.
          o Zero (0):  One or more citations did not meet the requirements of the indicator.
</t>
  </si>
  <si>
    <r>
      <rPr>
        <b/>
        <sz val="11"/>
        <color theme="1"/>
        <rFont val="Arial"/>
        <family val="2"/>
      </rPr>
      <t>Scale, Proportion, and Quantity</t>
    </r>
    <r>
      <rPr>
        <sz val="11"/>
        <color theme="1"/>
        <rFont val="Arial"/>
        <family val="2"/>
      </rPr>
      <t xml:space="preserve">
▪  Time, space, and energy phenomena can be observed at various scales using models to study systems that are too large or too small. (MS-PS1-1)</t>
    </r>
  </si>
  <si>
    <r>
      <rPr>
        <b/>
        <sz val="11"/>
        <color theme="1"/>
        <rFont val="Arial"/>
        <family val="2"/>
      </rPr>
      <t>PS1.B: Chemical Reactions</t>
    </r>
    <r>
      <rPr>
        <sz val="11"/>
        <color theme="1"/>
        <rFont val="Arial"/>
        <family val="2"/>
      </rPr>
      <t xml:space="preserve">
▪  Substances react chemically in characteristic ways.  In a chemical process, the atoms that make up the original substances are regrouped into different molecules, and these new substances have different properties from those of the reactants. (MS-PS1-2)</t>
    </r>
  </si>
  <si>
    <t>Score</t>
  </si>
  <si>
    <t xml:space="preserve">    </t>
  </si>
  <si>
    <t>Y</t>
  </si>
  <si>
    <t>N</t>
  </si>
  <si>
    <t>Section I Total Score</t>
  </si>
  <si>
    <r>
      <t xml:space="preserve">SECTION 1: Content Standards, Benchmarks and Performance Standards 6.29.10.8 CONTENT STANDARDS WITH BENCHMARKS AND PERFORMANCE STANDARDS FOR SCIENCE, GRADES K-12:  </t>
    </r>
    <r>
      <rPr>
        <sz val="12"/>
        <color theme="0"/>
        <rFont val="Arial"/>
        <family val="2"/>
      </rPr>
      <t>The New Mexico STEM-ready science standards established by the department are organized based on the Science Domains Model</t>
    </r>
  </si>
  <si>
    <r>
      <rPr>
        <b/>
        <u/>
        <sz val="16"/>
        <rFont val="Arial"/>
        <family val="2"/>
      </rPr>
      <t>Publisher Instructions:</t>
    </r>
    <r>
      <rPr>
        <b/>
        <sz val="11"/>
        <rFont val="Arial"/>
        <family val="2"/>
      </rPr>
      <t xml:space="preserve">
• Citations for Section I will refer to the Student Edition, Teacher Edition, or Student Workbook
• For Section I, you may enter one citation per cell available.
• The reviewer will be scoring the portion of the criteria that is bulleted.
• Within each Performance Expectation (PE): 
          o Disciplinary Core Ideas (DCI's) {</t>
    </r>
    <r>
      <rPr>
        <b/>
        <sz val="11"/>
        <color theme="9" tint="-0.249977111117893"/>
        <rFont val="Arial"/>
        <family val="2"/>
      </rPr>
      <t>orange</t>
    </r>
    <r>
      <rPr>
        <b/>
        <sz val="11"/>
        <rFont val="Arial"/>
        <family val="2"/>
      </rPr>
      <t>} will be scored on their occurrences in the cited material. All DCI’s must be present and clear in each of the citations to receive full points available. If any DCI is not present or clear in any citation, a score of zero [0] will be given for that section and the remainder of the Performance Expectation will not    be scored.
          o Science and Engineering Practices (SEP) {</t>
    </r>
    <r>
      <rPr>
        <b/>
        <sz val="11"/>
        <color theme="3" tint="0.39997558519241921"/>
        <rFont val="Arial"/>
        <family val="2"/>
      </rPr>
      <t>blue</t>
    </r>
    <r>
      <rPr>
        <b/>
        <sz val="11"/>
        <rFont val="Arial"/>
        <family val="2"/>
      </rPr>
      <t>} and Crosscutting Concepts (CCC) {</t>
    </r>
    <r>
      <rPr>
        <b/>
        <sz val="11"/>
        <color rgb="FF00B050"/>
        <rFont val="Arial"/>
        <family val="2"/>
      </rPr>
      <t>green</t>
    </r>
    <r>
      <rPr>
        <b/>
        <sz val="11"/>
        <rFont val="Arial"/>
        <family val="2"/>
      </rPr>
      <t>} criteria are scored as to whether the cited material demonstrates application of Bloom’s Taxonomy at the higher citation levels. [3,2,1,0]. 
          o Connections to Nature and Science and Connections to Engineering, Technology and Applications of Science {</t>
    </r>
    <r>
      <rPr>
        <b/>
        <sz val="11"/>
        <color theme="0"/>
        <rFont val="Arial"/>
        <family val="2"/>
      </rPr>
      <t>white</t>
    </r>
    <r>
      <rPr>
        <b/>
        <sz val="11"/>
        <rFont val="Arial"/>
        <family val="2"/>
      </rPr>
      <t>} will be scored on their occurrences. The Connections must be present and clear in the citation in order to receive all points available. If the Connections are not present or clear in the citation, it will receive a score of zero [0].
          o New Mexico Companion Standards {</t>
    </r>
    <r>
      <rPr>
        <b/>
        <sz val="11"/>
        <color theme="0"/>
        <rFont val="Arial"/>
        <family val="2"/>
      </rPr>
      <t>white</t>
    </r>
    <r>
      <rPr>
        <b/>
        <sz val="11"/>
        <rFont val="Arial"/>
        <family val="2"/>
      </rPr>
      <t>} will be scored on their occurrences. The Companion Standards must be present and clear in the citation in order to receive all points available. If the Companion Standards are not present or clear in the citation, it will receive a score of zero [0].</t>
    </r>
    <r>
      <rPr>
        <b/>
        <sz val="11"/>
        <color theme="0"/>
        <rFont val="Arial"/>
        <family val="2"/>
      </rPr>
      <t xml:space="preserve">
</t>
    </r>
  </si>
  <si>
    <r>
      <rPr>
        <b/>
        <u/>
        <sz val="16"/>
        <rFont val="Arial"/>
        <family val="2"/>
      </rPr>
      <t>Reviewer Instructions:</t>
    </r>
    <r>
      <rPr>
        <b/>
        <sz val="11"/>
        <rFont val="Arial"/>
        <family val="2"/>
      </rPr>
      <t xml:space="preserve">  
• Use the Student Edition, Teacher Edition, or Student Workbook to conduct this portion of the review. 
• You will be scoring the bulleted portion of the criteria. 
• Use the drop down menu in the box to the right of each citation to register your score for that citation.
• Within each Performance Expectation (PE), except for New Mexico Companion Standards: 
          o Disciplinary Core Ideas (DCI) {</t>
    </r>
    <r>
      <rPr>
        <b/>
        <sz val="11"/>
        <color theme="9" tint="-0.249977111117893"/>
        <rFont val="Arial"/>
        <family val="2"/>
      </rPr>
      <t>orange</t>
    </r>
    <r>
      <rPr>
        <b/>
        <sz val="11"/>
        <rFont val="Arial"/>
        <family val="2"/>
      </rPr>
      <t xml:space="preserve">} will be scored first. They will be scored on their occurrence within the cited material. 
                     DCI’s must be present and clear in each of the citations in order to receive the full points available. For each citation, if the DCI is present and clear place a “Y” in the box to the right of the citation.
                     If any DCI is not present or clear in any citation, a score of zero [0] will be given. If the DCI is not present or clear, place a “N” in the box to the right of the citation. Then place a Zero [0] in the yellow score box using the drop down menu. Move to the next PE.
                     If any DCI score is Zero [0] within a PE, do not score the corresponding Science and Engineering Practice (SEP), Crosscutting Concept (CCC), and/or Connections to Nature &amp; Science or Connections to Engineering, Technology and Applications of Science within that PE. Move on to the next PE.
                     If all DCI’s are present, clear and have been marked with a “Y,” using the drop down menu at the bottom of the yellow score column for that PE, place a “15” in the box and go on to review and score the other criteria within that PE.
</t>
    </r>
  </si>
  <si>
    <r>
      <t xml:space="preserve">          o Science and Engineering Practices (SEP) {</t>
    </r>
    <r>
      <rPr>
        <b/>
        <sz val="11"/>
        <color rgb="FF0070C0"/>
        <rFont val="Arial"/>
        <family val="2"/>
      </rPr>
      <t>blue</t>
    </r>
    <r>
      <rPr>
        <b/>
        <sz val="11"/>
        <rFont val="Arial"/>
        <family val="2"/>
      </rPr>
      <t>} and the Crosscutting Concepts (CCC) {</t>
    </r>
    <r>
      <rPr>
        <b/>
        <sz val="11"/>
        <color rgb="FF00B050"/>
        <rFont val="Arial"/>
        <family val="2"/>
      </rPr>
      <t>green</t>
    </r>
    <r>
      <rPr>
        <b/>
        <sz val="11"/>
        <rFont val="Arial"/>
        <family val="2"/>
      </rPr>
      <t>} will be scored if the DCI’s within the PE have received full points available.
                     The SEP's and CCC's will be scored as to whether the evidence demonstrates application of Bloom’s Taxonomy at the highest citation levels. Using the drop down menu in the cell directly to the right of the citation, assign the citation a number based on the Citation Level of Bloom’s Taxonomy that is demonstrated in the citation:
                              • A Three [3]: The citation demonstrates Bloom’s Citation Level 3.
                              • A Two [2]: The citation demonstrates Bloom’s Citation Level 2.
                              • A One [1]: The citation demonstrates Bloom’s Citation Level 1.
                              • Zero [0]: The citation does not meet Citation Level 1, Level 2, Level 3 or it does not address the standard.
           o Connections to Nature and Science and Connections to Engineering, Technology and Applications of Science {</t>
    </r>
    <r>
      <rPr>
        <b/>
        <sz val="11"/>
        <color theme="0"/>
        <rFont val="Arial"/>
        <family val="2"/>
      </rPr>
      <t>white</t>
    </r>
    <r>
      <rPr>
        <b/>
        <sz val="11"/>
        <rFont val="Arial"/>
        <family val="2"/>
      </rPr>
      <t>}:
                     Connections are scored based on occurrence. Using the drop down menu in the cell directly to the right of the citation, assign a number based on the occurrence: 
                              • A One [1]: The citation is present and clear.
                              • Zero [0]: The citation is not present or clear.
           o New Mexico Companion standards {</t>
    </r>
    <r>
      <rPr>
        <b/>
        <sz val="11"/>
        <color theme="0"/>
        <rFont val="Arial"/>
        <family val="2"/>
      </rPr>
      <t>white</t>
    </r>
    <r>
      <rPr>
        <b/>
        <sz val="11"/>
        <rFont val="Arial"/>
        <family val="2"/>
      </rPr>
      <t xml:space="preserve">}
                     Connections are scored based on occurrence. Using the drop down menu in the cell directly to the right of the citation, assign a number based on the occurrence: 
                              • A One [1]: The citation is present and clear.
                              • Zero [0]: The citation is not present or clear.
</t>
    </r>
  </si>
  <si>
    <r>
      <rPr>
        <b/>
        <u/>
        <sz val="16"/>
        <color theme="0"/>
        <rFont val="Arial"/>
        <family val="2"/>
      </rPr>
      <t>Scoring:</t>
    </r>
    <r>
      <rPr>
        <b/>
        <sz val="11"/>
        <color theme="0"/>
        <rFont val="Arial"/>
        <family val="2"/>
      </rPr>
      <t xml:space="preserve">
• Each Performance Expectation has the potential of scoring Thirty [30] points. 
          o DCI’s in their entirety will be awarded Fifteen [15] points if they are all present in each of the citations and satisfactorily meet the requirements of the standard.
          o If all DCI’s are met, SEP’s and CCC’s are scored against Bloom’s Taxonomy and will be awarded points according to the highest Citation Level demonstrated in the material. SEP’s and CCC’s have the potential of receiving Fourteen [14] or Fifteen [15] points.
                     Fifteen [15] Points = Performance Expectations with No Connection
                     Fourteen [14] Points = Performance Expectations with Connection(s)
          o Connections are awarded points on occurrences. Each Connection found to satisfactorily meet the requirements will receive the points available for that Connection, if all DCI’s are met. Connections in their entirety are awarded One [1] point for each Performance Expectation that contains one or more Connections.  
          o New Mexico Companion Standards are awarded points on occurrences. Each Companion Standard found to satisfactorily meet the requirements will receive Seven-and-a-half [7.5] points.</t>
    </r>
    <r>
      <rPr>
        <sz val="11"/>
        <color theme="0"/>
        <rFont val="Arial"/>
        <family val="2"/>
      </rPr>
      <t xml:space="preserve"> </t>
    </r>
    <r>
      <rPr>
        <b/>
        <sz val="11"/>
        <color theme="0"/>
        <rFont val="Arial"/>
        <family val="2"/>
      </rPr>
      <t xml:space="preserve">
</t>
    </r>
  </si>
  <si>
    <t>FORM F.6 Citation Alignment and Scoring Rubric -                                                                              2018 Physical Science Grades 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</si>
</sst>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mm/dd/yy;@"/>
  </numFmts>
  <fonts count="38" x14ac:knownFonts="1">
    <font>
      <sz val="11"/>
      <color theme="1"/>
      <name val="Calibri"/>
      <family val="2"/>
      <scheme val="minor"/>
    </font>
    <font>
      <sz val="16"/>
      <color rgb="FF000000"/>
      <name val="Calibri"/>
      <family val="2"/>
      <scheme val="minor"/>
    </font>
    <font>
      <sz val="11"/>
      <color rgb="FF000000"/>
      <name val="Calibri"/>
      <family val="2"/>
      <scheme val="minor"/>
    </font>
    <font>
      <sz val="11"/>
      <color rgb="FF000000"/>
      <name val="Arial"/>
      <family val="2"/>
    </font>
    <font>
      <b/>
      <sz val="12"/>
      <color rgb="FFFF0000"/>
      <name val="Arial"/>
      <family val="2"/>
    </font>
    <font>
      <b/>
      <sz val="11"/>
      <color theme="1"/>
      <name val="Calibri"/>
      <family val="2"/>
      <scheme val="minor"/>
    </font>
    <font>
      <u/>
      <sz val="11"/>
      <color theme="10"/>
      <name val="Calibri"/>
      <family val="2"/>
      <scheme val="minor"/>
    </font>
    <font>
      <u/>
      <sz val="11"/>
      <color theme="11"/>
      <name val="Calibri"/>
      <family val="2"/>
      <scheme val="minor"/>
    </font>
    <font>
      <b/>
      <sz val="12"/>
      <color theme="1"/>
      <name val="Arial"/>
      <family val="2"/>
    </font>
    <font>
      <sz val="12"/>
      <color theme="1"/>
      <name val="Arial"/>
      <family val="2"/>
    </font>
    <font>
      <sz val="11"/>
      <color theme="1"/>
      <name val="Arial"/>
      <family val="2"/>
    </font>
    <font>
      <b/>
      <sz val="11"/>
      <color theme="1"/>
      <name val="Arial"/>
      <family val="2"/>
    </font>
    <font>
      <b/>
      <sz val="18"/>
      <name val="Arial"/>
      <family val="2"/>
    </font>
    <font>
      <b/>
      <sz val="24"/>
      <color theme="0"/>
      <name val="Arial"/>
      <family val="2"/>
    </font>
    <font>
      <b/>
      <sz val="20"/>
      <color theme="1"/>
      <name val="Arial"/>
      <family val="2"/>
    </font>
    <font>
      <b/>
      <i/>
      <sz val="12"/>
      <name val="Arial"/>
      <family val="2"/>
    </font>
    <font>
      <sz val="20"/>
      <color theme="1"/>
      <name val="Arial"/>
      <family val="2"/>
    </font>
    <font>
      <b/>
      <sz val="12"/>
      <name val="Arial"/>
      <family val="2"/>
    </font>
    <font>
      <b/>
      <sz val="11"/>
      <name val="Arial"/>
      <family val="2"/>
    </font>
    <font>
      <b/>
      <sz val="16"/>
      <color theme="1"/>
      <name val="Calibri"/>
      <family val="2"/>
      <scheme val="minor"/>
    </font>
    <font>
      <b/>
      <sz val="18"/>
      <color theme="1"/>
      <name val="Arial"/>
      <family val="2"/>
    </font>
    <font>
      <i/>
      <sz val="11"/>
      <color theme="1"/>
      <name val="Arial"/>
      <family val="2"/>
    </font>
    <font>
      <b/>
      <sz val="11"/>
      <color rgb="FF000000"/>
      <name val="Arial"/>
      <family val="2"/>
    </font>
    <font>
      <b/>
      <u/>
      <sz val="12"/>
      <color theme="1"/>
      <name val="Arial"/>
      <family val="2"/>
    </font>
    <font>
      <b/>
      <u/>
      <sz val="11"/>
      <color theme="1"/>
      <name val="Arial"/>
      <family val="2"/>
    </font>
    <font>
      <b/>
      <u/>
      <sz val="11"/>
      <color rgb="FF000000"/>
      <name val="Arial"/>
      <family val="2"/>
    </font>
    <font>
      <b/>
      <sz val="12"/>
      <color theme="0"/>
      <name val="Arial"/>
      <family val="2"/>
    </font>
    <font>
      <b/>
      <sz val="11"/>
      <color theme="0"/>
      <name val="Arial"/>
      <family val="2"/>
    </font>
    <font>
      <b/>
      <sz val="11"/>
      <color theme="9" tint="-0.249977111117893"/>
      <name val="Arial"/>
      <family val="2"/>
    </font>
    <font>
      <b/>
      <sz val="11"/>
      <color theme="3" tint="0.39997558519241921"/>
      <name val="Arial"/>
      <family val="2"/>
    </font>
    <font>
      <b/>
      <sz val="11"/>
      <color rgb="FFFFFF00"/>
      <name val="Arial"/>
      <family val="2"/>
    </font>
    <font>
      <b/>
      <sz val="11"/>
      <color rgb="FF00B050"/>
      <name val="Arial"/>
      <family val="2"/>
    </font>
    <font>
      <sz val="11"/>
      <color theme="0"/>
      <name val="Arial"/>
      <family val="2"/>
    </font>
    <font>
      <sz val="12"/>
      <color theme="0"/>
      <name val="Arial"/>
      <family val="2"/>
    </font>
    <font>
      <b/>
      <u/>
      <sz val="16"/>
      <name val="Arial"/>
      <family val="2"/>
    </font>
    <font>
      <sz val="11"/>
      <name val="Arial"/>
      <family val="2"/>
    </font>
    <font>
      <b/>
      <sz val="11"/>
      <color rgb="FF0070C0"/>
      <name val="Arial"/>
      <family val="2"/>
    </font>
    <font>
      <b/>
      <u/>
      <sz val="16"/>
      <color theme="0"/>
      <name val="Arial"/>
      <family val="2"/>
    </font>
  </fonts>
  <fills count="18">
    <fill>
      <patternFill patternType="none"/>
    </fill>
    <fill>
      <patternFill patternType="gray125"/>
    </fill>
    <fill>
      <patternFill patternType="solid">
        <fgColor theme="5"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rgb="FFD9D9D9"/>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1" tint="0.249977111117893"/>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5" tint="-0.499984740745262"/>
        <bgColor indexed="64"/>
      </patternFill>
    </fill>
    <fill>
      <patternFill patternType="solid">
        <fgColor theme="0"/>
        <bgColor indexed="64"/>
      </patternFill>
    </fill>
  </fills>
  <borders count="7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diagonal/>
    </border>
    <border>
      <left/>
      <right style="thin">
        <color auto="1"/>
      </right>
      <top/>
      <bottom/>
      <diagonal/>
    </border>
    <border>
      <left style="thin">
        <color auto="1"/>
      </left>
      <right/>
      <top/>
      <bottom/>
      <diagonal/>
    </border>
    <border>
      <left style="medium">
        <color auto="1"/>
      </left>
      <right style="medium">
        <color auto="1"/>
      </right>
      <top style="medium">
        <color auto="1"/>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top style="medium">
        <color auto="1"/>
      </top>
      <bottom style="medium">
        <color auto="1"/>
      </bottom>
      <diagonal/>
    </border>
    <border>
      <left/>
      <right/>
      <top/>
      <bottom style="medium">
        <color auto="1"/>
      </bottom>
      <diagonal/>
    </border>
    <border>
      <left style="medium">
        <color auto="1"/>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top style="medium">
        <color indexed="64"/>
      </top>
      <bottom style="medium">
        <color indexed="64"/>
      </bottom>
      <diagonal/>
    </border>
    <border>
      <left style="medium">
        <color indexed="64"/>
      </left>
      <right/>
      <top style="thin">
        <color indexed="64"/>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style="thin">
        <color auto="1"/>
      </left>
      <right style="medium">
        <color indexed="64"/>
      </right>
      <top/>
      <bottom style="thin">
        <color auto="1"/>
      </bottom>
      <diagonal/>
    </border>
    <border>
      <left style="thin">
        <color auto="1"/>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bottom style="thin">
        <color auto="1"/>
      </bottom>
      <diagonal/>
    </border>
    <border>
      <left style="thin">
        <color auto="1"/>
      </left>
      <right/>
      <top style="thin">
        <color auto="1"/>
      </top>
      <bottom/>
      <diagonal/>
    </border>
    <border>
      <left style="medium">
        <color indexed="64"/>
      </left>
      <right/>
      <top/>
      <bottom style="thin">
        <color auto="1"/>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top style="thin">
        <color indexed="64"/>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auto="1"/>
      </bottom>
      <diagonal/>
    </border>
    <border>
      <left/>
      <right style="thin">
        <color auto="1"/>
      </right>
      <top/>
      <bottom style="medium">
        <color indexed="64"/>
      </bottom>
      <diagonal/>
    </border>
    <border>
      <left style="thin">
        <color auto="1"/>
      </left>
      <right style="thin">
        <color auto="1"/>
      </right>
      <top style="medium">
        <color indexed="64"/>
      </top>
      <bottom style="thin">
        <color auto="1"/>
      </bottom>
      <diagonal/>
    </border>
    <border>
      <left/>
      <right style="thin">
        <color auto="1"/>
      </right>
      <top style="medium">
        <color indexed="64"/>
      </top>
      <bottom style="thin">
        <color auto="1"/>
      </bottom>
      <diagonal/>
    </border>
    <border>
      <left style="thin">
        <color indexed="64"/>
      </left>
      <right/>
      <top style="medium">
        <color indexed="64"/>
      </top>
      <bottom style="thin">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style="medium">
        <color indexed="64"/>
      </left>
      <right/>
      <top style="thin">
        <color indexed="64"/>
      </top>
      <bottom style="medium">
        <color indexed="64"/>
      </bottom>
      <diagonal/>
    </border>
    <border>
      <left/>
      <right style="thin">
        <color auto="1"/>
      </right>
      <top style="medium">
        <color indexed="64"/>
      </top>
      <bottom/>
      <diagonal/>
    </border>
    <border>
      <left/>
      <right style="medium">
        <color auto="1"/>
      </right>
      <top/>
      <bottom style="thin">
        <color indexed="64"/>
      </bottom>
      <diagonal/>
    </border>
    <border>
      <left style="medium">
        <color indexed="64"/>
      </left>
      <right style="medium">
        <color auto="1"/>
      </right>
      <top style="thin">
        <color indexed="64"/>
      </top>
      <bottom style="medium">
        <color auto="1"/>
      </bottom>
      <diagonal/>
    </border>
    <border>
      <left/>
      <right style="medium">
        <color auto="1"/>
      </right>
      <top style="thin">
        <color indexed="64"/>
      </top>
      <bottom style="medium">
        <color auto="1"/>
      </bottom>
      <diagonal/>
    </border>
    <border>
      <left style="medium">
        <color auto="1"/>
      </left>
      <right style="medium">
        <color auto="1"/>
      </right>
      <top style="thin">
        <color indexed="64"/>
      </top>
      <bottom/>
      <diagonal/>
    </border>
    <border>
      <left/>
      <right style="medium">
        <color auto="1"/>
      </right>
      <top style="thin">
        <color indexed="64"/>
      </top>
      <bottom/>
      <diagonal/>
    </border>
    <border>
      <left/>
      <right/>
      <top style="thin">
        <color indexed="64"/>
      </top>
      <bottom style="medium">
        <color auto="1"/>
      </bottom>
      <diagonal/>
    </border>
    <border>
      <left style="medium">
        <color auto="1"/>
      </left>
      <right/>
      <top style="thin">
        <color indexed="64"/>
      </top>
      <bottom/>
      <diagonal/>
    </border>
    <border>
      <left/>
      <right/>
      <top style="thin">
        <color indexed="64"/>
      </top>
      <bottom/>
      <diagonal/>
    </border>
    <border>
      <left style="thin">
        <color auto="1"/>
      </left>
      <right style="medium">
        <color indexed="64"/>
      </right>
      <top style="thin">
        <color auto="1"/>
      </top>
      <bottom/>
      <diagonal/>
    </border>
    <border>
      <left style="thin">
        <color auto="1"/>
      </left>
      <right style="medium">
        <color indexed="64"/>
      </right>
      <top/>
      <bottom/>
      <diagonal/>
    </border>
  </borders>
  <cellStyleXfs count="7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343">
    <xf numFmtId="0" fontId="0" fillId="0" borderId="0" xfId="0"/>
    <xf numFmtId="0" fontId="0" fillId="0" borderId="0" xfId="0" applyAlignment="1">
      <alignment wrapText="1"/>
    </xf>
    <xf numFmtId="0" fontId="1" fillId="0" borderId="0" xfId="0" applyFont="1"/>
    <xf numFmtId="0" fontId="2" fillId="0" borderId="0" xfId="0" applyFont="1"/>
    <xf numFmtId="0" fontId="0" fillId="0" borderId="0" xfId="0"/>
    <xf numFmtId="0" fontId="10" fillId="0" borderId="0" xfId="0" applyFont="1" applyAlignment="1">
      <alignment vertical="center"/>
    </xf>
    <xf numFmtId="0" fontId="0" fillId="0" borderId="0" xfId="0" applyAlignment="1">
      <alignment horizontal="center"/>
    </xf>
    <xf numFmtId="0" fontId="0" fillId="0" borderId="0" xfId="0" applyFill="1"/>
    <xf numFmtId="0" fontId="10" fillId="0" borderId="0" xfId="0" applyFont="1" applyFill="1" applyAlignment="1">
      <alignment vertical="center"/>
    </xf>
    <xf numFmtId="0" fontId="14" fillId="0" borderId="27"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42" xfId="0" applyFont="1" applyFill="1" applyBorder="1" applyAlignment="1" applyProtection="1">
      <alignment horizontal="center" vertical="center"/>
    </xf>
    <xf numFmtId="0" fontId="14" fillId="0" borderId="42" xfId="0" applyFont="1" applyBorder="1" applyAlignment="1" applyProtection="1">
      <alignment horizontal="center" vertical="center"/>
    </xf>
    <xf numFmtId="0" fontId="0" fillId="0" borderId="0" xfId="0" applyFill="1" applyAlignment="1">
      <alignment vertical="center"/>
    </xf>
    <xf numFmtId="0" fontId="0" fillId="0" borderId="0" xfId="0" applyAlignment="1">
      <alignment vertical="center"/>
    </xf>
    <xf numFmtId="0" fontId="10" fillId="5" borderId="1" xfId="0" applyFont="1" applyFill="1" applyBorder="1" applyAlignment="1" applyProtection="1">
      <alignment vertical="center" wrapText="1"/>
    </xf>
    <xf numFmtId="0" fontId="10" fillId="11" borderId="3" xfId="0" applyFont="1" applyFill="1" applyBorder="1" applyAlignment="1" applyProtection="1">
      <alignment vertical="center" wrapText="1"/>
    </xf>
    <xf numFmtId="0" fontId="10" fillId="10" borderId="1" xfId="0" applyFont="1" applyFill="1" applyBorder="1" applyAlignment="1" applyProtection="1">
      <alignment vertical="center" wrapText="1"/>
    </xf>
    <xf numFmtId="0" fontId="20" fillId="12" borderId="23" xfId="0" applyFont="1" applyFill="1" applyBorder="1" applyAlignment="1" applyProtection="1">
      <alignment vertical="center" wrapText="1"/>
    </xf>
    <xf numFmtId="0" fontId="10" fillId="11" borderId="1" xfId="0" applyFont="1" applyFill="1" applyBorder="1" applyAlignment="1" applyProtection="1">
      <alignment vertical="center" wrapText="1"/>
    </xf>
    <xf numFmtId="0" fontId="10" fillId="10" borderId="31" xfId="0" applyFont="1" applyFill="1" applyBorder="1" applyAlignment="1" applyProtection="1">
      <alignment vertical="center" wrapText="1"/>
    </xf>
    <xf numFmtId="0" fontId="10" fillId="5" borderId="31" xfId="0" applyFont="1" applyFill="1" applyBorder="1" applyAlignment="1" applyProtection="1">
      <alignment vertical="center" wrapText="1"/>
    </xf>
    <xf numFmtId="0" fontId="10" fillId="5" borderId="4" xfId="0" applyFont="1" applyFill="1" applyBorder="1" applyAlignment="1" applyProtection="1">
      <alignment vertical="center" wrapText="1"/>
    </xf>
    <xf numFmtId="0" fontId="8" fillId="6" borderId="17" xfId="0" applyFont="1" applyFill="1" applyBorder="1" applyAlignment="1" applyProtection="1">
      <alignment horizontal="left" vertical="center"/>
    </xf>
    <xf numFmtId="0" fontId="0" fillId="7" borderId="17" xfId="0" applyFill="1" applyBorder="1" applyAlignment="1">
      <alignment horizontal="center" vertical="top"/>
    </xf>
    <xf numFmtId="0" fontId="0" fillId="0" borderId="0" xfId="0" applyBorder="1" applyAlignment="1">
      <alignment horizontal="center" vertical="top"/>
    </xf>
    <xf numFmtId="0" fontId="11" fillId="11" borderId="3" xfId="0" applyFont="1" applyFill="1" applyBorder="1" applyAlignment="1" applyProtection="1">
      <alignment vertical="center" wrapText="1"/>
    </xf>
    <xf numFmtId="0" fontId="10" fillId="11" borderId="4" xfId="0" applyFont="1" applyFill="1" applyBorder="1" applyAlignment="1" applyProtection="1">
      <alignment vertical="center" wrapText="1"/>
    </xf>
    <xf numFmtId="0" fontId="10" fillId="5" borderId="3" xfId="0" applyFont="1" applyFill="1" applyBorder="1" applyAlignment="1" applyProtection="1">
      <alignment vertical="center" wrapText="1"/>
    </xf>
    <xf numFmtId="0" fontId="20" fillId="12" borderId="17" xfId="0" applyFont="1" applyFill="1" applyBorder="1" applyAlignment="1" applyProtection="1">
      <alignment horizontal="left" vertical="center"/>
    </xf>
    <xf numFmtId="0" fontId="8" fillId="6" borderId="23" xfId="0" applyFont="1" applyFill="1" applyBorder="1" applyAlignment="1" applyProtection="1">
      <alignment horizontal="left" vertical="center"/>
    </xf>
    <xf numFmtId="0" fontId="8" fillId="6" borderId="18" xfId="0" applyFont="1" applyFill="1" applyBorder="1" applyAlignment="1" applyProtection="1">
      <alignment horizontal="left" vertical="center"/>
    </xf>
    <xf numFmtId="0" fontId="19" fillId="0" borderId="0" xfId="0" applyFont="1" applyFill="1" applyBorder="1" applyAlignment="1">
      <alignment horizontal="center" vertical="center"/>
    </xf>
    <xf numFmtId="0" fontId="10" fillId="0" borderId="3" xfId="0" applyFont="1" applyBorder="1" applyAlignment="1">
      <alignment vertical="center" wrapText="1"/>
    </xf>
    <xf numFmtId="0" fontId="10" fillId="0" borderId="31" xfId="0" applyFont="1" applyBorder="1" applyAlignment="1">
      <alignment vertical="center" wrapText="1"/>
    </xf>
    <xf numFmtId="0" fontId="3" fillId="0" borderId="1" xfId="0" applyFont="1" applyBorder="1" applyAlignment="1">
      <alignment vertical="center" wrapText="1"/>
    </xf>
    <xf numFmtId="0" fontId="10" fillId="0" borderId="1" xfId="0" applyFont="1" applyBorder="1" applyAlignment="1">
      <alignment vertical="center" wrapText="1"/>
    </xf>
    <xf numFmtId="0" fontId="10" fillId="0" borderId="1" xfId="0" applyFont="1" applyFill="1" applyBorder="1" applyAlignment="1">
      <alignment vertical="center" wrapText="1"/>
    </xf>
    <xf numFmtId="0" fontId="10" fillId="0" borderId="31" xfId="0" applyFont="1" applyFill="1" applyBorder="1" applyAlignment="1">
      <alignment vertical="center" wrapText="1"/>
    </xf>
    <xf numFmtId="0" fontId="9" fillId="14" borderId="2" xfId="0" applyFont="1" applyFill="1" applyBorder="1" applyAlignment="1" applyProtection="1">
      <alignment vertical="center" wrapText="1"/>
      <protection locked="0"/>
    </xf>
    <xf numFmtId="0" fontId="9" fillId="14" borderId="1" xfId="0" applyFont="1" applyFill="1" applyBorder="1" applyAlignment="1" applyProtection="1">
      <alignment vertical="center" wrapText="1"/>
      <protection locked="0"/>
    </xf>
    <xf numFmtId="0" fontId="9" fillId="14" borderId="31" xfId="0" applyFont="1" applyFill="1" applyBorder="1" applyAlignment="1" applyProtection="1">
      <alignment vertical="center" wrapText="1"/>
      <protection locked="0"/>
    </xf>
    <xf numFmtId="0" fontId="10" fillId="14" borderId="1" xfId="0" applyFont="1" applyFill="1" applyBorder="1" applyAlignment="1">
      <alignment vertical="center" wrapText="1"/>
    </xf>
    <xf numFmtId="0" fontId="9" fillId="0" borderId="9" xfId="0" applyFont="1" applyFill="1" applyBorder="1" applyAlignment="1" applyProtection="1">
      <alignment vertical="center" wrapText="1"/>
      <protection locked="0"/>
    </xf>
    <xf numFmtId="0" fontId="9" fillId="0" borderId="3" xfId="0" applyFont="1" applyFill="1" applyBorder="1" applyAlignment="1" applyProtection="1">
      <alignment vertical="center" wrapText="1"/>
      <protection locked="0"/>
    </xf>
    <xf numFmtId="0" fontId="9" fillId="0" borderId="2" xfId="0" applyFont="1" applyFill="1" applyBorder="1" applyAlignment="1" applyProtection="1">
      <alignment vertical="center" wrapText="1"/>
      <protection locked="0"/>
    </xf>
    <xf numFmtId="0" fontId="9" fillId="0" borderId="1" xfId="0" applyFont="1" applyFill="1" applyBorder="1" applyAlignment="1" applyProtection="1">
      <alignment vertical="center" wrapText="1"/>
      <protection locked="0"/>
    </xf>
    <xf numFmtId="0" fontId="14" fillId="0" borderId="39"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27" xfId="0" applyFont="1" applyFill="1" applyBorder="1" applyAlignment="1">
      <alignment horizontal="center" vertical="center"/>
    </xf>
    <xf numFmtId="0" fontId="14" fillId="14" borderId="29" xfId="0" applyFont="1" applyFill="1" applyBorder="1" applyAlignment="1">
      <alignment horizontal="center" vertical="center"/>
    </xf>
    <xf numFmtId="0" fontId="10" fillId="14" borderId="31" xfId="0" applyFont="1" applyFill="1" applyBorder="1" applyAlignment="1">
      <alignment vertical="center" wrapText="1"/>
    </xf>
    <xf numFmtId="0" fontId="14" fillId="14" borderId="27" xfId="0" applyFont="1" applyFill="1" applyBorder="1" applyAlignment="1">
      <alignment horizontal="center" vertical="center"/>
    </xf>
    <xf numFmtId="0" fontId="3" fillId="14" borderId="1" xfId="0" applyFont="1" applyFill="1" applyBorder="1" applyAlignment="1">
      <alignment vertical="center" wrapText="1"/>
    </xf>
    <xf numFmtId="0" fontId="8" fillId="4" borderId="5" xfId="0" applyFont="1" applyFill="1" applyBorder="1" applyAlignment="1">
      <alignment horizontal="center"/>
    </xf>
    <xf numFmtId="0" fontId="8" fillId="2" borderId="33" xfId="0" applyFont="1" applyFill="1" applyBorder="1" applyAlignment="1">
      <alignment horizontal="center"/>
    </xf>
    <xf numFmtId="0" fontId="8" fillId="7" borderId="14" xfId="0" applyFont="1" applyFill="1" applyBorder="1"/>
    <xf numFmtId="0" fontId="8" fillId="7" borderId="21" xfId="0" applyFont="1" applyFill="1" applyBorder="1" applyAlignment="1">
      <alignment horizontal="center" vertical="center"/>
    </xf>
    <xf numFmtId="0" fontId="27" fillId="13" borderId="17" xfId="0" applyFont="1" applyFill="1" applyBorder="1" applyAlignment="1">
      <alignment horizontal="left" vertical="center"/>
    </xf>
    <xf numFmtId="0" fontId="27" fillId="13" borderId="19" xfId="0" applyFont="1" applyFill="1" applyBorder="1" applyAlignment="1">
      <alignment horizontal="left" vertical="center"/>
    </xf>
    <xf numFmtId="0" fontId="27" fillId="13" borderId="6" xfId="0" applyFont="1" applyFill="1" applyBorder="1" applyAlignment="1">
      <alignment horizontal="left" vertical="center"/>
    </xf>
    <xf numFmtId="0" fontId="11" fillId="14" borderId="10" xfId="0" applyFont="1" applyFill="1" applyBorder="1" applyAlignment="1">
      <alignment vertical="center" wrapText="1"/>
    </xf>
    <xf numFmtId="0" fontId="8" fillId="14" borderId="5" xfId="0" applyFont="1" applyFill="1" applyBorder="1" applyAlignment="1">
      <alignment horizontal="center"/>
    </xf>
    <xf numFmtId="0" fontId="8" fillId="2" borderId="34" xfId="0" applyFont="1" applyFill="1" applyBorder="1" applyAlignment="1">
      <alignment horizontal="center" vertical="center"/>
    </xf>
    <xf numFmtId="0" fontId="10" fillId="10" borderId="4" xfId="0" applyFont="1" applyFill="1" applyBorder="1" applyAlignment="1" applyProtection="1">
      <alignment vertical="center" wrapText="1"/>
    </xf>
    <xf numFmtId="0" fontId="20" fillId="6" borderId="23" xfId="0" applyFont="1" applyFill="1" applyBorder="1" applyAlignment="1" applyProtection="1">
      <alignment horizontal="center" vertical="center"/>
    </xf>
    <xf numFmtId="0" fontId="20" fillId="6" borderId="10" xfId="0" applyFont="1" applyFill="1" applyBorder="1" applyAlignment="1" applyProtection="1">
      <alignment horizontal="center" vertical="center"/>
    </xf>
    <xf numFmtId="0" fontId="20" fillId="6" borderId="14" xfId="0" applyFont="1" applyFill="1" applyBorder="1" applyAlignment="1" applyProtection="1">
      <alignment horizontal="center" vertical="center"/>
    </xf>
    <xf numFmtId="0" fontId="14" fillId="6" borderId="5" xfId="0" applyFont="1" applyFill="1" applyBorder="1" applyAlignment="1" applyProtection="1">
      <alignment horizontal="center" vertical="center"/>
    </xf>
    <xf numFmtId="0" fontId="10" fillId="0" borderId="1" xfId="0" applyFont="1" applyFill="1" applyBorder="1" applyAlignment="1" applyProtection="1">
      <alignment vertical="center" wrapText="1"/>
    </xf>
    <xf numFmtId="0" fontId="20" fillId="6" borderId="5" xfId="0" applyFont="1" applyFill="1" applyBorder="1" applyAlignment="1" applyProtection="1">
      <alignment horizontal="center" vertical="center"/>
    </xf>
    <xf numFmtId="0" fontId="10" fillId="0" borderId="31" xfId="0" applyFont="1" applyFill="1" applyBorder="1" applyAlignment="1" applyProtection="1">
      <alignment vertical="center" wrapText="1"/>
    </xf>
    <xf numFmtId="0" fontId="14" fillId="6" borderId="18" xfId="0" applyFont="1" applyFill="1" applyBorder="1" applyAlignment="1" applyProtection="1">
      <alignment horizontal="center" vertical="center"/>
    </xf>
    <xf numFmtId="0" fontId="20" fillId="6" borderId="18" xfId="0" applyFont="1" applyFill="1" applyBorder="1" applyAlignment="1" applyProtection="1">
      <alignment horizontal="center" vertical="center"/>
    </xf>
    <xf numFmtId="0" fontId="14" fillId="0" borderId="27" xfId="0" applyFont="1" applyFill="1" applyBorder="1" applyAlignment="1" applyProtection="1">
      <alignment horizontal="center" vertical="center"/>
    </xf>
    <xf numFmtId="0" fontId="14" fillId="0" borderId="16" xfId="0" applyFont="1" applyFill="1" applyBorder="1" applyAlignment="1" applyProtection="1">
      <alignment horizontal="center" vertical="center"/>
    </xf>
    <xf numFmtId="0" fontId="14" fillId="0" borderId="43" xfId="0" applyFont="1" applyBorder="1" applyAlignment="1" applyProtection="1">
      <alignment horizontal="center" vertical="center"/>
    </xf>
    <xf numFmtId="0" fontId="10" fillId="5" borderId="44" xfId="0" applyFont="1" applyFill="1" applyBorder="1" applyAlignment="1" applyProtection="1">
      <alignment vertical="center" wrapText="1"/>
    </xf>
    <xf numFmtId="0" fontId="8" fillId="7" borderId="34" xfId="0" applyFont="1" applyFill="1" applyBorder="1" applyAlignment="1">
      <alignment horizontal="center" vertical="center"/>
    </xf>
    <xf numFmtId="0" fontId="5" fillId="0" borderId="0" xfId="0" applyFont="1" applyBorder="1"/>
    <xf numFmtId="0" fontId="5" fillId="0" borderId="0" xfId="0" applyFont="1" applyFill="1" applyBorder="1"/>
    <xf numFmtId="0" fontId="14" fillId="0" borderId="43" xfId="0" applyFont="1" applyFill="1" applyBorder="1" applyAlignment="1">
      <alignment horizontal="center" vertical="center"/>
    </xf>
    <xf numFmtId="0" fontId="10" fillId="0" borderId="44" xfId="0" applyFont="1" applyFill="1" applyBorder="1" applyAlignment="1">
      <alignment vertical="center" wrapText="1"/>
    </xf>
    <xf numFmtId="0" fontId="9" fillId="0" borderId="46" xfId="0" applyFont="1" applyFill="1" applyBorder="1" applyAlignment="1" applyProtection="1">
      <alignment vertical="center" wrapText="1"/>
      <protection locked="0"/>
    </xf>
    <xf numFmtId="0" fontId="9" fillId="0" borderId="44" xfId="0" applyFont="1" applyFill="1" applyBorder="1" applyAlignment="1" applyProtection="1">
      <alignment vertical="center" wrapText="1"/>
      <protection locked="0"/>
    </xf>
    <xf numFmtId="0" fontId="0" fillId="7" borderId="17" xfId="0" applyFill="1" applyBorder="1" applyAlignment="1">
      <alignment horizontal="center" vertical="top" wrapText="1"/>
    </xf>
    <xf numFmtId="0" fontId="9" fillId="9" borderId="10" xfId="0" applyFont="1" applyFill="1" applyBorder="1" applyAlignment="1" applyProtection="1">
      <alignment vertical="center" wrapText="1"/>
      <protection locked="0"/>
    </xf>
    <xf numFmtId="0" fontId="9" fillId="9" borderId="10" xfId="0" applyFont="1" applyFill="1" applyBorder="1" applyAlignment="1" applyProtection="1">
      <alignment horizontal="center" vertical="center" wrapText="1"/>
      <protection locked="0"/>
    </xf>
    <xf numFmtId="164" fontId="8" fillId="9" borderId="10" xfId="0" applyNumberFormat="1"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xf>
    <xf numFmtId="0" fontId="8" fillId="9" borderId="17" xfId="0" applyFont="1" applyFill="1" applyBorder="1" applyAlignment="1" applyProtection="1">
      <alignment horizontal="left" vertical="center" wrapText="1"/>
    </xf>
    <xf numFmtId="0" fontId="8" fillId="9" borderId="10" xfId="0" applyFont="1" applyFill="1" applyBorder="1" applyAlignment="1" applyProtection="1">
      <alignment vertical="center" wrapText="1"/>
    </xf>
    <xf numFmtId="0" fontId="8" fillId="9" borderId="10" xfId="0" applyFont="1" applyFill="1" applyBorder="1" applyAlignment="1" applyProtection="1">
      <alignment horizontal="left" vertical="center" wrapText="1"/>
    </xf>
    <xf numFmtId="0" fontId="8" fillId="9" borderId="10" xfId="0" applyFont="1" applyFill="1" applyBorder="1" applyAlignment="1" applyProtection="1">
      <alignment vertical="center"/>
    </xf>
    <xf numFmtId="0" fontId="8" fillId="0" borderId="10" xfId="0" applyFont="1" applyBorder="1" applyAlignment="1" applyProtection="1">
      <alignment horizontal="left" vertical="center"/>
    </xf>
    <xf numFmtId="0" fontId="9" fillId="0" borderId="10" xfId="0" applyFont="1" applyBorder="1" applyAlignment="1" applyProtection="1">
      <alignment horizontal="center" vertical="center"/>
    </xf>
    <xf numFmtId="0" fontId="8" fillId="0" borderId="10" xfId="0" applyFont="1" applyBorder="1" applyAlignment="1" applyProtection="1">
      <alignment vertical="center" wrapText="1"/>
    </xf>
    <xf numFmtId="166" fontId="9" fillId="0" borderId="10" xfId="0" applyNumberFormat="1" applyFont="1" applyBorder="1" applyAlignment="1" applyProtection="1">
      <alignment horizontal="center" vertical="center"/>
    </xf>
    <xf numFmtId="0" fontId="8" fillId="0" borderId="23" xfId="0" applyFont="1" applyBorder="1" applyAlignment="1" applyProtection="1">
      <alignment horizontal="left" vertical="center" wrapText="1"/>
    </xf>
    <xf numFmtId="0" fontId="8" fillId="0" borderId="10" xfId="0" applyFont="1" applyBorder="1" applyAlignment="1" applyProtection="1">
      <alignment horizontal="center" vertical="center" wrapText="1"/>
    </xf>
    <xf numFmtId="0" fontId="8" fillId="0" borderId="10" xfId="0" applyFont="1" applyBorder="1" applyAlignment="1" applyProtection="1">
      <alignment horizontal="left" vertical="center" wrapText="1"/>
    </xf>
    <xf numFmtId="0" fontId="8" fillId="0" borderId="10" xfId="0" applyFont="1" applyBorder="1" applyAlignment="1" applyProtection="1">
      <alignment horizontal="center" vertical="center"/>
    </xf>
    <xf numFmtId="0" fontId="8" fillId="0" borderId="10" xfId="0" applyFont="1" applyFill="1" applyBorder="1" applyAlignment="1" applyProtection="1">
      <alignment horizontal="center" vertical="center"/>
    </xf>
    <xf numFmtId="1" fontId="8" fillId="0" borderId="10" xfId="0" applyNumberFormat="1" applyFont="1" applyFill="1" applyBorder="1" applyAlignment="1" applyProtection="1">
      <alignment horizontal="center" vertical="center" wrapText="1"/>
    </xf>
    <xf numFmtId="0" fontId="17" fillId="0" borderId="10" xfId="0" applyFont="1" applyFill="1" applyBorder="1" applyAlignment="1" applyProtection="1">
      <alignment horizontal="center" vertical="center" wrapText="1"/>
    </xf>
    <xf numFmtId="165" fontId="8" fillId="0" borderId="20" xfId="0" applyNumberFormat="1" applyFont="1" applyFill="1" applyBorder="1" applyAlignment="1" applyProtection="1">
      <alignment horizontal="center" vertical="center" wrapText="1"/>
    </xf>
    <xf numFmtId="165" fontId="4" fillId="7" borderId="10" xfId="0" applyNumberFormat="1" applyFont="1" applyFill="1" applyBorder="1" applyAlignment="1" applyProtection="1">
      <alignment horizontal="center" vertical="center" wrapText="1"/>
    </xf>
    <xf numFmtId="165" fontId="4" fillId="0" borderId="10" xfId="0" applyNumberFormat="1" applyFont="1" applyFill="1" applyBorder="1" applyAlignment="1" applyProtection="1">
      <alignment horizontal="center" vertical="center" wrapText="1"/>
    </xf>
    <xf numFmtId="0" fontId="8" fillId="6" borderId="10" xfId="0" applyFont="1" applyFill="1" applyBorder="1" applyAlignment="1" applyProtection="1">
      <alignment horizontal="left" vertical="center" wrapText="1"/>
    </xf>
    <xf numFmtId="0" fontId="8" fillId="6" borderId="10" xfId="0" applyFont="1" applyFill="1" applyBorder="1" applyAlignment="1" applyProtection="1">
      <alignment horizontal="center" vertical="center" wrapText="1"/>
    </xf>
    <xf numFmtId="0" fontId="8" fillId="6" borderId="5" xfId="0" applyFont="1" applyFill="1" applyBorder="1" applyAlignment="1" applyProtection="1">
      <alignment horizontal="left" vertical="center" wrapText="1"/>
    </xf>
    <xf numFmtId="0" fontId="17" fillId="6" borderId="20" xfId="0" applyFont="1" applyFill="1" applyBorder="1" applyAlignment="1" applyProtection="1">
      <alignment horizontal="center" vertical="center" wrapText="1"/>
    </xf>
    <xf numFmtId="0" fontId="16" fillId="4" borderId="5" xfId="0" applyFont="1" applyFill="1" applyBorder="1" applyAlignment="1" applyProtection="1">
      <alignment horizontal="center" vertical="center"/>
    </xf>
    <xf numFmtId="0" fontId="9" fillId="2" borderId="32" xfId="0" applyFont="1" applyFill="1" applyBorder="1" applyAlignment="1" applyProtection="1">
      <alignment vertical="center" wrapText="1"/>
    </xf>
    <xf numFmtId="0" fontId="9" fillId="2" borderId="25" xfId="0" applyFont="1" applyFill="1" applyBorder="1" applyAlignment="1" applyProtection="1">
      <alignment vertical="center" wrapText="1"/>
    </xf>
    <xf numFmtId="0" fontId="9" fillId="2" borderId="47" xfId="0" applyFont="1" applyFill="1" applyBorder="1" applyAlignment="1" applyProtection="1">
      <alignment vertical="center" wrapText="1"/>
    </xf>
    <xf numFmtId="0" fontId="14" fillId="0" borderId="0" xfId="0" applyFont="1" applyFill="1" applyBorder="1" applyAlignment="1" applyProtection="1">
      <alignment horizontal="center"/>
    </xf>
    <xf numFmtId="10" fontId="8" fillId="0" borderId="0" xfId="0" applyNumberFormat="1" applyFont="1" applyFill="1" applyBorder="1" applyAlignment="1" applyProtection="1">
      <alignment horizontal="center"/>
    </xf>
    <xf numFmtId="0" fontId="8" fillId="7" borderId="26" xfId="0" applyFont="1" applyFill="1" applyBorder="1" applyAlignment="1" applyProtection="1">
      <alignment horizontal="center" vertical="center"/>
    </xf>
    <xf numFmtId="0" fontId="11" fillId="7" borderId="18" xfId="0" applyFont="1" applyFill="1" applyBorder="1" applyAlignment="1" applyProtection="1">
      <alignment horizontal="center" vertical="top" wrapText="1"/>
    </xf>
    <xf numFmtId="0" fontId="18" fillId="7" borderId="23" xfId="0" applyFont="1" applyFill="1" applyBorder="1" applyAlignment="1" applyProtection="1">
      <alignment horizontal="center" vertical="top" wrapText="1"/>
    </xf>
    <xf numFmtId="0" fontId="18" fillId="7" borderId="21" xfId="0" applyFont="1" applyFill="1" applyBorder="1" applyAlignment="1" applyProtection="1">
      <alignment horizontal="center" vertical="top" wrapText="1"/>
    </xf>
    <xf numFmtId="0" fontId="8" fillId="2" borderId="26" xfId="0" applyFont="1" applyFill="1" applyBorder="1" applyAlignment="1" applyProtection="1">
      <alignment horizontal="center" vertical="center"/>
    </xf>
    <xf numFmtId="0" fontId="15" fillId="5" borderId="40" xfId="0" applyFont="1" applyFill="1" applyBorder="1" applyAlignment="1" applyProtection="1">
      <alignment horizontal="center"/>
    </xf>
    <xf numFmtId="0" fontId="15" fillId="5" borderId="48" xfId="0" applyFont="1" applyFill="1" applyBorder="1" applyAlignment="1" applyProtection="1">
      <alignment horizontal="center"/>
    </xf>
    <xf numFmtId="0" fontId="15" fillId="2" borderId="41" xfId="0" applyFont="1" applyFill="1" applyBorder="1" applyAlignment="1" applyProtection="1">
      <alignment horizontal="center"/>
    </xf>
    <xf numFmtId="0" fontId="10" fillId="6" borderId="19" xfId="0" applyFont="1" applyFill="1" applyBorder="1" applyAlignment="1" applyProtection="1">
      <alignment horizontal="left" vertical="center" wrapText="1"/>
    </xf>
    <xf numFmtId="0" fontId="9" fillId="0" borderId="3" xfId="0" applyFont="1" applyFill="1" applyBorder="1" applyAlignment="1" applyProtection="1">
      <alignment horizontal="center" vertical="center" wrapText="1"/>
    </xf>
    <xf numFmtId="0" fontId="9" fillId="4" borderId="49"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4" borderId="5"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7" borderId="30" xfId="0" applyFont="1" applyFill="1" applyBorder="1" applyAlignment="1" applyProtection="1">
      <alignment horizontal="center" vertical="center" wrapText="1"/>
    </xf>
    <xf numFmtId="0" fontId="9" fillId="4" borderId="10" xfId="0" applyFont="1" applyFill="1" applyBorder="1" applyAlignment="1" applyProtection="1">
      <alignment horizontal="center" vertical="center" wrapText="1"/>
    </xf>
    <xf numFmtId="0" fontId="9" fillId="7" borderId="38" xfId="0" applyFont="1" applyFill="1" applyBorder="1" applyAlignment="1" applyProtection="1">
      <alignment horizontal="center" vertical="center" wrapText="1"/>
    </xf>
    <xf numFmtId="0" fontId="10" fillId="6" borderId="19" xfId="0" applyFont="1" applyFill="1" applyBorder="1" applyAlignment="1" applyProtection="1">
      <alignment horizontal="left" vertical="center"/>
    </xf>
    <xf numFmtId="0" fontId="9" fillId="7" borderId="30" xfId="0" applyFont="1" applyFill="1" applyBorder="1" applyAlignment="1" applyProtection="1">
      <alignment horizontal="center" vertical="center"/>
    </xf>
    <xf numFmtId="0" fontId="9" fillId="4" borderId="10" xfId="0" applyFont="1" applyFill="1" applyBorder="1" applyAlignment="1" applyProtection="1">
      <alignment horizontal="center" vertical="center"/>
    </xf>
    <xf numFmtId="0" fontId="9" fillId="0" borderId="1" xfId="0" applyFont="1" applyFill="1" applyBorder="1" applyAlignment="1" applyProtection="1">
      <alignment horizontal="center" vertical="center"/>
    </xf>
    <xf numFmtId="0" fontId="9" fillId="7" borderId="38" xfId="0" applyFont="1" applyFill="1" applyBorder="1" applyAlignment="1" applyProtection="1">
      <alignment horizontal="center" vertical="center"/>
    </xf>
    <xf numFmtId="0" fontId="10" fillId="12" borderId="19" xfId="0" applyFont="1" applyFill="1" applyBorder="1" applyAlignment="1" applyProtection="1">
      <alignment horizontal="left" vertical="center"/>
    </xf>
    <xf numFmtId="0" fontId="10" fillId="6" borderId="22" xfId="0" applyFont="1" applyFill="1" applyBorder="1" applyAlignment="1" applyProtection="1">
      <alignment horizontal="left" vertical="center"/>
    </xf>
    <xf numFmtId="0" fontId="10" fillId="6" borderId="20" xfId="0" applyFont="1" applyFill="1" applyBorder="1" applyAlignment="1" applyProtection="1">
      <alignment horizontal="left" vertical="center"/>
    </xf>
    <xf numFmtId="0" fontId="9" fillId="4" borderId="14" xfId="0" applyFont="1" applyFill="1" applyBorder="1" applyAlignment="1" applyProtection="1">
      <alignment horizontal="center" vertical="center" wrapText="1"/>
    </xf>
    <xf numFmtId="0" fontId="9" fillId="0" borderId="51" xfId="0" applyFont="1" applyFill="1" applyBorder="1" applyAlignment="1" applyProtection="1">
      <alignment horizontal="center" vertical="center" wrapText="1"/>
    </xf>
    <xf numFmtId="0" fontId="9" fillId="7" borderId="47" xfId="0" applyFont="1" applyFill="1" applyBorder="1" applyAlignment="1" applyProtection="1">
      <alignment horizontal="center" vertical="center" wrapText="1"/>
    </xf>
    <xf numFmtId="0" fontId="9" fillId="11" borderId="9" xfId="0" applyFont="1" applyFill="1" applyBorder="1" applyAlignment="1" applyProtection="1">
      <alignment horizontal="left" vertical="top" wrapText="1"/>
      <protection locked="0"/>
    </xf>
    <xf numFmtId="0" fontId="9" fillId="5" borderId="9" xfId="0" applyFont="1" applyFill="1" applyBorder="1" applyAlignment="1" applyProtection="1">
      <alignment horizontal="left" vertical="top" wrapText="1"/>
      <protection locked="0"/>
    </xf>
    <xf numFmtId="0" fontId="9" fillId="10" borderId="12" xfId="0" applyFont="1" applyFill="1" applyBorder="1" applyAlignment="1" applyProtection="1">
      <alignment horizontal="left" vertical="top" wrapText="1"/>
      <protection locked="0"/>
    </xf>
    <xf numFmtId="0" fontId="9" fillId="11" borderId="4" xfId="0" applyFont="1" applyFill="1" applyBorder="1" applyAlignment="1" applyProtection="1">
      <alignment horizontal="left" vertical="top" wrapText="1"/>
      <protection locked="0"/>
    </xf>
    <xf numFmtId="0" fontId="9" fillId="11" borderId="1" xfId="0" applyFont="1" applyFill="1" applyBorder="1" applyAlignment="1" applyProtection="1">
      <alignment horizontal="left" vertical="top" wrapText="1"/>
      <protection locked="0"/>
    </xf>
    <xf numFmtId="0" fontId="9" fillId="5" borderId="12"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9" fillId="10" borderId="4" xfId="0" applyFont="1" applyFill="1" applyBorder="1" applyAlignment="1" applyProtection="1">
      <alignment horizontal="left" vertical="top" wrapText="1"/>
      <protection locked="0"/>
    </xf>
    <xf numFmtId="0" fontId="9" fillId="11" borderId="2" xfId="0" applyFont="1" applyFill="1" applyBorder="1" applyAlignment="1" applyProtection="1">
      <alignment horizontal="left" vertical="top" wrapText="1"/>
      <protection locked="0"/>
    </xf>
    <xf numFmtId="0" fontId="9" fillId="5" borderId="2" xfId="0" applyFont="1" applyFill="1" applyBorder="1" applyAlignment="1" applyProtection="1">
      <alignment horizontal="left" vertical="top" wrapText="1"/>
      <protection locked="0"/>
    </xf>
    <xf numFmtId="0" fontId="9" fillId="0" borderId="11" xfId="0" applyFont="1" applyFill="1" applyBorder="1" applyAlignment="1" applyProtection="1">
      <alignment horizontal="left" vertical="top" wrapText="1"/>
      <protection locked="0"/>
    </xf>
    <xf numFmtId="0" fontId="9" fillId="10" borderId="11" xfId="0" applyFont="1" applyFill="1" applyBorder="1" applyAlignment="1" applyProtection="1">
      <alignment horizontal="left" vertical="top" wrapText="1"/>
      <protection locked="0"/>
    </xf>
    <xf numFmtId="0" fontId="9" fillId="0" borderId="31" xfId="0" applyFont="1" applyFill="1" applyBorder="1" applyAlignment="1" applyProtection="1">
      <alignment horizontal="left" vertical="top" wrapText="1"/>
      <protection locked="0"/>
    </xf>
    <xf numFmtId="0" fontId="9" fillId="11" borderId="3" xfId="0" applyFont="1" applyFill="1" applyBorder="1" applyAlignment="1" applyProtection="1">
      <alignment horizontal="left" vertical="top" wrapText="1"/>
      <protection locked="0"/>
    </xf>
    <xf numFmtId="0" fontId="9" fillId="11" borderId="31" xfId="0" applyFont="1" applyFill="1" applyBorder="1" applyAlignment="1" applyProtection="1">
      <alignment horizontal="left" vertical="top" wrapText="1"/>
      <protection locked="0"/>
    </xf>
    <xf numFmtId="0" fontId="9" fillId="5" borderId="31" xfId="0" applyFont="1" applyFill="1" applyBorder="1" applyAlignment="1" applyProtection="1">
      <alignment horizontal="left" vertical="top" wrapText="1"/>
      <protection locked="0"/>
    </xf>
    <xf numFmtId="0" fontId="9" fillId="10" borderId="31" xfId="0" applyFont="1" applyFill="1" applyBorder="1" applyAlignment="1" applyProtection="1">
      <alignment horizontal="left" vertical="top" wrapText="1"/>
      <protection locked="0"/>
    </xf>
    <xf numFmtId="0" fontId="9" fillId="11" borderId="12" xfId="0" applyFont="1" applyFill="1" applyBorder="1" applyAlignment="1" applyProtection="1">
      <alignment horizontal="left" vertical="top" wrapText="1"/>
      <protection locked="0"/>
    </xf>
    <xf numFmtId="0" fontId="9" fillId="5" borderId="1" xfId="0" applyFont="1" applyFill="1" applyBorder="1" applyAlignment="1" applyProtection="1">
      <alignment horizontal="left" vertical="top" wrapText="1"/>
      <protection locked="0"/>
    </xf>
    <xf numFmtId="0" fontId="9" fillId="5" borderId="3" xfId="0" applyFont="1" applyFill="1" applyBorder="1" applyAlignment="1" applyProtection="1">
      <alignment horizontal="left" vertical="top" wrapText="1"/>
      <protection locked="0"/>
    </xf>
    <xf numFmtId="0" fontId="9" fillId="10" borderId="1" xfId="0" applyFont="1" applyFill="1" applyBorder="1" applyAlignment="1" applyProtection="1">
      <alignment horizontal="left" vertical="top" wrapText="1"/>
      <protection locked="0"/>
    </xf>
    <xf numFmtId="0" fontId="9" fillId="5" borderId="44" xfId="0" applyFont="1" applyFill="1" applyBorder="1" applyAlignment="1" applyProtection="1">
      <alignment horizontal="left" vertical="top" wrapText="1"/>
      <protection locked="0"/>
    </xf>
    <xf numFmtId="0" fontId="9" fillId="5" borderId="4" xfId="0" applyFont="1" applyFill="1" applyBorder="1" applyAlignment="1" applyProtection="1">
      <alignment horizontal="left" vertical="top" wrapText="1"/>
      <protection locked="0"/>
    </xf>
    <xf numFmtId="0" fontId="9" fillId="7" borderId="1" xfId="0" applyFont="1" applyFill="1" applyBorder="1" applyAlignment="1" applyProtection="1">
      <alignment horizontal="left" vertical="top" wrapText="1"/>
    </xf>
    <xf numFmtId="0" fontId="9" fillId="7" borderId="31" xfId="0" applyFont="1" applyFill="1" applyBorder="1" applyAlignment="1" applyProtection="1">
      <alignment horizontal="left" vertical="top" wrapText="1"/>
    </xf>
    <xf numFmtId="0" fontId="9" fillId="7" borderId="3" xfId="0" applyFont="1" applyFill="1" applyBorder="1" applyAlignment="1" applyProtection="1">
      <alignment horizontal="left" vertical="top" wrapText="1"/>
    </xf>
    <xf numFmtId="0" fontId="9" fillId="7" borderId="4" xfId="0" applyFont="1" applyFill="1" applyBorder="1" applyAlignment="1" applyProtection="1">
      <alignment horizontal="left" vertical="top" wrapText="1"/>
    </xf>
    <xf numFmtId="0" fontId="9" fillId="11" borderId="13" xfId="0" applyFont="1" applyFill="1" applyBorder="1" applyAlignment="1" applyProtection="1">
      <alignment horizontal="left" vertical="top" wrapText="1"/>
      <protection locked="0"/>
    </xf>
    <xf numFmtId="0" fontId="9" fillId="11" borderId="30" xfId="0" applyFont="1" applyFill="1" applyBorder="1" applyAlignment="1" applyProtection="1">
      <alignment horizontal="left" vertical="top" wrapText="1"/>
      <protection locked="0"/>
    </xf>
    <xf numFmtId="0" fontId="9" fillId="7" borderId="13" xfId="0" applyFont="1" applyFill="1" applyBorder="1" applyAlignment="1" applyProtection="1">
      <alignment horizontal="left" vertical="top" wrapText="1"/>
    </xf>
    <xf numFmtId="0" fontId="9" fillId="7" borderId="30" xfId="0" applyFont="1" applyFill="1" applyBorder="1" applyAlignment="1" applyProtection="1">
      <alignment horizontal="left" vertical="top" wrapText="1"/>
    </xf>
    <xf numFmtId="0" fontId="9" fillId="11" borderId="37" xfId="0" applyFont="1" applyFill="1" applyBorder="1" applyAlignment="1" applyProtection="1">
      <alignment horizontal="left" vertical="top" wrapText="1"/>
      <protection locked="0"/>
    </xf>
    <xf numFmtId="0" fontId="9" fillId="7" borderId="38" xfId="0" applyFont="1" applyFill="1" applyBorder="1" applyAlignment="1" applyProtection="1">
      <alignment horizontal="left" vertical="top" wrapText="1"/>
    </xf>
    <xf numFmtId="0" fontId="9" fillId="11" borderId="38" xfId="0" applyFont="1" applyFill="1" applyBorder="1" applyAlignment="1" applyProtection="1">
      <alignment horizontal="left" vertical="top" wrapText="1"/>
      <protection locked="0"/>
    </xf>
    <xf numFmtId="0" fontId="9" fillId="7" borderId="37" xfId="0" applyFont="1" applyFill="1" applyBorder="1" applyAlignment="1" applyProtection="1">
      <alignment horizontal="left" vertical="top" wrapText="1"/>
    </xf>
    <xf numFmtId="0" fontId="9" fillId="7" borderId="45" xfId="0" applyFont="1" applyFill="1" applyBorder="1" applyAlignment="1" applyProtection="1">
      <alignment horizontal="left" vertical="top" wrapText="1"/>
    </xf>
    <xf numFmtId="0" fontId="9" fillId="6" borderId="19" xfId="0" applyFont="1" applyFill="1" applyBorder="1" applyAlignment="1" applyProtection="1">
      <alignment horizontal="left" vertical="top" wrapText="1"/>
    </xf>
    <xf numFmtId="0" fontId="9" fillId="12" borderId="19" xfId="0" applyFont="1" applyFill="1" applyBorder="1" applyAlignment="1" applyProtection="1">
      <alignment horizontal="left" vertical="top" wrapText="1"/>
    </xf>
    <xf numFmtId="0" fontId="9" fillId="6" borderId="22" xfId="0" applyFont="1" applyFill="1" applyBorder="1" applyAlignment="1" applyProtection="1">
      <alignment horizontal="left" vertical="top" wrapText="1"/>
    </xf>
    <xf numFmtId="0" fontId="9" fillId="6" borderId="20" xfId="0" applyFont="1" applyFill="1" applyBorder="1" applyAlignment="1" applyProtection="1">
      <alignment horizontal="left" vertical="top" wrapText="1"/>
    </xf>
    <xf numFmtId="0" fontId="9" fillId="2" borderId="8" xfId="0" applyFont="1" applyFill="1" applyBorder="1" applyAlignment="1" applyProtection="1">
      <alignment horizontal="left" vertical="top" wrapText="1"/>
    </xf>
    <xf numFmtId="0" fontId="9" fillId="2" borderId="7" xfId="0" applyFont="1" applyFill="1" applyBorder="1" applyAlignment="1" applyProtection="1">
      <alignment horizontal="left" vertical="top" wrapText="1"/>
    </xf>
    <xf numFmtId="0" fontId="0" fillId="17" borderId="21" xfId="0" applyFill="1" applyBorder="1" applyAlignment="1" applyProtection="1">
      <alignment horizontal="center"/>
    </xf>
    <xf numFmtId="0" fontId="0" fillId="17" borderId="0" xfId="0" applyFill="1" applyBorder="1" applyAlignment="1" applyProtection="1">
      <alignment wrapText="1"/>
    </xf>
    <xf numFmtId="0" fontId="0" fillId="17" borderId="0" xfId="0" applyFill="1" applyBorder="1" applyAlignment="1" applyProtection="1">
      <alignment horizontal="center"/>
    </xf>
    <xf numFmtId="2" fontId="0" fillId="17" borderId="0" xfId="0" applyNumberFormat="1" applyFill="1" applyBorder="1" applyAlignment="1" applyProtection="1">
      <alignment horizontal="center"/>
    </xf>
    <xf numFmtId="0" fontId="8" fillId="17" borderId="8" xfId="0" applyFont="1" applyFill="1" applyBorder="1" applyAlignment="1" applyProtection="1">
      <alignment horizontal="center"/>
    </xf>
    <xf numFmtId="10" fontId="0" fillId="17" borderId="0" xfId="0" applyNumberFormat="1" applyFill="1" applyBorder="1" applyAlignment="1" applyProtection="1">
      <alignment horizontal="center"/>
    </xf>
    <xf numFmtId="0" fontId="0" fillId="17" borderId="8" xfId="0" applyFill="1" applyBorder="1" applyAlignment="1" applyProtection="1">
      <alignment horizontal="center"/>
    </xf>
    <xf numFmtId="0" fontId="0" fillId="17" borderId="0" xfId="0" applyFill="1" applyAlignment="1">
      <alignment horizontal="center"/>
    </xf>
    <xf numFmtId="0" fontId="0" fillId="17" borderId="0" xfId="0" applyFill="1" applyAlignment="1">
      <alignment wrapText="1"/>
    </xf>
    <xf numFmtId="0" fontId="14" fillId="0" borderId="26" xfId="0" applyFont="1" applyBorder="1" applyAlignment="1" applyProtection="1">
      <alignment horizontal="center" vertical="center"/>
    </xf>
    <xf numFmtId="0" fontId="11" fillId="5" borderId="52" xfId="0" applyFont="1" applyFill="1" applyBorder="1" applyAlignment="1" applyProtection="1">
      <alignment vertical="center" wrapText="1"/>
    </xf>
    <xf numFmtId="0" fontId="9" fillId="5" borderId="52" xfId="0" applyFont="1" applyFill="1" applyBorder="1" applyAlignment="1" applyProtection="1">
      <alignment horizontal="left" vertical="top" wrapText="1"/>
      <protection locked="0"/>
    </xf>
    <xf numFmtId="0" fontId="9" fillId="0" borderId="53" xfId="0" applyFont="1" applyFill="1" applyBorder="1" applyAlignment="1" applyProtection="1">
      <alignment horizontal="center" vertical="center" wrapText="1"/>
    </xf>
    <xf numFmtId="0" fontId="9" fillId="7" borderId="54" xfId="0" applyFont="1" applyFill="1" applyBorder="1" applyAlignment="1" applyProtection="1">
      <alignment horizontal="left" vertical="top" wrapText="1"/>
    </xf>
    <xf numFmtId="0" fontId="9" fillId="7" borderId="54" xfId="0" applyFont="1" applyFill="1" applyBorder="1" applyAlignment="1" applyProtection="1">
      <alignment horizontal="center" vertical="center" wrapText="1"/>
    </xf>
    <xf numFmtId="0" fontId="10" fillId="5" borderId="52" xfId="0" applyFont="1" applyFill="1" applyBorder="1" applyAlignment="1" applyProtection="1">
      <alignment vertical="center" wrapText="1"/>
    </xf>
    <xf numFmtId="0" fontId="14" fillId="0" borderId="55" xfId="0" applyFont="1" applyBorder="1" applyAlignment="1" applyProtection="1">
      <alignment horizontal="center" vertical="center"/>
    </xf>
    <xf numFmtId="0" fontId="10" fillId="11" borderId="56" xfId="0" applyFont="1" applyFill="1" applyBorder="1" applyAlignment="1" applyProtection="1">
      <alignment vertical="center" wrapText="1"/>
    </xf>
    <xf numFmtId="0" fontId="9" fillId="11" borderId="56" xfId="0" applyFont="1" applyFill="1" applyBorder="1" applyAlignment="1" applyProtection="1">
      <alignment horizontal="left" vertical="top" wrapText="1"/>
      <protection locked="0"/>
    </xf>
    <xf numFmtId="0" fontId="9" fillId="0" borderId="56" xfId="0" applyFont="1" applyFill="1" applyBorder="1" applyAlignment="1" applyProtection="1">
      <alignment horizontal="center" vertical="center" wrapText="1"/>
    </xf>
    <xf numFmtId="0" fontId="9" fillId="11" borderId="57" xfId="0" applyFont="1" applyFill="1" applyBorder="1" applyAlignment="1" applyProtection="1">
      <alignment horizontal="left" vertical="top" wrapText="1"/>
      <protection locked="0"/>
    </xf>
    <xf numFmtId="0" fontId="10" fillId="11" borderId="52" xfId="0" applyFont="1" applyFill="1" applyBorder="1" applyAlignment="1" applyProtection="1">
      <alignment vertical="center" wrapText="1"/>
    </xf>
    <xf numFmtId="0" fontId="9" fillId="11" borderId="53" xfId="0" applyFont="1" applyFill="1" applyBorder="1" applyAlignment="1" applyProtection="1">
      <alignment horizontal="left" vertical="top" wrapText="1"/>
      <protection locked="0"/>
    </xf>
    <xf numFmtId="0" fontId="9" fillId="0" borderId="52" xfId="0" applyFont="1" applyFill="1" applyBorder="1" applyAlignment="1" applyProtection="1">
      <alignment horizontal="center" vertical="center" wrapText="1"/>
    </xf>
    <xf numFmtId="0" fontId="9" fillId="11" borderId="52" xfId="0" applyFont="1" applyFill="1" applyBorder="1" applyAlignment="1" applyProtection="1">
      <alignment horizontal="left" vertical="top" wrapText="1"/>
      <protection locked="0"/>
    </xf>
    <xf numFmtId="0" fontId="10" fillId="11" borderId="44" xfId="0" applyFont="1" applyFill="1" applyBorder="1" applyAlignment="1" applyProtection="1">
      <alignment vertical="center" wrapText="1"/>
    </xf>
    <xf numFmtId="0" fontId="9" fillId="11" borderId="46" xfId="0" applyFont="1" applyFill="1" applyBorder="1" applyAlignment="1" applyProtection="1">
      <alignment horizontal="left" vertical="top" wrapText="1"/>
      <protection locked="0"/>
    </xf>
    <xf numFmtId="0" fontId="9" fillId="0" borderId="44" xfId="0" applyFont="1" applyFill="1" applyBorder="1" applyAlignment="1" applyProtection="1">
      <alignment horizontal="center" vertical="center" wrapText="1"/>
    </xf>
    <xf numFmtId="0" fontId="9" fillId="11" borderId="44" xfId="0" applyFont="1" applyFill="1" applyBorder="1" applyAlignment="1" applyProtection="1">
      <alignment horizontal="left" vertical="top" wrapText="1"/>
      <protection locked="0"/>
    </xf>
    <xf numFmtId="0" fontId="9" fillId="11" borderId="51" xfId="0" applyFont="1" applyFill="1" applyBorder="1" applyAlignment="1" applyProtection="1">
      <alignment horizontal="left" vertical="top" wrapText="1"/>
      <protection locked="0"/>
    </xf>
    <xf numFmtId="0" fontId="14" fillId="14" borderId="58" xfId="0" applyFont="1" applyFill="1" applyBorder="1" applyAlignment="1">
      <alignment horizontal="center" vertical="center"/>
    </xf>
    <xf numFmtId="0" fontId="10" fillId="14" borderId="44" xfId="0" applyFont="1" applyFill="1" applyBorder="1" applyAlignment="1">
      <alignment vertical="center" wrapText="1"/>
    </xf>
    <xf numFmtId="0" fontId="9" fillId="14" borderId="46" xfId="0" applyFont="1" applyFill="1" applyBorder="1" applyAlignment="1" applyProtection="1">
      <alignment vertical="center" wrapText="1"/>
      <protection locked="0"/>
    </xf>
    <xf numFmtId="0" fontId="9" fillId="14" borderId="44" xfId="0" applyFont="1" applyFill="1" applyBorder="1" applyAlignment="1" applyProtection="1">
      <alignment vertical="center" wrapText="1"/>
      <protection locked="0"/>
    </xf>
    <xf numFmtId="0" fontId="14" fillId="0" borderId="23" xfId="0" applyFont="1" applyFill="1" applyBorder="1" applyAlignment="1">
      <alignment horizontal="center" vertical="center"/>
    </xf>
    <xf numFmtId="0" fontId="10" fillId="0" borderId="40" xfId="0" applyFont="1" applyBorder="1" applyAlignment="1">
      <alignment vertical="center" wrapText="1"/>
    </xf>
    <xf numFmtId="0" fontId="9" fillId="0" borderId="59" xfId="0" applyFont="1" applyFill="1" applyBorder="1" applyAlignment="1" applyProtection="1">
      <alignment vertical="center" wrapText="1"/>
      <protection locked="0"/>
    </xf>
    <xf numFmtId="0" fontId="9" fillId="0" borderId="40" xfId="0" applyFont="1" applyFill="1" applyBorder="1" applyAlignment="1" applyProtection="1">
      <alignment vertical="center" wrapText="1"/>
      <protection locked="0"/>
    </xf>
    <xf numFmtId="0" fontId="16" fillId="4" borderId="10" xfId="0" applyFont="1" applyFill="1" applyBorder="1" applyAlignment="1" applyProtection="1">
      <alignment horizontal="center" vertical="center"/>
    </xf>
    <xf numFmtId="0" fontId="9" fillId="2" borderId="41" xfId="0" applyFont="1" applyFill="1" applyBorder="1" applyAlignment="1" applyProtection="1">
      <alignment vertical="center" wrapText="1"/>
    </xf>
    <xf numFmtId="0" fontId="19" fillId="0" borderId="21" xfId="0" applyFont="1" applyFill="1" applyBorder="1" applyAlignment="1">
      <alignment horizontal="center" vertical="center"/>
    </xf>
    <xf numFmtId="0" fontId="8" fillId="0" borderId="8" xfId="0" applyFont="1" applyBorder="1" applyProtection="1"/>
    <xf numFmtId="0" fontId="5" fillId="0" borderId="21" xfId="0" applyFont="1" applyBorder="1"/>
    <xf numFmtId="0" fontId="5" fillId="0" borderId="8" xfId="0" applyFont="1" applyBorder="1" applyProtection="1"/>
    <xf numFmtId="0" fontId="9" fillId="2" borderId="60" xfId="0" applyFont="1" applyFill="1" applyBorder="1" applyAlignment="1" applyProtection="1">
      <alignment horizontal="left" vertical="top" wrapText="1"/>
    </xf>
    <xf numFmtId="0" fontId="9" fillId="4" borderId="21" xfId="0" applyFont="1" applyFill="1" applyBorder="1" applyAlignment="1" applyProtection="1">
      <alignment horizontal="center" vertical="center" wrapText="1"/>
    </xf>
    <xf numFmtId="0" fontId="9" fillId="4" borderId="18" xfId="0" applyFont="1" applyFill="1" applyBorder="1" applyAlignment="1" applyProtection="1">
      <alignment horizontal="center" vertical="center" wrapText="1"/>
    </xf>
    <xf numFmtId="0" fontId="9" fillId="4" borderId="17" xfId="0" applyFont="1" applyFill="1" applyBorder="1" applyAlignment="1" applyProtection="1">
      <alignment horizontal="center" vertical="center" wrapText="1"/>
    </xf>
    <xf numFmtId="0" fontId="10" fillId="4" borderId="21" xfId="0" applyFont="1" applyFill="1" applyBorder="1" applyAlignment="1" applyProtection="1">
      <alignment horizontal="left" vertical="center"/>
    </xf>
    <xf numFmtId="0" fontId="9" fillId="4" borderId="17" xfId="0" applyFont="1" applyFill="1" applyBorder="1" applyAlignment="1" applyProtection="1">
      <alignment horizontal="center" vertical="center"/>
    </xf>
    <xf numFmtId="0" fontId="10" fillId="6" borderId="24" xfId="0" applyFont="1" applyFill="1" applyBorder="1" applyAlignment="1" applyProtection="1">
      <alignment horizontal="left" vertical="center" wrapText="1"/>
    </xf>
    <xf numFmtId="0" fontId="9" fillId="2" borderId="64" xfId="0" applyFont="1" applyFill="1" applyBorder="1" applyAlignment="1" applyProtection="1">
      <alignment horizontal="left" vertical="top" wrapText="1"/>
    </xf>
    <xf numFmtId="0" fontId="10" fillId="10" borderId="3" xfId="0" applyFont="1" applyFill="1" applyBorder="1" applyAlignment="1" applyProtection="1">
      <alignment vertical="center" wrapText="1"/>
    </xf>
    <xf numFmtId="0" fontId="9" fillId="10" borderId="3" xfId="0" applyFont="1" applyFill="1" applyBorder="1" applyAlignment="1" applyProtection="1">
      <alignment horizontal="left" vertical="top" wrapText="1"/>
      <protection locked="0"/>
    </xf>
    <xf numFmtId="0" fontId="20" fillId="6" borderId="61" xfId="0" applyFont="1" applyFill="1" applyBorder="1" applyAlignment="1" applyProtection="1">
      <alignment horizontal="center" vertical="center"/>
    </xf>
    <xf numFmtId="0" fontId="8" fillId="6" borderId="58" xfId="0" applyFont="1" applyFill="1" applyBorder="1" applyAlignment="1" applyProtection="1">
      <alignment horizontal="left" vertical="center"/>
    </xf>
    <xf numFmtId="0" fontId="9" fillId="6" borderId="65" xfId="0" applyFont="1" applyFill="1" applyBorder="1" applyAlignment="1" applyProtection="1">
      <alignment horizontal="left" vertical="top" wrapText="1"/>
    </xf>
    <xf numFmtId="0" fontId="10" fillId="6" borderId="65" xfId="0" applyFont="1" applyFill="1" applyBorder="1" applyAlignment="1" applyProtection="1">
      <alignment horizontal="left" vertical="center"/>
    </xf>
    <xf numFmtId="0" fontId="9" fillId="10" borderId="2" xfId="0" applyFont="1" applyFill="1" applyBorder="1" applyAlignment="1" applyProtection="1">
      <alignment horizontal="left" vertical="top" wrapText="1"/>
      <protection locked="0"/>
    </xf>
    <xf numFmtId="0" fontId="20" fillId="12" borderId="58" xfId="0" applyFont="1" applyFill="1" applyBorder="1" applyAlignment="1" applyProtection="1">
      <alignment horizontal="left" vertical="center"/>
    </xf>
    <xf numFmtId="0" fontId="9" fillId="12" borderId="65" xfId="0" applyFont="1" applyFill="1" applyBorder="1" applyAlignment="1" applyProtection="1">
      <alignment horizontal="left" vertical="top" wrapText="1"/>
    </xf>
    <xf numFmtId="0" fontId="10" fillId="12" borderId="65" xfId="0" applyFont="1" applyFill="1" applyBorder="1" applyAlignment="1" applyProtection="1">
      <alignment horizontal="left" vertical="center"/>
    </xf>
    <xf numFmtId="0" fontId="9" fillId="0" borderId="2" xfId="0" applyFont="1" applyFill="1" applyBorder="1" applyAlignment="1" applyProtection="1">
      <alignment horizontal="center" vertical="center" wrapText="1"/>
    </xf>
    <xf numFmtId="0" fontId="9" fillId="5" borderId="11" xfId="0" applyFont="1" applyFill="1" applyBorder="1" applyAlignment="1" applyProtection="1">
      <alignment horizontal="left" vertical="top" wrapText="1"/>
      <protection locked="0"/>
    </xf>
    <xf numFmtId="0" fontId="20" fillId="6" borderId="63" xfId="0" applyFont="1" applyFill="1" applyBorder="1" applyAlignment="1" applyProtection="1">
      <alignment horizontal="center" vertical="center"/>
    </xf>
    <xf numFmtId="0" fontId="8" fillId="6" borderId="66" xfId="0" applyFont="1" applyFill="1" applyBorder="1" applyAlignment="1" applyProtection="1">
      <alignment horizontal="left" vertical="center"/>
    </xf>
    <xf numFmtId="0" fontId="9" fillId="6" borderId="67" xfId="0" applyFont="1" applyFill="1" applyBorder="1" applyAlignment="1" applyProtection="1">
      <alignment horizontal="left" vertical="top" wrapText="1"/>
    </xf>
    <xf numFmtId="0" fontId="10" fillId="6" borderId="67" xfId="0" applyFont="1" applyFill="1" applyBorder="1" applyAlignment="1" applyProtection="1">
      <alignment horizontal="left" vertical="center"/>
    </xf>
    <xf numFmtId="0" fontId="9" fillId="0" borderId="12" xfId="0" applyFont="1" applyFill="1" applyBorder="1" applyAlignment="1" applyProtection="1">
      <alignment horizontal="center" vertical="center" wrapText="1"/>
    </xf>
    <xf numFmtId="0" fontId="20" fillId="6" borderId="66" xfId="0" applyFont="1" applyFill="1" applyBorder="1" applyAlignment="1" applyProtection="1">
      <alignment horizontal="center" vertical="center"/>
    </xf>
    <xf numFmtId="0" fontId="9" fillId="4" borderId="23" xfId="0" applyFont="1" applyFill="1" applyBorder="1" applyAlignment="1" applyProtection="1">
      <alignment horizontal="center" vertical="center" wrapText="1"/>
    </xf>
    <xf numFmtId="0" fontId="20" fillId="6" borderId="17" xfId="0" applyFont="1" applyFill="1" applyBorder="1" applyAlignment="1" applyProtection="1">
      <alignment horizontal="center" vertical="center"/>
    </xf>
    <xf numFmtId="0" fontId="8" fillId="6" borderId="19" xfId="0" applyFont="1" applyFill="1" applyBorder="1" applyAlignment="1" applyProtection="1">
      <alignment horizontal="left" vertical="center"/>
    </xf>
    <xf numFmtId="0" fontId="9" fillId="6" borderId="6" xfId="0" applyFont="1" applyFill="1" applyBorder="1" applyAlignment="1" applyProtection="1">
      <alignment horizontal="left" vertical="top" wrapText="1"/>
    </xf>
    <xf numFmtId="0" fontId="9" fillId="6" borderId="8" xfId="0" applyFont="1" applyFill="1" applyBorder="1" applyAlignment="1" applyProtection="1">
      <alignment horizontal="left" vertical="top" wrapText="1"/>
    </xf>
    <xf numFmtId="0" fontId="9" fillId="0" borderId="31" xfId="0" applyFont="1" applyFill="1" applyBorder="1" applyAlignment="1" applyProtection="1">
      <alignment horizontal="center" vertical="center"/>
    </xf>
    <xf numFmtId="0" fontId="9" fillId="4" borderId="23" xfId="0" applyFont="1" applyFill="1" applyBorder="1" applyAlignment="1" applyProtection="1">
      <alignment horizontal="center" vertical="center"/>
    </xf>
    <xf numFmtId="0" fontId="9" fillId="4" borderId="39" xfId="0" applyFont="1" applyFill="1" applyBorder="1" applyAlignment="1" applyProtection="1">
      <alignment horizontal="center" vertical="center" wrapText="1"/>
    </xf>
    <xf numFmtId="0" fontId="9" fillId="6" borderId="24" xfId="0" applyFont="1" applyFill="1" applyBorder="1" applyAlignment="1" applyProtection="1">
      <alignment horizontal="left" vertical="top" wrapText="1"/>
    </xf>
    <xf numFmtId="0" fontId="9" fillId="4" borderId="66" xfId="0" applyFont="1" applyFill="1" applyBorder="1" applyAlignment="1" applyProtection="1">
      <alignment horizontal="center" vertical="center" wrapText="1"/>
    </xf>
    <xf numFmtId="0" fontId="14" fillId="7" borderId="17" xfId="0" applyFont="1" applyFill="1" applyBorder="1" applyAlignment="1" applyProtection="1">
      <alignment horizontal="center" vertical="center"/>
    </xf>
    <xf numFmtId="0" fontId="9" fillId="12" borderId="6" xfId="0" applyFont="1" applyFill="1" applyBorder="1" applyAlignment="1" applyProtection="1">
      <alignment horizontal="left" vertical="top" wrapText="1"/>
    </xf>
    <xf numFmtId="0" fontId="9" fillId="4" borderId="50" xfId="0" applyFont="1" applyFill="1" applyBorder="1" applyAlignment="1" applyProtection="1">
      <alignment horizontal="center" vertical="center"/>
    </xf>
    <xf numFmtId="0" fontId="9" fillId="6" borderId="64" xfId="0" applyFont="1" applyFill="1" applyBorder="1" applyAlignment="1" applyProtection="1">
      <alignment horizontal="left" vertical="top" wrapText="1"/>
    </xf>
    <xf numFmtId="0" fontId="9" fillId="4" borderId="14" xfId="0" applyFont="1" applyFill="1" applyBorder="1" applyAlignment="1" applyProtection="1">
      <alignment horizontal="center" vertical="center"/>
    </xf>
    <xf numFmtId="0" fontId="9" fillId="4" borderId="50" xfId="0" applyFont="1" applyFill="1" applyBorder="1" applyAlignment="1" applyProtection="1">
      <alignment horizontal="center" vertical="center" wrapText="1"/>
    </xf>
    <xf numFmtId="0" fontId="9" fillId="0" borderId="37" xfId="0" applyFont="1" applyFill="1" applyBorder="1" applyAlignment="1" applyProtection="1">
      <alignment horizontal="center" vertical="center" wrapText="1"/>
    </xf>
    <xf numFmtId="0" fontId="9" fillId="0" borderId="45" xfId="0" applyFont="1" applyFill="1" applyBorder="1" applyAlignment="1" applyProtection="1">
      <alignment horizontal="center" vertical="center" wrapText="1"/>
    </xf>
    <xf numFmtId="0" fontId="9" fillId="0" borderId="54" xfId="0" applyFont="1" applyFill="1" applyBorder="1" applyAlignment="1" applyProtection="1">
      <alignment horizontal="center" vertical="center" wrapText="1"/>
    </xf>
    <xf numFmtId="0" fontId="9" fillId="0" borderId="30" xfId="0" applyFont="1" applyFill="1" applyBorder="1" applyAlignment="1" applyProtection="1">
      <alignment horizontal="center" vertical="center" wrapText="1"/>
    </xf>
    <xf numFmtId="0" fontId="9" fillId="4" borderId="29" xfId="0" applyFont="1" applyFill="1" applyBorder="1" applyAlignment="1" applyProtection="1">
      <alignment horizontal="center" vertical="center"/>
    </xf>
    <xf numFmtId="0" fontId="10" fillId="4" borderId="21" xfId="0" applyFont="1" applyFill="1" applyBorder="1" applyAlignment="1" applyProtection="1">
      <alignment horizontal="center" vertical="center" wrapText="1"/>
    </xf>
    <xf numFmtId="0" fontId="9" fillId="4" borderId="58" xfId="0" applyFont="1" applyFill="1" applyBorder="1" applyAlignment="1" applyProtection="1">
      <alignment horizontal="center" vertical="center" wrapText="1"/>
    </xf>
    <xf numFmtId="0" fontId="14" fillId="7" borderId="58" xfId="0" applyFont="1" applyFill="1" applyBorder="1" applyAlignment="1" applyProtection="1">
      <alignment horizontal="center" vertical="center"/>
    </xf>
    <xf numFmtId="0" fontId="9" fillId="4" borderId="58" xfId="0" applyFont="1" applyFill="1" applyBorder="1" applyAlignment="1" applyProtection="1">
      <alignment horizontal="center" vertical="center"/>
    </xf>
    <xf numFmtId="0" fontId="14" fillId="7" borderId="23" xfId="0" applyFont="1" applyFill="1" applyBorder="1" applyAlignment="1" applyProtection="1">
      <alignment horizontal="center" vertical="center"/>
    </xf>
    <xf numFmtId="0" fontId="9" fillId="2" borderId="68" xfId="0" applyFont="1" applyFill="1" applyBorder="1" applyAlignment="1" applyProtection="1">
      <alignment horizontal="left" vertical="top" wrapText="1"/>
    </xf>
    <xf numFmtId="0" fontId="9" fillId="2" borderId="32" xfId="0" applyFont="1" applyFill="1" applyBorder="1" applyAlignment="1" applyProtection="1">
      <alignment horizontal="left" vertical="top" wrapText="1"/>
    </xf>
    <xf numFmtId="0" fontId="9" fillId="2" borderId="69" xfId="0" applyFont="1" applyFill="1" applyBorder="1" applyAlignment="1" applyProtection="1">
      <alignment horizontal="left" vertical="top" wrapText="1"/>
    </xf>
    <xf numFmtId="0" fontId="9" fillId="2" borderId="25" xfId="0" applyFont="1" applyFill="1" applyBorder="1" applyAlignment="1" applyProtection="1">
      <alignment horizontal="left" vertical="top" wrapText="1"/>
    </xf>
    <xf numFmtId="0" fontId="14" fillId="12" borderId="58" xfId="0" applyFont="1" applyFill="1" applyBorder="1" applyAlignment="1" applyProtection="1">
      <alignment horizontal="center" vertical="center"/>
    </xf>
    <xf numFmtId="0" fontId="9" fillId="12" borderId="62" xfId="0" applyFont="1" applyFill="1" applyBorder="1" applyAlignment="1" applyProtection="1">
      <alignment horizontal="left" vertical="top" wrapText="1"/>
    </xf>
    <xf numFmtId="0" fontId="20" fillId="6" borderId="58" xfId="0" applyFont="1" applyFill="1" applyBorder="1" applyAlignment="1" applyProtection="1">
      <alignment horizontal="center" vertical="center"/>
    </xf>
    <xf numFmtId="0" fontId="8" fillId="6" borderId="65" xfId="0" applyFont="1" applyFill="1" applyBorder="1" applyAlignment="1" applyProtection="1">
      <alignment horizontal="left" vertical="center"/>
    </xf>
    <xf numFmtId="0" fontId="9" fillId="6" borderId="62" xfId="0" applyFont="1" applyFill="1" applyBorder="1" applyAlignment="1" applyProtection="1">
      <alignment horizontal="left" vertical="top" wrapText="1"/>
    </xf>
    <xf numFmtId="0" fontId="8" fillId="6" borderId="23" xfId="0" applyFont="1" applyFill="1" applyBorder="1" applyAlignment="1" applyProtection="1">
      <alignment horizontal="center" vertical="center" wrapText="1"/>
    </xf>
    <xf numFmtId="0" fontId="8" fillId="6" borderId="24" xfId="0" applyFont="1" applyFill="1" applyBorder="1" applyAlignment="1" applyProtection="1">
      <alignment horizontal="center" vertical="center" wrapText="1"/>
    </xf>
    <xf numFmtId="0" fontId="8" fillId="6" borderId="21" xfId="0" applyFont="1" applyFill="1" applyBorder="1" applyAlignment="1" applyProtection="1">
      <alignment horizontal="center" vertical="center" wrapText="1"/>
    </xf>
    <xf numFmtId="0" fontId="8" fillId="6" borderId="8" xfId="0" applyFont="1" applyFill="1" applyBorder="1" applyAlignment="1" applyProtection="1">
      <alignment horizontal="center" vertical="center" wrapText="1"/>
    </xf>
    <xf numFmtId="0" fontId="8" fillId="6" borderId="18" xfId="0" applyFont="1" applyFill="1" applyBorder="1" applyAlignment="1" applyProtection="1">
      <alignment horizontal="center" vertical="center" wrapText="1"/>
    </xf>
    <xf numFmtId="0" fontId="8" fillId="6" borderId="7" xfId="0" applyFont="1" applyFill="1" applyBorder="1" applyAlignment="1" applyProtection="1">
      <alignment horizontal="center" vertical="center" wrapText="1"/>
    </xf>
    <xf numFmtId="0" fontId="8" fillId="6" borderId="17" xfId="0" applyFont="1" applyFill="1" applyBorder="1" applyAlignment="1" applyProtection="1">
      <alignment horizontal="left" vertical="center" wrapText="1"/>
    </xf>
    <xf numFmtId="0" fontId="8" fillId="6" borderId="6" xfId="0" applyFont="1" applyFill="1" applyBorder="1" applyAlignment="1" applyProtection="1">
      <alignment horizontal="left" vertical="center" wrapText="1"/>
    </xf>
    <xf numFmtId="0" fontId="12" fillId="3" borderId="17" xfId="0" applyFont="1" applyFill="1" applyBorder="1" applyAlignment="1" applyProtection="1">
      <alignment horizontal="center" vertical="center" wrapText="1"/>
    </xf>
    <xf numFmtId="0" fontId="12" fillId="3" borderId="19" xfId="0" applyFont="1" applyFill="1" applyBorder="1" applyAlignment="1" applyProtection="1">
      <alignment horizontal="center" vertical="center" wrapText="1"/>
    </xf>
    <xf numFmtId="0" fontId="12" fillId="3" borderId="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8" fillId="0" borderId="19"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8" borderId="23" xfId="0" applyFont="1" applyFill="1" applyBorder="1" applyAlignment="1" applyProtection="1">
      <alignment horizontal="center" vertical="center" wrapText="1"/>
    </xf>
    <xf numFmtId="0" fontId="8" fillId="8" borderId="22" xfId="0" applyFont="1" applyFill="1" applyBorder="1" applyAlignment="1" applyProtection="1">
      <alignment horizontal="center" vertical="center" wrapText="1"/>
    </xf>
    <xf numFmtId="0" fontId="8" fillId="8" borderId="24" xfId="0" applyFont="1" applyFill="1" applyBorder="1" applyAlignment="1" applyProtection="1">
      <alignment horizontal="center" vertical="center" wrapText="1"/>
    </xf>
    <xf numFmtId="0" fontId="8" fillId="9" borderId="17" xfId="0" applyFont="1" applyFill="1" applyBorder="1" applyAlignment="1" applyProtection="1">
      <alignment horizontal="center" vertical="center"/>
    </xf>
    <xf numFmtId="0" fontId="8" fillId="9" borderId="19" xfId="0" applyFont="1" applyFill="1" applyBorder="1" applyAlignment="1" applyProtection="1">
      <alignment horizontal="center" vertical="center"/>
    </xf>
    <xf numFmtId="0" fontId="8" fillId="9" borderId="6" xfId="0" applyFont="1" applyFill="1" applyBorder="1" applyAlignment="1" applyProtection="1">
      <alignment horizontal="center" vertical="center"/>
    </xf>
    <xf numFmtId="0" fontId="23" fillId="0" borderId="19" xfId="0" applyFont="1" applyBorder="1" applyAlignment="1">
      <alignment vertical="top" wrapText="1"/>
    </xf>
    <xf numFmtId="0" fontId="23" fillId="0" borderId="6" xfId="0" applyFont="1" applyBorder="1" applyAlignment="1">
      <alignment vertical="top" wrapText="1"/>
    </xf>
    <xf numFmtId="0" fontId="27" fillId="2" borderId="22" xfId="0" applyFont="1" applyFill="1" applyBorder="1" applyAlignment="1" applyProtection="1">
      <alignment vertical="top" wrapText="1"/>
    </xf>
    <xf numFmtId="0" fontId="27" fillId="2" borderId="22" xfId="0" applyFont="1" applyFill="1" applyBorder="1" applyAlignment="1" applyProtection="1">
      <alignment vertical="top"/>
    </xf>
    <xf numFmtId="0" fontId="27" fillId="2" borderId="24" xfId="0" applyFont="1" applyFill="1" applyBorder="1" applyAlignment="1" applyProtection="1">
      <alignment vertical="top"/>
    </xf>
    <xf numFmtId="0" fontId="18" fillId="15" borderId="23" xfId="0" applyFont="1" applyFill="1" applyBorder="1" applyAlignment="1" applyProtection="1">
      <alignment horizontal="left" vertical="top" wrapText="1"/>
    </xf>
    <xf numFmtId="0" fontId="35" fillId="15" borderId="22" xfId="0" applyFont="1" applyFill="1" applyBorder="1" applyAlignment="1" applyProtection="1">
      <alignment horizontal="left" vertical="top" wrapText="1"/>
    </xf>
    <xf numFmtId="0" fontId="35" fillId="15" borderId="24" xfId="0" applyFont="1" applyFill="1" applyBorder="1" applyAlignment="1" applyProtection="1">
      <alignment horizontal="left" vertical="top" wrapText="1"/>
    </xf>
    <xf numFmtId="0" fontId="26" fillId="13" borderId="28" xfId="0" applyFont="1" applyFill="1" applyBorder="1" applyAlignment="1" applyProtection="1">
      <alignment vertical="center" wrapText="1"/>
    </xf>
    <xf numFmtId="0" fontId="26" fillId="13" borderId="19" xfId="0" applyFont="1" applyFill="1" applyBorder="1" applyAlignment="1" applyProtection="1">
      <alignment vertical="center" wrapText="1"/>
    </xf>
    <xf numFmtId="0" fontId="26" fillId="13" borderId="6" xfId="0" applyFont="1" applyFill="1" applyBorder="1" applyAlignment="1" applyProtection="1">
      <alignment vertical="center" wrapText="1"/>
    </xf>
    <xf numFmtId="0" fontId="18" fillId="15" borderId="18" xfId="0" applyFont="1" applyFill="1" applyBorder="1" applyAlignment="1" applyProtection="1">
      <alignment horizontal="left" vertical="top" wrapText="1"/>
    </xf>
    <xf numFmtId="0" fontId="18" fillId="15" borderId="20" xfId="0" applyFont="1" applyFill="1" applyBorder="1" applyAlignment="1" applyProtection="1">
      <alignment horizontal="left" vertical="top" wrapText="1"/>
    </xf>
    <xf numFmtId="0" fontId="18" fillId="15" borderId="7" xfId="0" applyFont="1" applyFill="1" applyBorder="1" applyAlignment="1" applyProtection="1">
      <alignment horizontal="left" vertical="top" wrapText="1"/>
    </xf>
    <xf numFmtId="0" fontId="30" fillId="13" borderId="17" xfId="0" applyFont="1" applyFill="1" applyBorder="1" applyAlignment="1" applyProtection="1">
      <alignment horizontal="left" vertical="top" wrapText="1"/>
    </xf>
    <xf numFmtId="0" fontId="27" fillId="13" borderId="19" xfId="0" applyFont="1" applyFill="1" applyBorder="1" applyAlignment="1" applyProtection="1">
      <alignment horizontal="left" vertical="top" wrapText="1"/>
    </xf>
    <xf numFmtId="0" fontId="27" fillId="13" borderId="6" xfId="0" applyFont="1" applyFill="1" applyBorder="1" applyAlignment="1" applyProtection="1">
      <alignment horizontal="left" vertical="top" wrapText="1"/>
    </xf>
    <xf numFmtId="0" fontId="27" fillId="16" borderId="18" xfId="0" applyFont="1" applyFill="1" applyBorder="1" applyAlignment="1" applyProtection="1">
      <alignment horizontal="left" vertical="top" wrapText="1"/>
    </xf>
    <xf numFmtId="0" fontId="27" fillId="16" borderId="20" xfId="0" applyFont="1" applyFill="1" applyBorder="1" applyAlignment="1" applyProtection="1">
      <alignment horizontal="left" vertical="top" wrapText="1"/>
    </xf>
    <xf numFmtId="0" fontId="27" fillId="16" borderId="7" xfId="0" applyFont="1" applyFill="1" applyBorder="1" applyAlignment="1" applyProtection="1">
      <alignment horizontal="left" vertical="top" wrapText="1"/>
    </xf>
    <xf numFmtId="0" fontId="26" fillId="13" borderId="28" xfId="0" applyFont="1" applyFill="1" applyBorder="1" applyAlignment="1">
      <alignment wrapText="1"/>
    </xf>
    <xf numFmtId="0" fontId="26" fillId="13" borderId="19" xfId="0" applyFont="1" applyFill="1" applyBorder="1" applyAlignment="1">
      <alignment wrapText="1"/>
    </xf>
    <xf numFmtId="0" fontId="26" fillId="13" borderId="6" xfId="0" applyFont="1" applyFill="1" applyBorder="1" applyAlignment="1">
      <alignment wrapText="1"/>
    </xf>
    <xf numFmtId="0" fontId="18" fillId="15" borderId="34" xfId="0" applyFont="1" applyFill="1" applyBorder="1" applyAlignment="1">
      <alignment vertical="top" wrapText="1"/>
    </xf>
    <xf numFmtId="0" fontId="18" fillId="15" borderId="35" xfId="0" applyFont="1" applyFill="1" applyBorder="1" applyAlignment="1">
      <alignment vertical="top" wrapText="1"/>
    </xf>
    <xf numFmtId="0" fontId="18" fillId="15" borderId="36" xfId="0" applyFont="1" applyFill="1" applyBorder="1" applyAlignment="1">
      <alignment vertical="top" wrapText="1"/>
    </xf>
    <xf numFmtId="0" fontId="18" fillId="2" borderId="34" xfId="0" applyFont="1" applyFill="1" applyBorder="1" applyAlignment="1">
      <alignment vertical="top" wrapText="1"/>
    </xf>
    <xf numFmtId="0" fontId="18" fillId="2" borderId="35" xfId="0" applyFont="1" applyFill="1" applyBorder="1" applyAlignment="1">
      <alignment vertical="top" wrapText="1"/>
    </xf>
    <xf numFmtId="0" fontId="18" fillId="2" borderId="36" xfId="0" applyFont="1" applyFill="1" applyBorder="1" applyAlignment="1">
      <alignment vertical="top" wrapText="1"/>
    </xf>
  </cellXfs>
  <cellStyles count="7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106680</xdr:rowOff>
    </xdr:from>
    <xdr:to>
      <xdr:col>0</xdr:col>
      <xdr:colOff>2672063</xdr:colOff>
      <xdr:row>0</xdr:row>
      <xdr:rowOff>838200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06680"/>
          <a:ext cx="2557763" cy="7315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ogram%20Support%20and%20Student%20Transportation%20Division\Instructional%20Material\2017%20Adoption\96_Rubrics\scienceexample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1 NM Standards&amp; Benchmarks"/>
      <sheetName val="Sec 2 Other Relivent Criteria"/>
      <sheetName val="Sheet2"/>
    </sheetNames>
    <sheetDataSet>
      <sheetData sheetId="0"/>
      <sheetData sheetId="1"/>
      <sheetData sheetId="2"/>
      <sheetData sheetId="3">
        <row r="1">
          <cell r="A1">
            <v>3</v>
          </cell>
          <cell r="C1" t="str">
            <v>YES</v>
          </cell>
        </row>
        <row r="2">
          <cell r="A2">
            <v>2</v>
          </cell>
          <cell r="C2" t="str">
            <v>NO</v>
          </cell>
        </row>
        <row r="3">
          <cell r="A3">
            <v>1</v>
          </cell>
        </row>
        <row r="4">
          <cell r="A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tabSelected="1" zoomScaleNormal="100" workbookViewId="0">
      <selection activeCell="B3" sqref="B3"/>
    </sheetView>
  </sheetViews>
  <sheetFormatPr defaultColWidth="8.85546875" defaultRowHeight="15" x14ac:dyDescent="0.25"/>
  <cols>
    <col min="1" max="1" width="40.7109375" customWidth="1"/>
    <col min="2" max="3" width="44.7109375" customWidth="1"/>
    <col min="4" max="4" width="36.7109375" customWidth="1"/>
  </cols>
  <sheetData>
    <row r="1" spans="1:4" ht="72" customHeight="1" thickBot="1" x14ac:dyDescent="0.3">
      <c r="A1" s="90"/>
      <c r="B1" s="302" t="s">
        <v>224</v>
      </c>
      <c r="C1" s="303"/>
      <c r="D1" s="304"/>
    </row>
    <row r="2" spans="1:4" ht="16.5" thickBot="1" x14ac:dyDescent="0.3">
      <c r="A2" s="311" t="s">
        <v>15</v>
      </c>
      <c r="B2" s="312"/>
      <c r="C2" s="312"/>
      <c r="D2" s="313"/>
    </row>
    <row r="3" spans="1:4" ht="16.5" thickBot="1" x14ac:dyDescent="0.3">
      <c r="A3" s="91" t="s">
        <v>16</v>
      </c>
      <c r="B3" s="87"/>
      <c r="C3" s="92" t="s">
        <v>17</v>
      </c>
      <c r="D3" s="88"/>
    </row>
    <row r="4" spans="1:4" ht="16.5" thickBot="1" x14ac:dyDescent="0.3">
      <c r="A4" s="93" t="s">
        <v>6</v>
      </c>
      <c r="B4" s="87"/>
      <c r="C4" s="92" t="s">
        <v>18</v>
      </c>
      <c r="D4" s="89"/>
    </row>
    <row r="5" spans="1:4" ht="16.5" thickBot="1" x14ac:dyDescent="0.3">
      <c r="A5" s="91" t="s">
        <v>7</v>
      </c>
      <c r="B5" s="87"/>
      <c r="C5" s="92" t="s">
        <v>19</v>
      </c>
      <c r="D5" s="89"/>
    </row>
    <row r="6" spans="1:4" ht="16.5" thickBot="1" x14ac:dyDescent="0.3">
      <c r="A6" s="91" t="s">
        <v>20</v>
      </c>
      <c r="B6" s="87"/>
      <c r="C6" s="94" t="s">
        <v>21</v>
      </c>
      <c r="D6" s="89"/>
    </row>
    <row r="7" spans="1:4" ht="16.5" thickBot="1" x14ac:dyDescent="0.3">
      <c r="A7" s="305" t="s">
        <v>22</v>
      </c>
      <c r="B7" s="306"/>
      <c r="C7" s="306"/>
      <c r="D7" s="307"/>
    </row>
    <row r="8" spans="1:4" ht="16.5" thickBot="1" x14ac:dyDescent="0.3">
      <c r="A8" s="95" t="s">
        <v>23</v>
      </c>
      <c r="B8" s="96"/>
      <c r="C8" s="97" t="s">
        <v>24</v>
      </c>
      <c r="D8" s="98"/>
    </row>
    <row r="9" spans="1:4" ht="16.5" thickBot="1" x14ac:dyDescent="0.3">
      <c r="A9" s="99" t="s">
        <v>8</v>
      </c>
      <c r="B9" s="100" t="s">
        <v>9</v>
      </c>
      <c r="C9" s="100" t="s">
        <v>25</v>
      </c>
      <c r="D9" s="100" t="s">
        <v>26</v>
      </c>
    </row>
    <row r="10" spans="1:4" ht="16.5" thickBot="1" x14ac:dyDescent="0.3">
      <c r="A10" s="101" t="s">
        <v>10</v>
      </c>
      <c r="B10" s="102">
        <f>'Section 1'!$I$147</f>
        <v>0</v>
      </c>
      <c r="C10" s="100">
        <v>690</v>
      </c>
      <c r="D10" s="100"/>
    </row>
    <row r="11" spans="1:4" ht="16.5" thickBot="1" x14ac:dyDescent="0.3">
      <c r="A11" s="101" t="s">
        <v>11</v>
      </c>
      <c r="B11" s="103">
        <f>'Section 2'!F33</f>
        <v>0</v>
      </c>
      <c r="C11" s="100">
        <v>81</v>
      </c>
      <c r="D11" s="100"/>
    </row>
    <row r="12" spans="1:4" ht="16.5" thickBot="1" x14ac:dyDescent="0.3">
      <c r="A12" s="101" t="s">
        <v>12</v>
      </c>
      <c r="B12" s="104">
        <f>B10+B11</f>
        <v>0</v>
      </c>
      <c r="C12" s="105">
        <f>SUM(C10:C11)</f>
        <v>771</v>
      </c>
      <c r="D12" s="105"/>
    </row>
    <row r="13" spans="1:4" ht="16.5" thickBot="1" x14ac:dyDescent="0.3">
      <c r="A13" s="101" t="s">
        <v>13</v>
      </c>
      <c r="B13" s="106">
        <f>B12/C12</f>
        <v>0</v>
      </c>
      <c r="C13" s="107"/>
      <c r="D13" s="108"/>
    </row>
    <row r="14" spans="1:4" ht="16.5" thickBot="1" x14ac:dyDescent="0.3">
      <c r="A14" s="308" t="s">
        <v>27</v>
      </c>
      <c r="B14" s="309"/>
      <c r="C14" s="309"/>
      <c r="D14" s="310"/>
    </row>
    <row r="15" spans="1:4" ht="16.5" thickBot="1" x14ac:dyDescent="0.3">
      <c r="A15" s="109" t="s">
        <v>28</v>
      </c>
      <c r="B15" s="110"/>
      <c r="C15" s="300" t="s">
        <v>29</v>
      </c>
      <c r="D15" s="301"/>
    </row>
    <row r="16" spans="1:4" ht="16.5" thickBot="1" x14ac:dyDescent="0.3">
      <c r="A16" s="109" t="s">
        <v>30</v>
      </c>
      <c r="B16" s="110"/>
      <c r="C16" s="294"/>
      <c r="D16" s="295"/>
    </row>
    <row r="17" spans="1:4" ht="16.5" thickBot="1" x14ac:dyDescent="0.3">
      <c r="A17" s="111" t="s">
        <v>31</v>
      </c>
      <c r="B17" s="110"/>
      <c r="C17" s="296"/>
      <c r="D17" s="297"/>
    </row>
    <row r="18" spans="1:4" ht="16.5" thickBot="1" x14ac:dyDescent="0.3">
      <c r="A18" s="109" t="s">
        <v>30</v>
      </c>
      <c r="B18" s="112"/>
      <c r="C18" s="298"/>
      <c r="D18" s="299"/>
    </row>
  </sheetData>
  <sheetProtection algorithmName="SHA-512" hashValue="zhCu8g/51ufrnlK2948YpQvhe1SVQk6wEp9exEjCrS8w7Oj4vtfpw0W6Iml7WvPg7/AyZw5gXHB169eRN4eYpQ==" saltValue="DTj7Cz+CC/sX5HNTEc4iSg==" spinCount="100000" sheet="1" objects="1" scenarios="1" selectLockedCells="1"/>
  <mergeCells count="6">
    <mergeCell ref="C16:D18"/>
    <mergeCell ref="C15:D15"/>
    <mergeCell ref="B1:D1"/>
    <mergeCell ref="A7:D7"/>
    <mergeCell ref="A14:D14"/>
    <mergeCell ref="A2:D2"/>
  </mergeCells>
  <printOptions horizontalCentered="1" verticalCentered="1"/>
  <pageMargins left="0.2" right="0.2" top="0.25" bottom="0.25" header="0.3" footer="0.3"/>
  <pageSetup scale="81"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Sheet1!$A$1:$A$2</xm:f>
          </x14:formula1>
          <xm:sqref>B15 B17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0"/>
  <sheetViews>
    <sheetView topLeftCell="A6" zoomScaleNormal="100" workbookViewId="0">
      <selection activeCell="C9" sqref="C9"/>
    </sheetView>
  </sheetViews>
  <sheetFormatPr defaultColWidth="8.85546875" defaultRowHeight="15" x14ac:dyDescent="0.25"/>
  <cols>
    <col min="1" max="1" width="10.7109375" style="6" customWidth="1"/>
    <col min="2" max="2" width="75.7109375" style="1" customWidth="1"/>
    <col min="3" max="3" width="24.7109375" style="6" customWidth="1"/>
    <col min="4" max="4" width="6.7109375" style="6" customWidth="1"/>
    <col min="5" max="5" width="24.7109375" style="6" customWidth="1"/>
    <col min="6" max="6" width="6.7109375" style="6" customWidth="1"/>
    <col min="7" max="7" width="24.7109375" style="6" customWidth="1"/>
    <col min="8" max="8" width="6.7109375" style="6" customWidth="1"/>
    <col min="9" max="9" width="12.7109375" style="6" customWidth="1"/>
    <col min="10" max="10" width="24.7109375" style="6" customWidth="1"/>
    <col min="11" max="14" width="8.85546875" style="7"/>
  </cols>
  <sheetData>
    <row r="1" spans="1:14" s="4" customFormat="1" ht="36" customHeight="1" thickBot="1" x14ac:dyDescent="0.3">
      <c r="A1" s="119"/>
      <c r="B1" s="322" t="s">
        <v>219</v>
      </c>
      <c r="C1" s="323"/>
      <c r="D1" s="323"/>
      <c r="E1" s="323"/>
      <c r="F1" s="323"/>
      <c r="G1" s="323"/>
      <c r="H1" s="323"/>
      <c r="I1" s="323"/>
      <c r="J1" s="324"/>
      <c r="K1" s="7"/>
      <c r="L1" s="7"/>
      <c r="M1" s="7"/>
      <c r="N1" s="7"/>
    </row>
    <row r="2" spans="1:14" s="4" customFormat="1" ht="212.1" customHeight="1" thickBot="1" x14ac:dyDescent="0.3">
      <c r="A2" s="120"/>
      <c r="B2" s="316" t="s">
        <v>220</v>
      </c>
      <c r="C2" s="317"/>
      <c r="D2" s="317"/>
      <c r="E2" s="317"/>
      <c r="F2" s="317"/>
      <c r="G2" s="317"/>
      <c r="H2" s="317"/>
      <c r="I2" s="317"/>
      <c r="J2" s="318"/>
      <c r="K2" s="7"/>
      <c r="L2" s="7"/>
      <c r="M2" s="7"/>
      <c r="N2" s="7"/>
    </row>
    <row r="3" spans="1:14" s="4" customFormat="1" ht="219.95" customHeight="1" x14ac:dyDescent="0.25">
      <c r="A3" s="121"/>
      <c r="B3" s="319" t="s">
        <v>221</v>
      </c>
      <c r="C3" s="320"/>
      <c r="D3" s="320"/>
      <c r="E3" s="320"/>
      <c r="F3" s="320"/>
      <c r="G3" s="320"/>
      <c r="H3" s="320"/>
      <c r="I3" s="320"/>
      <c r="J3" s="321"/>
      <c r="K3" s="7"/>
      <c r="L3" s="7"/>
      <c r="M3" s="7"/>
      <c r="N3" s="7"/>
    </row>
    <row r="4" spans="1:14" s="4" customFormat="1" ht="230.1" customHeight="1" thickBot="1" x14ac:dyDescent="0.3">
      <c r="A4" s="122"/>
      <c r="B4" s="325" t="s">
        <v>222</v>
      </c>
      <c r="C4" s="326"/>
      <c r="D4" s="326"/>
      <c r="E4" s="326"/>
      <c r="F4" s="326"/>
      <c r="G4" s="326"/>
      <c r="H4" s="326"/>
      <c r="I4" s="326"/>
      <c r="J4" s="327"/>
      <c r="K4" s="7"/>
      <c r="L4" s="7"/>
      <c r="M4" s="7"/>
      <c r="N4" s="7"/>
    </row>
    <row r="5" spans="1:14" s="4" customFormat="1" ht="159.94999999999999" customHeight="1" thickBot="1" x14ac:dyDescent="0.3">
      <c r="A5" s="122"/>
      <c r="B5" s="331" t="s">
        <v>223</v>
      </c>
      <c r="C5" s="332"/>
      <c r="D5" s="332"/>
      <c r="E5" s="332"/>
      <c r="F5" s="332"/>
      <c r="G5" s="332"/>
      <c r="H5" s="332"/>
      <c r="I5" s="332"/>
      <c r="J5" s="333"/>
      <c r="K5" s="7"/>
      <c r="L5" s="7"/>
      <c r="M5" s="7"/>
      <c r="N5" s="7"/>
    </row>
    <row r="6" spans="1:14" s="4" customFormat="1" ht="24.95" customHeight="1" thickBot="1" x14ac:dyDescent="0.3">
      <c r="A6" s="122"/>
      <c r="B6" s="328" t="s">
        <v>209</v>
      </c>
      <c r="C6" s="329"/>
      <c r="D6" s="329"/>
      <c r="E6" s="329"/>
      <c r="F6" s="329"/>
      <c r="G6" s="329"/>
      <c r="H6" s="329"/>
      <c r="I6" s="329"/>
      <c r="J6" s="330"/>
      <c r="K6" s="7"/>
      <c r="L6" s="7"/>
      <c r="M6" s="7"/>
      <c r="N6" s="7"/>
    </row>
    <row r="7" spans="1:14" s="15" customFormat="1" ht="24" thickBot="1" x14ac:dyDescent="0.25">
      <c r="A7" s="123" t="s">
        <v>32</v>
      </c>
      <c r="B7" s="19" t="s">
        <v>55</v>
      </c>
      <c r="C7" s="124" t="s">
        <v>36</v>
      </c>
      <c r="D7" s="124"/>
      <c r="E7" s="124" t="s">
        <v>37</v>
      </c>
      <c r="F7" s="124"/>
      <c r="G7" s="124" t="s">
        <v>38</v>
      </c>
      <c r="H7" s="124"/>
      <c r="I7" s="125" t="s">
        <v>214</v>
      </c>
      <c r="J7" s="126" t="s">
        <v>14</v>
      </c>
      <c r="K7" s="14"/>
      <c r="L7" s="14"/>
      <c r="M7" s="14"/>
      <c r="N7" s="14"/>
    </row>
    <row r="8" spans="1:14" s="15" customFormat="1" ht="24" thickBot="1" x14ac:dyDescent="0.3">
      <c r="A8" s="67" t="s">
        <v>198</v>
      </c>
      <c r="B8" s="24" t="s">
        <v>56</v>
      </c>
      <c r="C8" s="127"/>
      <c r="D8" s="127"/>
      <c r="E8" s="127"/>
      <c r="F8" s="127"/>
      <c r="G8" s="127"/>
      <c r="H8" s="127"/>
      <c r="I8" s="127"/>
      <c r="J8" s="239"/>
      <c r="K8" s="14"/>
      <c r="L8" s="14"/>
      <c r="M8" s="14"/>
      <c r="N8" s="14"/>
    </row>
    <row r="9" spans="1:14" s="5" customFormat="1" ht="58.5" x14ac:dyDescent="0.25">
      <c r="A9" s="11">
        <v>1</v>
      </c>
      <c r="B9" s="27" t="s">
        <v>57</v>
      </c>
      <c r="C9" s="147"/>
      <c r="D9" s="128"/>
      <c r="E9" s="160"/>
      <c r="F9" s="128"/>
      <c r="G9" s="160"/>
      <c r="H9" s="128"/>
      <c r="I9" s="234"/>
      <c r="J9" s="285"/>
      <c r="K9" s="8"/>
      <c r="L9" s="8" t="s">
        <v>215</v>
      </c>
      <c r="M9" s="8"/>
      <c r="N9" s="8"/>
    </row>
    <row r="10" spans="1:14" s="5" customFormat="1" ht="44.25" thickBot="1" x14ac:dyDescent="0.3">
      <c r="A10" s="9">
        <v>2</v>
      </c>
      <c r="B10" s="27" t="s">
        <v>58</v>
      </c>
      <c r="C10" s="147"/>
      <c r="D10" s="130"/>
      <c r="E10" s="160"/>
      <c r="F10" s="130"/>
      <c r="G10" s="160"/>
      <c r="H10" s="130"/>
      <c r="I10" s="235"/>
      <c r="J10" s="286"/>
      <c r="K10" s="8"/>
      <c r="L10" s="8"/>
      <c r="M10" s="8"/>
      <c r="N10" s="8"/>
    </row>
    <row r="11" spans="1:14" s="5" customFormat="1" ht="72.75" thickBot="1" x14ac:dyDescent="0.3">
      <c r="A11" s="9">
        <v>3</v>
      </c>
      <c r="B11" s="16" t="s">
        <v>59</v>
      </c>
      <c r="C11" s="148"/>
      <c r="D11" s="132"/>
      <c r="E11" s="166"/>
      <c r="F11" s="132"/>
      <c r="G11" s="172"/>
      <c r="H11" s="133"/>
      <c r="I11" s="236">
        <f>CONCATENATE(IF(OR(D11=3,F11=3),7.5,),IF(AND(D11=2,F11=2),5,),IF(AND(D11=1,F11=1),2.5,),IF(AND(D11=0,F11=0),0,),IF(AND(D11=2,F11=1),5,),IF(AND(D11=2,F11=0),5,),IF(AND(D11=1,F11=2),5,),IF(AND(D11=1,F11=0),2.5,),IF(AND(D11=0,F11=2),5,),IF(AND(D11=0,F11=1),2.5,))+0</f>
        <v>0</v>
      </c>
      <c r="J11" s="286"/>
      <c r="K11" s="8"/>
      <c r="L11" s="8"/>
      <c r="M11" s="8"/>
      <c r="N11" s="8"/>
    </row>
    <row r="12" spans="1:14" s="5" customFormat="1" ht="44.25" thickBot="1" x14ac:dyDescent="0.3">
      <c r="A12" s="10">
        <v>4</v>
      </c>
      <c r="B12" s="65" t="s">
        <v>212</v>
      </c>
      <c r="C12" s="149"/>
      <c r="D12" s="257"/>
      <c r="E12" s="154"/>
      <c r="F12" s="257"/>
      <c r="G12" s="173"/>
      <c r="H12" s="135"/>
      <c r="I12" s="259">
        <f>CONCATENATE(IF(OR(D12=3,F12=3),7.5,),IF(AND(D12=2,F12=2),5,),IF(AND(D12=1,F12=1),2.5,),IF(AND(D12=0,F12=0),0,),IF(AND(D12=2,F12=1),5,),IF(AND(D12=2,F12=0),5,),IF(AND(D12=1,F12=2),5,),IF(AND(D12=1,F12=0),2.5,),IF(AND(D12=0,F12=2),5,),IF(AND(D12=0,F12=1),2.5,))+0</f>
        <v>0</v>
      </c>
      <c r="J12" s="285"/>
      <c r="K12" s="8"/>
      <c r="L12" s="8"/>
      <c r="M12" s="8"/>
      <c r="N12" s="8"/>
    </row>
    <row r="13" spans="1:14" s="5" customFormat="1" ht="24" thickBot="1" x14ac:dyDescent="0.3">
      <c r="A13" s="260" t="s">
        <v>198</v>
      </c>
      <c r="B13" s="261" t="s">
        <v>65</v>
      </c>
      <c r="C13" s="183"/>
      <c r="D13" s="136"/>
      <c r="E13" s="183"/>
      <c r="F13" s="136"/>
      <c r="G13" s="183"/>
      <c r="H13" s="136"/>
      <c r="I13" s="136"/>
      <c r="J13" s="262"/>
      <c r="K13" s="8"/>
      <c r="L13" s="8"/>
      <c r="M13" s="8"/>
      <c r="N13" s="8"/>
    </row>
    <row r="14" spans="1:14" s="8" customFormat="1" ht="57.75" x14ac:dyDescent="0.25">
      <c r="A14" s="12">
        <v>5</v>
      </c>
      <c r="B14" s="28" t="s">
        <v>60</v>
      </c>
      <c r="C14" s="150"/>
      <c r="D14" s="128"/>
      <c r="E14" s="150"/>
      <c r="F14" s="128"/>
      <c r="G14" s="174"/>
      <c r="H14" s="128"/>
      <c r="I14" s="237"/>
      <c r="J14" s="287"/>
    </row>
    <row r="15" spans="1:14" s="8" customFormat="1" ht="72.75" thickBot="1" x14ac:dyDescent="0.3">
      <c r="A15" s="75">
        <v>6</v>
      </c>
      <c r="B15" s="20" t="s">
        <v>61</v>
      </c>
      <c r="C15" s="151"/>
      <c r="D15" s="130"/>
      <c r="E15" s="151"/>
      <c r="F15" s="130"/>
      <c r="G15" s="175"/>
      <c r="H15" s="130"/>
      <c r="I15" s="235"/>
      <c r="J15" s="286"/>
    </row>
    <row r="16" spans="1:14" s="5" customFormat="1" ht="101.25" thickBot="1" x14ac:dyDescent="0.3">
      <c r="A16" s="13">
        <v>7</v>
      </c>
      <c r="B16" s="23" t="s">
        <v>62</v>
      </c>
      <c r="C16" s="152"/>
      <c r="D16" s="132"/>
      <c r="E16" s="169"/>
      <c r="F16" s="132"/>
      <c r="G16" s="176"/>
      <c r="H16" s="137"/>
      <c r="I16" s="238">
        <f>CONCATENATE(IF(OR(D16=3,F16=3),7,),IF(AND(D16=2,F16=2),4.67,),IF(AND(D16=1,F16=1),2.33,),IF(AND(D16=0,F16=0),0,),IF(AND(D16=2,F16=1),4.67,),IF(AND(D16=2,F16=0),4.67,),IF(AND(D16=1,F16=2),4.67,),IF(AND(D16=1,F16=0),2.33,),IF(AND(D16=0,F16=2),4.67,),IF(AND(D16=0,F16=1),2.33,))+0</f>
        <v>0</v>
      </c>
      <c r="J16" s="286"/>
      <c r="K16" s="8"/>
      <c r="L16" s="8"/>
      <c r="M16" s="8"/>
      <c r="N16" s="8"/>
    </row>
    <row r="17" spans="1:14" s="5" customFormat="1" ht="58.5" thickBot="1" x14ac:dyDescent="0.3">
      <c r="A17" s="9">
        <v>8</v>
      </c>
      <c r="B17" s="18" t="s">
        <v>63</v>
      </c>
      <c r="C17" s="167"/>
      <c r="D17" s="132"/>
      <c r="E17" s="167"/>
      <c r="F17" s="132"/>
      <c r="G17" s="177"/>
      <c r="H17" s="137"/>
      <c r="I17" s="238">
        <f>CONCATENATE(IF(OR(D17=3,F17=3),7,),IF(AND(D17=2,F17=2),4.67,),IF(AND(D17=1,F17=1),2.33,),IF(AND(D17=0,F17=0),0,),IF(AND(D17=2,F17=1),4.67,),IF(AND(D17=2,F17=0),4.67,),IF(AND(D17=1,F17=2),4.67,),IF(AND(D17=1,F17=0),2.33,),IF(AND(D17=0,F17=2),4.67,),IF(AND(D17=0,F17=1),2.33,))+0</f>
        <v>0</v>
      </c>
      <c r="J17" s="288"/>
      <c r="K17" s="8"/>
      <c r="L17" s="8"/>
      <c r="M17" s="8"/>
      <c r="N17" s="8"/>
    </row>
    <row r="18" spans="1:14" s="5" customFormat="1" ht="58.5" thickBot="1" x14ac:dyDescent="0.3">
      <c r="A18" s="9">
        <v>9</v>
      </c>
      <c r="B18" s="70" t="s">
        <v>182</v>
      </c>
      <c r="C18" s="153"/>
      <c r="D18" s="139"/>
      <c r="E18" s="170"/>
      <c r="F18" s="137"/>
      <c r="G18" s="177"/>
      <c r="H18" s="137"/>
      <c r="I18" s="238">
        <f>CONCATENATE(IF(D18=1,0.5,),IF(D18=0,0,))+0</f>
        <v>0</v>
      </c>
      <c r="J18" s="288"/>
      <c r="K18" s="8"/>
      <c r="L18" s="8"/>
      <c r="M18" s="8"/>
      <c r="N18" s="8"/>
    </row>
    <row r="19" spans="1:14" s="5" customFormat="1" ht="102" thickBot="1" x14ac:dyDescent="0.3">
      <c r="A19" s="10">
        <v>10</v>
      </c>
      <c r="B19" s="72" t="s">
        <v>183</v>
      </c>
      <c r="C19" s="159"/>
      <c r="D19" s="264"/>
      <c r="E19" s="171"/>
      <c r="F19" s="140"/>
      <c r="G19" s="179"/>
      <c r="H19" s="140"/>
      <c r="I19" s="265">
        <f>CONCATENATE(IF(D19=1,0.5,),IF(D19=0,0,))+0</f>
        <v>0</v>
      </c>
      <c r="J19" s="285"/>
      <c r="K19" s="8"/>
      <c r="L19" s="8"/>
      <c r="M19" s="8"/>
      <c r="N19" s="8"/>
    </row>
    <row r="20" spans="1:14" s="5" customFormat="1" ht="24" thickBot="1" x14ac:dyDescent="0.3">
      <c r="A20" s="260" t="s">
        <v>198</v>
      </c>
      <c r="B20" s="24" t="s">
        <v>64</v>
      </c>
      <c r="C20" s="183"/>
      <c r="D20" s="136"/>
      <c r="E20" s="183"/>
      <c r="F20" s="136"/>
      <c r="G20" s="183"/>
      <c r="H20" s="136"/>
      <c r="I20" s="136"/>
      <c r="J20" s="262"/>
      <c r="K20" s="8"/>
      <c r="L20" s="8"/>
      <c r="M20" s="8"/>
      <c r="N20" s="8"/>
    </row>
    <row r="21" spans="1:14" s="5" customFormat="1" ht="43.5" x14ac:dyDescent="0.25">
      <c r="A21" s="11">
        <v>11</v>
      </c>
      <c r="B21" s="17" t="s">
        <v>67</v>
      </c>
      <c r="C21" s="147"/>
      <c r="D21" s="128"/>
      <c r="E21" s="160"/>
      <c r="F21" s="128"/>
      <c r="G21" s="160"/>
      <c r="H21" s="128"/>
      <c r="I21" s="234"/>
      <c r="J21" s="287"/>
      <c r="K21" s="8"/>
      <c r="L21" s="8"/>
      <c r="M21" s="8"/>
      <c r="N21" s="8"/>
    </row>
    <row r="22" spans="1:14" s="5" customFormat="1" ht="72" x14ac:dyDescent="0.25">
      <c r="A22" s="11">
        <v>12</v>
      </c>
      <c r="B22" s="20" t="s">
        <v>68</v>
      </c>
      <c r="C22" s="147"/>
      <c r="D22" s="130"/>
      <c r="E22" s="160"/>
      <c r="F22" s="130"/>
      <c r="G22" s="160"/>
      <c r="H22" s="130"/>
      <c r="I22" s="266"/>
      <c r="J22" s="286"/>
      <c r="K22" s="8"/>
      <c r="L22" s="8"/>
      <c r="M22" s="8"/>
      <c r="N22" s="8"/>
    </row>
    <row r="23" spans="1:14" s="5" customFormat="1" ht="43.5" x14ac:dyDescent="0.25">
      <c r="A23" s="9">
        <v>13</v>
      </c>
      <c r="B23" s="20" t="s">
        <v>69</v>
      </c>
      <c r="C23" s="155"/>
      <c r="D23" s="130"/>
      <c r="E23" s="151"/>
      <c r="F23" s="130"/>
      <c r="G23" s="151"/>
      <c r="H23" s="130"/>
      <c r="I23" s="268"/>
      <c r="J23" s="285"/>
      <c r="K23" s="8"/>
      <c r="L23" s="8"/>
      <c r="M23" s="8"/>
      <c r="N23" s="8"/>
    </row>
    <row r="24" spans="1:14" s="5" customFormat="1" ht="87" thickBot="1" x14ac:dyDescent="0.3">
      <c r="A24" s="205">
        <v>14</v>
      </c>
      <c r="B24" s="214" t="s">
        <v>70</v>
      </c>
      <c r="C24" s="218"/>
      <c r="D24" s="216"/>
      <c r="E24" s="207"/>
      <c r="F24" s="216"/>
      <c r="G24" s="207"/>
      <c r="H24" s="216"/>
      <c r="I24" s="235"/>
      <c r="J24" s="287"/>
      <c r="K24" s="8"/>
      <c r="L24" s="8"/>
      <c r="M24" s="8"/>
      <c r="N24" s="8"/>
    </row>
    <row r="25" spans="1:14" s="5" customFormat="1" ht="144" thickBot="1" x14ac:dyDescent="0.3">
      <c r="A25" s="198">
        <v>15</v>
      </c>
      <c r="B25" s="210" t="s">
        <v>71</v>
      </c>
      <c r="C25" s="211"/>
      <c r="D25" s="212"/>
      <c r="E25" s="213"/>
      <c r="F25" s="212"/>
      <c r="G25" s="213"/>
      <c r="H25" s="212"/>
      <c r="I25" s="236"/>
      <c r="J25" s="286"/>
      <c r="K25" s="8"/>
      <c r="L25" s="8"/>
      <c r="M25" s="8"/>
      <c r="N25" s="8"/>
    </row>
    <row r="26" spans="1:14" s="5" customFormat="1" ht="72.75" thickBot="1" x14ac:dyDescent="0.3">
      <c r="A26" s="9">
        <v>16</v>
      </c>
      <c r="B26" s="16" t="s">
        <v>72</v>
      </c>
      <c r="C26" s="148"/>
      <c r="D26" s="132"/>
      <c r="E26" s="166"/>
      <c r="F26" s="132"/>
      <c r="G26" s="172"/>
      <c r="H26" s="133"/>
      <c r="I26" s="134">
        <f>CONCATENATE(IF(OR(D26=3,F26=3),7.5,),IF(AND(D26=2,F26=2),5,),IF(AND(D26=1,F26=1),2.5,),IF(AND(D26=0,F26=0),0,),IF(AND(D26=2,F26=1),5,),IF(AND(D26=2,F26=0),5,),IF(AND(D26=1,F26=2),5,),IF(AND(D26=1,F26=0),2.5,),IF(AND(D26=0,F26=2),5,),IF(AND(D26=0,F26=1),2.5,))+0</f>
        <v>0</v>
      </c>
      <c r="J26" s="187"/>
      <c r="K26" s="8"/>
      <c r="L26" s="8"/>
      <c r="M26" s="8"/>
      <c r="N26" s="8"/>
    </row>
    <row r="27" spans="1:14" s="5" customFormat="1" ht="44.25" thickBot="1" x14ac:dyDescent="0.3">
      <c r="A27" s="10">
        <v>17</v>
      </c>
      <c r="B27" s="21" t="s">
        <v>66</v>
      </c>
      <c r="C27" s="149"/>
      <c r="D27" s="257"/>
      <c r="E27" s="154"/>
      <c r="F27" s="257"/>
      <c r="G27" s="173"/>
      <c r="H27" s="135"/>
      <c r="I27" s="144">
        <f>CONCATENATE(IF(OR(D27=3,F27=3),7.5,),IF(AND(D27=2,F27=2),5,),IF(AND(D27=1,F27=1),2.5,),IF(AND(D27=0,F27=0),0,),IF(AND(D27=2,F27=1),5,),IF(AND(D27=2,F27=0),5,),IF(AND(D27=1,F27=2),5,),IF(AND(D27=1,F27=0),2.5,),IF(AND(D27=0,F27=2),5,),IF(AND(D27=0,F27=1),2.5,))+0</f>
        <v>0</v>
      </c>
      <c r="J27" s="187"/>
      <c r="K27" s="8"/>
      <c r="L27" s="8"/>
      <c r="M27" s="8"/>
      <c r="N27" s="8"/>
    </row>
    <row r="28" spans="1:14" s="5" customFormat="1" ht="27" thickBot="1" x14ac:dyDescent="0.3">
      <c r="A28" s="269"/>
      <c r="B28" s="30" t="s">
        <v>73</v>
      </c>
      <c r="C28" s="184"/>
      <c r="D28" s="141"/>
      <c r="E28" s="184"/>
      <c r="F28" s="141"/>
      <c r="G28" s="184"/>
      <c r="H28" s="141"/>
      <c r="I28" s="141"/>
      <c r="J28" s="270"/>
      <c r="K28" s="8"/>
      <c r="L28" s="8"/>
      <c r="M28" s="8"/>
      <c r="N28" s="8"/>
    </row>
    <row r="29" spans="1:14" s="5" customFormat="1" ht="24" thickBot="1" x14ac:dyDescent="0.3">
      <c r="A29" s="67" t="s">
        <v>198</v>
      </c>
      <c r="B29" s="24" t="s">
        <v>75</v>
      </c>
      <c r="C29" s="183"/>
      <c r="D29" s="136"/>
      <c r="E29" s="183"/>
      <c r="F29" s="136"/>
      <c r="G29" s="183"/>
      <c r="H29" s="136"/>
      <c r="I29" s="136"/>
      <c r="J29" s="267"/>
      <c r="K29" s="8"/>
      <c r="L29" s="8"/>
      <c r="M29" s="8"/>
      <c r="N29" s="8"/>
    </row>
    <row r="30" spans="1:14" s="5" customFormat="1" ht="57.75" x14ac:dyDescent="0.25">
      <c r="A30" s="13">
        <v>18</v>
      </c>
      <c r="B30" s="28" t="s">
        <v>74</v>
      </c>
      <c r="C30" s="150"/>
      <c r="D30" s="128"/>
      <c r="E30" s="150"/>
      <c r="F30" s="128"/>
      <c r="G30" s="174"/>
      <c r="H30" s="128"/>
      <c r="I30" s="234"/>
      <c r="J30" s="285"/>
      <c r="K30" s="8"/>
      <c r="L30" s="8"/>
      <c r="M30" s="8"/>
      <c r="N30" s="8"/>
    </row>
    <row r="31" spans="1:14" s="5" customFormat="1" ht="72.75" thickBot="1" x14ac:dyDescent="0.3">
      <c r="A31" s="9">
        <v>19</v>
      </c>
      <c r="B31" s="20" t="s">
        <v>213</v>
      </c>
      <c r="C31" s="151"/>
      <c r="D31" s="130"/>
      <c r="E31" s="151"/>
      <c r="F31" s="130"/>
      <c r="G31" s="175"/>
      <c r="H31" s="130"/>
      <c r="I31" s="235"/>
      <c r="J31" s="286"/>
      <c r="K31" s="8"/>
      <c r="L31" s="8"/>
      <c r="M31" s="8"/>
      <c r="N31" s="8"/>
    </row>
    <row r="32" spans="1:14" s="5" customFormat="1" ht="87" thickBot="1" x14ac:dyDescent="0.3">
      <c r="A32" s="13">
        <v>20</v>
      </c>
      <c r="B32" s="23" t="s">
        <v>77</v>
      </c>
      <c r="C32" s="152"/>
      <c r="D32" s="132"/>
      <c r="E32" s="169"/>
      <c r="F32" s="132"/>
      <c r="G32" s="176"/>
      <c r="H32" s="133"/>
      <c r="I32" s="238">
        <f>CONCATENATE(IF(OR(D32=3,F32=3),7,),IF(AND(D32=2,F32=2),4.67,),IF(AND(D32=1,F32=1),2.33,),IF(AND(D32=0,F32=0),0,),IF(AND(D32=2,F32=1),4.67,),IF(AND(D32=2,F32=0),4.67,),IF(AND(D32=1,F32=2),4.67,),IF(AND(D32=1,F32=0),2.33,),IF(AND(D32=0,F32=2),4.67,),IF(AND(D32=0,F32=1),2.33,))+0</f>
        <v>0</v>
      </c>
      <c r="J32" s="288"/>
      <c r="K32" s="8"/>
      <c r="L32" s="8"/>
      <c r="M32" s="8"/>
      <c r="N32" s="8"/>
    </row>
    <row r="33" spans="1:14" s="5" customFormat="1" ht="44.25" thickBot="1" x14ac:dyDescent="0.3">
      <c r="A33" s="9">
        <v>21</v>
      </c>
      <c r="B33" s="70" t="s">
        <v>185</v>
      </c>
      <c r="C33" s="153"/>
      <c r="D33" s="139"/>
      <c r="E33" s="170"/>
      <c r="F33" s="133"/>
      <c r="G33" s="177"/>
      <c r="H33" s="133"/>
      <c r="I33" s="236">
        <f>IF(D33=1,1,0)+0</f>
        <v>0</v>
      </c>
      <c r="J33" s="288"/>
      <c r="K33" s="8"/>
      <c r="L33" s="8"/>
      <c r="M33" s="8"/>
      <c r="N33" s="8"/>
    </row>
    <row r="34" spans="1:14" s="5" customFormat="1" ht="43.5" x14ac:dyDescent="0.25">
      <c r="A34" s="11">
        <v>22</v>
      </c>
      <c r="B34" s="241" t="s">
        <v>78</v>
      </c>
      <c r="C34" s="242"/>
      <c r="D34" s="132"/>
      <c r="E34" s="242"/>
      <c r="F34" s="132"/>
      <c r="G34" s="181"/>
      <c r="H34" s="133"/>
      <c r="I34" s="271">
        <f>CONCATENATE(IF(OR(D34=3,F34=3),7,),IF(AND(D34=2,F34=2),4.67,),IF(AND(D34=1,F34=1),2.33,),IF(AND(D34=0,F34=0),0,),IF(AND(D34=2,F34=1),4.67,),IF(AND(D34=2,F34=0),4.67,),IF(AND(D34=1,F34=2),4.67,),IF(AND(D34=1,F34=0),2.33,),IF(AND(D34=0,F34=2),4.67,),IF(AND(D34=0,F34=1),2.33,))+0</f>
        <v>0</v>
      </c>
      <c r="J34" s="288"/>
      <c r="K34" s="8"/>
      <c r="L34" s="8"/>
      <c r="M34" s="8"/>
      <c r="N34" s="8"/>
    </row>
    <row r="35" spans="1:14" s="5" customFormat="1" ht="24" thickBot="1" x14ac:dyDescent="0.3">
      <c r="A35" s="243" t="s">
        <v>198</v>
      </c>
      <c r="B35" s="244" t="s">
        <v>76</v>
      </c>
      <c r="C35" s="245"/>
      <c r="D35" s="246"/>
      <c r="E35" s="245"/>
      <c r="F35" s="246"/>
      <c r="G35" s="245"/>
      <c r="H35" s="246"/>
      <c r="I35" s="246"/>
      <c r="J35" s="293"/>
      <c r="K35" s="8"/>
      <c r="L35" s="8"/>
      <c r="M35" s="8"/>
      <c r="N35" s="8"/>
    </row>
    <row r="36" spans="1:14" s="5" customFormat="1" ht="72" x14ac:dyDescent="0.25">
      <c r="A36" s="11">
        <v>23</v>
      </c>
      <c r="B36" s="17" t="s">
        <v>81</v>
      </c>
      <c r="C36" s="147"/>
      <c r="D36" s="128"/>
      <c r="E36" s="160"/>
      <c r="F36" s="128"/>
      <c r="G36" s="178"/>
      <c r="H36" s="128"/>
      <c r="I36" s="234"/>
      <c r="J36" s="287"/>
      <c r="K36" s="8"/>
      <c r="L36" s="8"/>
      <c r="M36" s="8"/>
      <c r="N36" s="8"/>
    </row>
    <row r="37" spans="1:14" s="5" customFormat="1" ht="44.25" thickBot="1" x14ac:dyDescent="0.3">
      <c r="A37" s="9">
        <v>24</v>
      </c>
      <c r="B37" s="20" t="s">
        <v>82</v>
      </c>
      <c r="C37" s="155"/>
      <c r="D37" s="130"/>
      <c r="E37" s="151"/>
      <c r="F37" s="130"/>
      <c r="G37" s="175"/>
      <c r="H37" s="130"/>
      <c r="I37" s="235"/>
      <c r="J37" s="286"/>
      <c r="K37" s="8"/>
      <c r="L37" s="8"/>
      <c r="M37" s="8"/>
      <c r="N37" s="8"/>
    </row>
    <row r="38" spans="1:14" s="5" customFormat="1" ht="72.75" thickBot="1" x14ac:dyDescent="0.3">
      <c r="A38" s="9">
        <v>25</v>
      </c>
      <c r="B38" s="16" t="s">
        <v>95</v>
      </c>
      <c r="C38" s="156"/>
      <c r="D38" s="132"/>
      <c r="E38" s="165"/>
      <c r="F38" s="132"/>
      <c r="G38" s="177"/>
      <c r="H38" s="133"/>
      <c r="I38" s="138">
        <f>CONCATENATE(IF(OR(D38=3,F38=3),7,),IF(AND(D38=2,F38=2),4.67,),IF(AND(D38=1,F38=1),2.33,),IF(AND(D38=0,F38=0),0,),IF(AND(D38=2,F38=1),4.67,),IF(AND(D38=2,F38=0),4.67,),IF(AND(D38=1,F38=2),4.67,),IF(AND(D38=1,F38=0),2.33,),IF(AND(D38=0,F38=2),4.67,),IF(AND(D38=0,F38=1),2.33,))+0</f>
        <v>0</v>
      </c>
      <c r="J38" s="187"/>
      <c r="K38" s="8"/>
      <c r="L38" s="8"/>
      <c r="M38" s="8"/>
      <c r="N38" s="8"/>
    </row>
    <row r="39" spans="1:14" s="5" customFormat="1" ht="59.25" thickBot="1" x14ac:dyDescent="0.3">
      <c r="A39" s="9">
        <v>26</v>
      </c>
      <c r="B39" s="72" t="s">
        <v>184</v>
      </c>
      <c r="C39" s="157"/>
      <c r="D39" s="139"/>
      <c r="E39" s="171"/>
      <c r="F39" s="135"/>
      <c r="G39" s="179"/>
      <c r="H39" s="133"/>
      <c r="I39" s="134">
        <f>IF(D39=1,1,0)+0</f>
        <v>0</v>
      </c>
      <c r="J39" s="187"/>
      <c r="K39" s="8"/>
      <c r="L39" s="8"/>
      <c r="M39" s="8"/>
      <c r="N39" s="8"/>
    </row>
    <row r="40" spans="1:14" s="5" customFormat="1" ht="44.25" thickBot="1" x14ac:dyDescent="0.3">
      <c r="A40" s="10">
        <v>27</v>
      </c>
      <c r="B40" s="21" t="s">
        <v>79</v>
      </c>
      <c r="C40" s="158"/>
      <c r="D40" s="257"/>
      <c r="E40" s="163"/>
      <c r="F40" s="257"/>
      <c r="G40" s="179"/>
      <c r="H40" s="135"/>
      <c r="I40" s="273">
        <f>CONCATENATE(IF(OR(D40=3,F40=3),7,),IF(AND(D40=2,F40=2),4.67,),IF(AND(D40=1,F40=1),2.33,),IF(AND(D40=0,F40=0),0,),IF(AND(D40=2,F40=1),4.67,),IF(AND(D40=2,F40=0),4.67,),IF(AND(D40=1,F40=2),4.67,),IF(AND(D40=1,F40=0),2.33,),IF(AND(D40=0,F40=2),4.67,),IF(AND(D40=0,F40=1),2.33,))+0</f>
        <v>0</v>
      </c>
      <c r="J40" s="187"/>
      <c r="K40" s="8"/>
      <c r="L40" s="8"/>
      <c r="M40" s="8"/>
      <c r="N40" s="8"/>
    </row>
    <row r="41" spans="1:14" s="5" customFormat="1" ht="24" thickBot="1" x14ac:dyDescent="0.3">
      <c r="A41" s="260" t="s">
        <v>198</v>
      </c>
      <c r="B41" s="261" t="s">
        <v>102</v>
      </c>
      <c r="C41" s="183"/>
      <c r="D41" s="136"/>
      <c r="E41" s="183"/>
      <c r="F41" s="136"/>
      <c r="G41" s="183"/>
      <c r="H41" s="136"/>
      <c r="I41" s="142"/>
      <c r="J41" s="267"/>
      <c r="K41" s="8"/>
      <c r="L41" s="8"/>
      <c r="M41" s="8"/>
      <c r="N41" s="8"/>
    </row>
    <row r="42" spans="1:14" s="5" customFormat="1" ht="43.5" x14ac:dyDescent="0.25">
      <c r="A42" s="11">
        <v>28</v>
      </c>
      <c r="B42" s="17" t="s">
        <v>83</v>
      </c>
      <c r="C42" s="147"/>
      <c r="D42" s="128"/>
      <c r="E42" s="160"/>
      <c r="F42" s="128"/>
      <c r="G42" s="160"/>
      <c r="H42" s="275"/>
      <c r="I42" s="144"/>
      <c r="J42" s="240"/>
      <c r="K42" s="8"/>
      <c r="L42" s="8"/>
      <c r="M42" s="8"/>
      <c r="N42" s="8"/>
    </row>
    <row r="43" spans="1:14" s="5" customFormat="1" ht="44.25" thickBot="1" x14ac:dyDescent="0.3">
      <c r="A43" s="77">
        <v>29</v>
      </c>
      <c r="B43" s="214" t="s">
        <v>84</v>
      </c>
      <c r="C43" s="215"/>
      <c r="D43" s="216"/>
      <c r="E43" s="217"/>
      <c r="F43" s="216"/>
      <c r="G43" s="217"/>
      <c r="H43" s="276"/>
      <c r="I43" s="129"/>
      <c r="J43" s="187"/>
      <c r="K43" s="8"/>
      <c r="L43" s="8"/>
      <c r="M43" s="8"/>
      <c r="N43" s="8"/>
    </row>
    <row r="44" spans="1:14" s="5" customFormat="1" ht="86.25" x14ac:dyDescent="0.25">
      <c r="A44" s="198">
        <v>30</v>
      </c>
      <c r="B44" s="210" t="s">
        <v>86</v>
      </c>
      <c r="C44" s="211"/>
      <c r="D44" s="212"/>
      <c r="E44" s="213"/>
      <c r="F44" s="212"/>
      <c r="G44" s="213"/>
      <c r="H44" s="277"/>
      <c r="I44" s="129"/>
      <c r="J44" s="187"/>
      <c r="K44" s="8"/>
      <c r="L44" s="8"/>
      <c r="M44" s="8"/>
      <c r="N44" s="8"/>
    </row>
    <row r="45" spans="1:14" s="5" customFormat="1" ht="58.5" thickBot="1" x14ac:dyDescent="0.3">
      <c r="A45" s="9">
        <v>31</v>
      </c>
      <c r="B45" s="20" t="s">
        <v>85</v>
      </c>
      <c r="C45" s="155"/>
      <c r="D45" s="130"/>
      <c r="E45" s="151"/>
      <c r="F45" s="130"/>
      <c r="G45" s="151"/>
      <c r="H45" s="278"/>
      <c r="I45" s="131"/>
      <c r="J45" s="233"/>
      <c r="K45" s="8"/>
      <c r="L45" s="8"/>
      <c r="M45" s="8"/>
      <c r="N45" s="8"/>
    </row>
    <row r="46" spans="1:14" s="5" customFormat="1" ht="115.5" thickBot="1" x14ac:dyDescent="0.3">
      <c r="A46" s="9">
        <v>32</v>
      </c>
      <c r="B46" s="16" t="s">
        <v>87</v>
      </c>
      <c r="C46" s="156"/>
      <c r="D46" s="132"/>
      <c r="E46" s="165"/>
      <c r="F46" s="132"/>
      <c r="G46" s="170"/>
      <c r="H46" s="133"/>
      <c r="I46" s="235">
        <f>CONCATENATE(IF(OR(D46=3,F46=3),7.5,),IF(AND(D46=2,F46=2),5,),IF(AND(D46=1,F46=1),2.5,),IF(AND(D46=0,F46=0),0,),IF(AND(D46=2,F46=1),5,),IF(AND(D46=2,F46=0),5,),IF(AND(D46=1,F46=2),5,),IF(AND(D46=1,F46=0),2.5,),IF(AND(D46=0,F46=2),5,),IF(AND(D46=0,F46=1),2.5,))+0</f>
        <v>0</v>
      </c>
      <c r="J46" s="288"/>
      <c r="K46" s="8"/>
      <c r="L46" s="8"/>
      <c r="M46" s="8"/>
      <c r="N46" s="8"/>
    </row>
    <row r="47" spans="1:14" s="5" customFormat="1" ht="43.5" x14ac:dyDescent="0.25">
      <c r="A47" s="9">
        <v>33</v>
      </c>
      <c r="B47" s="18" t="s">
        <v>80</v>
      </c>
      <c r="C47" s="247"/>
      <c r="D47" s="132"/>
      <c r="E47" s="167"/>
      <c r="F47" s="132"/>
      <c r="G47" s="170"/>
      <c r="H47" s="133"/>
      <c r="I47" s="274">
        <f>CONCATENATE(IF(OR(D47=3,F47=3),7.5,),IF(AND(D47=2,F47=2),5,),IF(AND(D47=1,F47=1),2.5,),IF(AND(D47=0,F47=0),0,),IF(AND(D47=2,F47=1),5,),IF(AND(D47=2,F47=0),5,),IF(AND(D47=1,F47=2),5,),IF(AND(D47=1,F47=0),2.5,),IF(AND(D47=0,F47=2),5,),IF(AND(D47=0,F47=1),2.5,))+0</f>
        <v>0</v>
      </c>
      <c r="J47" s="288"/>
      <c r="K47" s="8"/>
      <c r="L47" s="8"/>
      <c r="M47" s="8"/>
      <c r="N47" s="8"/>
    </row>
    <row r="48" spans="1:14" s="5" customFormat="1" ht="27" thickBot="1" x14ac:dyDescent="0.3">
      <c r="A48" s="289"/>
      <c r="B48" s="248" t="s">
        <v>162</v>
      </c>
      <c r="C48" s="249"/>
      <c r="D48" s="250"/>
      <c r="E48" s="249"/>
      <c r="F48" s="250"/>
      <c r="G48" s="249"/>
      <c r="H48" s="250"/>
      <c r="I48" s="250"/>
      <c r="J48" s="290"/>
      <c r="K48" s="8"/>
      <c r="L48" s="8"/>
      <c r="M48" s="8"/>
      <c r="N48" s="8"/>
    </row>
    <row r="49" spans="1:14" s="5" customFormat="1" ht="24" thickBot="1" x14ac:dyDescent="0.3">
      <c r="A49" s="67" t="s">
        <v>198</v>
      </c>
      <c r="B49" s="24" t="s">
        <v>101</v>
      </c>
      <c r="C49" s="183"/>
      <c r="D49" s="136"/>
      <c r="E49" s="183"/>
      <c r="F49" s="136"/>
      <c r="G49" s="183"/>
      <c r="H49" s="136"/>
      <c r="I49" s="136"/>
      <c r="J49" s="267"/>
      <c r="K49" s="8"/>
      <c r="L49" s="8"/>
      <c r="M49" s="8"/>
      <c r="N49" s="8"/>
    </row>
    <row r="50" spans="1:14" s="5" customFormat="1" ht="58.5" thickBot="1" x14ac:dyDescent="0.3">
      <c r="A50" s="11">
        <v>34</v>
      </c>
      <c r="B50" s="17" t="s">
        <v>88</v>
      </c>
      <c r="C50" s="147"/>
      <c r="D50" s="128"/>
      <c r="E50" s="160"/>
      <c r="F50" s="128"/>
      <c r="G50" s="178"/>
      <c r="H50" s="128"/>
      <c r="I50" s="235"/>
      <c r="J50" s="288"/>
      <c r="K50" s="8"/>
      <c r="L50" s="8"/>
      <c r="M50" s="8"/>
      <c r="N50" s="8"/>
    </row>
    <row r="51" spans="1:14" s="5" customFormat="1" ht="101.25" thickBot="1" x14ac:dyDescent="0.3">
      <c r="A51" s="9">
        <v>35</v>
      </c>
      <c r="B51" s="16" t="s">
        <v>90</v>
      </c>
      <c r="C51" s="156"/>
      <c r="D51" s="132"/>
      <c r="E51" s="165"/>
      <c r="F51" s="132"/>
      <c r="G51" s="177"/>
      <c r="H51" s="133"/>
      <c r="I51" s="238">
        <f>CONCATENATE(IF(OR(D51=3,F51=3),7,),IF(AND(D51=2,F51=2),4.67,),IF(AND(D51=1,F51=1),2.33,),IF(AND(D51=0,F51=0),0,),IF(AND(D51=2,F51=1),4.67,),IF(AND(D51=2,F51=0),4.67,),IF(AND(D51=1,F51=2),4.67,),IF(AND(D51=1,F51=0),2.33,),IF(AND(D51=0,F51=2),4.67,),IF(AND(D51=0,F51=1),2.33,))+0</f>
        <v>0</v>
      </c>
      <c r="J51" s="288"/>
      <c r="K51" s="8"/>
      <c r="L51" s="8"/>
      <c r="M51" s="8"/>
      <c r="N51" s="8"/>
    </row>
    <row r="52" spans="1:14" s="5" customFormat="1" ht="58.5" thickBot="1" x14ac:dyDescent="0.3">
      <c r="A52" s="10">
        <v>36</v>
      </c>
      <c r="B52" s="21" t="s">
        <v>89</v>
      </c>
      <c r="C52" s="158"/>
      <c r="D52" s="132"/>
      <c r="E52" s="163"/>
      <c r="F52" s="132"/>
      <c r="G52" s="179"/>
      <c r="H52" s="133"/>
      <c r="I52" s="238">
        <f>CONCATENATE(IF(OR(D52=3,F52=3),7,),IF(AND(D52=2,F52=2),4.67,),IF(AND(D52=1,F52=1),2.33,),IF(AND(D52=0,F52=0),0,),IF(AND(D52=2,F52=1),4.67,),IF(AND(D52=2,F52=0),4.67,),IF(AND(D52=1,F52=2),4.67,),IF(AND(D52=1,F52=0),2.33,),IF(AND(D52=0,F52=2),4.67,),IF(AND(D52=0,F52=1),2.33,))+0</f>
        <v>0</v>
      </c>
      <c r="J52" s="288"/>
      <c r="K52" s="8"/>
      <c r="L52" s="8"/>
      <c r="M52" s="8"/>
      <c r="N52" s="8"/>
    </row>
    <row r="53" spans="1:14" s="5" customFormat="1" ht="102" thickBot="1" x14ac:dyDescent="0.3">
      <c r="A53" s="10">
        <v>37</v>
      </c>
      <c r="B53" s="72" t="s">
        <v>188</v>
      </c>
      <c r="C53" s="159"/>
      <c r="D53" s="264"/>
      <c r="E53" s="171"/>
      <c r="F53" s="135"/>
      <c r="G53" s="179"/>
      <c r="H53" s="135"/>
      <c r="I53" s="259">
        <f>IF(D53=1,1,0)+0</f>
        <v>0</v>
      </c>
      <c r="J53" s="285"/>
      <c r="K53" s="8"/>
      <c r="L53" s="8"/>
      <c r="M53" s="8"/>
      <c r="N53" s="8"/>
    </row>
    <row r="54" spans="1:14" s="5" customFormat="1" ht="24" thickBot="1" x14ac:dyDescent="0.3">
      <c r="A54" s="260" t="s">
        <v>198</v>
      </c>
      <c r="B54" s="261" t="s">
        <v>100</v>
      </c>
      <c r="C54" s="183"/>
      <c r="D54" s="136"/>
      <c r="E54" s="183"/>
      <c r="F54" s="136"/>
      <c r="G54" s="183"/>
      <c r="H54" s="136"/>
      <c r="I54" s="136"/>
      <c r="J54" s="267"/>
      <c r="K54" s="8"/>
      <c r="L54" s="8"/>
      <c r="M54" s="8"/>
      <c r="N54" s="8"/>
    </row>
    <row r="55" spans="1:14" s="5" customFormat="1" ht="100.5" x14ac:dyDescent="0.25">
      <c r="A55" s="11">
        <v>38</v>
      </c>
      <c r="B55" s="17" t="s">
        <v>91</v>
      </c>
      <c r="C55" s="160"/>
      <c r="D55" s="128"/>
      <c r="E55" s="160"/>
      <c r="F55" s="128"/>
      <c r="G55" s="178"/>
      <c r="H55" s="128"/>
      <c r="I55" s="234"/>
      <c r="J55" s="285"/>
      <c r="K55" s="8"/>
      <c r="L55" s="8"/>
      <c r="M55" s="8"/>
      <c r="N55" s="8"/>
    </row>
    <row r="56" spans="1:14" s="5" customFormat="1" ht="72.75" thickBot="1" x14ac:dyDescent="0.3">
      <c r="A56" s="9">
        <v>39</v>
      </c>
      <c r="B56" s="20" t="s">
        <v>92</v>
      </c>
      <c r="C56" s="161"/>
      <c r="D56" s="130"/>
      <c r="E56" s="161"/>
      <c r="F56" s="130"/>
      <c r="G56" s="180"/>
      <c r="H56" s="130"/>
      <c r="I56" s="235"/>
      <c r="J56" s="286"/>
      <c r="K56" s="8"/>
      <c r="L56" s="8"/>
      <c r="M56" s="8"/>
      <c r="N56" s="8"/>
    </row>
    <row r="57" spans="1:14" s="5" customFormat="1" ht="129.75" thickBot="1" x14ac:dyDescent="0.3">
      <c r="A57" s="9">
        <v>40</v>
      </c>
      <c r="B57" s="16" t="s">
        <v>93</v>
      </c>
      <c r="C57" s="162"/>
      <c r="D57" s="132"/>
      <c r="E57" s="162"/>
      <c r="F57" s="132"/>
      <c r="G57" s="179"/>
      <c r="H57" s="133"/>
      <c r="I57" s="238">
        <f>CONCATENATE(IF(OR(D57=3,F57=3),7,),IF(AND(D57=2,F57=2),4.67,),IF(AND(D57=1,F57=1),2.33,),IF(AND(D57=0,F57=0),0,),IF(AND(D57=2,F57=1),4.67,),IF(AND(D57=2,F57=0),4.67,),IF(AND(D57=1,F57=2),4.67,),IF(AND(D57=1,F57=0),2.33,),IF(AND(D57=0,F57=2),4.67,),IF(AND(D57=0,F57=1),2.33,))+0</f>
        <v>0</v>
      </c>
      <c r="J57" s="288"/>
      <c r="K57" s="8"/>
      <c r="L57" s="8"/>
      <c r="M57" s="8"/>
      <c r="N57" s="8"/>
    </row>
    <row r="58" spans="1:14" s="5" customFormat="1" ht="43.5" x14ac:dyDescent="0.25">
      <c r="A58" s="9">
        <v>41</v>
      </c>
      <c r="B58" s="70" t="s">
        <v>186</v>
      </c>
      <c r="C58" s="153"/>
      <c r="D58" s="139"/>
      <c r="E58" s="170"/>
      <c r="F58" s="133"/>
      <c r="G58" s="177"/>
      <c r="H58" s="133"/>
      <c r="I58" s="274">
        <f>IF(D58=1,1,0)+0</f>
        <v>0</v>
      </c>
      <c r="J58" s="288"/>
      <c r="K58" s="8"/>
      <c r="L58" s="8"/>
      <c r="M58" s="8"/>
      <c r="N58" s="8"/>
    </row>
    <row r="59" spans="1:14" s="5" customFormat="1" ht="57.75" x14ac:dyDescent="0.25">
      <c r="A59" s="9">
        <v>42</v>
      </c>
      <c r="B59" s="18" t="s">
        <v>94</v>
      </c>
      <c r="C59" s="167"/>
      <c r="D59" s="251"/>
      <c r="E59" s="167"/>
      <c r="F59" s="251"/>
      <c r="G59" s="177"/>
      <c r="H59" s="133"/>
      <c r="I59" s="279">
        <f>CONCATENATE(IF(OR(D59=3,F59=3),7,),IF(AND(D59=2,F59=2),4.67,),IF(AND(D59=1,F59=1),2.33,),IF(AND(D59=0,F59=0),0,),IF(AND(D59=2,F59=1),4.67,),IF(AND(D59=2,F59=0),4.67,),IF(AND(D59=1,F59=2),4.67,),IF(AND(D59=1,F59=0),2.33,),IF(AND(D59=0,F59=2),4.67,),IF(AND(D59=0,F59=1),2.33,))+0</f>
        <v>0</v>
      </c>
      <c r="J59" s="288"/>
      <c r="K59" s="8"/>
      <c r="L59" s="8"/>
      <c r="M59" s="8"/>
      <c r="N59" s="8"/>
    </row>
    <row r="60" spans="1:14" s="5" customFormat="1" ht="24" thickBot="1" x14ac:dyDescent="0.3">
      <c r="A60" s="291" t="s">
        <v>198</v>
      </c>
      <c r="B60" s="292" t="s">
        <v>99</v>
      </c>
      <c r="C60" s="245"/>
      <c r="D60" s="246"/>
      <c r="E60" s="245"/>
      <c r="F60" s="246"/>
      <c r="G60" s="245"/>
      <c r="H60" s="246"/>
      <c r="I60" s="246"/>
      <c r="J60" s="272"/>
      <c r="K60" s="8"/>
      <c r="L60" s="8"/>
      <c r="M60" s="8"/>
      <c r="N60" s="8"/>
    </row>
    <row r="61" spans="1:14" s="5" customFormat="1" ht="72.75" thickBot="1" x14ac:dyDescent="0.3">
      <c r="A61" s="13">
        <v>43</v>
      </c>
      <c r="B61" s="28" t="s">
        <v>97</v>
      </c>
      <c r="C61" s="164"/>
      <c r="D61" s="128"/>
      <c r="E61" s="150"/>
      <c r="F61" s="128"/>
      <c r="G61" s="174"/>
      <c r="H61" s="128"/>
      <c r="I61" s="235"/>
      <c r="J61" s="288"/>
      <c r="K61" s="8"/>
      <c r="L61" s="8"/>
      <c r="M61" s="8"/>
      <c r="N61" s="8"/>
    </row>
    <row r="62" spans="1:14" s="5" customFormat="1" ht="115.5" thickBot="1" x14ac:dyDescent="0.3">
      <c r="A62" s="9">
        <v>44</v>
      </c>
      <c r="B62" s="16" t="s">
        <v>103</v>
      </c>
      <c r="C62" s="165"/>
      <c r="D62" s="132"/>
      <c r="E62" s="165"/>
      <c r="F62" s="132"/>
      <c r="G62" s="177"/>
      <c r="H62" s="133"/>
      <c r="I62" s="236">
        <f>CONCATENATE(IF(OR(D62=3,F62=3),7.5,),IF(AND(D62=2,F62=2),5,),IF(AND(D62=1,F62=1),2.5,),IF(AND(D62=0,F62=0),0,),IF(AND(D62=2,F62=1),5,),IF(AND(D62=2,F62=0),5,),IF(AND(D62=1,F62=2),5,),IF(AND(D62=1,F62=0),2.5,),IF(AND(D62=0,F62=2),5,),IF(AND(D62=0,F62=1),2.5,))+0</f>
        <v>0</v>
      </c>
      <c r="J62" s="288"/>
      <c r="K62" s="8"/>
      <c r="L62" s="8"/>
      <c r="M62" s="8"/>
      <c r="N62" s="8"/>
    </row>
    <row r="63" spans="1:14" s="5" customFormat="1" ht="58.5" thickBot="1" x14ac:dyDescent="0.3">
      <c r="A63" s="10">
        <v>45</v>
      </c>
      <c r="B63" s="21" t="s">
        <v>104</v>
      </c>
      <c r="C63" s="163"/>
      <c r="D63" s="257"/>
      <c r="E63" s="163"/>
      <c r="F63" s="257"/>
      <c r="G63" s="179"/>
      <c r="H63" s="135"/>
      <c r="I63" s="259">
        <f>CONCATENATE(IF(OR(D63=3,F63=3),7.5,),IF(AND(D63=2,F63=2),5,),IF(AND(D63=1,F63=1),2.5,),IF(AND(D63=0,F63=0),0,),IF(AND(D63=2,F63=1),5,),IF(AND(D63=2,F63=0),5,),IF(AND(D63=1,F63=2),5,),IF(AND(D63=1,F63=0),2.5,),IF(AND(D63=0,F63=2),5,),IF(AND(D63=0,F63=1),2.5,))+0</f>
        <v>0</v>
      </c>
      <c r="J63" s="285"/>
      <c r="K63" s="8"/>
      <c r="L63" s="8"/>
      <c r="M63" s="8"/>
      <c r="N63" s="8"/>
    </row>
    <row r="64" spans="1:14" s="5" customFormat="1" ht="23.25" x14ac:dyDescent="0.25">
      <c r="A64" s="66" t="s">
        <v>198</v>
      </c>
      <c r="B64" s="31" t="s">
        <v>197</v>
      </c>
      <c r="C64" s="185"/>
      <c r="D64" s="142"/>
      <c r="E64" s="185"/>
      <c r="F64" s="142"/>
      <c r="G64" s="185"/>
      <c r="H64" s="142"/>
      <c r="I64" s="142"/>
      <c r="J64" s="267"/>
      <c r="K64" s="8"/>
      <c r="L64" s="8"/>
      <c r="M64" s="8"/>
      <c r="N64" s="8"/>
    </row>
    <row r="65" spans="1:14" s="5" customFormat="1" ht="27" thickBot="1" x14ac:dyDescent="0.3">
      <c r="A65" s="73"/>
      <c r="B65" s="32" t="s">
        <v>196</v>
      </c>
      <c r="C65" s="186"/>
      <c r="D65" s="143"/>
      <c r="E65" s="186"/>
      <c r="F65" s="143"/>
      <c r="G65" s="186"/>
      <c r="H65" s="143"/>
      <c r="I65" s="143"/>
      <c r="J65" s="263"/>
      <c r="K65" s="8"/>
      <c r="L65" s="8"/>
      <c r="M65" s="8"/>
      <c r="N65" s="8"/>
    </row>
    <row r="66" spans="1:14" s="5" customFormat="1" ht="58.5" thickBot="1" x14ac:dyDescent="0.3">
      <c r="A66" s="11">
        <v>46</v>
      </c>
      <c r="B66" s="17" t="s">
        <v>98</v>
      </c>
      <c r="C66" s="160"/>
      <c r="D66" s="128"/>
      <c r="E66" s="160"/>
      <c r="F66" s="128"/>
      <c r="G66" s="178"/>
      <c r="H66" s="128"/>
      <c r="I66" s="235"/>
      <c r="J66" s="288"/>
      <c r="K66" s="8"/>
      <c r="L66" s="8"/>
      <c r="M66" s="8"/>
      <c r="N66" s="8"/>
    </row>
    <row r="67" spans="1:14" s="5" customFormat="1" ht="115.5" thickBot="1" x14ac:dyDescent="0.3">
      <c r="A67" s="9">
        <v>47</v>
      </c>
      <c r="B67" s="16" t="s">
        <v>108</v>
      </c>
      <c r="C67" s="165"/>
      <c r="D67" s="132"/>
      <c r="E67" s="165"/>
      <c r="F67" s="132"/>
      <c r="G67" s="177"/>
      <c r="H67" s="133"/>
      <c r="I67" s="238">
        <f>CONCATENATE(IF(OR(D67=3,F67=3),7,),IF(AND(D67=2,F67=2),4.67,),IF(AND(D67=1,F67=1),2.33,),IF(AND(D67=0,F67=0),0,),IF(AND(D67=2,F67=1),4.67,),IF(AND(D67=2,F67=0),4.67,),IF(AND(D67=1,F67=2),4.67,),IF(AND(D67=1,F67=0),2.33,),IF(AND(D67=0,F67=2),4.67,),IF(AND(D67=0,F67=1),2.33,))+0</f>
        <v>0</v>
      </c>
      <c r="J67" s="288"/>
      <c r="K67" s="8"/>
      <c r="L67" s="8"/>
      <c r="M67" s="8"/>
      <c r="N67" s="8"/>
    </row>
    <row r="68" spans="1:14" s="5" customFormat="1" ht="44.25" thickBot="1" x14ac:dyDescent="0.3">
      <c r="A68" s="9">
        <v>48</v>
      </c>
      <c r="B68" s="72" t="s">
        <v>187</v>
      </c>
      <c r="C68" s="159"/>
      <c r="D68" s="139"/>
      <c r="E68" s="171"/>
      <c r="F68" s="135"/>
      <c r="G68" s="179"/>
      <c r="H68" s="133"/>
      <c r="I68" s="236">
        <f>IF(D68=1,1,0)+0</f>
        <v>0</v>
      </c>
      <c r="J68" s="288"/>
      <c r="K68" s="8"/>
      <c r="L68" s="8"/>
      <c r="M68" s="8"/>
      <c r="N68" s="8"/>
    </row>
    <row r="69" spans="1:14" s="5" customFormat="1" ht="58.5" thickBot="1" x14ac:dyDescent="0.3">
      <c r="A69" s="10">
        <v>49</v>
      </c>
      <c r="B69" s="21" t="s">
        <v>106</v>
      </c>
      <c r="C69" s="163"/>
      <c r="D69" s="257"/>
      <c r="E69" s="163"/>
      <c r="F69" s="257"/>
      <c r="G69" s="179"/>
      <c r="H69" s="135"/>
      <c r="I69" s="265">
        <f>CONCATENATE(IF(OR(D69=3,F69=3),7,),IF(AND(D69=2,F69=2),4.67,),IF(AND(D69=1,F69=1),2.33,),IF(AND(D69=0,F69=0),0,),IF(AND(D69=2,F69=1),4.67,),IF(AND(D69=2,F69=0),4.67,),IF(AND(D69=1,F69=2),4.67,),IF(AND(D69=1,F69=0),2.33,),IF(AND(D69=0,F69=2),4.67,),IF(AND(D69=0,F69=1),2.33,))+0</f>
        <v>0</v>
      </c>
      <c r="J69" s="285"/>
      <c r="K69" s="8"/>
      <c r="L69" s="8"/>
      <c r="M69" s="8"/>
      <c r="N69" s="8"/>
    </row>
    <row r="70" spans="1:14" s="5" customFormat="1" ht="23.25" x14ac:dyDescent="0.25">
      <c r="A70" s="68" t="s">
        <v>198</v>
      </c>
      <c r="B70" s="31" t="s">
        <v>195</v>
      </c>
      <c r="C70" s="185"/>
      <c r="D70" s="142"/>
      <c r="E70" s="185"/>
      <c r="F70" s="142"/>
      <c r="G70" s="185"/>
      <c r="H70" s="142"/>
      <c r="I70" s="142"/>
      <c r="J70" s="267"/>
      <c r="K70" s="8"/>
      <c r="L70" s="8"/>
      <c r="M70" s="8"/>
      <c r="N70" s="8"/>
    </row>
    <row r="71" spans="1:14" s="5" customFormat="1" ht="27" thickBot="1" x14ac:dyDescent="0.3">
      <c r="A71" s="69"/>
      <c r="B71" s="32" t="s">
        <v>194</v>
      </c>
      <c r="C71" s="186"/>
      <c r="D71" s="143"/>
      <c r="E71" s="186"/>
      <c r="F71" s="143"/>
      <c r="G71" s="186"/>
      <c r="H71" s="143"/>
      <c r="I71" s="143"/>
      <c r="J71" s="263"/>
      <c r="K71" s="8"/>
      <c r="L71" s="8"/>
      <c r="M71" s="8"/>
      <c r="N71" s="8"/>
    </row>
    <row r="72" spans="1:14" s="5" customFormat="1" ht="58.5" thickBot="1" x14ac:dyDescent="0.3">
      <c r="A72" s="11">
        <v>50</v>
      </c>
      <c r="B72" s="17" t="s">
        <v>96</v>
      </c>
      <c r="C72" s="160"/>
      <c r="D72" s="128"/>
      <c r="E72" s="160"/>
      <c r="F72" s="128"/>
      <c r="G72" s="178"/>
      <c r="H72" s="128"/>
      <c r="I72" s="235"/>
      <c r="J72" s="288"/>
      <c r="K72" s="8"/>
      <c r="L72" s="8"/>
      <c r="M72" s="8"/>
      <c r="N72" s="8"/>
    </row>
    <row r="73" spans="1:14" s="5" customFormat="1" ht="115.5" thickBot="1" x14ac:dyDescent="0.3">
      <c r="A73" s="10">
        <v>51</v>
      </c>
      <c r="B73" s="16" t="s">
        <v>107</v>
      </c>
      <c r="C73" s="165"/>
      <c r="D73" s="132"/>
      <c r="E73" s="165"/>
      <c r="F73" s="132"/>
      <c r="G73" s="177"/>
      <c r="H73" s="133"/>
      <c r="I73" s="236">
        <f>CONCATENATE(IF(OR(D73=3,F73=3),7.5,),IF(AND(D73=2,F73=2),5,),IF(AND(D73=1,F73=1),2.5,),IF(AND(D73=0,F73=0),0,),IF(AND(D73=2,F73=1),5,),IF(AND(D73=2,F73=0),5,),IF(AND(D73=1,F73=2),5,),IF(AND(D73=1,F73=0),2.5,),IF(AND(D73=0,F73=2),5,),IF(AND(D73=0,F73=1),2.5,))+0</f>
        <v>0</v>
      </c>
      <c r="J73" s="288"/>
      <c r="K73" s="8"/>
      <c r="L73" s="8"/>
      <c r="M73" s="8"/>
      <c r="N73" s="8"/>
    </row>
    <row r="74" spans="1:14" s="5" customFormat="1" ht="57.75" x14ac:dyDescent="0.25">
      <c r="A74" s="9">
        <v>52</v>
      </c>
      <c r="B74" s="18" t="s">
        <v>105</v>
      </c>
      <c r="C74" s="167"/>
      <c r="D74" s="132"/>
      <c r="E74" s="167"/>
      <c r="F74" s="132"/>
      <c r="G74" s="177"/>
      <c r="H74" s="133"/>
      <c r="I74" s="274">
        <f>CONCATENATE(IF(OR(D74=3,F74=3),7.5,),IF(AND(D74=2,F74=2),5,),IF(AND(D74=1,F74=1),2.5,),IF(AND(D74=0,F74=0),0,),IF(AND(D74=2,F74=1),5,),IF(AND(D74=2,F74=0),5,),IF(AND(D74=1,F74=2),5,),IF(AND(D74=1,F74=0),2.5,),IF(AND(D74=0,F74=2),5,),IF(AND(D74=0,F74=1),2.5,))+0</f>
        <v>0</v>
      </c>
      <c r="J74" s="288"/>
      <c r="K74" s="8"/>
      <c r="L74" s="8"/>
      <c r="M74" s="8"/>
      <c r="N74" s="8"/>
    </row>
    <row r="75" spans="1:14" s="5" customFormat="1" ht="27" thickBot="1" x14ac:dyDescent="0.3">
      <c r="A75" s="282"/>
      <c r="B75" s="248" t="s">
        <v>109</v>
      </c>
      <c r="C75" s="249"/>
      <c r="D75" s="250"/>
      <c r="E75" s="249"/>
      <c r="F75" s="250"/>
      <c r="G75" s="249"/>
      <c r="H75" s="250"/>
      <c r="I75" s="250"/>
      <c r="J75" s="290"/>
      <c r="K75" s="8"/>
      <c r="L75" s="8"/>
      <c r="M75" s="8"/>
      <c r="N75" s="8"/>
    </row>
    <row r="76" spans="1:14" s="5" customFormat="1" ht="24" thickBot="1" x14ac:dyDescent="0.3">
      <c r="A76" s="67" t="s">
        <v>198</v>
      </c>
      <c r="B76" s="24" t="s">
        <v>132</v>
      </c>
      <c r="C76" s="183"/>
      <c r="D76" s="136"/>
      <c r="E76" s="183"/>
      <c r="F76" s="136"/>
      <c r="G76" s="183"/>
      <c r="H76" s="136"/>
      <c r="I76" s="136"/>
      <c r="J76" s="267"/>
      <c r="K76" s="8"/>
      <c r="L76" s="8"/>
      <c r="M76" s="8"/>
      <c r="N76" s="8"/>
    </row>
    <row r="77" spans="1:14" s="5" customFormat="1" ht="44.25" thickBot="1" x14ac:dyDescent="0.3">
      <c r="A77" s="11">
        <v>53</v>
      </c>
      <c r="B77" s="17" t="s">
        <v>110</v>
      </c>
      <c r="C77" s="160"/>
      <c r="D77" s="128"/>
      <c r="E77" s="160"/>
      <c r="F77" s="128"/>
      <c r="G77" s="178"/>
      <c r="H77" s="128"/>
      <c r="I77" s="235"/>
      <c r="J77" s="288"/>
      <c r="K77" s="8"/>
      <c r="L77" s="8"/>
      <c r="M77" s="8"/>
      <c r="N77" s="8"/>
    </row>
    <row r="78" spans="1:14" s="5" customFormat="1" ht="87" thickBot="1" x14ac:dyDescent="0.3">
      <c r="A78" s="9">
        <v>54</v>
      </c>
      <c r="B78" s="29" t="s">
        <v>116</v>
      </c>
      <c r="C78" s="166"/>
      <c r="D78" s="132"/>
      <c r="E78" s="166"/>
      <c r="F78" s="132"/>
      <c r="G78" s="181"/>
      <c r="H78" s="133"/>
      <c r="I78" s="236">
        <f>CONCATENATE(IF(OR(D78=3,F78=3),7.5,),IF(AND(D78=2,F78=2),5,),IF(AND(D78=1,F78=1),2.5,),IF(AND(D78=0,F78=0),0,),IF(AND(D78=2,F78=1),5,),IF(AND(D78=2,F78=0),5,),IF(AND(D78=1,F78=2),5,),IF(AND(D78=1,F78=0),2.5,),IF(AND(D78=0,F78=2),5,),IF(AND(D78=0,F78=1),2.5,))+0</f>
        <v>0</v>
      </c>
      <c r="J78" s="288"/>
      <c r="K78" s="8"/>
      <c r="L78" s="8"/>
      <c r="M78" s="8"/>
      <c r="N78" s="8"/>
    </row>
    <row r="79" spans="1:14" s="5" customFormat="1" ht="58.5" thickBot="1" x14ac:dyDescent="0.3">
      <c r="A79" s="10">
        <v>55</v>
      </c>
      <c r="B79" s="21" t="s">
        <v>111</v>
      </c>
      <c r="C79" s="163"/>
      <c r="D79" s="257"/>
      <c r="E79" s="163"/>
      <c r="F79" s="257"/>
      <c r="G79" s="179"/>
      <c r="H79" s="135"/>
      <c r="I79" s="259">
        <f>CONCATENATE(IF(OR(D79=3,F79=3),7.5,),IF(AND(D79=2,F79=2),5,),IF(AND(D79=1,F79=1),2.5,),IF(AND(D79=0,F79=0),0,),IF(AND(D79=2,F79=1),5,),IF(AND(D79=2,F79=0),5,),IF(AND(D79=1,F79=2),5,),IF(AND(D79=1,F79=0),2.5,),IF(AND(D79=0,F79=2),5,),IF(AND(D79=0,F79=1),2.5,))+0</f>
        <v>0</v>
      </c>
      <c r="J79" s="285"/>
      <c r="K79" s="8"/>
      <c r="L79" s="8"/>
      <c r="M79" s="8"/>
      <c r="N79" s="8"/>
    </row>
    <row r="80" spans="1:14" s="5" customFormat="1" ht="23.25" x14ac:dyDescent="0.25">
      <c r="A80" s="66" t="s">
        <v>198</v>
      </c>
      <c r="B80" s="31" t="s">
        <v>208</v>
      </c>
      <c r="C80" s="185"/>
      <c r="D80" s="142"/>
      <c r="E80" s="185"/>
      <c r="F80" s="142"/>
      <c r="G80" s="185"/>
      <c r="H80" s="142"/>
      <c r="I80" s="142"/>
      <c r="J80" s="267"/>
      <c r="K80" s="8"/>
      <c r="L80" s="8"/>
      <c r="M80" s="8"/>
      <c r="N80" s="8"/>
    </row>
    <row r="81" spans="1:14" s="5" customFormat="1" ht="24" thickBot="1" x14ac:dyDescent="0.3">
      <c r="A81" s="74"/>
      <c r="B81" s="32" t="s">
        <v>207</v>
      </c>
      <c r="C81" s="186"/>
      <c r="D81" s="143"/>
      <c r="E81" s="186"/>
      <c r="F81" s="143"/>
      <c r="G81" s="186"/>
      <c r="H81" s="143"/>
      <c r="I81" s="143"/>
      <c r="J81" s="263"/>
      <c r="K81" s="8"/>
      <c r="L81" s="8"/>
      <c r="M81" s="8"/>
      <c r="N81" s="8"/>
    </row>
    <row r="82" spans="1:14" s="5" customFormat="1" ht="43.5" x14ac:dyDescent="0.25">
      <c r="A82" s="11">
        <v>56</v>
      </c>
      <c r="B82" s="17" t="s">
        <v>117</v>
      </c>
      <c r="C82" s="160"/>
      <c r="D82" s="128"/>
      <c r="E82" s="160"/>
      <c r="F82" s="128"/>
      <c r="G82" s="178"/>
      <c r="H82" s="128"/>
      <c r="I82" s="234"/>
      <c r="J82" s="288"/>
      <c r="K82" s="8"/>
      <c r="L82" s="8"/>
      <c r="M82" s="8"/>
      <c r="N82" s="8"/>
    </row>
    <row r="83" spans="1:14" s="5" customFormat="1" ht="44.25" thickBot="1" x14ac:dyDescent="0.3">
      <c r="A83" s="9">
        <v>57</v>
      </c>
      <c r="B83" s="17" t="s">
        <v>120</v>
      </c>
      <c r="C83" s="160"/>
      <c r="D83" s="130"/>
      <c r="E83" s="160"/>
      <c r="F83" s="130"/>
      <c r="G83" s="178"/>
      <c r="H83" s="130"/>
      <c r="I83" s="235"/>
      <c r="J83" s="288"/>
      <c r="K83" s="8"/>
      <c r="L83" s="8"/>
      <c r="M83" s="8"/>
      <c r="N83" s="8"/>
    </row>
    <row r="84" spans="1:14" s="5" customFormat="1" ht="72.75" thickBot="1" x14ac:dyDescent="0.3">
      <c r="A84" s="9">
        <v>58</v>
      </c>
      <c r="B84" s="29" t="s">
        <v>121</v>
      </c>
      <c r="C84" s="165"/>
      <c r="D84" s="132"/>
      <c r="E84" s="165"/>
      <c r="F84" s="132"/>
      <c r="G84" s="177"/>
      <c r="H84" s="133"/>
      <c r="I84" s="236">
        <f>CONCATENATE(IF(OR(D84=3,F84=3),7.5,),IF(AND(D84=2,F84=2),5,),IF(AND(D84=1,F84=1),2.5,),IF(AND(D84=0,F84=0),0,),IF(AND(D84=2,F84=1),5,),IF(AND(D84=2,F84=0),5,),IF(AND(D84=1,F84=2),5,),IF(AND(D84=1,F84=0),2.5,),IF(AND(D84=0,F84=2),5,),IF(AND(D84=0,F84=1),2.5,))+0</f>
        <v>0</v>
      </c>
      <c r="J84" s="288"/>
      <c r="K84" s="8"/>
      <c r="L84" s="8"/>
      <c r="M84" s="8"/>
      <c r="N84" s="8"/>
    </row>
    <row r="85" spans="1:14" s="5" customFormat="1" ht="58.5" thickBot="1" x14ac:dyDescent="0.3">
      <c r="A85" s="9">
        <v>59</v>
      </c>
      <c r="B85" s="21" t="s">
        <v>113</v>
      </c>
      <c r="C85" s="163"/>
      <c r="D85" s="257"/>
      <c r="E85" s="163"/>
      <c r="F85" s="257"/>
      <c r="G85" s="179"/>
      <c r="H85" s="135"/>
      <c r="I85" s="259">
        <f>CONCATENATE(IF(OR(D85=3,F85=3),7.5,),IF(AND(D85=2,F85=2),5,),IF(AND(D85=1,F85=1),2.5,),IF(AND(D85=0,F85=0),0,),IF(AND(D85=2,F85=1),5,),IF(AND(D85=2,F85=0),5,),IF(AND(D85=1,F85=2),5,),IF(AND(D85=1,F85=0),2.5,),IF(AND(D85=0,F85=2),5,),IF(AND(D85=0,F85=1),2.5,))+0</f>
        <v>0</v>
      </c>
      <c r="J85" s="285"/>
      <c r="K85" s="8"/>
      <c r="L85" s="8"/>
      <c r="M85" s="8"/>
      <c r="N85" s="8"/>
    </row>
    <row r="86" spans="1:14" s="5" customFormat="1" ht="24" thickBot="1" x14ac:dyDescent="0.3">
      <c r="A86" s="67" t="s">
        <v>198</v>
      </c>
      <c r="B86" s="24" t="s">
        <v>131</v>
      </c>
      <c r="C86" s="183"/>
      <c r="D86" s="136"/>
      <c r="E86" s="183"/>
      <c r="F86" s="136"/>
      <c r="G86" s="183"/>
      <c r="H86" s="136"/>
      <c r="I86" s="136"/>
      <c r="J86" s="267"/>
      <c r="K86" s="8"/>
      <c r="L86" s="8"/>
      <c r="M86" s="8"/>
      <c r="N86" s="8"/>
    </row>
    <row r="87" spans="1:14" s="5" customFormat="1" ht="72" x14ac:dyDescent="0.25">
      <c r="A87" s="13">
        <v>60</v>
      </c>
      <c r="B87" s="28" t="s">
        <v>118</v>
      </c>
      <c r="C87" s="150"/>
      <c r="D87" s="128"/>
      <c r="E87" s="150"/>
      <c r="F87" s="128"/>
      <c r="G87" s="174"/>
      <c r="H87" s="128"/>
      <c r="I87" s="280"/>
      <c r="J87" s="285"/>
      <c r="K87" s="8"/>
      <c r="L87" s="8"/>
      <c r="M87" s="8"/>
      <c r="N87" s="8"/>
    </row>
    <row r="88" spans="1:14" s="5" customFormat="1" ht="43.5" x14ac:dyDescent="0.25">
      <c r="A88" s="9">
        <v>61</v>
      </c>
      <c r="B88" s="20" t="s">
        <v>122</v>
      </c>
      <c r="C88" s="151"/>
      <c r="D88" s="130"/>
      <c r="E88" s="151"/>
      <c r="F88" s="130"/>
      <c r="G88" s="175"/>
      <c r="H88" s="130"/>
      <c r="I88" s="280"/>
      <c r="J88" s="287"/>
      <c r="K88" s="8"/>
      <c r="L88" s="8"/>
      <c r="M88" s="8"/>
      <c r="N88" s="8"/>
    </row>
    <row r="89" spans="1:14" s="5" customFormat="1" ht="72" x14ac:dyDescent="0.25">
      <c r="A89" s="9">
        <v>62</v>
      </c>
      <c r="B89" s="20" t="s">
        <v>125</v>
      </c>
      <c r="C89" s="151"/>
      <c r="D89" s="130"/>
      <c r="E89" s="151"/>
      <c r="F89" s="130"/>
      <c r="G89" s="175"/>
      <c r="H89" s="130"/>
      <c r="I89" s="280"/>
      <c r="J89" s="287"/>
      <c r="K89" s="8"/>
      <c r="L89" s="8"/>
      <c r="M89" s="8"/>
      <c r="N89" s="8"/>
    </row>
    <row r="90" spans="1:14" s="5" customFormat="1" ht="72" x14ac:dyDescent="0.25">
      <c r="A90" s="9">
        <v>63</v>
      </c>
      <c r="B90" s="20" t="s">
        <v>126</v>
      </c>
      <c r="C90" s="151"/>
      <c r="D90" s="130"/>
      <c r="E90" s="151"/>
      <c r="F90" s="130"/>
      <c r="G90" s="175"/>
      <c r="H90" s="130"/>
      <c r="I90" s="266"/>
      <c r="J90" s="286"/>
      <c r="K90" s="8"/>
      <c r="L90" s="8"/>
      <c r="M90" s="8"/>
      <c r="N90" s="8"/>
    </row>
    <row r="91" spans="1:14" s="5" customFormat="1" ht="101.25" thickBot="1" x14ac:dyDescent="0.3">
      <c r="A91" s="10">
        <v>64</v>
      </c>
      <c r="B91" s="22" t="s">
        <v>127</v>
      </c>
      <c r="C91" s="252"/>
      <c r="D91" s="251"/>
      <c r="E91" s="162"/>
      <c r="F91" s="251"/>
      <c r="G91" s="179"/>
      <c r="H91" s="133"/>
      <c r="I91" s="281">
        <f>CONCATENATE(IF(OR(D91=3,F91=3),7.5,),IF(AND(D91=2,F91=2),5,),IF(AND(D91=1,F91=1),2.5,),IF(AND(D91=0,F91=0),0,),IF(AND(D91=2,F91=1),5,),IF(AND(D91=2,F91=0),5,),IF(AND(D91=1,F91=2),5,),IF(AND(D91=1,F91=0),2.5,),IF(AND(D91=0,F91=2),5,),IF(AND(D91=0,F91=1),2.5,))+0</f>
        <v>0</v>
      </c>
      <c r="J91" s="288"/>
      <c r="K91" s="8"/>
      <c r="L91" s="8"/>
      <c r="M91" s="8"/>
      <c r="N91" s="8"/>
    </row>
    <row r="92" spans="1:14" s="5" customFormat="1" ht="44.25" thickBot="1" x14ac:dyDescent="0.3">
      <c r="A92" s="77">
        <v>65</v>
      </c>
      <c r="B92" s="21" t="s">
        <v>114</v>
      </c>
      <c r="C92" s="158"/>
      <c r="D92" s="257"/>
      <c r="E92" s="163"/>
      <c r="F92" s="257"/>
      <c r="G92" s="179"/>
      <c r="H92" s="135"/>
      <c r="I92" s="259">
        <f>CONCATENATE(IF(OR(D92=3,F92=3),7.5,),IF(AND(D92=2,F92=2),5,),IF(AND(D92=1,F92=1),2.5,),IF(AND(D92=0,F92=0),0,),IF(AND(D92=2,F92=1),5,),IF(AND(D92=2,F92=0),5,),IF(AND(D92=1,F92=2),5,),IF(AND(D92=1,F92=0),2.5,),IF(AND(D92=0,F92=2),5,),IF(AND(D92=0,F92=1),2.5,))+0</f>
        <v>0</v>
      </c>
      <c r="J92" s="285"/>
      <c r="K92" s="8"/>
      <c r="L92" s="8"/>
      <c r="M92" s="8"/>
      <c r="N92" s="8"/>
    </row>
    <row r="93" spans="1:14" s="5" customFormat="1" ht="23.25" x14ac:dyDescent="0.25">
      <c r="A93" s="68" t="s">
        <v>198</v>
      </c>
      <c r="B93" s="31" t="s">
        <v>206</v>
      </c>
      <c r="C93" s="185"/>
      <c r="D93" s="142"/>
      <c r="E93" s="185"/>
      <c r="F93" s="142"/>
      <c r="G93" s="185"/>
      <c r="H93" s="142"/>
      <c r="I93" s="142"/>
      <c r="J93" s="267"/>
      <c r="K93" s="8"/>
      <c r="L93" s="8"/>
      <c r="M93" s="8"/>
      <c r="N93" s="8"/>
    </row>
    <row r="94" spans="1:14" s="5" customFormat="1" ht="27" thickBot="1" x14ac:dyDescent="0.3">
      <c r="A94" s="69"/>
      <c r="B94" s="32" t="s">
        <v>205</v>
      </c>
      <c r="C94" s="186"/>
      <c r="D94" s="143"/>
      <c r="E94" s="186"/>
      <c r="F94" s="143"/>
      <c r="G94" s="186"/>
      <c r="H94" s="143"/>
      <c r="I94" s="143"/>
      <c r="J94" s="263"/>
      <c r="K94" s="8"/>
      <c r="L94" s="8"/>
      <c r="M94" s="8"/>
      <c r="N94" s="8"/>
    </row>
    <row r="95" spans="1:14" s="5" customFormat="1" ht="72" x14ac:dyDescent="0.25">
      <c r="A95" s="76">
        <v>66</v>
      </c>
      <c r="B95" s="17" t="s">
        <v>119</v>
      </c>
      <c r="C95" s="160"/>
      <c r="D95" s="128"/>
      <c r="E95" s="160"/>
      <c r="F95" s="128"/>
      <c r="G95" s="178"/>
      <c r="H95" s="128"/>
      <c r="I95" s="234"/>
      <c r="J95" s="285"/>
      <c r="K95" s="8"/>
      <c r="L95" s="8"/>
      <c r="M95" s="8"/>
      <c r="N95" s="8"/>
    </row>
    <row r="96" spans="1:14" s="5" customFormat="1" ht="58.5" thickBot="1" x14ac:dyDescent="0.3">
      <c r="A96" s="75">
        <v>67</v>
      </c>
      <c r="B96" s="20" t="s">
        <v>123</v>
      </c>
      <c r="C96" s="151"/>
      <c r="D96" s="130"/>
      <c r="E96" s="151"/>
      <c r="F96" s="130"/>
      <c r="G96" s="175"/>
      <c r="H96" s="130"/>
      <c r="I96" s="235"/>
      <c r="J96" s="286"/>
      <c r="K96" s="8"/>
      <c r="L96" s="8"/>
      <c r="M96" s="8"/>
      <c r="N96" s="8"/>
    </row>
    <row r="97" spans="1:14" s="5" customFormat="1" ht="129.75" thickBot="1" x14ac:dyDescent="0.3">
      <c r="A97" s="75">
        <v>68</v>
      </c>
      <c r="B97" s="16" t="s">
        <v>128</v>
      </c>
      <c r="C97" s="165"/>
      <c r="D97" s="132"/>
      <c r="E97" s="165"/>
      <c r="F97" s="132"/>
      <c r="G97" s="177"/>
      <c r="H97" s="133"/>
      <c r="I97" s="238">
        <f>CONCATENATE(IF(OR(D97=3,F97=3),7,),IF(AND(D97=2,F97=2),4.67,),IF(AND(D97=1,F97=1),2.33,),IF(AND(D97=0,F97=0),0,),IF(AND(D97=2,F97=1),4.67,),IF(AND(D97=2,F97=0),4.67,),IF(AND(D97=1,F97=2),4.67,),IF(AND(D97=1,F97=0),2.33,),IF(AND(D97=0,F97=2),4.67,),IF(AND(D97=0,F97=1),2.33,))+0</f>
        <v>0</v>
      </c>
      <c r="J97" s="288"/>
      <c r="K97" s="8"/>
      <c r="L97" s="8"/>
      <c r="M97" s="8"/>
      <c r="N97" s="8"/>
    </row>
    <row r="98" spans="1:14" s="5" customFormat="1" ht="44.25" thickBot="1" x14ac:dyDescent="0.3">
      <c r="A98" s="75">
        <v>69</v>
      </c>
      <c r="B98" s="72" t="s">
        <v>190</v>
      </c>
      <c r="C98" s="159"/>
      <c r="D98" s="139"/>
      <c r="E98" s="171"/>
      <c r="F98" s="135"/>
      <c r="G98" s="179"/>
      <c r="H98" s="133"/>
      <c r="I98" s="236">
        <f>IF(D98=1,1,0)+0</f>
        <v>0</v>
      </c>
      <c r="J98" s="288"/>
      <c r="K98" s="8"/>
      <c r="L98" s="8"/>
      <c r="M98" s="8"/>
      <c r="N98" s="8"/>
    </row>
    <row r="99" spans="1:14" s="5" customFormat="1" ht="58.5" thickBot="1" x14ac:dyDescent="0.3">
      <c r="A99" s="75">
        <v>70</v>
      </c>
      <c r="B99" s="21" t="s">
        <v>112</v>
      </c>
      <c r="C99" s="163"/>
      <c r="D99" s="257"/>
      <c r="E99" s="163"/>
      <c r="F99" s="257"/>
      <c r="G99" s="179"/>
      <c r="H99" s="135"/>
      <c r="I99" s="265">
        <f>CONCATENATE(IF(OR(D99=3,F99=3),7,),IF(AND(D99=2,F99=2),4.67,),IF(AND(D99=1,F99=1),2.33,),IF(AND(D99=0,F99=0),0,),IF(AND(D99=2,F99=1),4.67,),IF(AND(D99=2,F99=0),4.67,),IF(AND(D99=1,F99=2),4.67,),IF(AND(D99=1,F99=0),2.33,),IF(AND(D99=0,F99=2),4.67,),IF(AND(D99=0,F99=1),2.33,))+0</f>
        <v>0</v>
      </c>
      <c r="J99" s="288"/>
      <c r="K99" s="8"/>
      <c r="L99" s="8"/>
      <c r="M99" s="8"/>
      <c r="N99" s="8"/>
    </row>
    <row r="100" spans="1:14" s="5" customFormat="1" ht="24" thickBot="1" x14ac:dyDescent="0.3">
      <c r="A100" s="67" t="s">
        <v>198</v>
      </c>
      <c r="B100" s="24" t="s">
        <v>130</v>
      </c>
      <c r="C100" s="183"/>
      <c r="D100" s="136"/>
      <c r="E100" s="183"/>
      <c r="F100" s="136"/>
      <c r="G100" s="183"/>
      <c r="H100" s="136"/>
      <c r="I100" s="136"/>
      <c r="J100" s="263"/>
      <c r="K100" s="8"/>
      <c r="L100" s="8"/>
      <c r="M100" s="8"/>
      <c r="N100" s="8"/>
    </row>
    <row r="101" spans="1:14" s="5" customFormat="1" ht="44.25" thickBot="1" x14ac:dyDescent="0.3">
      <c r="A101" s="75">
        <v>71</v>
      </c>
      <c r="B101" s="17" t="s">
        <v>124</v>
      </c>
      <c r="C101" s="160"/>
      <c r="D101" s="128"/>
      <c r="E101" s="160"/>
      <c r="F101" s="128"/>
      <c r="G101" s="178"/>
      <c r="H101" s="128"/>
      <c r="I101" s="235"/>
      <c r="J101" s="288"/>
      <c r="K101" s="8"/>
      <c r="L101" s="8"/>
      <c r="M101" s="8"/>
      <c r="N101" s="8"/>
    </row>
    <row r="102" spans="1:14" s="5" customFormat="1" ht="115.5" thickBot="1" x14ac:dyDescent="0.3">
      <c r="A102" s="75">
        <v>72</v>
      </c>
      <c r="B102" s="16" t="s">
        <v>129</v>
      </c>
      <c r="C102" s="165"/>
      <c r="D102" s="132"/>
      <c r="E102" s="165"/>
      <c r="F102" s="132"/>
      <c r="G102" s="177"/>
      <c r="H102" s="133"/>
      <c r="I102" s="238">
        <f>CONCATENATE(IF(OR(D102=3,F102=3),7,),IF(AND(D102=2,F102=2),4.67,),IF(AND(D102=1,F102=1),2.33,),IF(AND(D102=0,F102=0),0,),IF(AND(D102=2,F102=1),4.67,),IF(AND(D102=2,F102=0),4.67,),IF(AND(D102=1,F102=2),4.67,),IF(AND(D102=1,F102=0),2.33,),IF(AND(D102=0,F102=2),4.67,),IF(AND(D102=0,F102=1),2.33,))+0</f>
        <v>0</v>
      </c>
      <c r="J102" s="288"/>
      <c r="K102" s="8"/>
      <c r="L102" s="8"/>
      <c r="M102" s="8"/>
      <c r="N102" s="8"/>
    </row>
    <row r="103" spans="1:14" s="5" customFormat="1" ht="44.25" thickBot="1" x14ac:dyDescent="0.3">
      <c r="A103" s="75">
        <v>73</v>
      </c>
      <c r="B103" s="72" t="s">
        <v>189</v>
      </c>
      <c r="C103" s="159"/>
      <c r="D103" s="139"/>
      <c r="E103" s="171"/>
      <c r="F103" s="135"/>
      <c r="G103" s="179"/>
      <c r="H103" s="133"/>
      <c r="I103" s="236">
        <f>IF(D103=1,1,0)+0</f>
        <v>0</v>
      </c>
      <c r="J103" s="288"/>
      <c r="K103" s="8"/>
      <c r="L103" s="8"/>
      <c r="M103" s="8"/>
      <c r="N103" s="8"/>
    </row>
    <row r="104" spans="1:14" s="5" customFormat="1" ht="43.5" x14ac:dyDescent="0.25">
      <c r="A104" s="75">
        <v>74</v>
      </c>
      <c r="B104" s="18" t="s">
        <v>115</v>
      </c>
      <c r="C104" s="167"/>
      <c r="D104" s="132"/>
      <c r="E104" s="167"/>
      <c r="F104" s="132"/>
      <c r="G104" s="177"/>
      <c r="H104" s="133"/>
      <c r="I104" s="271">
        <f>CONCATENATE(IF(OR(D104=3,F104=3),7,),IF(AND(D104=2,F104=2),4.67,),IF(AND(D104=1,F104=1),2.33,),IF(AND(D104=0,F104=0),0,),IF(AND(D104=2,F104=1),4.67,),IF(AND(D104=2,F104=0),4.67,),IF(AND(D104=1,F104=2),4.67,),IF(AND(D104=1,F104=0),2.33,),IF(AND(D104=0,F104=2),4.67,),IF(AND(D104=0,F104=1),2.33,))+0</f>
        <v>0</v>
      </c>
      <c r="J104" s="288"/>
      <c r="K104" s="8"/>
      <c r="L104" s="8"/>
      <c r="M104" s="8"/>
      <c r="N104" s="8"/>
    </row>
    <row r="105" spans="1:14" s="5" customFormat="1" ht="27" thickBot="1" x14ac:dyDescent="0.3">
      <c r="A105" s="282"/>
      <c r="B105" s="248" t="s">
        <v>163</v>
      </c>
      <c r="C105" s="249"/>
      <c r="D105" s="250"/>
      <c r="E105" s="249"/>
      <c r="F105" s="250"/>
      <c r="G105" s="249"/>
      <c r="H105" s="250"/>
      <c r="I105" s="250"/>
      <c r="J105" s="290"/>
      <c r="K105" s="8"/>
      <c r="L105" s="8"/>
      <c r="M105" s="8"/>
      <c r="N105" s="8"/>
    </row>
    <row r="106" spans="1:14" s="5" customFormat="1" ht="24" thickBot="1" x14ac:dyDescent="0.3">
      <c r="A106" s="67" t="s">
        <v>198</v>
      </c>
      <c r="B106" s="24" t="s">
        <v>133</v>
      </c>
      <c r="C106" s="183"/>
      <c r="D106" s="136"/>
      <c r="E106" s="183"/>
      <c r="F106" s="136"/>
      <c r="G106" s="183"/>
      <c r="H106" s="136"/>
      <c r="I106" s="136"/>
      <c r="J106" s="262"/>
      <c r="K106" s="8"/>
      <c r="L106" s="8"/>
      <c r="M106" s="8"/>
      <c r="N106" s="8"/>
    </row>
    <row r="107" spans="1:14" s="5" customFormat="1" ht="44.25" thickBot="1" x14ac:dyDescent="0.3">
      <c r="A107" s="205">
        <v>75</v>
      </c>
      <c r="B107" s="206" t="s">
        <v>135</v>
      </c>
      <c r="C107" s="207"/>
      <c r="D107" s="208"/>
      <c r="E107" s="207"/>
      <c r="F107" s="208"/>
      <c r="G107" s="209"/>
      <c r="H107" s="208"/>
      <c r="I107" s="131"/>
      <c r="J107" s="187"/>
      <c r="K107" s="8"/>
      <c r="L107" s="8"/>
      <c r="M107" s="8"/>
      <c r="N107" s="8"/>
    </row>
    <row r="108" spans="1:14" s="5" customFormat="1" ht="87" thickBot="1" x14ac:dyDescent="0.3">
      <c r="A108" s="198">
        <v>76</v>
      </c>
      <c r="B108" s="204" t="s">
        <v>136</v>
      </c>
      <c r="C108" s="200"/>
      <c r="D108" s="201"/>
      <c r="E108" s="200"/>
      <c r="F108" s="201"/>
      <c r="G108" s="202"/>
      <c r="H108" s="203"/>
      <c r="I108" s="238">
        <f>CONCATENATE(IF(OR(D108=3,F108=3),7,),IF(AND(D108=2,F108=2),4.67,),IF(AND(D108=1,F108=1),2.33,),IF(AND(D108=0,F108=0),0,),IF(AND(D108=2,F108=1),4.67,),IF(AND(D108=2,F108=0),4.67,),IF(AND(D108=1,F108=2),4.67,),IF(AND(D108=1,F108=0),2.33,),IF(AND(D108=0,F108=2),4.67,),IF(AND(D108=0,F108=1),2.33,))+0</f>
        <v>0</v>
      </c>
      <c r="J108" s="288"/>
      <c r="K108" s="8"/>
      <c r="L108" s="8"/>
      <c r="M108" s="8"/>
      <c r="N108" s="8"/>
    </row>
    <row r="109" spans="1:14" s="5" customFormat="1" ht="44.25" thickBot="1" x14ac:dyDescent="0.3">
      <c r="A109" s="9">
        <v>77</v>
      </c>
      <c r="B109" s="72" t="s">
        <v>191</v>
      </c>
      <c r="C109" s="159"/>
      <c r="D109" s="139"/>
      <c r="E109" s="171"/>
      <c r="F109" s="135"/>
      <c r="G109" s="179"/>
      <c r="H109" s="133"/>
      <c r="I109" s="236">
        <f>IF(D109=1,1,0)+0</f>
        <v>0</v>
      </c>
      <c r="J109" s="288"/>
      <c r="K109" s="8"/>
      <c r="L109" s="8"/>
      <c r="M109" s="8"/>
      <c r="N109" s="8"/>
    </row>
    <row r="110" spans="1:14" s="5" customFormat="1" ht="30" thickBot="1" x14ac:dyDescent="0.3">
      <c r="A110" s="75">
        <v>78</v>
      </c>
      <c r="B110" s="21" t="s">
        <v>137</v>
      </c>
      <c r="C110" s="163"/>
      <c r="D110" s="257"/>
      <c r="E110" s="163"/>
      <c r="F110" s="257"/>
      <c r="G110" s="179"/>
      <c r="H110" s="135"/>
      <c r="I110" s="265">
        <f>CONCATENATE(IF(OR(D110=3,F110=3),7,),IF(AND(D110=2,F110=2),4.67,),IF(AND(D110=1,F110=1),2.33,),IF(AND(D110=0,F110=0),0,),IF(AND(D110=2,F110=1),4.67,),IF(AND(D110=2,F110=0),4.67,),IF(AND(D110=1,F110=2),4.67,),IF(AND(D110=1,F110=0),2.33,),IF(AND(D110=0,F110=2),4.67,),IF(AND(D110=0,F110=1),2.33,))+0</f>
        <v>0</v>
      </c>
      <c r="J110" s="285"/>
      <c r="K110" s="8"/>
      <c r="L110" s="8"/>
      <c r="M110" s="8"/>
      <c r="N110" s="8"/>
    </row>
    <row r="111" spans="1:14" s="5" customFormat="1" ht="24" thickBot="1" x14ac:dyDescent="0.3">
      <c r="A111" s="67" t="s">
        <v>198</v>
      </c>
      <c r="B111" s="24" t="s">
        <v>143</v>
      </c>
      <c r="C111" s="183"/>
      <c r="D111" s="136"/>
      <c r="E111" s="183"/>
      <c r="F111" s="136"/>
      <c r="G111" s="183"/>
      <c r="H111" s="136"/>
      <c r="I111" s="136"/>
      <c r="J111" s="267"/>
      <c r="K111" s="8"/>
      <c r="L111" s="8"/>
      <c r="M111" s="8"/>
      <c r="N111" s="8"/>
    </row>
    <row r="112" spans="1:14" s="5" customFormat="1" ht="29.25" x14ac:dyDescent="0.25">
      <c r="A112" s="9">
        <v>79</v>
      </c>
      <c r="B112" s="17" t="s">
        <v>134</v>
      </c>
      <c r="C112" s="160"/>
      <c r="D112" s="128"/>
      <c r="E112" s="160"/>
      <c r="F112" s="128"/>
      <c r="G112" s="178"/>
      <c r="H112" s="128"/>
      <c r="I112" s="234"/>
      <c r="J112" s="285"/>
      <c r="K112" s="8"/>
      <c r="L112" s="8"/>
      <c r="M112" s="8"/>
      <c r="N112" s="8"/>
    </row>
    <row r="113" spans="1:14" s="5" customFormat="1" ht="72" x14ac:dyDescent="0.25">
      <c r="A113" s="9">
        <v>80</v>
      </c>
      <c r="B113" s="20" t="s">
        <v>138</v>
      </c>
      <c r="C113" s="151"/>
      <c r="D113" s="130"/>
      <c r="E113" s="151"/>
      <c r="F113" s="130"/>
      <c r="G113" s="175"/>
      <c r="H113" s="130"/>
      <c r="I113" s="234"/>
      <c r="J113" s="287"/>
      <c r="K113" s="8"/>
      <c r="L113" s="8"/>
      <c r="M113" s="8"/>
      <c r="N113" s="8"/>
    </row>
    <row r="114" spans="1:14" s="5" customFormat="1" ht="57.75" x14ac:dyDescent="0.25">
      <c r="A114" s="9">
        <v>81</v>
      </c>
      <c r="B114" s="20" t="s">
        <v>139</v>
      </c>
      <c r="C114" s="151"/>
      <c r="D114" s="130"/>
      <c r="E114" s="151"/>
      <c r="F114" s="130"/>
      <c r="G114" s="175"/>
      <c r="H114" s="130"/>
      <c r="I114" s="234"/>
      <c r="J114" s="287"/>
      <c r="K114" s="8"/>
      <c r="L114" s="8"/>
      <c r="M114" s="8"/>
      <c r="N114" s="8"/>
    </row>
    <row r="115" spans="1:14" s="5" customFormat="1" ht="43.5" x14ac:dyDescent="0.25">
      <c r="A115" s="9">
        <v>82</v>
      </c>
      <c r="B115" s="20" t="s">
        <v>142</v>
      </c>
      <c r="C115" s="151"/>
      <c r="D115" s="130"/>
      <c r="E115" s="151"/>
      <c r="F115" s="130"/>
      <c r="G115" s="175"/>
      <c r="H115" s="130"/>
      <c r="I115" s="234"/>
      <c r="J115" s="287"/>
      <c r="K115" s="8"/>
      <c r="L115" s="8"/>
      <c r="M115" s="8"/>
      <c r="N115" s="8"/>
    </row>
    <row r="116" spans="1:14" s="5" customFormat="1" ht="44.25" thickBot="1" x14ac:dyDescent="0.3">
      <c r="A116" s="9">
        <v>83</v>
      </c>
      <c r="B116" s="20" t="s">
        <v>141</v>
      </c>
      <c r="C116" s="151"/>
      <c r="D116" s="130"/>
      <c r="E116" s="151"/>
      <c r="F116" s="130"/>
      <c r="G116" s="175"/>
      <c r="H116" s="130"/>
      <c r="I116" s="235"/>
      <c r="J116" s="286"/>
      <c r="K116" s="8"/>
      <c r="L116" s="8"/>
      <c r="M116" s="8"/>
      <c r="N116" s="8"/>
    </row>
    <row r="117" spans="1:14" s="5" customFormat="1" ht="72.75" thickBot="1" x14ac:dyDescent="0.3">
      <c r="A117" s="9">
        <v>84</v>
      </c>
      <c r="B117" s="16" t="s">
        <v>144</v>
      </c>
      <c r="C117" s="165"/>
      <c r="D117" s="132"/>
      <c r="E117" s="165"/>
      <c r="F117" s="132"/>
      <c r="G117" s="177"/>
      <c r="H117" s="133"/>
      <c r="I117" s="236">
        <f>CONCATENATE(IF(OR(D117=3,F117=3),7.5,),IF(AND(D117=2,F117=2),5,),IF(AND(D117=1,F117=1),2.5,),IF(AND(D117=0,F117=0),0,),IF(AND(D117=2,F117=1),5,),IF(AND(D117=2,F117=0),5,),IF(AND(D117=1,F117=2),5,),IF(AND(D117=1,F117=0),2.5,),IF(AND(D117=0,F117=2),5,),IF(AND(D117=0,F117=1),2.5,))+0</f>
        <v>0</v>
      </c>
      <c r="J117" s="288"/>
      <c r="K117" s="8"/>
      <c r="L117" s="8"/>
      <c r="M117" s="8"/>
      <c r="N117" s="8"/>
    </row>
    <row r="118" spans="1:14" s="5" customFormat="1" ht="58.5" thickBot="1" x14ac:dyDescent="0.3">
      <c r="A118" s="75">
        <v>85</v>
      </c>
      <c r="B118" s="21" t="s">
        <v>146</v>
      </c>
      <c r="C118" s="163"/>
      <c r="D118" s="257"/>
      <c r="E118" s="163"/>
      <c r="F118" s="257"/>
      <c r="G118" s="179"/>
      <c r="H118" s="135"/>
      <c r="I118" s="259">
        <f>CONCATENATE(IF(OR(D118=3,F118=3),7.5,),IF(AND(D118=2,F118=2),5,),IF(AND(D118=1,F118=1),2.5,),IF(AND(D118=0,F118=0),0,),IF(AND(D118=2,F118=1),5,),IF(AND(D118=2,F118=0),5,),IF(AND(D118=1,F118=2),5,),IF(AND(D118=1,F118=0),2.5,),IF(AND(D118=0,F118=2),5,),IF(AND(D118=0,F118=1),2.5,))+0</f>
        <v>0</v>
      </c>
      <c r="J118" s="285"/>
      <c r="K118" s="8"/>
      <c r="L118" s="8"/>
      <c r="M118" s="8"/>
      <c r="N118" s="8"/>
    </row>
    <row r="119" spans="1:14" s="5" customFormat="1" ht="23.25" x14ac:dyDescent="0.25">
      <c r="A119" s="253" t="s">
        <v>198</v>
      </c>
      <c r="B119" s="31" t="s">
        <v>204</v>
      </c>
      <c r="C119" s="185"/>
      <c r="D119" s="142"/>
      <c r="E119" s="185"/>
      <c r="F119" s="142"/>
      <c r="G119" s="185"/>
      <c r="H119" s="142"/>
      <c r="I119" s="142"/>
      <c r="J119" s="267"/>
      <c r="K119" s="8"/>
      <c r="L119" s="8"/>
      <c r="M119" s="8"/>
      <c r="N119" s="8"/>
    </row>
    <row r="120" spans="1:14" s="5" customFormat="1" ht="24" thickBot="1" x14ac:dyDescent="0.3">
      <c r="A120" s="71"/>
      <c r="B120" s="32" t="s">
        <v>203</v>
      </c>
      <c r="C120" s="186"/>
      <c r="D120" s="143"/>
      <c r="E120" s="186"/>
      <c r="F120" s="143"/>
      <c r="G120" s="186"/>
      <c r="H120" s="143"/>
      <c r="I120" s="143"/>
      <c r="J120" s="263"/>
      <c r="K120" s="8"/>
      <c r="L120" s="8"/>
      <c r="M120" s="8"/>
      <c r="N120" s="8"/>
    </row>
    <row r="121" spans="1:14" s="5" customFormat="1" ht="44.25" thickBot="1" x14ac:dyDescent="0.3">
      <c r="A121" s="11">
        <v>86</v>
      </c>
      <c r="B121" s="17" t="s">
        <v>140</v>
      </c>
      <c r="C121" s="160"/>
      <c r="D121" s="128"/>
      <c r="E121" s="160"/>
      <c r="F121" s="128"/>
      <c r="G121" s="178"/>
      <c r="H121" s="128"/>
      <c r="I121" s="235"/>
      <c r="J121" s="288"/>
      <c r="K121" s="8"/>
      <c r="L121" s="8"/>
      <c r="M121" s="8"/>
      <c r="N121" s="8"/>
    </row>
    <row r="122" spans="1:14" s="5" customFormat="1" ht="100.5" x14ac:dyDescent="0.25">
      <c r="A122" s="9">
        <v>87</v>
      </c>
      <c r="B122" s="16" t="s">
        <v>145</v>
      </c>
      <c r="C122" s="165"/>
      <c r="D122" s="132"/>
      <c r="E122" s="165"/>
      <c r="F122" s="132"/>
      <c r="G122" s="177"/>
      <c r="H122" s="133"/>
      <c r="I122" s="271">
        <f>CONCATENATE(IF(OR(D122=3,F122=3),7,),IF(AND(D122=2,F122=2),4.67,),IF(AND(D122=1,F122=1),2.33,),IF(AND(D122=0,F122=0),0,),IF(AND(D122=2,F122=1),4.67,),IF(AND(D122=2,F122=0),4.67,),IF(AND(D122=1,F122=2),4.67,),IF(AND(D122=1,F122=0),2.33,),IF(AND(D122=0,F122=2),4.67,),IF(AND(D122=0,F122=1),2.33,))+0</f>
        <v>0</v>
      </c>
      <c r="J122" s="288"/>
      <c r="K122" s="8"/>
      <c r="L122" s="8"/>
      <c r="M122" s="8"/>
      <c r="N122" s="8"/>
    </row>
    <row r="123" spans="1:14" s="5" customFormat="1" ht="30" thickBot="1" x14ac:dyDescent="0.3">
      <c r="A123" s="9">
        <v>88</v>
      </c>
      <c r="B123" s="18" t="s">
        <v>147</v>
      </c>
      <c r="C123" s="167"/>
      <c r="D123" s="251"/>
      <c r="E123" s="167"/>
      <c r="F123" s="251"/>
      <c r="G123" s="177"/>
      <c r="H123" s="133"/>
      <c r="I123" s="283">
        <f>CONCATENATE(IF(OR(D123=3,F123=3),7,),IF(AND(D123=2,F123=2),4.67,),IF(AND(D123=1,F123=1),2.33,),IF(AND(D123=0,F123=0),0,),IF(AND(D123=2,F123=1),4.67,),IF(AND(D123=2,F123=0),4.67,),IF(AND(D123=1,F123=2),4.67,),IF(AND(D123=1,F123=0),2.33,),IF(AND(D123=0,F123=2),4.67,),IF(AND(D123=0,F123=1),2.33,))+0</f>
        <v>0</v>
      </c>
      <c r="J123" s="288"/>
      <c r="K123" s="8"/>
      <c r="L123" s="8"/>
      <c r="M123" s="8"/>
      <c r="N123" s="8"/>
    </row>
    <row r="124" spans="1:14" s="5" customFormat="1" ht="59.25" thickBot="1" x14ac:dyDescent="0.3">
      <c r="A124" s="9">
        <v>89</v>
      </c>
      <c r="B124" s="70" t="s">
        <v>192</v>
      </c>
      <c r="C124" s="153"/>
      <c r="D124" s="139"/>
      <c r="E124" s="170"/>
      <c r="F124" s="133"/>
      <c r="G124" s="177"/>
      <c r="H124" s="133"/>
      <c r="I124" s="238">
        <f>CONCATENATE(IF(D124=1,0.5,),IF(D124=0,0,))+0</f>
        <v>0</v>
      </c>
      <c r="J124" s="288"/>
      <c r="K124" s="8"/>
      <c r="L124" s="8"/>
      <c r="M124" s="8"/>
      <c r="N124" s="8"/>
    </row>
    <row r="125" spans="1:14" s="5" customFormat="1" ht="44.25" thickBot="1" x14ac:dyDescent="0.3">
      <c r="A125" s="10">
        <v>90</v>
      </c>
      <c r="B125" s="72" t="s">
        <v>193</v>
      </c>
      <c r="C125" s="159"/>
      <c r="D125" s="264"/>
      <c r="E125" s="171"/>
      <c r="F125" s="135"/>
      <c r="G125" s="179"/>
      <c r="H125" s="135"/>
      <c r="I125" s="265">
        <f>CONCATENATE(IF(D125=1,0.5,),IF(D125=0,0,))+0</f>
        <v>0</v>
      </c>
      <c r="J125" s="285"/>
      <c r="K125" s="8"/>
      <c r="L125" s="8"/>
      <c r="M125" s="8"/>
      <c r="N125" s="8"/>
    </row>
    <row r="126" spans="1:14" s="5" customFormat="1" ht="27" thickBot="1" x14ac:dyDescent="0.3">
      <c r="A126" s="284"/>
      <c r="B126" s="30" t="s">
        <v>164</v>
      </c>
      <c r="C126" s="184"/>
      <c r="D126" s="141"/>
      <c r="E126" s="184"/>
      <c r="F126" s="141"/>
      <c r="G126" s="184"/>
      <c r="H126" s="141"/>
      <c r="I126" s="141"/>
      <c r="J126" s="270"/>
      <c r="K126" s="8"/>
      <c r="L126" s="8"/>
      <c r="M126" s="8"/>
      <c r="N126" s="8"/>
    </row>
    <row r="127" spans="1:14" s="5" customFormat="1" ht="23.25" x14ac:dyDescent="0.25">
      <c r="A127" s="68" t="s">
        <v>198</v>
      </c>
      <c r="B127" s="31" t="s">
        <v>202</v>
      </c>
      <c r="C127" s="185"/>
      <c r="D127" s="142"/>
      <c r="E127" s="185"/>
      <c r="F127" s="142"/>
      <c r="G127" s="185"/>
      <c r="H127" s="142"/>
      <c r="I127" s="142"/>
      <c r="J127" s="267"/>
      <c r="K127" s="8"/>
      <c r="L127" s="8"/>
      <c r="M127" s="8"/>
      <c r="N127" s="8"/>
    </row>
    <row r="128" spans="1:14" s="5" customFormat="1" ht="27" thickBot="1" x14ac:dyDescent="0.3">
      <c r="A128" s="69"/>
      <c r="B128" s="32" t="s">
        <v>201</v>
      </c>
      <c r="C128" s="186"/>
      <c r="D128" s="143"/>
      <c r="E128" s="186"/>
      <c r="F128" s="143"/>
      <c r="G128" s="186"/>
      <c r="H128" s="143"/>
      <c r="I128" s="143"/>
      <c r="J128" s="263"/>
      <c r="K128" s="8"/>
      <c r="L128" s="8"/>
      <c r="M128" s="8"/>
      <c r="N128" s="8"/>
    </row>
    <row r="129" spans="1:14" s="5" customFormat="1" ht="72.75" thickBot="1" x14ac:dyDescent="0.3">
      <c r="A129" s="205">
        <v>91</v>
      </c>
      <c r="B129" s="206" t="s">
        <v>148</v>
      </c>
      <c r="C129" s="207"/>
      <c r="D129" s="208"/>
      <c r="E129" s="207"/>
      <c r="F129" s="208"/>
      <c r="G129" s="209"/>
      <c r="H129" s="208"/>
      <c r="I129" s="235"/>
      <c r="J129" s="288"/>
      <c r="K129" s="8"/>
      <c r="L129" s="8"/>
      <c r="M129" s="8"/>
      <c r="N129" s="8"/>
    </row>
    <row r="130" spans="1:14" s="5" customFormat="1" ht="102" thickBot="1" x14ac:dyDescent="0.3">
      <c r="A130" s="198">
        <v>92</v>
      </c>
      <c r="B130" s="199" t="s">
        <v>149</v>
      </c>
      <c r="C130" s="200"/>
      <c r="D130" s="201"/>
      <c r="E130" s="200"/>
      <c r="F130" s="201"/>
      <c r="G130" s="202"/>
      <c r="H130" s="203"/>
      <c r="I130" s="236">
        <f>CONCATENATE(IF(OR(D130=3,F130=3),5,),IF(AND(D130=2,F130=2),3.33,),IF(AND(D130=1,F130=1),1.67,),IF(AND(D130=0,F130=0),0,),IF(AND(D130=2,F130=1),3.33,),IF(AND(D130=2,F130=0),3.33,),IF(AND(D130=1,F130=2),3.33,),IF(AND(D130=1,F130=0),1.67,),IF(AND(D130=0,F130=2),3.33,),IF(AND(D130=0,F130=1),1.67,))+0</f>
        <v>0</v>
      </c>
      <c r="J130" s="288"/>
      <c r="K130" s="8"/>
      <c r="L130" s="8"/>
      <c r="M130" s="8"/>
      <c r="N130" s="8"/>
    </row>
    <row r="131" spans="1:14" s="5" customFormat="1" ht="73.5" thickBot="1" x14ac:dyDescent="0.3">
      <c r="A131" s="9">
        <v>93</v>
      </c>
      <c r="B131" s="18" t="s">
        <v>150</v>
      </c>
      <c r="C131" s="167"/>
      <c r="D131" s="132"/>
      <c r="E131" s="167"/>
      <c r="F131" s="132"/>
      <c r="G131" s="177"/>
      <c r="H131" s="133"/>
      <c r="I131" s="236">
        <f>CONCATENATE(IF(OR(D131=3,F131=3),5,),IF(AND(D131=2,F131=2),3.33,),IF(AND(D131=1,F131=1),1.67,),IF(AND(D131=0,F131=0),0,),IF(AND(D131=2,F131=1),3.33,),IF(AND(D131=2,F131=0),3.33,),IF(AND(D131=1,F131=2),3.33,),IF(AND(D131=1,F131=0),1.67,),IF(AND(D131=0,F131=2),3.33,),IF(AND(D131=0,F131=1),1.67,))+0</f>
        <v>0</v>
      </c>
      <c r="J131" s="288"/>
      <c r="K131" s="8"/>
      <c r="L131" s="8"/>
      <c r="M131" s="8"/>
      <c r="N131" s="8"/>
    </row>
    <row r="132" spans="1:14" s="5" customFormat="1" ht="102" thickBot="1" x14ac:dyDescent="0.3">
      <c r="A132" s="9">
        <v>94</v>
      </c>
      <c r="B132" s="21" t="s">
        <v>153</v>
      </c>
      <c r="C132" s="163"/>
      <c r="D132" s="257"/>
      <c r="E132" s="163"/>
      <c r="F132" s="257"/>
      <c r="G132" s="179"/>
      <c r="H132" s="135"/>
      <c r="I132" s="259">
        <f>CONCATENATE(IF(OR(D132=3,F132=3),5,),IF(AND(D132=2,F132=2),3.33,),IF(AND(D132=1,F132=1),1.67,),IF(AND(D132=0,F132=0),0,),IF(AND(D132=2,F132=1),3.33,),IF(AND(D132=2,F132=0),3.33,),IF(AND(D132=1,F132=2),3.33,),IF(AND(D132=1,F132=0),1.67,),IF(AND(D132=0,F132=2),3.33,),IF(AND(D132=0,F132=1),1.67,))+0</f>
        <v>0</v>
      </c>
      <c r="J132" s="285"/>
      <c r="K132" s="8"/>
      <c r="L132" s="8"/>
      <c r="M132" s="8"/>
      <c r="N132" s="8"/>
    </row>
    <row r="133" spans="1:14" s="5" customFormat="1" ht="24" thickBot="1" x14ac:dyDescent="0.3">
      <c r="A133" s="243" t="s">
        <v>198</v>
      </c>
      <c r="B133" s="24" t="s">
        <v>165</v>
      </c>
      <c r="C133" s="183"/>
      <c r="D133" s="136"/>
      <c r="E133" s="183"/>
      <c r="F133" s="136"/>
      <c r="G133" s="183"/>
      <c r="H133" s="136"/>
      <c r="I133" s="136"/>
      <c r="J133" s="267"/>
      <c r="K133" s="8"/>
      <c r="L133" s="8"/>
      <c r="M133" s="8"/>
      <c r="N133" s="8"/>
    </row>
    <row r="134" spans="1:14" s="5" customFormat="1" ht="44.25" thickBot="1" x14ac:dyDescent="0.3">
      <c r="A134" s="9">
        <v>95</v>
      </c>
      <c r="B134" s="17" t="s">
        <v>151</v>
      </c>
      <c r="C134" s="160"/>
      <c r="D134" s="128"/>
      <c r="E134" s="160"/>
      <c r="F134" s="128"/>
      <c r="G134" s="178"/>
      <c r="H134" s="128"/>
      <c r="I134" s="235"/>
      <c r="J134" s="288"/>
      <c r="K134" s="8"/>
      <c r="L134" s="8"/>
      <c r="M134" s="8"/>
      <c r="N134" s="8"/>
    </row>
    <row r="135" spans="1:14" s="5" customFormat="1" ht="100.5" x14ac:dyDescent="0.25">
      <c r="A135" s="9">
        <v>96</v>
      </c>
      <c r="B135" s="16" t="s">
        <v>152</v>
      </c>
      <c r="C135" s="165"/>
      <c r="D135" s="132"/>
      <c r="E135" s="165"/>
      <c r="F135" s="132"/>
      <c r="G135" s="177"/>
      <c r="H135" s="133"/>
      <c r="I135" s="274">
        <f>CONCATENATE(IF(OR(D135=3,F135=3),15,),IF(AND(D135=2,F135=2),10,),IF(AND(D135=1,F135=1),5,),IF(AND(D135=0,F135=0),0,),IF(AND(D135=2,F135=1),10,),IF(AND(D135=2,F135=0),10,),IF(AND(D135=1,F135=2),10,),IF(AND(D135=1,F135=0),5,),IF(AND(D135=0,F135=2),10,),IF(AND(D135=0,F135=1),5,))+0</f>
        <v>0</v>
      </c>
      <c r="J135" s="288"/>
      <c r="K135" s="8"/>
      <c r="L135" s="8"/>
      <c r="M135" s="8"/>
      <c r="N135" s="8"/>
    </row>
    <row r="136" spans="1:14" s="5" customFormat="1" ht="23.25" x14ac:dyDescent="0.25">
      <c r="A136" s="258" t="s">
        <v>198</v>
      </c>
      <c r="B136" s="254" t="s">
        <v>200</v>
      </c>
      <c r="C136" s="255"/>
      <c r="D136" s="256"/>
      <c r="E136" s="255"/>
      <c r="F136" s="256"/>
      <c r="G136" s="255"/>
      <c r="H136" s="256"/>
      <c r="I136" s="256"/>
      <c r="J136" s="272"/>
      <c r="K136" s="8"/>
      <c r="L136" s="8"/>
      <c r="M136" s="8"/>
      <c r="N136" s="8"/>
    </row>
    <row r="137" spans="1:14" s="5" customFormat="1" ht="27" thickBot="1" x14ac:dyDescent="0.3">
      <c r="A137" s="73"/>
      <c r="B137" s="32" t="s">
        <v>199</v>
      </c>
      <c r="C137" s="186"/>
      <c r="D137" s="143"/>
      <c r="E137" s="186"/>
      <c r="F137" s="143"/>
      <c r="G137" s="186"/>
      <c r="H137" s="143"/>
      <c r="I137" s="143"/>
      <c r="J137" s="263"/>
      <c r="K137" s="8"/>
      <c r="L137" s="8"/>
      <c r="M137" s="8"/>
      <c r="N137" s="8"/>
    </row>
    <row r="138" spans="1:14" s="5" customFormat="1" ht="43.5" x14ac:dyDescent="0.25">
      <c r="A138" s="13">
        <v>97</v>
      </c>
      <c r="B138" s="17" t="s">
        <v>154</v>
      </c>
      <c r="C138" s="160"/>
      <c r="D138" s="128"/>
      <c r="E138" s="160"/>
      <c r="F138" s="128"/>
      <c r="G138" s="178"/>
      <c r="H138" s="128"/>
      <c r="I138" s="234"/>
      <c r="J138" s="285"/>
      <c r="K138" s="8"/>
      <c r="L138" s="8"/>
      <c r="M138" s="8"/>
      <c r="N138" s="8"/>
    </row>
    <row r="139" spans="1:14" s="5" customFormat="1" ht="43.5" x14ac:dyDescent="0.25">
      <c r="A139" s="10">
        <v>98</v>
      </c>
      <c r="B139" s="20" t="s">
        <v>155</v>
      </c>
      <c r="C139" s="151"/>
      <c r="D139" s="130"/>
      <c r="E139" s="151"/>
      <c r="F139" s="130"/>
      <c r="G139" s="175"/>
      <c r="H139" s="130"/>
      <c r="I139" s="234"/>
      <c r="J139" s="287"/>
      <c r="K139" s="8"/>
      <c r="L139" s="8"/>
      <c r="M139" s="8"/>
      <c r="N139" s="8"/>
    </row>
    <row r="140" spans="1:14" s="5" customFormat="1" ht="72.75" thickBot="1" x14ac:dyDescent="0.3">
      <c r="A140" s="10">
        <v>99</v>
      </c>
      <c r="B140" s="20" t="s">
        <v>159</v>
      </c>
      <c r="C140" s="151"/>
      <c r="D140" s="130"/>
      <c r="E140" s="151"/>
      <c r="F140" s="130"/>
      <c r="G140" s="175"/>
      <c r="H140" s="130"/>
      <c r="I140" s="235"/>
      <c r="J140" s="286"/>
      <c r="K140" s="8"/>
      <c r="L140" s="8"/>
      <c r="M140" s="8"/>
      <c r="N140" s="8"/>
    </row>
    <row r="141" spans="1:14" s="5" customFormat="1" ht="87" thickBot="1" x14ac:dyDescent="0.3">
      <c r="A141" s="10">
        <v>100</v>
      </c>
      <c r="B141" s="22" t="s">
        <v>160</v>
      </c>
      <c r="C141" s="162"/>
      <c r="D141" s="257"/>
      <c r="E141" s="162"/>
      <c r="F141" s="257"/>
      <c r="G141" s="179"/>
      <c r="H141" s="135"/>
      <c r="I141" s="259">
        <f>CONCATENATE(IF(OR(D141=3,F141=3),15,),IF(AND(D141=2,F141=2),10,),IF(AND(D141=1,F141=1),5,),IF(AND(D141=0,F141=0),0,),IF(AND(D141=2,F141=1),10,),IF(AND(D141=2,F141=0),10,),IF(AND(D141=1,F141=2),10,),IF(AND(D141=1,F141=0),5,),IF(AND(D141=0,F141=2),10,),IF(AND(D141=0,F141=1),5,))+0</f>
        <v>0</v>
      </c>
      <c r="J141" s="285"/>
      <c r="K141" s="8"/>
      <c r="L141" s="8"/>
      <c r="M141" s="8"/>
      <c r="N141" s="8"/>
    </row>
    <row r="142" spans="1:14" s="5" customFormat="1" ht="24" thickBot="1" x14ac:dyDescent="0.3">
      <c r="A142" s="67" t="s">
        <v>198</v>
      </c>
      <c r="B142" s="24" t="s">
        <v>166</v>
      </c>
      <c r="C142" s="183"/>
      <c r="D142" s="136"/>
      <c r="E142" s="183"/>
      <c r="F142" s="136"/>
      <c r="G142" s="183"/>
      <c r="H142" s="136"/>
      <c r="I142" s="136"/>
      <c r="J142" s="267"/>
      <c r="K142" s="8"/>
      <c r="L142" s="8"/>
      <c r="M142" s="8"/>
      <c r="N142" s="8"/>
    </row>
    <row r="143" spans="1:14" s="5" customFormat="1" ht="43.5" x14ac:dyDescent="0.25">
      <c r="A143" s="9">
        <v>101</v>
      </c>
      <c r="B143" s="17" t="s">
        <v>156</v>
      </c>
      <c r="C143" s="160"/>
      <c r="D143" s="128"/>
      <c r="E143" s="160"/>
      <c r="F143" s="128"/>
      <c r="G143" s="178"/>
      <c r="H143" s="128"/>
      <c r="I143" s="234"/>
      <c r="J143" s="285"/>
      <c r="K143" s="8"/>
      <c r="L143" s="8"/>
      <c r="M143" s="8"/>
      <c r="N143" s="8"/>
    </row>
    <row r="144" spans="1:14" s="5" customFormat="1" ht="29.25" x14ac:dyDescent="0.25">
      <c r="A144" s="9">
        <v>102</v>
      </c>
      <c r="B144" s="20" t="s">
        <v>157</v>
      </c>
      <c r="C144" s="151"/>
      <c r="D144" s="130"/>
      <c r="E144" s="151"/>
      <c r="F144" s="130"/>
      <c r="G144" s="175"/>
      <c r="H144" s="130"/>
      <c r="I144" s="234"/>
      <c r="J144" s="287"/>
      <c r="K144" s="8"/>
      <c r="L144" s="8"/>
      <c r="M144" s="8"/>
      <c r="N144" s="8"/>
    </row>
    <row r="145" spans="1:14" s="5" customFormat="1" ht="58.5" thickBot="1" x14ac:dyDescent="0.3">
      <c r="A145" s="9">
        <v>103</v>
      </c>
      <c r="B145" s="20" t="s">
        <v>158</v>
      </c>
      <c r="C145" s="151"/>
      <c r="D145" s="130"/>
      <c r="E145" s="151"/>
      <c r="F145" s="130"/>
      <c r="G145" s="175"/>
      <c r="H145" s="130"/>
      <c r="I145" s="235"/>
      <c r="J145" s="286"/>
      <c r="K145" s="8"/>
      <c r="L145" s="8"/>
      <c r="M145" s="8"/>
      <c r="N145" s="8"/>
    </row>
    <row r="146" spans="1:14" s="5" customFormat="1" ht="87" thickBot="1" x14ac:dyDescent="0.3">
      <c r="A146" s="77">
        <v>104</v>
      </c>
      <c r="B146" s="78" t="s">
        <v>161</v>
      </c>
      <c r="C146" s="168"/>
      <c r="D146" s="145"/>
      <c r="E146" s="168"/>
      <c r="F146" s="145"/>
      <c r="G146" s="182"/>
      <c r="H146" s="146"/>
      <c r="I146" s="134">
        <f>CONCATENATE(IF(OR(D146=3,F146=3),15,),IF(AND(D146=2,F146=2),10,),IF(AND(D146=1,F146=1),5,),IF(AND(D146=0,F146=0),0,),IF(AND(D146=2,F146=1),10,),IF(AND(D146=2,F146=0),10,),IF(AND(D146=1,F146=2),10,),IF(AND(D146=1,F146=0),5,),IF(AND(D146=0,F146=2),10,),IF(AND(D146=0,F146=1),5,))+0</f>
        <v>0</v>
      </c>
      <c r="J146" s="188"/>
      <c r="K146" s="8"/>
      <c r="L146" s="8"/>
      <c r="M146" s="8"/>
      <c r="N146" s="8"/>
    </row>
    <row r="147" spans="1:14" ht="20.100000000000001" customHeight="1" x14ac:dyDescent="0.25">
      <c r="A147" s="189"/>
      <c r="B147" s="190"/>
      <c r="C147" s="191"/>
      <c r="D147" s="191"/>
      <c r="E147" s="191"/>
      <c r="F147" s="191"/>
      <c r="G147" s="191"/>
      <c r="H147" s="191"/>
      <c r="I147" s="192">
        <f>SUM(I10:I146)</f>
        <v>0</v>
      </c>
      <c r="J147" s="193" t="s">
        <v>218</v>
      </c>
    </row>
    <row r="148" spans="1:14" ht="20.100000000000001" customHeight="1" thickBot="1" x14ac:dyDescent="0.3">
      <c r="A148" s="189"/>
      <c r="B148" s="190"/>
      <c r="C148" s="191"/>
      <c r="D148" s="191"/>
      <c r="E148" s="191"/>
      <c r="F148" s="191"/>
      <c r="G148" s="191"/>
      <c r="H148" s="191"/>
      <c r="I148" s="194">
        <f>I147/690</f>
        <v>0</v>
      </c>
      <c r="J148" s="195"/>
    </row>
    <row r="149" spans="1:14" ht="33.75" customHeight="1" thickBot="1" x14ac:dyDescent="0.3">
      <c r="A149" s="25"/>
      <c r="B149" s="314" t="s">
        <v>39</v>
      </c>
      <c r="C149" s="314"/>
      <c r="D149" s="314"/>
      <c r="E149" s="314"/>
      <c r="F149" s="314"/>
      <c r="G149" s="314"/>
      <c r="H149" s="314"/>
      <c r="I149" s="314"/>
      <c r="J149" s="315"/>
    </row>
    <row r="150" spans="1:14" x14ac:dyDescent="0.25">
      <c r="A150" s="196"/>
      <c r="B150" s="197"/>
      <c r="C150" s="196"/>
      <c r="D150" s="196"/>
      <c r="E150" s="196"/>
      <c r="F150" s="196"/>
      <c r="G150" s="196"/>
      <c r="H150" s="196"/>
      <c r="I150" s="196"/>
      <c r="J150" s="196"/>
    </row>
  </sheetData>
  <sheetProtection selectLockedCells="1"/>
  <mergeCells count="7">
    <mergeCell ref="B149:J149"/>
    <mergeCell ref="B2:J2"/>
    <mergeCell ref="B3:J3"/>
    <mergeCell ref="B1:J1"/>
    <mergeCell ref="B4:J4"/>
    <mergeCell ref="B6:J6"/>
    <mergeCell ref="B5:J5"/>
  </mergeCells>
  <dataValidations count="1">
    <dataValidation type="list" allowBlank="1" showInputMessage="1" showErrorMessage="1" sqref="H51:I53 H91:I92 F58 F68 I36 H130:I132 H11:I12 H32:I34 F39 F98 H46:I47 I42:I44 H78:I79 I9 I82 H141:I141 H97:I99 H26:I27 H73:I74 H38:I40 H16:I19 H117:I118 H67:I69 F124:F125 H122:I125 I138:I139 H84:I85 H135:I135 I30 H62:I63 I55 I112:I115 F18:F19 H146:I146 H57:I59 F109 F33 I21:I24 H102:I104 H108:I110 I143:I144 F103 F53 I95">
      <formula1>check</formula1>
    </dataValidation>
  </dataValidations>
  <printOptions horizontalCentered="1" verticalCentered="1"/>
  <pageMargins left="0.2" right="0.2" top="0.25" bottom="0.25" header="0.3" footer="0.3"/>
  <pageSetup scale="62" fitToHeight="0" orientation="landscape" r:id="rId1"/>
  <rowBreaks count="10" manualBreakCount="10">
    <brk id="6" max="16383" man="1"/>
    <brk id="22" max="9" man="1"/>
    <brk id="34" max="9" man="1"/>
    <brk id="47" max="9" man="1"/>
    <brk id="59" max="9" man="1"/>
    <brk id="74" max="16383" man="1"/>
    <brk id="90" max="9" man="1"/>
    <brk id="104" max="9" man="1"/>
    <brk id="122" max="9" man="1"/>
    <brk id="135" max="9"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Sheet1!$D$1:$D$2</xm:f>
          </x14:formula1>
          <xm:sqref>D143:D145 F143:F145 H143:H145 D138:D140 F138:F140 H138:H140 D134 F134 H129 D129 F129 H121 D121 F121 H134 D112:D116 F112:F116 H112:H116 D107 F107 H101 D101 F101 H107 D95:D96 F95:F96 H95:H96 D87:D90 F87:F90 H87:H90 D82:D83 F82:F83 H82:H83 D77 F77 H72 H66 F72 D72 D66 F66 H61 H77 F61 D61 D55:D56 F55:F56 H55:H56 D50 F50 H50 D42:D45 F42:F45 H42:H45 D36:D37 F36:F37 H36:H37 D30:D31 F30:F31 H30:H31 D21:D25 F21:F25 H21:H25 D14:D15 F14:F15 H14:H15 D9:D10 F9:F10 H9:H10</xm:sqref>
        </x14:dataValidation>
        <x14:dataValidation type="list" allowBlank="1" showInputMessage="1" showErrorMessage="1">
          <x14:formula1>
            <xm:f>Sheet1!$B$1:$B$4</xm:f>
          </x14:formula1>
          <xm:sqref>D11:D12 F11:F12 D16:D17 F16:F17 F26:F27 D26:D27 D32 F32 D34 F34 D38 F38 D40 F40 D46:D47 F46:F47 D51:D52 F51:F52 D57 F57 D59 F59 D62:D63 F62:F63 D67 F67 D69 F69 D73:D74 F73:F74 D78:D79 F78:F79 D84:D85 F84:F85 D91:D92 F91:F92 D97 F97 D99 F99 D102 F102 D104 F104 D108 F108 D110 F110 D117:D118 F117:F118 D122:D123 F122:F123 D130:D132 F130:F132 D135 F135 D141 F141 D146 F146</xm:sqref>
        </x14:dataValidation>
        <x14:dataValidation type="list" allowBlank="1" showInputMessage="1" showErrorMessage="1">
          <x14:formula1>
            <xm:f>Sheet1!$E$1:$E$2</xm:f>
          </x14:formula1>
          <xm:sqref>D18:D19 D33 D39 D53 D58 D68 D98 D103 D109 D124:D125</xm:sqref>
        </x14:dataValidation>
        <x14:dataValidation type="list" allowBlank="1" showInputMessage="1" showErrorMessage="1">
          <x14:formula1>
            <xm:f>Sheet1!$F$1:$F$2</xm:f>
          </x14:formula1>
          <xm:sqref>I10 I15 I25 I31 I37 I45 I50 I56 I61 I66 I72 I77 I83 I90 I96 I101 I107 I116 I121 I129 I134 I140 I145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zoomScaleNormal="100" zoomScaleSheetLayoutView="100" workbookViewId="0">
      <selection activeCell="C6" sqref="C6"/>
    </sheetView>
  </sheetViews>
  <sheetFormatPr defaultColWidth="8.85546875" defaultRowHeight="15" x14ac:dyDescent="0.25"/>
  <cols>
    <col min="1" max="1" width="10.7109375" customWidth="1"/>
    <col min="2" max="2" width="75.7109375" customWidth="1"/>
    <col min="3" max="5" width="24.7109375" customWidth="1"/>
    <col min="6" max="6" width="12.7109375" customWidth="1"/>
    <col min="7" max="7" width="24.7109375" customWidth="1"/>
  </cols>
  <sheetData>
    <row r="1" spans="1:7" ht="16.149999999999999" customHeight="1" thickBot="1" x14ac:dyDescent="0.3">
      <c r="A1" s="79"/>
      <c r="B1" s="334" t="s">
        <v>33</v>
      </c>
      <c r="C1" s="335"/>
      <c r="D1" s="335"/>
      <c r="E1" s="335"/>
      <c r="F1" s="335"/>
      <c r="G1" s="336"/>
    </row>
    <row r="2" spans="1:7" ht="80.099999999999994" customHeight="1" thickBot="1" x14ac:dyDescent="0.3">
      <c r="A2" s="58"/>
      <c r="B2" s="340" t="s">
        <v>210</v>
      </c>
      <c r="C2" s="341"/>
      <c r="D2" s="341"/>
      <c r="E2" s="341"/>
      <c r="F2" s="341"/>
      <c r="G2" s="342"/>
    </row>
    <row r="3" spans="1:7" ht="69.95" customHeight="1" thickBot="1" x14ac:dyDescent="0.3">
      <c r="A3" s="58"/>
      <c r="B3" s="337" t="s">
        <v>211</v>
      </c>
      <c r="C3" s="338"/>
      <c r="D3" s="338"/>
      <c r="E3" s="338"/>
      <c r="F3" s="338"/>
      <c r="G3" s="339"/>
    </row>
    <row r="4" spans="1:7" s="15" customFormat="1" ht="16.5" thickBot="1" x14ac:dyDescent="0.3">
      <c r="A4" s="57"/>
      <c r="B4" s="59" t="s">
        <v>176</v>
      </c>
      <c r="C4" s="60"/>
      <c r="D4" s="60"/>
      <c r="E4" s="60"/>
      <c r="F4" s="60"/>
      <c r="G4" s="61"/>
    </row>
    <row r="5" spans="1:7" s="15" customFormat="1" ht="60.75" thickBot="1" x14ac:dyDescent="0.3">
      <c r="A5" s="64" t="s">
        <v>0</v>
      </c>
      <c r="B5" s="62" t="s">
        <v>177</v>
      </c>
      <c r="C5" s="63" t="s">
        <v>1</v>
      </c>
      <c r="D5" s="63" t="s">
        <v>2</v>
      </c>
      <c r="E5" s="63" t="s">
        <v>3</v>
      </c>
      <c r="F5" s="55" t="s">
        <v>4</v>
      </c>
      <c r="G5" s="56" t="s">
        <v>5</v>
      </c>
    </row>
    <row r="6" spans="1:7" s="15" customFormat="1" ht="88.5" thickBot="1" x14ac:dyDescent="0.3">
      <c r="A6" s="48">
        <v>1</v>
      </c>
      <c r="B6" s="34" t="s">
        <v>42</v>
      </c>
      <c r="C6" s="44"/>
      <c r="D6" s="45"/>
      <c r="E6" s="45"/>
      <c r="F6" s="113"/>
      <c r="G6" s="114"/>
    </row>
    <row r="7" spans="1:7" s="15" customFormat="1" ht="30" thickBot="1" x14ac:dyDescent="0.3">
      <c r="A7" s="51">
        <v>2</v>
      </c>
      <c r="B7" s="43" t="s">
        <v>43</v>
      </c>
      <c r="C7" s="40"/>
      <c r="D7" s="41"/>
      <c r="E7" s="41"/>
      <c r="F7" s="113"/>
      <c r="G7" s="115"/>
    </row>
    <row r="8" spans="1:7" s="15" customFormat="1" ht="59.25" thickBot="1" x14ac:dyDescent="0.3">
      <c r="A8" s="49">
        <v>3</v>
      </c>
      <c r="B8" s="37" t="s">
        <v>45</v>
      </c>
      <c r="C8" s="46"/>
      <c r="D8" s="47"/>
      <c r="E8" s="47"/>
      <c r="F8" s="113"/>
      <c r="G8" s="115"/>
    </row>
    <row r="9" spans="1:7" s="15" customFormat="1" ht="30.75" thickBot="1" x14ac:dyDescent="0.3">
      <c r="A9" s="51">
        <v>4</v>
      </c>
      <c r="B9" s="43" t="s">
        <v>44</v>
      </c>
      <c r="C9" s="40"/>
      <c r="D9" s="41"/>
      <c r="E9" s="41"/>
      <c r="F9" s="113"/>
      <c r="G9" s="115"/>
    </row>
    <row r="10" spans="1:7" s="15" customFormat="1" ht="73.5" thickBot="1" x14ac:dyDescent="0.3">
      <c r="A10" s="49">
        <v>5</v>
      </c>
      <c r="B10" s="37" t="s">
        <v>167</v>
      </c>
      <c r="C10" s="46"/>
      <c r="D10" s="47"/>
      <c r="E10" s="47"/>
      <c r="F10" s="113"/>
      <c r="G10" s="115"/>
    </row>
    <row r="11" spans="1:7" s="15" customFormat="1" ht="73.5" thickBot="1" x14ac:dyDescent="0.3">
      <c r="A11" s="51">
        <v>6</v>
      </c>
      <c r="B11" s="43" t="s">
        <v>168</v>
      </c>
      <c r="C11" s="40"/>
      <c r="D11" s="41"/>
      <c r="E11" s="41"/>
      <c r="F11" s="113"/>
      <c r="G11" s="115"/>
    </row>
    <row r="12" spans="1:7" s="15" customFormat="1" ht="44.25" thickBot="1" x14ac:dyDescent="0.3">
      <c r="A12" s="49">
        <v>7</v>
      </c>
      <c r="B12" s="38" t="s">
        <v>179</v>
      </c>
      <c r="C12" s="46"/>
      <c r="D12" s="47"/>
      <c r="E12" s="47"/>
      <c r="F12" s="113"/>
      <c r="G12" s="115"/>
    </row>
    <row r="13" spans="1:7" s="15" customFormat="1" ht="44.25" thickBot="1" x14ac:dyDescent="0.3">
      <c r="A13" s="51">
        <v>8</v>
      </c>
      <c r="B13" s="43" t="s">
        <v>169</v>
      </c>
      <c r="C13" s="40"/>
      <c r="D13" s="41"/>
      <c r="E13" s="41"/>
      <c r="F13" s="113"/>
      <c r="G13" s="115"/>
    </row>
    <row r="14" spans="1:7" s="15" customFormat="1" ht="58.5" thickBot="1" x14ac:dyDescent="0.3">
      <c r="A14" s="49">
        <v>9</v>
      </c>
      <c r="B14" s="38" t="s">
        <v>178</v>
      </c>
      <c r="C14" s="46"/>
      <c r="D14" s="47"/>
      <c r="E14" s="47"/>
      <c r="F14" s="113"/>
      <c r="G14" s="115"/>
    </row>
    <row r="15" spans="1:7" s="15" customFormat="1" ht="30" thickBot="1" x14ac:dyDescent="0.3">
      <c r="A15" s="51">
        <v>10</v>
      </c>
      <c r="B15" s="43" t="s">
        <v>170</v>
      </c>
      <c r="C15" s="40"/>
      <c r="D15" s="41"/>
      <c r="E15" s="41"/>
      <c r="F15" s="113"/>
      <c r="G15" s="115"/>
    </row>
    <row r="16" spans="1:7" s="15" customFormat="1" ht="30" thickBot="1" x14ac:dyDescent="0.3">
      <c r="A16" s="49">
        <v>11</v>
      </c>
      <c r="B16" s="38" t="s">
        <v>171</v>
      </c>
      <c r="C16" s="46"/>
      <c r="D16" s="47"/>
      <c r="E16" s="47"/>
      <c r="F16" s="113"/>
      <c r="G16" s="115"/>
    </row>
    <row r="17" spans="1:8" s="15" customFormat="1" ht="44.25" thickBot="1" x14ac:dyDescent="0.3">
      <c r="A17" s="219">
        <v>12</v>
      </c>
      <c r="B17" s="220" t="s">
        <v>52</v>
      </c>
      <c r="C17" s="221"/>
      <c r="D17" s="222"/>
      <c r="E17" s="222"/>
      <c r="F17" s="113"/>
      <c r="G17" s="116"/>
    </row>
    <row r="18" spans="1:8" s="15" customFormat="1" ht="59.25" thickBot="1" x14ac:dyDescent="0.3">
      <c r="A18" s="223">
        <v>13</v>
      </c>
      <c r="B18" s="224" t="s">
        <v>47</v>
      </c>
      <c r="C18" s="225"/>
      <c r="D18" s="226"/>
      <c r="E18" s="226"/>
      <c r="F18" s="227"/>
      <c r="G18" s="228"/>
    </row>
    <row r="19" spans="1:8" s="15" customFormat="1" ht="44.25" thickBot="1" x14ac:dyDescent="0.3">
      <c r="A19" s="53">
        <v>14</v>
      </c>
      <c r="B19" s="43" t="s">
        <v>48</v>
      </c>
      <c r="C19" s="41"/>
      <c r="D19" s="41"/>
      <c r="E19" s="41"/>
      <c r="F19" s="113"/>
      <c r="G19" s="115"/>
    </row>
    <row r="20" spans="1:8" s="15" customFormat="1" ht="58.5" thickBot="1" x14ac:dyDescent="0.3">
      <c r="A20" s="50">
        <v>15</v>
      </c>
      <c r="B20" s="35" t="s">
        <v>53</v>
      </c>
      <c r="C20" s="47"/>
      <c r="D20" s="47"/>
      <c r="E20" s="47"/>
      <c r="F20" s="113"/>
      <c r="G20" s="115"/>
    </row>
    <row r="21" spans="1:8" s="15" customFormat="1" ht="30" thickBot="1" x14ac:dyDescent="0.3">
      <c r="A21" s="53">
        <v>16</v>
      </c>
      <c r="B21" s="52" t="s">
        <v>54</v>
      </c>
      <c r="C21" s="42"/>
      <c r="D21" s="42"/>
      <c r="E21" s="42"/>
      <c r="F21" s="113"/>
      <c r="G21" s="115"/>
    </row>
    <row r="22" spans="1:8" s="15" customFormat="1" ht="87" thickBot="1" x14ac:dyDescent="0.3">
      <c r="A22" s="50">
        <v>17</v>
      </c>
      <c r="B22" s="36" t="s">
        <v>180</v>
      </c>
      <c r="C22" s="46"/>
      <c r="D22" s="47"/>
      <c r="E22" s="47"/>
      <c r="F22" s="113"/>
      <c r="G22" s="115"/>
    </row>
    <row r="23" spans="1:8" s="15" customFormat="1" ht="44.25" thickBot="1" x14ac:dyDescent="0.3">
      <c r="A23" s="53">
        <v>18</v>
      </c>
      <c r="B23" s="43" t="s">
        <v>172</v>
      </c>
      <c r="C23" s="40"/>
      <c r="D23" s="41"/>
      <c r="E23" s="41"/>
      <c r="F23" s="113"/>
      <c r="G23" s="114"/>
    </row>
    <row r="24" spans="1:8" s="15" customFormat="1" ht="30" thickBot="1" x14ac:dyDescent="0.3">
      <c r="A24" s="50">
        <v>19</v>
      </c>
      <c r="B24" s="39" t="s">
        <v>173</v>
      </c>
      <c r="C24" s="46"/>
      <c r="D24" s="47"/>
      <c r="E24" s="47"/>
      <c r="F24" s="113"/>
      <c r="G24" s="114"/>
    </row>
    <row r="25" spans="1:8" s="15" customFormat="1" ht="87.75" thickBot="1" x14ac:dyDescent="0.3">
      <c r="A25" s="53">
        <v>20</v>
      </c>
      <c r="B25" s="54" t="s">
        <v>174</v>
      </c>
      <c r="C25" s="40"/>
      <c r="D25" s="41"/>
      <c r="E25" s="41"/>
      <c r="F25" s="113"/>
      <c r="G25" s="115"/>
    </row>
    <row r="26" spans="1:8" s="15" customFormat="1" ht="44.25" thickBot="1" x14ac:dyDescent="0.3">
      <c r="A26" s="50">
        <v>21</v>
      </c>
      <c r="B26" s="37" t="s">
        <v>49</v>
      </c>
      <c r="C26" s="46"/>
      <c r="D26" s="47"/>
      <c r="E26" s="47"/>
      <c r="F26" s="113"/>
      <c r="G26" s="115"/>
    </row>
    <row r="27" spans="1:8" s="15" customFormat="1" ht="30.75" thickBot="1" x14ac:dyDescent="0.3">
      <c r="A27" s="53">
        <v>22</v>
      </c>
      <c r="B27" s="43" t="s">
        <v>40</v>
      </c>
      <c r="C27" s="40"/>
      <c r="D27" s="41"/>
      <c r="E27" s="41"/>
      <c r="F27" s="113"/>
      <c r="G27" s="115"/>
    </row>
    <row r="28" spans="1:8" s="15" customFormat="1" ht="30" thickBot="1" x14ac:dyDescent="0.3">
      <c r="A28" s="50">
        <v>23</v>
      </c>
      <c r="B28" s="38" t="s">
        <v>50</v>
      </c>
      <c r="C28" s="46"/>
      <c r="D28" s="47"/>
      <c r="E28" s="47"/>
      <c r="F28" s="113"/>
      <c r="G28" s="115"/>
    </row>
    <row r="29" spans="1:8" s="15" customFormat="1" ht="30" thickBot="1" x14ac:dyDescent="0.3">
      <c r="A29" s="53">
        <v>24</v>
      </c>
      <c r="B29" s="52" t="s">
        <v>51</v>
      </c>
      <c r="C29" s="40"/>
      <c r="D29" s="41"/>
      <c r="E29" s="41"/>
      <c r="F29" s="113"/>
      <c r="G29" s="115"/>
    </row>
    <row r="30" spans="1:8" ht="44.25" thickBot="1" x14ac:dyDescent="0.3">
      <c r="A30" s="50">
        <v>25</v>
      </c>
      <c r="B30" s="39" t="s">
        <v>41</v>
      </c>
      <c r="C30" s="46"/>
      <c r="D30" s="47"/>
      <c r="E30" s="47"/>
      <c r="F30" s="113"/>
      <c r="G30" s="115"/>
    </row>
    <row r="31" spans="1:8" ht="44.25" thickBot="1" x14ac:dyDescent="0.3">
      <c r="A31" s="53">
        <v>26</v>
      </c>
      <c r="B31" s="43" t="s">
        <v>46</v>
      </c>
      <c r="C31" s="40"/>
      <c r="D31" s="41"/>
      <c r="E31" s="41"/>
      <c r="F31" s="113"/>
      <c r="G31" s="115"/>
    </row>
    <row r="32" spans="1:8" ht="56.25" customHeight="1" thickBot="1" x14ac:dyDescent="0.3">
      <c r="A32" s="82">
        <v>27</v>
      </c>
      <c r="B32" s="83" t="s">
        <v>181</v>
      </c>
      <c r="C32" s="84"/>
      <c r="D32" s="85"/>
      <c r="E32" s="85"/>
      <c r="F32" s="113"/>
      <c r="G32" s="116"/>
      <c r="H32" s="26"/>
    </row>
    <row r="33" spans="1:7" ht="27" customHeight="1" x14ac:dyDescent="0.4">
      <c r="A33" s="229"/>
      <c r="B33" s="33"/>
      <c r="C33" s="33"/>
      <c r="D33" s="33"/>
      <c r="E33" s="33"/>
      <c r="F33" s="117">
        <f>SUM(F6:F32)</f>
        <v>0</v>
      </c>
      <c r="G33" s="230" t="s">
        <v>175</v>
      </c>
    </row>
    <row r="34" spans="1:7" ht="27" customHeight="1" thickBot="1" x14ac:dyDescent="0.3">
      <c r="A34" s="231"/>
      <c r="B34" s="81"/>
      <c r="C34" s="81"/>
      <c r="D34" s="80"/>
      <c r="E34" s="80"/>
      <c r="F34" s="118">
        <f>F33/81</f>
        <v>0</v>
      </c>
      <c r="G34" s="232"/>
    </row>
    <row r="35" spans="1:7" ht="35.1" customHeight="1" thickBot="1" x14ac:dyDescent="0.3">
      <c r="A35" s="86"/>
      <c r="B35" s="314" t="s">
        <v>39</v>
      </c>
      <c r="C35" s="314"/>
      <c r="D35" s="314"/>
      <c r="E35" s="314"/>
      <c r="F35" s="314"/>
      <c r="G35" s="315"/>
    </row>
    <row r="39" spans="1:7" ht="21" x14ac:dyDescent="0.35">
      <c r="A39" s="2"/>
      <c r="B39" s="3"/>
      <c r="C39" s="3"/>
      <c r="D39" s="3"/>
      <c r="E39" s="3"/>
      <c r="F39" s="3"/>
      <c r="G39" s="3"/>
    </row>
    <row r="40" spans="1:7" ht="21" x14ac:dyDescent="0.35">
      <c r="A40" s="2"/>
      <c r="B40" s="3"/>
      <c r="C40" s="3"/>
      <c r="D40" s="3"/>
      <c r="E40" s="3"/>
      <c r="F40" s="3"/>
      <c r="G40" s="3"/>
    </row>
    <row r="41" spans="1:7" ht="21" x14ac:dyDescent="0.35">
      <c r="A41" s="2"/>
      <c r="B41" s="3"/>
      <c r="C41" s="3"/>
      <c r="D41" s="3"/>
      <c r="E41" s="3"/>
      <c r="F41" s="3"/>
      <c r="G41" s="3"/>
    </row>
    <row r="42" spans="1:7" ht="21" x14ac:dyDescent="0.35">
      <c r="A42" s="2"/>
      <c r="B42" s="3"/>
      <c r="C42" s="3"/>
      <c r="D42" s="3"/>
      <c r="E42" s="3"/>
      <c r="F42" s="3"/>
      <c r="G42" s="3"/>
    </row>
    <row r="43" spans="1:7" ht="21" x14ac:dyDescent="0.35">
      <c r="A43" s="2"/>
      <c r="B43" s="3"/>
      <c r="C43" s="3"/>
      <c r="D43" s="3"/>
      <c r="E43" s="3"/>
      <c r="F43" s="3"/>
      <c r="G43" s="3"/>
    </row>
    <row r="44" spans="1:7" ht="21" x14ac:dyDescent="0.35">
      <c r="A44" s="2"/>
      <c r="B44" s="3"/>
      <c r="C44" s="3"/>
      <c r="D44" s="3"/>
      <c r="E44" s="3"/>
      <c r="F44" s="3"/>
      <c r="G44" s="3"/>
    </row>
    <row r="45" spans="1:7" ht="21" x14ac:dyDescent="0.35">
      <c r="A45" s="2"/>
      <c r="B45" s="3"/>
      <c r="C45" s="3"/>
      <c r="D45" s="3"/>
      <c r="E45" s="3"/>
      <c r="F45" s="3"/>
      <c r="G45" s="3"/>
    </row>
    <row r="46" spans="1:7" ht="21" x14ac:dyDescent="0.35">
      <c r="A46" s="2"/>
      <c r="B46" s="3"/>
      <c r="C46" s="3"/>
      <c r="D46" s="3"/>
      <c r="E46" s="3"/>
      <c r="F46" s="3"/>
      <c r="G46" s="3"/>
    </row>
    <row r="47" spans="1:7" ht="21" x14ac:dyDescent="0.35">
      <c r="A47" s="2"/>
      <c r="B47" s="3"/>
      <c r="C47" s="3"/>
      <c r="D47" s="3"/>
      <c r="E47" s="3"/>
      <c r="F47" s="3"/>
      <c r="G47" s="3"/>
    </row>
    <row r="48" spans="1:7" ht="21" x14ac:dyDescent="0.35">
      <c r="A48" s="2"/>
      <c r="B48" s="3"/>
      <c r="C48" s="3"/>
      <c r="D48" s="3"/>
      <c r="E48" s="3"/>
      <c r="F48" s="3"/>
      <c r="G48" s="3"/>
    </row>
    <row r="49" spans="1:7" ht="21" x14ac:dyDescent="0.35">
      <c r="A49" s="2"/>
      <c r="B49" s="3"/>
      <c r="C49" s="3"/>
      <c r="D49" s="3"/>
      <c r="E49" s="3"/>
      <c r="F49" s="3"/>
      <c r="G49" s="3"/>
    </row>
    <row r="50" spans="1:7" ht="21" x14ac:dyDescent="0.35">
      <c r="A50" s="2"/>
      <c r="B50" s="3"/>
      <c r="C50" s="3"/>
      <c r="D50" s="3"/>
      <c r="E50" s="3"/>
      <c r="F50" s="3"/>
      <c r="G50" s="3"/>
    </row>
    <row r="51" spans="1:7" ht="21" x14ac:dyDescent="0.35">
      <c r="A51" s="2"/>
      <c r="B51" s="3"/>
      <c r="C51" s="3"/>
      <c r="D51" s="3"/>
      <c r="E51" s="3"/>
      <c r="F51" s="3"/>
      <c r="G51" s="3"/>
    </row>
    <row r="52" spans="1:7" x14ac:dyDescent="0.25">
      <c r="A52" s="3"/>
      <c r="B52" s="3"/>
      <c r="C52" s="3"/>
      <c r="D52" s="3"/>
      <c r="E52" s="3"/>
      <c r="F52" s="3"/>
      <c r="G52" s="3"/>
    </row>
  </sheetData>
  <sheetProtection selectLockedCells="1"/>
  <mergeCells count="4">
    <mergeCell ref="B1:G1"/>
    <mergeCell ref="B3:G3"/>
    <mergeCell ref="B2:G2"/>
    <mergeCell ref="B35:G35"/>
  </mergeCells>
  <printOptions horizontalCentered="1" verticalCentered="1"/>
  <pageMargins left="0.2" right="0.2" top="0.25" bottom="0.25" header="0.3" footer="0.3"/>
  <pageSetup scale="6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Sheet1!$C$1:$C$2</xm:f>
          </x14:formula1>
          <xm:sqref>F6:F32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selection sqref="A1:G4"/>
    </sheetView>
  </sheetViews>
  <sheetFormatPr defaultRowHeight="15" x14ac:dyDescent="0.25"/>
  <cols>
    <col min="1" max="4" width="8.85546875" style="6"/>
  </cols>
  <sheetData>
    <row r="1" spans="1:7" x14ac:dyDescent="0.25">
      <c r="A1" s="6" t="s">
        <v>34</v>
      </c>
      <c r="B1" s="6">
        <v>3</v>
      </c>
      <c r="C1" s="6">
        <v>3</v>
      </c>
      <c r="D1" s="6" t="s">
        <v>216</v>
      </c>
      <c r="E1" s="6">
        <v>1</v>
      </c>
      <c r="F1" s="6">
        <v>15</v>
      </c>
      <c r="G1" s="4"/>
    </row>
    <row r="2" spans="1:7" x14ac:dyDescent="0.25">
      <c r="A2" s="6" t="s">
        <v>35</v>
      </c>
      <c r="B2" s="6">
        <v>2</v>
      </c>
      <c r="C2" s="6">
        <v>0</v>
      </c>
      <c r="D2" s="6" t="s">
        <v>217</v>
      </c>
      <c r="E2" s="6">
        <v>0</v>
      </c>
      <c r="F2" s="6">
        <v>0</v>
      </c>
      <c r="G2" s="4"/>
    </row>
    <row r="3" spans="1:7" x14ac:dyDescent="0.25">
      <c r="B3" s="6">
        <v>1</v>
      </c>
      <c r="E3" s="4"/>
      <c r="F3" s="4"/>
      <c r="G3" s="4"/>
    </row>
    <row r="4" spans="1:7" x14ac:dyDescent="0.25">
      <c r="B4" s="6">
        <v>0</v>
      </c>
      <c r="E4" s="4"/>
      <c r="F4" s="4"/>
      <c r="G4" s="4"/>
    </row>
  </sheetData>
  <sheetProtection algorithmName="SHA-512" hashValue="wvfKMpcvK0c5JPoLdhc139dtEepzaQ5Iu42RClUPPzXvpMHQ8/JqBlISpHGBQM1zjKG82wemVKPIx/nMDLYxrQ==" saltValue="MXZjFI50kRh4ZVBWuBKYVw==" spinCount="10000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Cover</vt:lpstr>
      <vt:lpstr>Section 1</vt:lpstr>
      <vt:lpstr>Section 2</vt:lpstr>
      <vt:lpstr>Sheet1</vt:lpstr>
      <vt:lpstr>'Section 1'!OLE_LINK1</vt:lpstr>
      <vt:lpstr>'Section 1'!Print_Area</vt:lpstr>
    </vt:vector>
  </TitlesOfParts>
  <Company>NMPED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Miller</dc:creator>
  <cp:lastModifiedBy>Debra Marquez</cp:lastModifiedBy>
  <cp:lastPrinted>2018-04-13T21:06:26Z</cp:lastPrinted>
  <dcterms:created xsi:type="dcterms:W3CDTF">2016-12-22T21:00:02Z</dcterms:created>
  <dcterms:modified xsi:type="dcterms:W3CDTF">2018-04-30T15:40:18Z</dcterms:modified>
</cp:coreProperties>
</file>