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R:\Program Support and Student Transportation Division\Instructional Material\2018 Adoption\96_Rubrics\Science drafts\FINAL Form F - Unlocked\"/>
    </mc:Choice>
  </mc:AlternateContent>
  <bookViews>
    <workbookView xWindow="285" yWindow="135" windowWidth="11460" windowHeight="4035"/>
  </bookViews>
  <sheets>
    <sheet name="Cover" sheetId="2" r:id="rId1"/>
    <sheet name="Section 1" sheetId="1" r:id="rId2"/>
    <sheet name="Section 2" sheetId="3" r:id="rId3"/>
    <sheet name="Sheet1" sheetId="4" r:id="rId4"/>
  </sheets>
  <externalReferences>
    <externalReference r:id="rId5"/>
  </externalReferences>
  <definedNames>
    <definedName name="_xlnm._FilterDatabase" localSheetId="1" hidden="1">'Section 1'!$A$1:$N$118</definedName>
    <definedName name="check">[1]Sheet2!$C$1:$C$2</definedName>
    <definedName name="OLE_LINK1" localSheetId="1">'Section 1'!$B$9</definedName>
    <definedName name="_xlnm.Print_Area" localSheetId="1">'Section 1'!$A$1:$J$118</definedName>
    <definedName name="Scores">[1]Sheet2!$A$1:$A$4</definedName>
  </definedNames>
  <calcPr calcId="162913"/>
</workbook>
</file>

<file path=xl/calcChain.xml><?xml version="1.0" encoding="utf-8"?>
<calcChain xmlns="http://schemas.openxmlformats.org/spreadsheetml/2006/main">
  <c r="I104" i="1" l="1"/>
  <c r="I110" i="1"/>
  <c r="I115" i="1"/>
  <c r="I99" i="1"/>
  <c r="I100" i="1"/>
  <c r="I101" i="1"/>
  <c r="I94" i="1"/>
  <c r="I93" i="1"/>
  <c r="I86" i="1"/>
  <c r="I80" i="1"/>
  <c r="I74" i="1"/>
  <c r="I73" i="1"/>
  <c r="I70" i="1"/>
  <c r="I69" i="1"/>
  <c r="I63" i="1"/>
  <c r="I62" i="1"/>
  <c r="I57" i="1"/>
  <c r="I40" i="1"/>
  <c r="I51" i="1"/>
  <c r="I50" i="1"/>
  <c r="I46" i="1"/>
  <c r="I45" i="1"/>
  <c r="I35" i="1"/>
  <c r="I34" i="1"/>
  <c r="I30" i="1"/>
  <c r="I29" i="1"/>
  <c r="I13" i="1"/>
  <c r="I20" i="1"/>
  <c r="I25" i="1"/>
  <c r="I88" i="1"/>
  <c r="I92" i="1"/>
  <c r="I91" i="1"/>
  <c r="I85" i="1"/>
  <c r="I84" i="1"/>
  <c r="I79" i="1"/>
  <c r="I78" i="1"/>
  <c r="I56" i="1"/>
  <c r="I55" i="1"/>
  <c r="I41" i="1"/>
  <c r="I39" i="1"/>
  <c r="I24" i="1"/>
  <c r="I23" i="1"/>
  <c r="I19" i="1"/>
  <c r="I18" i="1"/>
  <c r="I12" i="1"/>
  <c r="I11" i="1"/>
  <c r="I116" i="1" l="1"/>
  <c r="I117" i="1" s="1"/>
  <c r="F33" i="3"/>
  <c r="F34" i="3" s="1"/>
  <c r="B10" i="2" l="1"/>
  <c r="B11" i="2"/>
  <c r="C12" i="2" l="1"/>
  <c r="B12" i="2" l="1"/>
  <c r="B13" i="2" s="1"/>
</calcChain>
</file>

<file path=xl/sharedStrings.xml><?xml version="1.0" encoding="utf-8"?>
<sst xmlns="http://schemas.openxmlformats.org/spreadsheetml/2006/main" count="214" uniqueCount="193">
  <si>
    <t xml:space="preserve">Criteria # </t>
  </si>
  <si>
    <t>Occurrence 1</t>
  </si>
  <si>
    <t>Occurrence 2</t>
  </si>
  <si>
    <t>Occurrence 3</t>
  </si>
  <si>
    <t>SCORE</t>
  </si>
  <si>
    <t xml:space="preserve">Reviewer Comments </t>
  </si>
  <si>
    <t>Title of Student Edition:</t>
  </si>
  <si>
    <t>Title of Teacher Edition:</t>
  </si>
  <si>
    <t>SECTION</t>
  </si>
  <si>
    <t>REVIEWER TOTAL</t>
  </si>
  <si>
    <t>Section 1</t>
  </si>
  <si>
    <t>Section 2</t>
  </si>
  <si>
    <t>TOTAL SCORE</t>
  </si>
  <si>
    <t>Percent Score</t>
  </si>
  <si>
    <t>Reviewer Comments</t>
  </si>
  <si>
    <t>PUBLISHER / MATERIAL INFORMATION (TO BE COMPLETED BY PUBLISHER)</t>
  </si>
  <si>
    <t>Publisher / Imprint:</t>
  </si>
  <si>
    <t>Grade(s):</t>
  </si>
  <si>
    <t>Student Edition ISBN:</t>
  </si>
  <si>
    <t>Teacher Edition ISBN:</t>
  </si>
  <si>
    <t>Title of SE Workbook:</t>
  </si>
  <si>
    <t>SE Workbook ISBN:</t>
  </si>
  <si>
    <t>SCORING (TO BE COMPLETED BY REVIEWER AND FACILITATOR)</t>
  </si>
  <si>
    <t>Reviewer Number:</t>
  </si>
  <si>
    <t>Date:</t>
  </si>
  <si>
    <t>MAXIMUM POINTS</t>
  </si>
  <si>
    <t>FACILITATOR VERIFIED</t>
  </si>
  <si>
    <t>FINAL SCORE VERIFICATION (TO BE COMPLETED BY FACILITATOR)</t>
  </si>
  <si>
    <t>Verified 90% or Higher (Y/N)</t>
  </si>
  <si>
    <t>Facilitator Notes:    (enter comments below)</t>
  </si>
  <si>
    <t>Facilitator Name:</t>
  </si>
  <si>
    <t>Verified 89% or Lower  (Y/N)</t>
  </si>
  <si>
    <t>Criteria #</t>
  </si>
  <si>
    <t xml:space="preserve">SECTION 2: Other Relevant Criteria </t>
  </si>
  <si>
    <t>YES</t>
  </si>
  <si>
    <t>NO</t>
  </si>
  <si>
    <t xml:space="preserve">1st Citation </t>
  </si>
  <si>
    <t xml:space="preserve">2nd Citation </t>
  </si>
  <si>
    <t xml:space="preserve">3rd Citation </t>
  </si>
  <si>
    <t>Engineering Design:</t>
  </si>
  <si>
    <t>Section I Reviewer Notes:</t>
  </si>
  <si>
    <r>
      <rPr>
        <b/>
        <u/>
        <sz val="11"/>
        <color theme="1"/>
        <rFont val="Arial"/>
        <family val="2"/>
      </rPr>
      <t>Usability</t>
    </r>
    <r>
      <rPr>
        <b/>
        <sz val="11"/>
        <color theme="1"/>
        <rFont val="Arial"/>
        <family val="2"/>
      </rPr>
      <t xml:space="preserve">: </t>
    </r>
    <r>
      <rPr>
        <sz val="11"/>
        <color theme="1"/>
        <rFont val="Arial"/>
        <family val="2"/>
      </rPr>
      <t>Text sets (when applicable), laboratory, and other scientific materials are</t>
    </r>
    <r>
      <rPr>
        <b/>
        <sz val="11"/>
        <color theme="1"/>
        <rFont val="Arial"/>
        <family val="2"/>
      </rPr>
      <t xml:space="preserve"> readily accessible</t>
    </r>
    <r>
      <rPr>
        <sz val="11"/>
        <color theme="1"/>
        <rFont val="Arial"/>
        <family val="2"/>
      </rPr>
      <t xml:space="preserve"> through vendor packaging.</t>
    </r>
  </si>
  <si>
    <r>
      <rPr>
        <b/>
        <u/>
        <sz val="11"/>
        <color theme="1"/>
        <rFont val="Arial"/>
        <family val="2"/>
      </rPr>
      <t>Assessment</t>
    </r>
    <r>
      <rPr>
        <b/>
        <sz val="11"/>
        <color theme="1"/>
        <rFont val="Arial"/>
        <family val="2"/>
      </rPr>
      <t xml:space="preserve">: </t>
    </r>
    <r>
      <rPr>
        <sz val="11"/>
        <color theme="1"/>
        <rFont val="Arial"/>
        <family val="2"/>
      </rPr>
      <t>Scoring guidelines and rubrics</t>
    </r>
    <r>
      <rPr>
        <b/>
        <sz val="11"/>
        <color theme="1"/>
        <rFont val="Arial"/>
        <family val="2"/>
      </rPr>
      <t xml:space="preserve"> align</t>
    </r>
    <r>
      <rPr>
        <sz val="11"/>
        <color theme="1"/>
        <rFont val="Arial"/>
        <family val="2"/>
      </rPr>
      <t xml:space="preserve"> to performance expectations, and incorporate criteria that are specific, observable, and measurable.</t>
    </r>
  </si>
  <si>
    <r>
      <rPr>
        <b/>
        <u/>
        <sz val="11"/>
        <color theme="1"/>
        <rFont val="Arial"/>
        <family val="2"/>
      </rPr>
      <t>Disciplinary Literacy</t>
    </r>
    <r>
      <rPr>
        <b/>
        <sz val="11"/>
        <color theme="1"/>
        <rFont val="Arial"/>
        <family val="2"/>
      </rPr>
      <t xml:space="preserve">: </t>
    </r>
    <r>
      <rPr>
        <sz val="11"/>
        <color theme="1"/>
        <rFont val="Arial"/>
        <family val="2"/>
      </rPr>
      <t xml:space="preserve">Students have multiple opportunities to engage with </t>
    </r>
    <r>
      <rPr>
        <b/>
        <sz val="11"/>
        <color theme="1"/>
        <rFont val="Arial"/>
        <family val="2"/>
      </rPr>
      <t>authentic sources</t>
    </r>
    <r>
      <rPr>
        <sz val="11"/>
        <color theme="1"/>
        <rFont val="Arial"/>
        <family val="2"/>
      </rPr>
      <t xml:space="preserve"> that represent the language and style that is used and produced by scientists. Examples could include journal excerpts, authentic data, photographs, sections of lab reports, and media releases of current science research. [</t>
    </r>
    <r>
      <rPr>
        <i/>
        <sz val="11"/>
        <color theme="1"/>
        <rFont val="Arial"/>
        <family val="2"/>
      </rPr>
      <t>Frequency of engagement with authentic sources should increase in higher grade levels and courses.</t>
    </r>
    <r>
      <rPr>
        <sz val="11"/>
        <color theme="1"/>
        <rFont val="Arial"/>
        <family val="2"/>
      </rPr>
      <t>]</t>
    </r>
    <r>
      <rPr>
        <b/>
        <sz val="11"/>
        <color theme="1"/>
        <rFont val="Arial"/>
        <family val="2"/>
      </rPr>
      <t xml:space="preserve"> (Grades 4-12 only)</t>
    </r>
  </si>
  <si>
    <r>
      <rPr>
        <b/>
        <u/>
        <sz val="11"/>
        <color theme="1"/>
        <rFont val="Arial"/>
        <family val="2"/>
      </rPr>
      <t>Disciplinary Literacy</t>
    </r>
    <r>
      <rPr>
        <b/>
        <sz val="11"/>
        <color theme="1"/>
        <rFont val="Arial"/>
        <family val="2"/>
      </rPr>
      <t>:</t>
    </r>
    <r>
      <rPr>
        <sz val="11"/>
        <color theme="1"/>
        <rFont val="Arial"/>
        <family val="2"/>
      </rPr>
      <t xml:space="preserve"> Students regularly engage in </t>
    </r>
    <r>
      <rPr>
        <b/>
        <sz val="11"/>
        <color theme="1"/>
        <rFont val="Arial"/>
        <family val="2"/>
      </rPr>
      <t xml:space="preserve">speaking and writing </t>
    </r>
    <r>
      <rPr>
        <sz val="11"/>
        <color theme="1"/>
        <rFont val="Arial"/>
        <family val="2"/>
      </rPr>
      <t>about scientific phenomena and engineering solutions.</t>
    </r>
  </si>
  <si>
    <r>
      <rPr>
        <b/>
        <u/>
        <sz val="11"/>
        <color theme="1"/>
        <rFont val="Arial"/>
        <family val="2"/>
      </rPr>
      <t>Disciplinary Literacy</t>
    </r>
    <r>
      <rPr>
        <b/>
        <sz val="11"/>
        <color theme="1"/>
        <rFont val="Arial"/>
        <family val="2"/>
      </rPr>
      <t xml:space="preserve">: </t>
    </r>
    <r>
      <rPr>
        <sz val="11"/>
        <color theme="1"/>
        <rFont val="Arial"/>
        <family val="2"/>
      </rPr>
      <t xml:space="preserve">Materials address the necessity of using </t>
    </r>
    <r>
      <rPr>
        <b/>
        <sz val="11"/>
        <color theme="1"/>
        <rFont val="Arial"/>
        <family val="2"/>
      </rPr>
      <t>scientific evidence</t>
    </r>
    <r>
      <rPr>
        <sz val="11"/>
        <color theme="1"/>
        <rFont val="Arial"/>
        <family val="2"/>
      </rPr>
      <t xml:space="preserve"> to support scientific ideas.</t>
    </r>
  </si>
  <si>
    <r>
      <rPr>
        <b/>
        <u/>
        <sz val="11"/>
        <color theme="1"/>
        <rFont val="Arial"/>
        <family val="2"/>
      </rPr>
      <t>Disciplinary Literacy</t>
    </r>
    <r>
      <rPr>
        <b/>
        <sz val="11"/>
        <color theme="1"/>
        <rFont val="Arial"/>
        <family val="2"/>
      </rPr>
      <t xml:space="preserve">: </t>
    </r>
    <r>
      <rPr>
        <sz val="11"/>
        <color theme="1"/>
        <rFont val="Arial"/>
        <family val="2"/>
      </rPr>
      <t>Materials provide a coherent sequence of authentic science sources that build scientific</t>
    </r>
    <r>
      <rPr>
        <b/>
        <sz val="11"/>
        <color theme="1"/>
        <rFont val="Arial"/>
        <family val="2"/>
      </rPr>
      <t xml:space="preserve"> vocabulary</t>
    </r>
    <r>
      <rPr>
        <sz val="11"/>
        <color theme="1"/>
        <rFont val="Arial"/>
        <family val="2"/>
      </rPr>
      <t xml:space="preserve"> and knowledge over the course of study. Vocabulary is addressed as needed in the materials but not taught in isolation of deeper scientific learning.</t>
    </r>
  </si>
  <si>
    <r>
      <rPr>
        <b/>
        <u/>
        <sz val="11"/>
        <color theme="1"/>
        <rFont val="Arial"/>
        <family val="2"/>
      </rPr>
      <t>Assessment</t>
    </r>
    <r>
      <rPr>
        <b/>
        <sz val="11"/>
        <color theme="1"/>
        <rFont val="Arial"/>
        <family val="2"/>
      </rPr>
      <t>: Multiple types</t>
    </r>
    <r>
      <rPr>
        <sz val="11"/>
        <color theme="1"/>
        <rFont val="Arial"/>
        <family val="2"/>
      </rPr>
      <t xml:space="preserve"> of formative and summative assessments (performance-based tasks, questions, research, investigations, projects, etc.) are embedded into content materials and assess the learning targets.</t>
    </r>
  </si>
  <si>
    <r>
      <rPr>
        <b/>
        <u/>
        <sz val="11"/>
        <color theme="1"/>
        <rFont val="Arial"/>
        <family val="2"/>
      </rPr>
      <t>Usability</t>
    </r>
    <r>
      <rPr>
        <b/>
        <sz val="11"/>
        <color theme="1"/>
        <rFont val="Arial"/>
        <family val="2"/>
      </rPr>
      <t>:</t>
    </r>
    <r>
      <rPr>
        <sz val="11"/>
        <color theme="1"/>
        <rFont val="Arial"/>
        <family val="2"/>
      </rPr>
      <t xml:space="preserve"> Materials help students build an understanding of standard operating procedures in a science laboratory and include </t>
    </r>
    <r>
      <rPr>
        <b/>
        <sz val="11"/>
        <color theme="1"/>
        <rFont val="Arial"/>
        <family val="2"/>
      </rPr>
      <t>safety</t>
    </r>
    <r>
      <rPr>
        <sz val="11"/>
        <color theme="1"/>
        <rFont val="Arial"/>
        <family val="2"/>
      </rPr>
      <t xml:space="preserve"> guidelines, procedures, and equipment. Science classroom and laboratory safety guidelines are embedded.</t>
    </r>
  </si>
  <si>
    <r>
      <rPr>
        <b/>
        <u/>
        <sz val="11"/>
        <color theme="1"/>
        <rFont val="Arial"/>
        <family val="2"/>
      </rPr>
      <t>Usability</t>
    </r>
    <r>
      <rPr>
        <b/>
        <sz val="11"/>
        <color theme="1"/>
        <rFont val="Arial"/>
        <family val="2"/>
      </rPr>
      <t xml:space="preserve">: </t>
    </r>
    <r>
      <rPr>
        <sz val="11"/>
        <color theme="1"/>
        <rFont val="Arial"/>
        <family val="2"/>
      </rPr>
      <t xml:space="preserve">The total amount of content is </t>
    </r>
    <r>
      <rPr>
        <b/>
        <sz val="11"/>
        <color theme="1"/>
        <rFont val="Arial"/>
        <family val="2"/>
      </rPr>
      <t>viable</t>
    </r>
    <r>
      <rPr>
        <sz val="11"/>
        <color theme="1"/>
        <rFont val="Arial"/>
        <family val="2"/>
      </rPr>
      <t xml:space="preserve"> for a schoolyear and grade level appropriate.
</t>
    </r>
  </si>
  <si>
    <r>
      <rPr>
        <b/>
        <u/>
        <sz val="11"/>
        <color theme="1"/>
        <rFont val="Arial"/>
        <family val="2"/>
      </rPr>
      <t>Scaffolding and Support</t>
    </r>
    <r>
      <rPr>
        <b/>
        <sz val="11"/>
        <color theme="1"/>
        <rFont val="Arial"/>
        <family val="2"/>
      </rPr>
      <t xml:space="preserve">: </t>
    </r>
    <r>
      <rPr>
        <sz val="11"/>
        <color theme="1"/>
        <rFont val="Arial"/>
        <family val="2"/>
      </rPr>
      <t>The materials provide</t>
    </r>
    <r>
      <rPr>
        <b/>
        <sz val="11"/>
        <color theme="1"/>
        <rFont val="Arial"/>
        <family val="2"/>
      </rPr>
      <t xml:space="preserve"> instructional strategies</t>
    </r>
    <r>
      <rPr>
        <sz val="11"/>
        <color theme="1"/>
        <rFont val="Arial"/>
        <family val="2"/>
      </rPr>
      <t>, resources, and language development support for English language learners (sheltered instruction.)</t>
    </r>
  </si>
  <si>
    <r>
      <rPr>
        <b/>
        <u/>
        <sz val="11"/>
        <color theme="1"/>
        <rFont val="Arial"/>
        <family val="2"/>
      </rPr>
      <t>Usability</t>
    </r>
    <r>
      <rPr>
        <b/>
        <sz val="11"/>
        <color theme="1"/>
        <rFont val="Arial"/>
        <family val="2"/>
      </rPr>
      <t xml:space="preserve">: </t>
    </r>
    <r>
      <rPr>
        <sz val="11"/>
        <color theme="1"/>
        <rFont val="Arial"/>
        <family val="2"/>
      </rPr>
      <t xml:space="preserve">Materials provide a variety of cultural </t>
    </r>
    <r>
      <rPr>
        <b/>
        <sz val="11"/>
        <color theme="1"/>
        <rFont val="Arial"/>
        <family val="2"/>
      </rPr>
      <t>perspectives</t>
    </r>
    <r>
      <rPr>
        <sz val="11"/>
        <color theme="1"/>
        <rFont val="Arial"/>
        <family val="2"/>
      </rPr>
      <t xml:space="preserve"> used within the lesson content to account for various cultural/background experiences.</t>
    </r>
  </si>
  <si>
    <r>
      <rPr>
        <b/>
        <u/>
        <sz val="11"/>
        <color theme="1"/>
        <rFont val="Arial"/>
        <family val="2"/>
      </rPr>
      <t>Usability</t>
    </r>
    <r>
      <rPr>
        <b/>
        <sz val="11"/>
        <color theme="1"/>
        <rFont val="Arial"/>
        <family val="2"/>
      </rPr>
      <t xml:space="preserve">: </t>
    </r>
    <r>
      <rPr>
        <sz val="11"/>
        <color theme="1"/>
        <rFont val="Arial"/>
        <family val="2"/>
      </rPr>
      <t xml:space="preserve">Materials include teacher </t>
    </r>
    <r>
      <rPr>
        <b/>
        <sz val="11"/>
        <color theme="1"/>
        <rFont val="Arial"/>
        <family val="2"/>
      </rPr>
      <t>guidance</t>
    </r>
    <r>
      <rPr>
        <sz val="11"/>
        <color theme="1"/>
        <rFont val="Arial"/>
        <family val="2"/>
      </rPr>
      <t xml:space="preserve"> for the mindful use of embedded technology to support and enhance student learning.</t>
    </r>
  </si>
  <si>
    <r>
      <rPr>
        <b/>
        <u/>
        <sz val="11"/>
        <color theme="1"/>
        <rFont val="Arial"/>
        <family val="2"/>
      </rPr>
      <t>Usability</t>
    </r>
    <r>
      <rPr>
        <b/>
        <sz val="11"/>
        <color theme="1"/>
        <rFont val="Arial"/>
        <family val="2"/>
      </rPr>
      <t xml:space="preserve">: </t>
    </r>
    <r>
      <rPr>
        <sz val="11"/>
        <color theme="1"/>
        <rFont val="Arial"/>
        <family val="2"/>
      </rPr>
      <t>Materials provide pictorials, graphics and illustrations that represent diversity of cultures, race, color, creed, national origin, age, gender, language or disability.</t>
    </r>
  </si>
  <si>
    <r>
      <rPr>
        <b/>
        <u/>
        <sz val="11"/>
        <color theme="1"/>
        <rFont val="Arial"/>
        <family val="2"/>
      </rPr>
      <t>Equity</t>
    </r>
    <r>
      <rPr>
        <b/>
        <sz val="11"/>
        <color theme="1"/>
        <rFont val="Arial"/>
        <family val="2"/>
      </rPr>
      <t xml:space="preserve">: </t>
    </r>
    <r>
      <rPr>
        <sz val="11"/>
        <color theme="1"/>
        <rFont val="Arial"/>
        <family val="2"/>
      </rPr>
      <t xml:space="preserve">Materials are </t>
    </r>
    <r>
      <rPr>
        <b/>
        <sz val="11"/>
        <color theme="1"/>
        <rFont val="Arial"/>
        <family val="2"/>
      </rPr>
      <t>authentic</t>
    </r>
    <r>
      <rPr>
        <sz val="11"/>
        <color theme="1"/>
        <rFont val="Arial"/>
        <family val="2"/>
      </rPr>
      <t xml:space="preserve"> to the discipline of science, diverse in text type (graphs, data tables, articles, etc.) and free of bias regarding issues such as race, gender, religion, environment, business, industry, political orientation, careers and career choices.</t>
    </r>
  </si>
  <si>
    <r>
      <rPr>
        <b/>
        <u/>
        <sz val="11"/>
        <color theme="1"/>
        <rFont val="Arial"/>
        <family val="2"/>
      </rPr>
      <t>Technology</t>
    </r>
    <r>
      <rPr>
        <b/>
        <sz val="11"/>
        <color theme="1"/>
        <rFont val="Arial"/>
        <family val="2"/>
      </rPr>
      <t xml:space="preserve">: </t>
    </r>
    <r>
      <rPr>
        <sz val="11"/>
        <color theme="1"/>
        <rFont val="Arial"/>
        <family val="2"/>
      </rPr>
      <t xml:space="preserve">Materials integrate </t>
    </r>
    <r>
      <rPr>
        <b/>
        <sz val="11"/>
        <color theme="1"/>
        <rFont val="Arial"/>
        <family val="2"/>
      </rPr>
      <t>technology</t>
    </r>
    <r>
      <rPr>
        <sz val="11"/>
        <color theme="1"/>
        <rFont val="Arial"/>
        <family val="2"/>
      </rPr>
      <t xml:space="preserve"> in ways that engage students, are user-friendly and support student learning.</t>
    </r>
  </si>
  <si>
    <r>
      <rPr>
        <b/>
        <sz val="11"/>
        <color theme="1"/>
        <rFont val="Arial"/>
        <family val="2"/>
      </rPr>
      <t xml:space="preserve">ETS1.A: Defining and Delimiting Engineering Problems
</t>
    </r>
    <r>
      <rPr>
        <sz val="11"/>
        <color theme="1"/>
        <rFont val="Arial"/>
        <family val="2"/>
      </rPr>
      <t>▪  The more precisely a design task’s criteria and constraints can be defined, the more likely it is that the designed solution will be successful. Specification of constraints includes consideration of scientific principles and other relevant knowledge that are likely to limit possible solutions. (MS-ETS1-1)</t>
    </r>
  </si>
  <si>
    <r>
      <t xml:space="preserve">Asking Questions and Defining Problems
</t>
    </r>
    <r>
      <rPr>
        <i/>
        <sz val="11"/>
        <color theme="1"/>
        <rFont val="Arial"/>
        <family val="2"/>
      </rPr>
      <t>Asking questions and defining problems in grades 6–8 builds on grades K–5 experiences and progresses to specifying relationships between variables, and clarifying arguments and models.</t>
    </r>
    <r>
      <rPr>
        <b/>
        <sz val="11"/>
        <color theme="1"/>
        <rFont val="Arial"/>
        <family val="2"/>
      </rPr>
      <t xml:space="preserve">
</t>
    </r>
    <r>
      <rPr>
        <sz val="11"/>
        <color theme="1"/>
        <rFont val="Arial"/>
        <family val="2"/>
      </rPr>
      <t>▪  Define a design problem that can be solved through the development of an object, tool, process or system and includes multiple criteria and constraints, including scientific knowledge that may limit possible solutions. (MS-ETS1-1)</t>
    </r>
  </si>
  <si>
    <r>
      <rPr>
        <b/>
        <sz val="11"/>
        <color theme="1"/>
        <rFont val="Arial"/>
        <family val="2"/>
      </rPr>
      <t xml:space="preserve">Influence of Science, Engineering, and Technology on Society and the Natural World
</t>
    </r>
    <r>
      <rPr>
        <sz val="11"/>
        <color theme="1"/>
        <rFont val="Arial"/>
        <family val="2"/>
      </rPr>
      <t>▪  All human activity draws on natural resources and has both short and long-term consequences, positive as well as negative, for the health of people and the natural environment. (MS- ETS1-1)</t>
    </r>
  </si>
  <si>
    <t>MS-ETS1-2. Evaluate competing design solutions using a systematic process to determine how well they meet the criteria and constraints of the problem.</t>
  </si>
  <si>
    <r>
      <rPr>
        <b/>
        <sz val="11"/>
        <color theme="1"/>
        <rFont val="Arial"/>
        <family val="2"/>
      </rPr>
      <t>ETS1.B: Developing Possible Solutions</t>
    </r>
    <r>
      <rPr>
        <sz val="11"/>
        <color theme="1"/>
        <rFont val="Arial"/>
        <family val="2"/>
      </rPr>
      <t xml:space="preserve">
▪  There are systematic processes for evaluating solutions with respect to how well they meet the criteria and constraints of a problem. (MS-ETS1-2)</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</si>
  <si>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6–8 builds on K–5 experiences and progresses to constructing a convincing argument that supports or refutes claims for either explanations or solutions about the natural and designed world.</t>
    </r>
    <r>
      <rPr>
        <sz val="11"/>
        <color theme="1"/>
        <rFont val="Arial"/>
        <family val="2"/>
      </rPr>
      <t xml:space="preserve">
▪  Evaluate competing design solutions based on jointly developed and agreed-upon design criteria. (MS-ETS1-2)</t>
    </r>
  </si>
  <si>
    <r>
      <rPr>
        <b/>
        <sz val="11"/>
        <color theme="1"/>
        <rFont val="Arial"/>
        <family val="2"/>
      </rPr>
      <t>Influence of Science, Engineering, and Technology on Society and the Natural World</t>
    </r>
    <r>
      <rPr>
        <sz val="11"/>
        <color theme="1"/>
        <rFont val="Arial"/>
        <family val="2"/>
      </rPr>
      <t xml:space="preserve">
▪  The uses of technologies and limitations on their use are driven by individual or societal needs, desires, and values; by the findings of scientific research; and
by differences in such factors as climate, natural resources, and economic conditions. (MS-ETS1-1)</t>
    </r>
  </si>
  <si>
    <t>MS-ETS1-4. Develop a model to generate data for iterative testing and modification of a proposed object, tool, or process such that an optimal design can be achieved.</t>
  </si>
  <si>
    <r>
      <rPr>
        <b/>
        <sz val="11"/>
        <color theme="1"/>
        <rFont val="Arial"/>
        <family val="2"/>
      </rPr>
      <t>ETS1.B: Developing Possible Solutions</t>
    </r>
    <r>
      <rPr>
        <sz val="11"/>
        <color theme="1"/>
        <rFont val="Arial"/>
        <family val="2"/>
      </rPr>
      <t xml:space="preserve">
▪  There are systematic processes for evaluating solutions with respect to how well they meet the criteria and constraints of a problem. (MS-ETS1-3)</t>
    </r>
  </si>
  <si>
    <r>
      <rPr>
        <b/>
        <sz val="11"/>
        <color theme="1"/>
        <rFont val="Arial"/>
        <family val="2"/>
      </rPr>
      <t>ETS1.B: Developing Possible Solutions</t>
    </r>
    <r>
      <rPr>
        <sz val="11"/>
        <color theme="1"/>
        <rFont val="Arial"/>
        <family val="2"/>
      </rPr>
      <t xml:space="preserve">
▪  Sometimes parts of different solutions can be combined to create a solution that is better than any of its predecessors. (MS-ETS1-3)</t>
    </r>
  </si>
  <si>
    <r>
      <rPr>
        <b/>
        <sz val="11"/>
        <color theme="1"/>
        <rFont val="Arial"/>
        <family val="2"/>
      </rPr>
      <t>ETS1.B: Developing Possible Solutions</t>
    </r>
    <r>
      <rPr>
        <sz val="11"/>
        <color theme="1"/>
        <rFont val="Arial"/>
        <family val="2"/>
      </rPr>
      <t xml:space="preserve">
▪  A solution needs to be tested, and then modified on the basis of the test results, in order to improve it. (MS-ETS1-4)</t>
    </r>
  </si>
  <si>
    <r>
      <rPr>
        <b/>
        <sz val="11"/>
        <color theme="1"/>
        <rFont val="Arial"/>
        <family val="2"/>
      </rPr>
      <t>ETS1.B: Developing Possible Solutions</t>
    </r>
    <r>
      <rPr>
        <sz val="11"/>
        <color theme="1"/>
        <rFont val="Arial"/>
        <family val="2"/>
      </rPr>
      <t xml:space="preserve">
▪  Models of all kinds are important for testing solutions. (MS- ETS1-4)</t>
    </r>
  </si>
  <si>
    <r>
      <rPr>
        <b/>
        <sz val="11"/>
        <color theme="1"/>
        <rFont val="Arial"/>
        <family val="2"/>
      </rPr>
      <t>ETS1.C: Optimizing the Design Solution</t>
    </r>
    <r>
      <rPr>
        <sz val="11"/>
        <color theme="1"/>
        <rFont val="Arial"/>
        <family val="2"/>
      </rPr>
      <t xml:space="preserve">
▪  The iterative process of testing the most promising solutions and modifying what is proposed on the basis of the test results leads to greater refinement and ultimately to an optimal solution. (MS-ETS1-4)</t>
    </r>
  </si>
  <si>
    <r>
      <rPr>
        <b/>
        <sz val="11"/>
        <color theme="1"/>
        <rFont val="Arial"/>
        <family val="2"/>
      </rPr>
      <t>ETS1.C: Optimizing the Design Solution</t>
    </r>
    <r>
      <rPr>
        <sz val="11"/>
        <color theme="1"/>
        <rFont val="Arial"/>
        <family val="2"/>
      </rPr>
      <t xml:space="preserve">
▪  Although one design may not perform the best across all tests, identifying the characteristics of the design that performed the best in each test can provide useful information for the redesign process—that is, some of those characteristics may be incorporated into the new design. (MS-ETS1-3)</t>
    </r>
  </si>
  <si>
    <r>
      <rPr>
        <b/>
        <sz val="11"/>
        <color theme="1"/>
        <rFont val="Arial"/>
        <family val="2"/>
      </rPr>
      <t>Analyzing and Interpreting Data</t>
    </r>
    <r>
      <rPr>
        <sz val="11"/>
        <color theme="1"/>
        <rFont val="Arial"/>
        <family val="2"/>
      </rPr>
      <t xml:space="preserve">
</t>
    </r>
    <r>
      <rPr>
        <i/>
        <sz val="11"/>
        <color theme="1"/>
        <rFont val="Arial"/>
        <family val="2"/>
      </rPr>
      <t>Analyzing data in 6–8 builds on K–5 experiences and progresses to extending quantitative analysis to investigations, distinguishing between correlation and causation, and basic statistical techniques of data and error analysis.</t>
    </r>
    <r>
      <rPr>
        <sz val="11"/>
        <color theme="1"/>
        <rFont val="Arial"/>
        <family val="2"/>
      </rPr>
      <t xml:space="preserve">
▪  Analyze and interpret data to determine similarities and differences in findings. (MS-ETS1-3)</t>
    </r>
  </si>
  <si>
    <r>
      <rPr>
        <b/>
        <sz val="11"/>
        <color theme="1"/>
        <rFont val="Arial"/>
        <family val="2"/>
      </rPr>
      <t>Developing and Using Models</t>
    </r>
    <r>
      <rPr>
        <sz val="11"/>
        <color theme="1"/>
        <rFont val="Arial"/>
        <family val="2"/>
      </rPr>
      <t xml:space="preserve">
</t>
    </r>
    <r>
      <rPr>
        <i/>
        <sz val="11"/>
        <color theme="1"/>
        <rFont val="Arial"/>
        <family val="2"/>
      </rPr>
      <t>Modeling in 6–8 builds on K–5 experiences and progresses to developing, using, and revising models to describe, test, and predict more abstract phenomena and design systems.</t>
    </r>
    <r>
      <rPr>
        <sz val="11"/>
        <color theme="1"/>
        <rFont val="Arial"/>
        <family val="2"/>
      </rPr>
      <t xml:space="preserve">
▪  Develop a model to generate data to test ideas about designed systems, including those representing inputs and outputs. (MS-ETS1-4)</t>
    </r>
  </si>
  <si>
    <t>Space Systems:</t>
  </si>
  <si>
    <t>MS-ESS1-1: Develop and use a model of the Earth-sun-moon system to describe the cyclic patterns of lunar phases, eclipses of the sun and moon, and seasons.</t>
  </si>
  <si>
    <t>MS-ESS1-2: Develop and use a model to describe the role of gravity in the motions within galaxies and the solar system.</t>
  </si>
  <si>
    <t>MS-ESS1-3: Analyze and interpret data to determine scale properties of objects in the solar system.</t>
  </si>
  <si>
    <r>
      <t xml:space="preserve">ESS1.A: The Universe and Its Stars
</t>
    </r>
    <r>
      <rPr>
        <sz val="11"/>
        <color theme="1"/>
        <rFont val="Arial"/>
        <family val="2"/>
      </rPr>
      <t>▪  Patterns of the apparent motion of the sun, the moon, and stars in the sky can be observed, described, predicted, and explained with models. (MS-ESS1-1)</t>
    </r>
  </si>
  <si>
    <r>
      <t xml:space="preserve">ESS1.B: Earth and the Solar System
</t>
    </r>
    <r>
      <rPr>
        <sz val="11"/>
        <color theme="1"/>
        <rFont val="Arial"/>
        <family val="2"/>
      </rPr>
      <t>▪  This model of the solar system can explain eclipses of the sun and the moon. Earth’s spin axis is fixed in direction over the short-term but tilted relative to its orbit around the sun. The seasons are a result of that tilt and are caused by the differential intensity of sunlight on different areas of Earth across the year. (MS-ESS1-1)</t>
    </r>
  </si>
  <si>
    <r>
      <rPr>
        <b/>
        <sz val="11"/>
        <color theme="1"/>
        <rFont val="Arial"/>
        <family val="2"/>
      </rPr>
      <t>ESS1.B: Earth and the Solar System</t>
    </r>
    <r>
      <rPr>
        <sz val="11"/>
        <color theme="1"/>
        <rFont val="Arial"/>
        <family val="2"/>
      </rPr>
      <t xml:space="preserve">
▪  The solar system consists of the sun and a collection of objects, including planets, their moons, and asteroids that are held in orbit around the sun by its gravitational pull on them. (MS-ESS1-2)</t>
    </r>
  </si>
  <si>
    <r>
      <rPr>
        <b/>
        <sz val="11"/>
        <color theme="1"/>
        <rFont val="Arial"/>
        <family val="2"/>
      </rPr>
      <t>ESS1.B: Earth and the Solar System</t>
    </r>
    <r>
      <rPr>
        <sz val="11"/>
        <color theme="1"/>
        <rFont val="Arial"/>
        <family val="2"/>
      </rPr>
      <t xml:space="preserve">
▪  The solar system appears to have formed from a disk of dust and gas, drawn together by gravity. (MS-ESS1-2)</t>
    </r>
  </si>
  <si>
    <r>
      <rPr>
        <b/>
        <sz val="11"/>
        <color theme="1"/>
        <rFont val="Arial"/>
        <family val="2"/>
      </rPr>
      <t>ESS1.B: Earth and the Solar System</t>
    </r>
    <r>
      <rPr>
        <sz val="11"/>
        <color theme="1"/>
        <rFont val="Arial"/>
        <family val="2"/>
      </rPr>
      <t xml:space="preserve">
▪  The solar system consists of the sun and a collection of objects, including planets, their moons, and asteroids that are held in orbit around the sun by its gravitational pull on them. (MS-ESS1-3)</t>
    </r>
  </si>
  <si>
    <r>
      <rPr>
        <b/>
        <sz val="11"/>
        <color theme="1"/>
        <rFont val="Arial"/>
        <family val="2"/>
      </rPr>
      <t>ESS1.A: The Universe and Its Stars</t>
    </r>
    <r>
      <rPr>
        <sz val="11"/>
        <color theme="1"/>
        <rFont val="Arial"/>
        <family val="2"/>
      </rPr>
      <t xml:space="preserve">
▪  Earth and its solar system are part of the Milky Way galaxy, which is one of many galaxies in the universe. (MS-ESS1-2)</t>
    </r>
  </si>
  <si>
    <r>
      <rPr>
        <b/>
        <sz val="11"/>
        <color theme="1"/>
        <rFont val="Arial"/>
        <family val="2"/>
      </rPr>
      <t>Patterns</t>
    </r>
    <r>
      <rPr>
        <sz val="11"/>
        <color theme="1"/>
        <rFont val="Arial"/>
        <family val="2"/>
      </rPr>
      <t xml:space="preserve">
▪  Patterns can be used to identify cause and effect relationships. (MS-ESS1-1)</t>
    </r>
  </si>
  <si>
    <r>
      <rPr>
        <b/>
        <sz val="11"/>
        <color theme="1"/>
        <rFont val="Arial"/>
        <family val="2"/>
      </rPr>
      <t>Systems and System Models</t>
    </r>
    <r>
      <rPr>
        <sz val="11"/>
        <color theme="1"/>
        <rFont val="Arial"/>
        <family val="2"/>
      </rPr>
      <t xml:space="preserve">
▪  Models can be used to represent systems and their interactions. (MS-ESS1-2)</t>
    </r>
  </si>
  <si>
    <r>
      <rPr>
        <b/>
        <sz val="11"/>
        <color theme="1"/>
        <rFont val="Arial"/>
        <family val="2"/>
      </rPr>
      <t>Scale, Proportion, and Quantity</t>
    </r>
    <r>
      <rPr>
        <sz val="11"/>
        <color theme="1"/>
        <rFont val="Arial"/>
        <family val="2"/>
      </rPr>
      <t xml:space="preserve">
▪  Time, space, and energy phenomena can be observed at various scales using models to study systems that are too large or too small. (MS-ESS1-3)</t>
    </r>
  </si>
  <si>
    <r>
      <rPr>
        <b/>
        <sz val="11"/>
        <color theme="1"/>
        <rFont val="Arial"/>
        <family val="2"/>
      </rPr>
      <t>Analyzing and Interpreting Data</t>
    </r>
    <r>
      <rPr>
        <sz val="11"/>
        <color theme="1"/>
        <rFont val="Arial"/>
        <family val="2"/>
      </rPr>
      <t xml:space="preserve">
</t>
    </r>
    <r>
      <rPr>
        <i/>
        <sz val="11"/>
        <color theme="1"/>
        <rFont val="Arial"/>
        <family val="2"/>
      </rPr>
      <t>Analyzing data in 6–8 builds on K–5 experiences and progresses to extending quantitative analysis to investigations, distinguishing between correlation and causation, and basic statistical techniques of data and error analysis.</t>
    </r>
    <r>
      <rPr>
        <sz val="11"/>
        <color theme="1"/>
        <rFont val="Arial"/>
        <family val="2"/>
      </rPr>
      <t xml:space="preserve">
▪  Analyze and interpret data to determine similarities and differences in findings. (MS-ESS1-3)</t>
    </r>
  </si>
  <si>
    <r>
      <rPr>
        <b/>
        <sz val="11"/>
        <color theme="1"/>
        <rFont val="Arial"/>
        <family val="2"/>
      </rPr>
      <t>Developing and Using Models</t>
    </r>
    <r>
      <rPr>
        <sz val="11"/>
        <color theme="1"/>
        <rFont val="Arial"/>
        <family val="2"/>
      </rPr>
      <t xml:space="preserve">
</t>
    </r>
    <r>
      <rPr>
        <i/>
        <sz val="11"/>
        <color theme="1"/>
        <rFont val="Arial"/>
        <family val="2"/>
      </rPr>
      <t>Modeling in 6–8 builds on K–5 experiences and progresses to developing, using, and revising models to describe, test, and predict more abstract phenomena and design systems.</t>
    </r>
    <r>
      <rPr>
        <sz val="11"/>
        <color theme="1"/>
        <rFont val="Arial"/>
        <family val="2"/>
      </rPr>
      <t xml:space="preserve">
▪  Develop and use a model to describe phenomena. (MS-ESS1-2)</t>
    </r>
  </si>
  <si>
    <r>
      <rPr>
        <b/>
        <sz val="11"/>
        <color theme="1"/>
        <rFont val="Arial"/>
        <family val="2"/>
      </rPr>
      <t>Developing and Using Models</t>
    </r>
    <r>
      <rPr>
        <sz val="11"/>
        <color theme="1"/>
        <rFont val="Arial"/>
        <family val="2"/>
      </rPr>
      <t xml:space="preserve">
</t>
    </r>
    <r>
      <rPr>
        <i/>
        <sz val="11"/>
        <color theme="1"/>
        <rFont val="Arial"/>
        <family val="2"/>
      </rPr>
      <t>Modeling in 6–8 builds on K–5 experiences and progresses to developing, using, and revising models to describe, test, and predict more abstract phenomena and design systems.</t>
    </r>
    <r>
      <rPr>
        <sz val="11"/>
        <color theme="1"/>
        <rFont val="Arial"/>
        <family val="2"/>
      </rPr>
      <t xml:space="preserve">
▪  Develop and use a model to describe phenomena. (MS-ESS1-1)</t>
    </r>
  </si>
  <si>
    <t>History of Earth:</t>
  </si>
  <si>
    <r>
      <rPr>
        <b/>
        <sz val="11"/>
        <color theme="1"/>
        <rFont val="Arial"/>
        <family val="2"/>
      </rPr>
      <t>ESS1.C: The History of Planet Earth</t>
    </r>
    <r>
      <rPr>
        <sz val="11"/>
        <color theme="1"/>
        <rFont val="Arial"/>
        <family val="2"/>
      </rPr>
      <t xml:space="preserve">
▪  The geologic time scale interpreted from rock strata provides a way to organize Earth’s history. Analyses of rock strata and the fossil record provide only relative dates, not an absolute scale. (MS-ESS1-4)</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</si>
  <si>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6–8 builds on K–5 experiences and progresses to include constructing explanations and designing solutions supported by multiple sources of evidence consistent with scientific ideas, principles, and theories.</t>
    </r>
    <r>
      <rPr>
        <sz val="11"/>
        <color theme="1"/>
        <rFont val="Arial"/>
        <family val="2"/>
      </rPr>
      <t xml:space="preserve">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future.(MS-ESS2-2)</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</si>
  <si>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6–8 builds on K–5 experiences and progresses to include constructing explanations and designing solutions supported by multiple sources of evidence consistent with scientific ideas, principles, and theories.</t>
    </r>
    <r>
      <rPr>
        <sz val="11"/>
        <color theme="1"/>
        <rFont val="Arial"/>
        <family val="2"/>
      </rPr>
      <t xml:space="preserve">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 (MS- ESS1-4)</t>
    </r>
  </si>
  <si>
    <r>
      <rPr>
        <b/>
        <sz val="11"/>
        <color theme="1"/>
        <rFont val="Arial"/>
        <family val="2"/>
      </rPr>
      <t>Scale Proportion and Quantity</t>
    </r>
    <r>
      <rPr>
        <sz val="11"/>
        <color theme="1"/>
        <rFont val="Arial"/>
        <family val="2"/>
      </rPr>
      <t xml:space="preserve">
▪  Time, space, and energy phenomena can be observed at various scales using models to study systems that are too large or too small. (MS-ESS1-4)</t>
    </r>
  </si>
  <si>
    <r>
      <rPr>
        <b/>
        <sz val="11"/>
        <color theme="1"/>
        <rFont val="Arial"/>
        <family val="2"/>
      </rPr>
      <t>Scale Proportion and Quantity</t>
    </r>
    <r>
      <rPr>
        <sz val="11"/>
        <color theme="1"/>
        <rFont val="Arial"/>
        <family val="2"/>
      </rPr>
      <t xml:space="preserve">
▪  Time, space, and energy phenomena can be observed at various scales using models to study systems that are too large or too small. (MS-ESS2-2)</t>
    </r>
  </si>
  <si>
    <r>
      <rPr>
        <b/>
        <sz val="11"/>
        <color theme="1"/>
        <rFont val="Arial"/>
        <family val="2"/>
      </rPr>
      <t>ESS2.A: Earth’s Materials and Systems</t>
    </r>
    <r>
      <rPr>
        <sz val="11"/>
        <color theme="1"/>
        <rFont val="Arial"/>
        <family val="2"/>
      </rPr>
      <t xml:space="preserve">
▪  The planet’s systems interact over scales that range from microscopic to global in size, and they operate over fractions of a second to billions of years. These interactions have shaped Earth’s history and will determine its future. (MS-ESS2-2)</t>
    </r>
  </si>
  <si>
    <r>
      <rPr>
        <b/>
        <sz val="11"/>
        <color theme="1"/>
        <rFont val="Arial"/>
        <family val="2"/>
      </rPr>
      <t>ESS2.C: The Roles of Water in Earth’s Surface Processes</t>
    </r>
    <r>
      <rPr>
        <sz val="11"/>
        <color theme="1"/>
        <rFont val="Arial"/>
        <family val="2"/>
      </rPr>
      <t xml:space="preserve">
▪  Water’s movements—both on the land and underground—cause weathering and erosion, which change the land’s surface features and create underground formations. (MS-ESS2-2)</t>
    </r>
  </si>
  <si>
    <r>
      <rPr>
        <b/>
        <sz val="11"/>
        <color theme="1"/>
        <rFont val="Arial"/>
        <family val="2"/>
      </rPr>
      <t>Analyzing and Interpreting Data</t>
    </r>
    <r>
      <rPr>
        <sz val="11"/>
        <color theme="1"/>
        <rFont val="Arial"/>
        <family val="2"/>
      </rPr>
      <t xml:space="preserve">
Analyzing data in 6–8 builds on K–5 and progresses to extending quantitative analysis to investigations, distinguishing between correlation and causation, and basic statistical techniques of data and error analysis.
▪  Analyze and interpret data to provide evidence for phenomena. (MS-ESS2-3)</t>
    </r>
  </si>
  <si>
    <r>
      <rPr>
        <b/>
        <sz val="11"/>
        <color theme="1"/>
        <rFont val="Arial"/>
        <family val="2"/>
      </rPr>
      <t>ESS1.C: The History of Planet Earth</t>
    </r>
    <r>
      <rPr>
        <sz val="11"/>
        <color theme="1"/>
        <rFont val="Arial"/>
        <family val="2"/>
      </rPr>
      <t xml:space="preserve">
▪  Tectonic processes continually generate new ocean sea floor at ridges and destroy old sea floor at trenches. (HS.ESS1.C GBE) (secondary to MS-ESS2-3)</t>
    </r>
  </si>
  <si>
    <r>
      <rPr>
        <b/>
        <sz val="11"/>
        <color theme="1"/>
        <rFont val="Arial"/>
        <family val="2"/>
      </rPr>
      <t>ESS2.B: Plate Tectonics and Large-Scale System Interactions</t>
    </r>
    <r>
      <rPr>
        <sz val="11"/>
        <color theme="1"/>
        <rFont val="Arial"/>
        <family val="2"/>
      </rPr>
      <t xml:space="preserve">
▪  Maps of ancient land and water patterns, based on investigations of
rocks and fossils, make clear how Earth’s plates have moved great
distances, collided, and spread apart. (MS-ESS2-3)</t>
    </r>
  </si>
  <si>
    <r>
      <rPr>
        <b/>
        <sz val="11"/>
        <color theme="1"/>
        <rFont val="Arial"/>
        <family val="2"/>
      </rPr>
      <t>Patterns</t>
    </r>
    <r>
      <rPr>
        <sz val="11"/>
        <color theme="1"/>
        <rFont val="Arial"/>
        <family val="2"/>
      </rPr>
      <t xml:space="preserve">
▪  Patterns in rates of change and other numerical relationships can provide information about natural systems. (MS-ESS2-3)</t>
    </r>
  </si>
  <si>
    <t>Earth's Systems:</t>
  </si>
  <si>
    <t xml:space="preserve">MS-ESS2-3: Analyze and interpret data on the distribution of fossils and rocks, continental shapes, and seafloor structures to provide evidence of the past plate motions. </t>
  </si>
  <si>
    <t>MS-ESS2-2: Construct an explanation based on evidence for how geoscience processes have changed Earth’s surface at varying time and spatial scales.</t>
  </si>
  <si>
    <t>MS-ESS2-1: Develop a model to describe the cycling of Earth’s materials and the flow of energy that drives this process.</t>
  </si>
  <si>
    <t>MS-ESS2-4: Develop a model to describe the cycling of water through Earth’s systems driven by energy from the sun and the force of gravity.</t>
  </si>
  <si>
    <r>
      <rPr>
        <b/>
        <sz val="11"/>
        <color theme="1"/>
        <rFont val="Arial"/>
        <family val="2"/>
      </rPr>
      <t>ESS2.A: Earth’s Materials and Systems</t>
    </r>
    <r>
      <rPr>
        <sz val="11"/>
        <color theme="1"/>
        <rFont val="Arial"/>
        <family val="2"/>
      </rPr>
      <t xml:space="preserve">
▪  All Earth processes are the result of energy flowing and matter cycling within and among the planet’s systems. This energy is derived from the sun and Earth’s hot interior. The energy that flows and matter that cycles produce chemical and physical changes in Earth’s materials and living organisms. (MS-ESS2-1)</t>
    </r>
  </si>
  <si>
    <r>
      <rPr>
        <b/>
        <sz val="11"/>
        <color theme="1"/>
        <rFont val="Arial"/>
        <family val="2"/>
      </rPr>
      <t>ESS2.C: The Roles of Water in Earth’s Surface Processes</t>
    </r>
    <r>
      <rPr>
        <sz val="11"/>
        <color theme="1"/>
        <rFont val="Arial"/>
        <family val="2"/>
      </rPr>
      <t xml:space="preserve">
▪  Water continually cycles among land, ocean, and atmosphere via transpiration, evaporation, condensation and crystallization, and precipitation, as well as downhill flows on land. (MS-ESS2-4)</t>
    </r>
  </si>
  <si>
    <r>
      <rPr>
        <b/>
        <sz val="11"/>
        <color theme="1"/>
        <rFont val="Arial"/>
        <family val="2"/>
      </rPr>
      <t>ESS2.C: The Roles of Water in Earth’s Surface Processes</t>
    </r>
    <r>
      <rPr>
        <sz val="11"/>
        <color theme="1"/>
        <rFont val="Arial"/>
        <family val="2"/>
      </rPr>
      <t xml:space="preserve">
▪  Global movements of water and its changes in form are propelled by sunlight and gravity. (MS-ESS2-4)</t>
    </r>
  </si>
  <si>
    <r>
      <rPr>
        <b/>
        <sz val="11"/>
        <color theme="1"/>
        <rFont val="Arial"/>
        <family val="2"/>
      </rPr>
      <t>ESS3.A: Natural Resources</t>
    </r>
    <r>
      <rPr>
        <sz val="11"/>
        <color theme="1"/>
        <rFont val="Arial"/>
        <family val="2"/>
      </rPr>
      <t xml:space="preserve">
▪  Humans depend on Earth’s land, ocean, atmosphere, and biosphere for many different resources. Minerals, fresh water, and biosphere resources are limited, and many are not renewable or replaceable over human lifetimes. These resources are distributed unevenly around the planet as a result of past
geologic processes. (MS-ESS3-1)</t>
    </r>
  </si>
  <si>
    <r>
      <rPr>
        <b/>
        <sz val="11"/>
        <color theme="1"/>
        <rFont val="Arial"/>
        <family val="2"/>
      </rPr>
      <t>Cause and Effect</t>
    </r>
    <r>
      <rPr>
        <sz val="11"/>
        <color theme="1"/>
        <rFont val="Arial"/>
        <family val="2"/>
      </rPr>
      <t xml:space="preserve">
▪  Cause and effect relationships may be used to predict phenomena in natural or
designed systems. (MS-ESS3-1)</t>
    </r>
  </si>
  <si>
    <r>
      <rPr>
        <b/>
        <sz val="11"/>
        <color theme="1"/>
        <rFont val="Arial"/>
        <family val="2"/>
      </rPr>
      <t>Energy and Matter</t>
    </r>
    <r>
      <rPr>
        <sz val="11"/>
        <color theme="1"/>
        <rFont val="Arial"/>
        <family val="2"/>
      </rPr>
      <t xml:space="preserve">
▪  Within a natural or designed system, the transfer of energy drives the motion and/or cycling of matter. (MS-ESS2-4)</t>
    </r>
  </si>
  <si>
    <r>
      <rPr>
        <b/>
        <sz val="11"/>
        <color theme="1"/>
        <rFont val="Arial"/>
        <family val="2"/>
      </rPr>
      <t>Stability and Change</t>
    </r>
    <r>
      <rPr>
        <sz val="11"/>
        <color theme="1"/>
        <rFont val="Arial"/>
        <family val="2"/>
      </rPr>
      <t xml:space="preserve">
▪  Explanations of stability and change in natural or designed systems can be constructed by examining the changes over time and processes at different scales, including the atomic scale. (MS- ESS2-1)</t>
    </r>
  </si>
  <si>
    <r>
      <rPr>
        <b/>
        <sz val="11"/>
        <color theme="1"/>
        <rFont val="Arial"/>
        <family val="2"/>
      </rPr>
      <t>Developing and Using Models</t>
    </r>
    <r>
      <rPr>
        <sz val="11"/>
        <color theme="1"/>
        <rFont val="Arial"/>
        <family val="2"/>
      </rPr>
      <t xml:space="preserve">
</t>
    </r>
    <r>
      <rPr>
        <i/>
        <sz val="11"/>
        <color theme="1"/>
        <rFont val="Arial"/>
        <family val="2"/>
      </rPr>
      <t>Modeling in 6–8 builds on K–5 experiences and progresses to developing, using, and revising models to describe, test, and predict more abstract phenomena and design systems.</t>
    </r>
    <r>
      <rPr>
        <sz val="11"/>
        <color theme="1"/>
        <rFont val="Arial"/>
        <family val="2"/>
      </rPr>
      <t xml:space="preserve">
▪  Develop and use a model to describe phenomena. (MS- ESS2-1)</t>
    </r>
  </si>
  <si>
    <r>
      <rPr>
        <b/>
        <sz val="11"/>
        <color theme="1"/>
        <rFont val="Arial"/>
        <family val="2"/>
      </rPr>
      <t>Developing and Using Models</t>
    </r>
    <r>
      <rPr>
        <sz val="11"/>
        <color theme="1"/>
        <rFont val="Arial"/>
        <family val="2"/>
      </rPr>
      <t xml:space="preserve">
</t>
    </r>
    <r>
      <rPr>
        <i/>
        <sz val="11"/>
        <color theme="1"/>
        <rFont val="Arial"/>
        <family val="2"/>
      </rPr>
      <t>Modeling in 6–8 builds on K–5 experiences and progresses to developing, using, and revising models to describe, test, and predict more abstract phenomena and design systems.</t>
    </r>
    <r>
      <rPr>
        <sz val="11"/>
        <color theme="1"/>
        <rFont val="Arial"/>
        <family val="2"/>
      </rPr>
      <t xml:space="preserve">
▪  Develop a model to describe unobservable mechanisms. (MS-ESS2-4)</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</si>
  <si>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6–8 builds on K–5 experiences and progresses to include constructing explanations and designing solutions supported by multiple sources of evidence consistent with scientific ideas, principles, and theories.</t>
    </r>
    <r>
      <rPr>
        <sz val="11"/>
        <color theme="1"/>
        <rFont val="Arial"/>
        <family val="2"/>
      </rPr>
      <t xml:space="preserve">
▪  Construct a scientific explanation based on valid and reliable evidence obtained from sources (including the students’ own experiments) and the assumption that theories and laws that describe the natural world operate today as they did in the past and will continue to do so in the future. (MS-ESS3-1)</t>
    </r>
  </si>
  <si>
    <t>MS-ESS2-5: Collect data to provide evidence for how the motions and complex interactions of air masses results in changes in weather conditions.</t>
  </si>
  <si>
    <r>
      <rPr>
        <b/>
        <sz val="11"/>
        <color theme="1"/>
        <rFont val="Arial"/>
        <family val="2"/>
      </rPr>
      <t>ESS2.C: The Roles of Water in Earth’s Surface Processes</t>
    </r>
    <r>
      <rPr>
        <sz val="11"/>
        <color theme="1"/>
        <rFont val="Arial"/>
        <family val="2"/>
      </rPr>
      <t xml:space="preserve">
▪  Variations in density due to variations in temperature and salinity drive a global pattern of interconnected ocean currents. (MS-ESS2-6)</t>
    </r>
  </si>
  <si>
    <r>
      <rPr>
        <b/>
        <sz val="11"/>
        <color theme="1"/>
        <rFont val="Arial"/>
        <family val="2"/>
      </rPr>
      <t>ESS2.C: The Roles of Water in Earth’s Surface Processes</t>
    </r>
    <r>
      <rPr>
        <sz val="11"/>
        <color theme="1"/>
        <rFont val="Arial"/>
        <family val="2"/>
      </rPr>
      <t xml:space="preserve">
▪  The complex patterns of the changes and the movement of water in the atmosphere, determined by winds, landforms, and ocean temperatures and currents, are major determinants of local weather patterns. (MS-ESS2-5)</t>
    </r>
  </si>
  <si>
    <r>
      <rPr>
        <b/>
        <sz val="11"/>
        <color theme="1"/>
        <rFont val="Arial"/>
        <family val="2"/>
      </rPr>
      <t>ESS2.D: Weather and Climate</t>
    </r>
    <r>
      <rPr>
        <sz val="11"/>
        <color theme="1"/>
        <rFont val="Arial"/>
        <family val="2"/>
      </rPr>
      <t xml:space="preserve">
▪  Because these patterns are so complex, weather can only be predicted probabilistically. (MS-ESS2-5)</t>
    </r>
  </si>
  <si>
    <r>
      <rPr>
        <b/>
        <sz val="11"/>
        <color theme="1"/>
        <rFont val="Arial"/>
        <family val="2"/>
      </rPr>
      <t>ESS2.D: Weather and Climate</t>
    </r>
    <r>
      <rPr>
        <sz val="11"/>
        <color theme="1"/>
        <rFont val="Arial"/>
        <family val="2"/>
      </rPr>
      <t xml:space="preserve">
▪  Weather and climate are influenced by interactions involving sunlight, the ocean, the atmosphere, ice, landforms, and living things. These interactions vary with latitude, altitude, and local and regional geography, all of which can affect oceanic and atmospheric flow patterns. (MS-ESS2-6)</t>
    </r>
  </si>
  <si>
    <r>
      <rPr>
        <b/>
        <sz val="11"/>
        <color theme="1"/>
        <rFont val="Arial"/>
        <family val="2"/>
      </rPr>
      <t>ESS2.D: Weather and Climate</t>
    </r>
    <r>
      <rPr>
        <sz val="11"/>
        <color theme="1"/>
        <rFont val="Arial"/>
        <family val="2"/>
      </rPr>
      <t xml:space="preserve">
▪  The ocean exerts a major influence on weather and climate by absorbing energy from the sun, releasing it over time, and globally redistributing it through ocean currents. (MS-ESS2-6)</t>
    </r>
  </si>
  <si>
    <r>
      <rPr>
        <b/>
        <sz val="11"/>
        <color theme="1"/>
        <rFont val="Arial"/>
        <family val="2"/>
      </rPr>
      <t>ESS3.D: Global Climate Change</t>
    </r>
    <r>
      <rPr>
        <sz val="11"/>
        <color theme="1"/>
        <rFont val="Arial"/>
        <family val="2"/>
      </rPr>
      <t xml:space="preserve">
▪  Human activities, such as the release of greenhouse gases from burning fossil fuels, are major factors in the current rise in Earth’s mean surface temperature (global warming). Reducing the level of climate change and reducing human vulnerability to whatever climate changes do occur depend on the understanding of climate science, engineering capabilities, and other kinds of knowledge, such as understanding of human behavior and on applying that knowledge wisely in decisions and activities. (MS-ESS3-5)</t>
    </r>
  </si>
  <si>
    <r>
      <rPr>
        <b/>
        <sz val="11"/>
        <color theme="1"/>
        <rFont val="Arial"/>
        <family val="2"/>
      </rPr>
      <t>Cause and Effect</t>
    </r>
    <r>
      <rPr>
        <sz val="11"/>
        <color theme="1"/>
        <rFont val="Arial"/>
        <family val="2"/>
      </rPr>
      <t xml:space="preserve">
▪  Cause and effect relationships may be used to predict phenomena in natural or designed systems. (MS-ESS2-5)</t>
    </r>
  </si>
  <si>
    <r>
      <rPr>
        <b/>
        <sz val="11"/>
        <color theme="1"/>
        <rFont val="Arial"/>
        <family val="2"/>
      </rPr>
      <t>Systems and System Models</t>
    </r>
    <r>
      <rPr>
        <sz val="11"/>
        <color theme="1"/>
        <rFont val="Arial"/>
        <family val="2"/>
      </rPr>
      <t xml:space="preserve">
▪  Models can be used to represent systems and their interactions—such
as inputs, processes and outputs—and energy, matter, and information flows within systems. (MS-ESS2-6)</t>
    </r>
  </si>
  <si>
    <r>
      <rPr>
        <b/>
        <sz val="11"/>
        <color theme="1"/>
        <rFont val="Arial"/>
        <family val="2"/>
      </rPr>
      <t>Stability and Change</t>
    </r>
    <r>
      <rPr>
        <sz val="11"/>
        <color theme="1"/>
        <rFont val="Arial"/>
        <family val="2"/>
      </rPr>
      <t xml:space="preserve">
▪  Stability might be disturbed either by sudden events or gradual changes that
accumulate over time. (MS-ESS3-5)</t>
    </r>
  </si>
  <si>
    <r>
      <rPr>
        <b/>
        <sz val="11"/>
        <color theme="1"/>
        <rFont val="Arial"/>
        <family val="2"/>
      </rPr>
      <t>Asking Questions and Defining Problems</t>
    </r>
    <r>
      <rPr>
        <sz val="11"/>
        <color theme="1"/>
        <rFont val="Arial"/>
        <family val="2"/>
      </rPr>
      <t xml:space="preserve">
</t>
    </r>
    <r>
      <rPr>
        <i/>
        <sz val="11"/>
        <color theme="1"/>
        <rFont val="Arial"/>
        <family val="2"/>
      </rPr>
      <t>Asking questions and defining problems in 6–8 builds on K–5 experiences and progresses to specifying relationships between variables, and clarifying arguments and models.</t>
    </r>
    <r>
      <rPr>
        <sz val="11"/>
        <color theme="1"/>
        <rFont val="Arial"/>
        <family val="2"/>
      </rPr>
      <t xml:space="preserve">
▪  Ask questions to identify and clarify evidence of an argument. (MS-ESS3-5)</t>
    </r>
  </si>
  <si>
    <r>
      <rPr>
        <b/>
        <sz val="11"/>
        <color theme="1"/>
        <rFont val="Arial"/>
        <family val="2"/>
      </rPr>
      <t>Developing and Using Models</t>
    </r>
    <r>
      <rPr>
        <sz val="11"/>
        <color theme="1"/>
        <rFont val="Arial"/>
        <family val="2"/>
      </rPr>
      <t xml:space="preserve">
</t>
    </r>
    <r>
      <rPr>
        <i/>
        <sz val="11"/>
        <color theme="1"/>
        <rFont val="Arial"/>
        <family val="2"/>
      </rPr>
      <t>Modeling in 6–8 builds on K–5 experiences and progresses to developing, using, and revising models to describe, test, and predict more abstract phenomena and design systems</t>
    </r>
    <r>
      <rPr>
        <sz val="11"/>
        <color theme="1"/>
        <rFont val="Arial"/>
        <family val="2"/>
      </rPr>
      <t>.
▪  Develop and use a model to describe phenomena. (MS- ESS2-6)</t>
    </r>
  </si>
  <si>
    <r>
      <rPr>
        <b/>
        <sz val="11"/>
        <color theme="1"/>
        <rFont val="Arial"/>
        <family val="2"/>
      </rPr>
      <t>Planning and Carrying Out Investigations</t>
    </r>
    <r>
      <rPr>
        <sz val="11"/>
        <color theme="1"/>
        <rFont val="Arial"/>
        <family val="2"/>
      </rPr>
      <t xml:space="preserve">
</t>
    </r>
    <r>
      <rPr>
        <i/>
        <sz val="11"/>
        <color theme="1"/>
        <rFont val="Arial"/>
        <family val="2"/>
      </rPr>
      <t>Planning and carrying out investigations in 6-8 builds on K-5 experiences and progresses to include investigations that use multiple variables and provide evidence to support explanations or solutions.</t>
    </r>
    <r>
      <rPr>
        <sz val="11"/>
        <color theme="1"/>
        <rFont val="Arial"/>
        <family val="2"/>
      </rPr>
      <t xml:space="preserve">
▪  Collect data to produce data to serve as the basis for evidence to answer scientific questions or test design solutions under a range of conditions. (MS-ESS2-5)</t>
    </r>
  </si>
  <si>
    <t>MS-ESS3-2: Analyze and interpret data on natural hazards to forecast future catastrophic events and inform the development of technologies to mitigate their effects.</t>
  </si>
  <si>
    <t>MS-ESS3-4: Construct an argument supported by evidence for how increases in human population and per-capita consumption of natural resources impact Earth’s systems.</t>
  </si>
  <si>
    <r>
      <rPr>
        <b/>
        <sz val="11"/>
        <color theme="1"/>
        <rFont val="Arial"/>
        <family val="2"/>
      </rPr>
      <t>ESS3.B: Natural Hazards</t>
    </r>
    <r>
      <rPr>
        <sz val="11"/>
        <color theme="1"/>
        <rFont val="Arial"/>
        <family val="2"/>
      </rPr>
      <t xml:space="preserve">
▪  Mapping the history of natural hazards in a region, combined with an understanding of related geologic forces can help forecast the locations and likelihoods of future events. (MS-ESS3-2)</t>
    </r>
  </si>
  <si>
    <r>
      <rPr>
        <b/>
        <sz val="11"/>
        <color theme="1"/>
        <rFont val="Arial"/>
        <family val="2"/>
      </rPr>
      <t>ESS3.C: Human Impacts on Earth Systems</t>
    </r>
    <r>
      <rPr>
        <sz val="11"/>
        <color theme="1"/>
        <rFont val="Arial"/>
        <family val="2"/>
      </rPr>
      <t xml:space="preserve">
▪  Typically as human populations and per-capita consumption of natural resources increase, so do the negative impacts on Earth unless the
activities and technologies involved are engineered otherwise. (MS-ESS3-4)</t>
    </r>
  </si>
  <si>
    <r>
      <rPr>
        <b/>
        <sz val="11"/>
        <color theme="1"/>
        <rFont val="Arial"/>
        <family val="2"/>
      </rPr>
      <t>ESS3.C: Human Impacts on Earth Systems</t>
    </r>
    <r>
      <rPr>
        <sz val="11"/>
        <color theme="1"/>
        <rFont val="Arial"/>
        <family val="2"/>
      </rPr>
      <t xml:space="preserve">
▪  Typically as human populations and per-capita consumption of natural resources increase, so do the negative impacts on Earth unless the activities and technologies involved are engineered otherwise. (MS-ESS3-3)</t>
    </r>
  </si>
  <si>
    <r>
      <rPr>
        <b/>
        <sz val="11"/>
        <color theme="1"/>
        <rFont val="Arial"/>
        <family val="2"/>
      </rPr>
      <t>ESS3.C: Human Impacts on Earth Systems</t>
    </r>
    <r>
      <rPr>
        <sz val="11"/>
        <color theme="1"/>
        <rFont val="Arial"/>
        <family val="2"/>
      </rPr>
      <t xml:space="preserve">
▪  Human activities have significantly altered the biosphere, sometimes damaging or destroying natural habitats and causing the extinction of other species. But changes to Earth’s environments can have different impacts (negative and positive) for different living things. (MS-ESS3-3)</t>
    </r>
  </si>
  <si>
    <r>
      <rPr>
        <b/>
        <sz val="11"/>
        <color theme="1"/>
        <rFont val="Arial"/>
        <family val="2"/>
      </rPr>
      <t>Patterns</t>
    </r>
    <r>
      <rPr>
        <sz val="11"/>
        <color theme="1"/>
        <rFont val="Arial"/>
        <family val="2"/>
      </rPr>
      <t xml:space="preserve">
▪  Graphs, charts, and images can be used to identify patterns in data. (MS-ESS3-2)</t>
    </r>
  </si>
  <si>
    <r>
      <rPr>
        <b/>
        <sz val="11"/>
        <color theme="1"/>
        <rFont val="Arial"/>
        <family val="2"/>
      </rPr>
      <t>Cause and Effect</t>
    </r>
    <r>
      <rPr>
        <sz val="11"/>
        <color theme="1"/>
        <rFont val="Arial"/>
        <family val="2"/>
      </rPr>
      <t xml:space="preserve">
▪  Relationships can be classified as causal or correlational, and correlation does not necessarily imply causation. (MS-ESS3-3)</t>
    </r>
  </si>
  <si>
    <r>
      <rPr>
        <b/>
        <sz val="11"/>
        <color theme="1"/>
        <rFont val="Arial"/>
        <family val="2"/>
      </rPr>
      <t>Cause and Effect</t>
    </r>
    <r>
      <rPr>
        <sz val="11"/>
        <color theme="1"/>
        <rFont val="Arial"/>
        <family val="2"/>
      </rPr>
      <t xml:space="preserve">
▪  Cause and effect relationships may be used to predict phenomena in natural or designed systems. (MS-ESS3-4)</t>
    </r>
  </si>
  <si>
    <r>
      <rPr>
        <b/>
        <sz val="11"/>
        <color theme="1"/>
        <rFont val="Arial"/>
        <family val="2"/>
      </rPr>
      <t>Analyzing and Interpreting Data</t>
    </r>
    <r>
      <rPr>
        <sz val="11"/>
        <color theme="1"/>
        <rFont val="Arial"/>
        <family val="2"/>
      </rPr>
      <t xml:space="preserve">
</t>
    </r>
    <r>
      <rPr>
        <i/>
        <sz val="11"/>
        <color theme="1"/>
        <rFont val="Arial"/>
        <family val="2"/>
      </rPr>
      <t>Analyzing data in 6–8 builds on K–5 experiences and progresses to extending quantitative analysis to investigations, distinguishing between correlation and causation, and basic statistical techniques of data and error analysis.</t>
    </r>
    <r>
      <rPr>
        <sz val="11"/>
        <color theme="1"/>
        <rFont val="Arial"/>
        <family val="2"/>
      </rPr>
      <t xml:space="preserve">
▪  Analyze and interpret data to determine similarities and differences in findings. (MS-ESS3-2)</t>
    </r>
  </si>
  <si>
    <r>
      <rPr>
        <b/>
        <sz val="11"/>
        <color theme="1"/>
        <rFont val="Arial"/>
        <family val="2"/>
      </rPr>
      <t>Constructing Explanations and Designing Solutions</t>
    </r>
    <r>
      <rPr>
        <sz val="11"/>
        <color theme="1"/>
        <rFont val="Arial"/>
        <family val="2"/>
      </rPr>
      <t xml:space="preserve">
</t>
    </r>
    <r>
      <rPr>
        <i/>
        <sz val="11"/>
        <color theme="1"/>
        <rFont val="Arial"/>
        <family val="2"/>
      </rPr>
      <t>Constructing explanations and designing solutions in 6–8 builds on K–5 experiences and progresses to include constructing explanations and designing solutions supported by multiple sources of evidence consistent with scientific ideas, principles, and theories.</t>
    </r>
    <r>
      <rPr>
        <sz val="11"/>
        <color theme="1"/>
        <rFont val="Arial"/>
        <family val="2"/>
      </rPr>
      <t xml:space="preserve">
▪  Apply scientific principles to design an object, tool, process or system. (MS-ESS3-3)</t>
    </r>
  </si>
  <si>
    <r>
      <rPr>
        <b/>
        <sz val="11"/>
        <color theme="1"/>
        <rFont val="Arial"/>
        <family val="2"/>
      </rPr>
      <t>Engaging in Argument from Evidence</t>
    </r>
    <r>
      <rPr>
        <sz val="11"/>
        <color theme="1"/>
        <rFont val="Arial"/>
        <family val="2"/>
      </rPr>
      <t xml:space="preserve">
</t>
    </r>
    <r>
      <rPr>
        <i/>
        <sz val="11"/>
        <color theme="1"/>
        <rFont val="Arial"/>
        <family val="2"/>
      </rPr>
      <t>Engaging in argument from evidence in 6–8 builds on K–5 experiences and progresses to constructing a convincing argument that supports or refutes claims for either explanations or solutions about the natural and designed world(s).</t>
    </r>
    <r>
      <rPr>
        <sz val="11"/>
        <color theme="1"/>
        <rFont val="Arial"/>
        <family val="2"/>
      </rPr>
      <t xml:space="preserve">
▪  Construct an oral and written argument supported by empirical evidence and scientific reasoning to support or refute an explanation or a model for a phenomenon or a solution to a problem. (MS-ESS3-4)</t>
    </r>
  </si>
  <si>
    <t>Human Impacts:</t>
  </si>
  <si>
    <t xml:space="preserve">MS-ESS3-5. Ask questions to clarify evidence of the factors that have caused the rise in global temperatures over the past century. </t>
  </si>
  <si>
    <t xml:space="preserve">MS-ESS1-4: Construct a scientific explanation based on evidence from rock strata for how the geologic time scale is used to 
organize Earth’s 4.6-billion-year-old history. </t>
  </si>
  <si>
    <t>Weather and Climate</t>
  </si>
  <si>
    <t>MS-ESS3-3: Apply scientific principles to design a method for monitoring and minimizing a human impact on the environment.</t>
  </si>
  <si>
    <t>MS-ESS3-3 NM: Describe the advantages and disadvantages associated with technologies related to local industries and energy production.</t>
  </si>
  <si>
    <r>
      <rPr>
        <b/>
        <u/>
        <sz val="11"/>
        <color theme="1"/>
        <rFont val="Arial"/>
        <family val="2"/>
      </rPr>
      <t>Learning Progressions</t>
    </r>
    <r>
      <rPr>
        <b/>
        <sz val="11"/>
        <color theme="1"/>
        <rFont val="Arial"/>
        <family val="2"/>
      </rPr>
      <t xml:space="preserve">: </t>
    </r>
    <r>
      <rPr>
        <sz val="11"/>
        <color theme="1"/>
        <rFont val="Arial"/>
        <family val="2"/>
      </rPr>
      <t xml:space="preserve">The overall organization of the materials and the
development of content skills and practices are coherent and support student mastery of the standards. The </t>
    </r>
    <r>
      <rPr>
        <b/>
        <sz val="11"/>
        <color theme="1"/>
        <rFont val="Arial"/>
        <family val="2"/>
      </rPr>
      <t>progression of learning</t>
    </r>
    <r>
      <rPr>
        <sz val="11"/>
        <color theme="1"/>
        <rFont val="Arial"/>
        <family val="2"/>
      </rPr>
      <t xml:space="preserve"> is coordinated over time, clear and organized to prevent student misunderstanding.
</t>
    </r>
  </si>
  <si>
    <r>
      <rPr>
        <b/>
        <u/>
        <sz val="11"/>
        <color theme="1"/>
        <rFont val="Arial"/>
        <family val="2"/>
      </rPr>
      <t>Learning Progressions</t>
    </r>
    <r>
      <rPr>
        <b/>
        <sz val="11"/>
        <color theme="1"/>
        <rFont val="Arial"/>
        <family val="2"/>
      </rPr>
      <t xml:space="preserve">: </t>
    </r>
    <r>
      <rPr>
        <sz val="11"/>
        <color theme="1"/>
        <rFont val="Arial"/>
        <family val="2"/>
      </rPr>
      <t xml:space="preserve">Students apply mathematical thinking when applicable. They are not introduced to math skills that are beyond the applicable grade’s expectations in the New Mexico Common Core Standards for Mathematics. </t>
    </r>
    <r>
      <rPr>
        <b/>
        <sz val="11"/>
        <color theme="1"/>
        <rFont val="Arial"/>
        <family val="2"/>
      </rPr>
      <t>Math connections</t>
    </r>
    <r>
      <rPr>
        <sz val="11"/>
        <color theme="1"/>
        <rFont val="Arial"/>
        <family val="2"/>
      </rPr>
      <t xml:space="preserve"> are made explicit through clear references to the math standards, specifically in teacher materials.</t>
    </r>
  </si>
  <si>
    <r>
      <rPr>
        <b/>
        <u/>
        <sz val="11"/>
        <color theme="1"/>
        <rFont val="Arial"/>
        <family val="2"/>
      </rPr>
      <t>Learning Progressions</t>
    </r>
    <r>
      <rPr>
        <b/>
        <sz val="11"/>
        <color theme="1"/>
        <rFont val="Arial"/>
        <family val="2"/>
      </rPr>
      <t xml:space="preserve">: </t>
    </r>
    <r>
      <rPr>
        <sz val="11"/>
        <color theme="1"/>
        <rFont val="Arial"/>
        <family val="2"/>
      </rPr>
      <t xml:space="preserve">Materials are coherent, sequenced within and across units to build students’ depth of knowledge.
</t>
    </r>
  </si>
  <si>
    <r>
      <rPr>
        <b/>
        <u/>
        <sz val="11"/>
        <color theme="1"/>
        <rFont val="Arial"/>
        <family val="2"/>
      </rPr>
      <t>Learning Progressions</t>
    </r>
    <r>
      <rPr>
        <b/>
        <sz val="11"/>
        <color theme="1"/>
        <rFont val="Arial"/>
        <family val="2"/>
      </rPr>
      <t xml:space="preserve">: </t>
    </r>
    <r>
      <rPr>
        <sz val="11"/>
        <color theme="1"/>
        <rFont val="Arial"/>
        <family val="2"/>
      </rPr>
      <t xml:space="preserve">Materials use phenomena or design problems to focus student on learning goals. </t>
    </r>
  </si>
  <si>
    <r>
      <rPr>
        <b/>
        <u/>
        <sz val="11"/>
        <color theme="1"/>
        <rFont val="Arial"/>
        <family val="2"/>
      </rPr>
      <t>Learning Progressions</t>
    </r>
    <r>
      <rPr>
        <b/>
        <sz val="11"/>
        <color theme="1"/>
        <rFont val="Arial"/>
        <family val="2"/>
      </rPr>
      <t xml:space="preserve">: </t>
    </r>
    <r>
      <rPr>
        <sz val="11"/>
        <color theme="1"/>
        <rFont val="Arial"/>
        <family val="2"/>
      </rPr>
      <t>Materials are based on scientifically accurate and grade-level appropriate learning goals.</t>
    </r>
  </si>
  <si>
    <r>
      <rPr>
        <b/>
        <u/>
        <sz val="11"/>
        <color theme="1"/>
        <rFont val="Arial"/>
        <family val="2"/>
      </rPr>
      <t>Scaffolding and Support</t>
    </r>
    <r>
      <rPr>
        <b/>
        <sz val="11"/>
        <color theme="1"/>
        <rFont val="Arial"/>
        <family val="2"/>
      </rPr>
      <t>:</t>
    </r>
    <r>
      <rPr>
        <sz val="11"/>
        <color theme="1"/>
        <rFont val="Arial"/>
        <family val="2"/>
      </rPr>
      <t xml:space="preserve"> Students have opportunity to share their knowledge and experiences in relation to the topic at the beginning of an instructional unit.</t>
    </r>
  </si>
  <si>
    <r>
      <rPr>
        <b/>
        <u/>
        <sz val="11"/>
        <color theme="1"/>
        <rFont val="Arial"/>
        <family val="2"/>
      </rPr>
      <t>Scaffolding and Support</t>
    </r>
    <r>
      <rPr>
        <b/>
        <sz val="11"/>
        <color theme="1"/>
        <rFont val="Arial"/>
        <family val="2"/>
      </rPr>
      <t xml:space="preserve">: </t>
    </r>
    <r>
      <rPr>
        <sz val="11"/>
        <color theme="1"/>
        <rFont val="Arial"/>
        <family val="2"/>
      </rPr>
      <t>Materials emphasize revisiting student ideas when new information is presented or acquired.</t>
    </r>
  </si>
  <si>
    <r>
      <rPr>
        <b/>
        <u/>
        <sz val="11"/>
        <color rgb="FF000000"/>
        <rFont val="Arial"/>
        <family val="2"/>
      </rPr>
      <t>Scaffolding and Support</t>
    </r>
    <r>
      <rPr>
        <b/>
        <sz val="11"/>
        <color rgb="FF000000"/>
        <rFont val="Arial"/>
        <family val="2"/>
      </rPr>
      <t xml:space="preserve">: </t>
    </r>
    <r>
      <rPr>
        <sz val="11"/>
        <color rgb="FF000000"/>
        <rFont val="Arial"/>
        <family val="2"/>
      </rPr>
      <t xml:space="preserve">Appropriate suggestions and materials are provided for </t>
    </r>
    <r>
      <rPr>
        <b/>
        <sz val="11"/>
        <color rgb="FF000000"/>
        <rFont val="Arial"/>
        <family val="2"/>
      </rPr>
      <t>differentiated instruction</t>
    </r>
    <r>
      <rPr>
        <sz val="11"/>
        <color rgb="FF000000"/>
        <rFont val="Arial"/>
        <family val="2"/>
      </rPr>
      <t xml:space="preserve"> supporting varying student needs (including students who are gifted and talented as well as those with learning difficulties) at the unit and lesson level (e.g., alternative teaching approaches, pacing, instructional delivery options, suggestions for addressing common student difficulties to meet standards, etc.).</t>
    </r>
  </si>
  <si>
    <t>Section II Total</t>
  </si>
  <si>
    <t>SECTION 2: Other Relevant Criteria – Publisher’s Criteria</t>
  </si>
  <si>
    <t>Materials aligned with standards provide sequential, cumulative instruction and practice opportunities for a full range of foundational skills. Specify or cite how the following high quality indicators occur within this instructional material.</t>
  </si>
  <si>
    <r>
      <rPr>
        <b/>
        <u/>
        <sz val="11"/>
        <color theme="1"/>
        <rFont val="Arial"/>
        <family val="2"/>
      </rPr>
      <t>Assessment</t>
    </r>
    <r>
      <rPr>
        <b/>
        <sz val="11"/>
        <color theme="1"/>
        <rFont val="Arial"/>
        <family val="2"/>
      </rPr>
      <t xml:space="preserve">: </t>
    </r>
    <r>
      <rPr>
        <sz val="11"/>
        <color theme="1"/>
        <rFont val="Arial"/>
        <family val="2"/>
      </rPr>
      <t xml:space="preserve">Materials embed student assessments that are accompanied by student work </t>
    </r>
    <r>
      <rPr>
        <b/>
        <sz val="11"/>
        <color theme="1"/>
        <rFont val="Arial"/>
        <family val="2"/>
      </rPr>
      <t>exemplars</t>
    </r>
    <r>
      <rPr>
        <sz val="11"/>
        <color theme="1"/>
        <rFont val="Arial"/>
        <family val="2"/>
      </rPr>
      <t xml:space="preserve"> and score identification of concepts and skills to support further instruction and differentiation, remediation or acceleration. </t>
    </r>
  </si>
  <si>
    <r>
      <rPr>
        <b/>
        <u/>
        <sz val="11"/>
        <color rgb="FF000000"/>
        <rFont val="Arial"/>
        <family val="2"/>
      </rPr>
      <t>Scaffolding and Support</t>
    </r>
    <r>
      <rPr>
        <sz val="11"/>
        <color rgb="FF000000"/>
        <rFont val="Arial"/>
        <family val="2"/>
      </rPr>
      <t xml:space="preserve">: There are separate </t>
    </r>
    <r>
      <rPr>
        <b/>
        <sz val="11"/>
        <color rgb="FF000000"/>
        <rFont val="Arial"/>
        <family val="2"/>
      </rPr>
      <t>teacher support</t>
    </r>
    <r>
      <rPr>
        <sz val="11"/>
        <color rgb="FF000000"/>
        <rFont val="Arial"/>
        <family val="2"/>
      </rPr>
      <t xml:space="preserve"> materials including: scientific background knowledge, support in three-dimensional learning, learning progressions, common student misconceptions and suggestions to address them, guidance targeting speaking and writing in the science classroom (i.e. conversation guides, sample scripts, rubrics, exemplar student responses).</t>
    </r>
  </si>
  <si>
    <r>
      <rPr>
        <b/>
        <u/>
        <sz val="11"/>
        <color theme="1"/>
        <rFont val="Arial"/>
        <family val="2"/>
      </rPr>
      <t>Learning Progressions</t>
    </r>
    <r>
      <rPr>
        <b/>
        <sz val="11"/>
        <color theme="1"/>
        <rFont val="Arial"/>
        <family val="2"/>
      </rPr>
      <t xml:space="preserve">: </t>
    </r>
    <r>
      <rPr>
        <sz val="11"/>
        <color theme="1"/>
        <rFont val="Arial"/>
        <family val="2"/>
      </rPr>
      <t xml:space="preserve">Materials are based on learning goals: 1) goals for learning DCIs, CCCs, and SEPs from NGSS integrated as three-dimensional learning; 2) the nature of science, engineering, technology and applications of science from NGSS. </t>
    </r>
  </si>
  <si>
    <r>
      <rPr>
        <b/>
        <u/>
        <sz val="11"/>
        <color theme="1"/>
        <rFont val="Arial"/>
        <family val="2"/>
      </rPr>
      <t>Learning Progressions</t>
    </r>
    <r>
      <rPr>
        <b/>
        <sz val="11"/>
        <color theme="1"/>
        <rFont val="Arial"/>
        <family val="2"/>
      </rPr>
      <t xml:space="preserve">: </t>
    </r>
    <r>
      <rPr>
        <sz val="11"/>
        <color theme="1"/>
        <rFont val="Arial"/>
        <family val="2"/>
      </rPr>
      <t>Students have the opportuntiy to revisit their learning around the Disciplinary Core Ideas (DCIs), Crosscutting Concepts (CCCs) and Science and Engineering Practices (SEPs).</t>
    </r>
  </si>
  <si>
    <r>
      <rPr>
        <b/>
        <sz val="11"/>
        <color theme="1"/>
        <rFont val="Arial"/>
        <family val="2"/>
      </rPr>
      <t>Scientific Knowledge Assumes an Order and Consistency in Natural Systems</t>
    </r>
    <r>
      <rPr>
        <sz val="11"/>
        <color theme="1"/>
        <rFont val="Arial"/>
        <family val="2"/>
      </rPr>
      <t xml:space="preserve">
▪  Science assumes that objects and events in natural systems occur in consistent patterns that are understandable through measurement and observation. (MS-ESS1-2)</t>
    </r>
  </si>
  <si>
    <r>
      <rPr>
        <b/>
        <sz val="11"/>
        <color theme="1"/>
        <rFont val="Arial"/>
        <family val="2"/>
      </rPr>
      <t>Scientific Knowledge Assumes an Order and Consistency in Natural Systems</t>
    </r>
    <r>
      <rPr>
        <sz val="11"/>
        <color theme="1"/>
        <rFont val="Arial"/>
        <family val="2"/>
      </rPr>
      <t xml:space="preserve">
▪  Science assumes that objects and events in natural systems occur in consistent patterns that are understandable through measurement and observation. (MS-ESS1-1)</t>
    </r>
  </si>
  <si>
    <r>
      <rPr>
        <b/>
        <sz val="11"/>
        <color theme="1"/>
        <rFont val="Arial"/>
        <family val="2"/>
      </rPr>
      <t>Interdependence of Science, Engineering, and Technology</t>
    </r>
    <r>
      <rPr>
        <sz val="11"/>
        <color theme="1"/>
        <rFont val="Arial"/>
        <family val="2"/>
      </rPr>
      <t xml:space="preserve">
▪  Engineering advances have led to important discoveries in virtually every field of science and scientific discoveries have led to the development of entire industries and engineered systems. (MS- ESS1-3)</t>
    </r>
  </si>
  <si>
    <r>
      <rPr>
        <b/>
        <sz val="11"/>
        <color theme="1"/>
        <rFont val="Arial"/>
        <family val="2"/>
      </rPr>
      <t>Scientific Knowledge is Open to Revision in Light of New Evidence</t>
    </r>
    <r>
      <rPr>
        <sz val="11"/>
        <color theme="1"/>
        <rFont val="Arial"/>
        <family val="2"/>
      </rPr>
      <t xml:space="preserve">
▪  Science findings are frequently revised and/or reinterpreted based on new evidence. (MS-ESS2-3)</t>
    </r>
  </si>
  <si>
    <r>
      <rPr>
        <b/>
        <sz val="11"/>
        <color theme="1"/>
        <rFont val="Arial"/>
        <family val="2"/>
      </rPr>
      <t>Influence of Science, Engineering, and Technology on Society and the Natural World</t>
    </r>
    <r>
      <rPr>
        <sz val="11"/>
        <color theme="1"/>
        <rFont val="Arial"/>
        <family val="2"/>
      </rPr>
      <t xml:space="preserve">
▪  All human activity draws on natural resources and has both short and long-
term consequences, positive as well as negative, for the health of people and the natural environment. (MS-ESS3-1)</t>
    </r>
  </si>
  <si>
    <r>
      <rPr>
        <b/>
        <sz val="11"/>
        <color theme="1"/>
        <rFont val="Arial"/>
        <family val="2"/>
      </rPr>
      <t>Influence of Science, Engineering, and Technology on Society and the Natural World</t>
    </r>
    <r>
      <rPr>
        <sz val="11"/>
        <color theme="1"/>
        <rFont val="Arial"/>
        <family val="2"/>
      </rPr>
      <t xml:space="preserve">
▪  The uses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 (MS-ESS3-2)</t>
    </r>
  </si>
  <si>
    <r>
      <rPr>
        <b/>
        <sz val="11"/>
        <color theme="1"/>
        <rFont val="Arial"/>
        <family val="2"/>
      </rPr>
      <t>Influence of Science, Engineering, and Technology on Society and the Natural World</t>
    </r>
    <r>
      <rPr>
        <sz val="11"/>
        <color theme="1"/>
        <rFont val="Arial"/>
        <family val="2"/>
      </rPr>
      <t xml:space="preserve">
▪  The uses of technologies and any limitations on their use are driven by individual or societal needs, desires, and values; by the findings of
scientific research; and by differences in such factors as climate, natural resources, and economic conditions. Thus technology use varies
from region to region and over time. (MS-ESS3-3)</t>
    </r>
  </si>
  <si>
    <r>
      <rPr>
        <b/>
        <sz val="11"/>
        <color theme="1"/>
        <rFont val="Arial"/>
        <family val="2"/>
      </rPr>
      <t>Influence of Science, Engineering, and Technology on Society and the Natural World</t>
    </r>
    <r>
      <rPr>
        <sz val="11"/>
        <color theme="1"/>
        <rFont val="Arial"/>
        <family val="2"/>
      </rPr>
      <t xml:space="preserve">
▪  All human activity draws on natural resources and has both short and long-term consequences, positive as well as negative, for the health of people and the natural environment. (MS-ESS3-4)</t>
    </r>
  </si>
  <si>
    <r>
      <rPr>
        <b/>
        <sz val="11"/>
        <color theme="1"/>
        <rFont val="Arial"/>
        <family val="2"/>
      </rPr>
      <t>Science Addresses Questions About the Natural and Material World</t>
    </r>
    <r>
      <rPr>
        <sz val="11"/>
        <color theme="1"/>
        <rFont val="Arial"/>
        <family val="2"/>
      </rPr>
      <t xml:space="preserve">
▪  Scientific knowledge can describe the consequences of actions but does not necessarily prescribe the decisions that society takes. (MS- ESS3-4)</t>
    </r>
  </si>
  <si>
    <t>PE</t>
  </si>
  <si>
    <t xml:space="preserve"> combined into a new solution to better meet the criteria for success.</t>
  </si>
  <si>
    <t>MS-ETS1-3. Analyze data from tests to determine similarities and differences among several design solutions to identify the best characteristics of each that can be</t>
  </si>
  <si>
    <t>principles and potential impacts on people and the natural environment
 that may limit possible solutions.</t>
  </si>
  <si>
    <t xml:space="preserve">MS-ETS1-1: Define the criteria and constraints of a design problem with sufficient precision to ensure a successful solution, taking into account relevant scientific
</t>
  </si>
  <si>
    <t>regional climates.</t>
  </si>
  <si>
    <t>MS-ESS2-6: Develop and use a model to describe how unequal heating and rotation of the Earth cause patterns of atmospheric and oceanic circulation that determine</t>
  </si>
  <si>
    <t>of past and current geoscience processes.</t>
  </si>
  <si>
    <t>MS-ESS3-1: Construct a scientific explanation based on evidence for how the uneven distributions of Earth’s mineral, energy, and groundwater resources are the result</t>
  </si>
  <si>
    <t xml:space="preserve">Publisher Instructions:
 Citations for Section 2 “Other Relevant Criteria” will usually refer to the Teacher Edition, but may refer to the Student Edition.
 Section 2 criteria are scored as to whether the evidence occurs in the instructional material; they are NOT scored using Bloom’s. 
 List one citation per occurrence cell.
 All three citation occurrences must be found satisfactory in the cited material by the Reviewer to meet the requirements of the indicator.
</t>
  </si>
  <si>
    <t xml:space="preserve">Reviewer Instructions: 
 Use the Teacher’s Edition and the Student Edition to conduct this portion of the review.
          o Three (3):  All 3 citations must meet the requirements of the indicator.
          o Zero (0):  One or more citations did not meet the requirements of the indicator.
</t>
  </si>
  <si>
    <t>Score</t>
  </si>
  <si>
    <t>Y</t>
  </si>
  <si>
    <t>N</t>
  </si>
  <si>
    <r>
      <rPr>
        <b/>
        <sz val="12"/>
        <color theme="1"/>
        <rFont val="Arial"/>
        <family val="2"/>
      </rPr>
      <t>MS-ESS3-3 NM</t>
    </r>
    <r>
      <rPr>
        <sz val="12"/>
        <color theme="1"/>
        <rFont val="Arial"/>
        <family val="2"/>
      </rPr>
      <t>: Describe the advantages and disadvantages associated with technologies related to local industries and energy production</t>
    </r>
  </si>
  <si>
    <t>Section I Total Score</t>
  </si>
  <si>
    <t>The "Reviewer Comment" box may be used to add comments regarding certain anomalies or questions about citations as necessary.</t>
  </si>
  <si>
    <r>
      <rPr>
        <b/>
        <u/>
        <sz val="16"/>
        <color theme="0"/>
        <rFont val="Arial"/>
        <family val="2"/>
      </rPr>
      <t>Scoring:</t>
    </r>
    <r>
      <rPr>
        <b/>
        <sz val="11"/>
        <color theme="0"/>
        <rFont val="Arial"/>
        <family val="2"/>
      </rPr>
      <t xml:space="preserve">
• Each Performance Expectation has the potential of scoring Thirty [30] points. 
          o DCI’s in their entirety will be awarded Fifteen [15] points if they are all present in each of the citations and satisfactorily meet the requirements of the standard.
          o If all DCI’s are met, SEP’s and CCC’s are scored against Bloom’s Taxonomy and will be awarded points according to the highest Citation Level demonstrated in the material. SEP’s and CCC’s have the potential of receiving Fourteen [14] or Fifteen [15] points.
                     Fifteen [15] Points = Performance Expectations with No Connection
                     Fourteen [14] Points = Performance Expectations with Connection(s)
          o Connections are awarded points on occurrences. Each Connection found to satisfactorily meet the requirements will receive the points available for that Connection, if all DCI’s are met. Connections in their entirety are awarded One [1] point for each Performance Expectation that contains one or more Connections.  
          o New Mexico Companion Standards are awarded points on occurrences. Each Companion Standard found to satisfactorily meet the requirements will receive Seven-and-a-half [7.5] points.</t>
    </r>
    <r>
      <rPr>
        <sz val="11"/>
        <color theme="0"/>
        <rFont val="Arial"/>
        <family val="2"/>
      </rPr>
      <t xml:space="preserve"> </t>
    </r>
    <r>
      <rPr>
        <b/>
        <sz val="11"/>
        <color theme="0"/>
        <rFont val="Arial"/>
        <family val="2"/>
      </rPr>
      <t xml:space="preserve">
</t>
    </r>
  </si>
  <si>
    <r>
      <t xml:space="preserve">          o Science and Engineering Practices (SEP) {</t>
    </r>
    <r>
      <rPr>
        <b/>
        <sz val="11"/>
        <color rgb="FF0070C0"/>
        <rFont val="Arial"/>
        <family val="2"/>
      </rPr>
      <t>blue</t>
    </r>
    <r>
      <rPr>
        <b/>
        <sz val="11"/>
        <rFont val="Arial"/>
        <family val="2"/>
      </rPr>
      <t>} and the Crosscutting Concepts (CCC) {</t>
    </r>
    <r>
      <rPr>
        <b/>
        <sz val="11"/>
        <color rgb="FF00B050"/>
        <rFont val="Arial"/>
        <family val="2"/>
      </rPr>
      <t>green</t>
    </r>
    <r>
      <rPr>
        <b/>
        <sz val="11"/>
        <rFont val="Arial"/>
        <family val="2"/>
      </rPr>
      <t>} will be scored if the DCI’s within the PE have received full points available.
                     The SEP's and CCC's will be scored as to whether the evidence demonstrates application of Bloom’s Taxonomy at the highest citation levels. Using the drop down menu in the cell directly to the right of the citation, assign the citation a number based on the Citation Level of Bloom’s Taxonomy that is demonstrated in the citation:
                              • A Three [3]: The citation demonstrates Bloom’s Citation Level 3.
                              • A Two [2]: The citation demonstrates Bloom’s Citation Level 2.
                              • A One [1]: The citation demonstrates Bloom’s Citation Level 1.
                              • Zero [0]: The citation does not meet Citation Level 1, Level 2, Level 3 or it does not address the standard.
           o Connections to Nature and Science and Connections to Engineering, Technology and Applications of Science {</t>
    </r>
    <r>
      <rPr>
        <b/>
        <sz val="11"/>
        <color theme="0"/>
        <rFont val="Arial"/>
        <family val="2"/>
      </rPr>
      <t>white</t>
    </r>
    <r>
      <rPr>
        <b/>
        <sz val="11"/>
        <rFont val="Arial"/>
        <family val="2"/>
      </rPr>
      <t>}:
                     Connections are scored based on occurrence. Using the drop down menu in the cell directly to the right of the citation, assign a number based on the occurrence: 
                              • A One [1]: The citation is present and clear.
                              • Zero [0]: The citation is not present or clear.
           o New Mexico Companion standards {</t>
    </r>
    <r>
      <rPr>
        <b/>
        <sz val="11"/>
        <color theme="0"/>
        <rFont val="Arial"/>
        <family val="2"/>
      </rPr>
      <t>white</t>
    </r>
    <r>
      <rPr>
        <b/>
        <sz val="11"/>
        <rFont val="Arial"/>
        <family val="2"/>
      </rPr>
      <t xml:space="preserve">}
                     Connections are scored based on occurrence. Using the drop down menu in the cell directly to the right of the citation, assign a number based on the occurrence: 
                              • A One [1]: The citation is present and clear.
                              • Zero [0]: The citation is not present or clear.
</t>
    </r>
  </si>
  <si>
    <r>
      <rPr>
        <b/>
        <u/>
        <sz val="16"/>
        <rFont val="Arial"/>
        <family val="2"/>
      </rPr>
      <t>Reviewer Instructions:</t>
    </r>
    <r>
      <rPr>
        <b/>
        <sz val="11"/>
        <rFont val="Arial"/>
        <family val="2"/>
      </rPr>
      <t xml:space="preserve">  
• Use the Student Edition, Teacher Edition, or Student Workbook to conduct this portion of the review. 
• You will be scoring the bulleted portion of the criteria. 
• Use the drop down menu in the box to the right of each citation to register your score for that citation.
• Within each Performance Expectation (PE), except for New Mexico Companion Standards: 
          o Disciplinary Core Ideas (DCI) {</t>
    </r>
    <r>
      <rPr>
        <b/>
        <sz val="11"/>
        <color theme="9" tint="-0.249977111117893"/>
        <rFont val="Arial"/>
        <family val="2"/>
      </rPr>
      <t>orange</t>
    </r>
    <r>
      <rPr>
        <b/>
        <sz val="11"/>
        <rFont val="Arial"/>
        <family val="2"/>
      </rPr>
      <t xml:space="preserve">} will be scored first. They will be scored on their occurrence within the cited material. 
                     DCI’s must be present and clear in each of the citations in order to receive the full points available. For each citation, if the DCI is present and clear place a “Y” in the box to the right of the citation.
                     If any DCI is not present or clear in any citation, a score of zero [0] will be given. If the DCI is not present or clear, place a “N” in the box to the right of the citation. Then place a Zero [0] in the yellow score box using the drop down menu. Move to the next PE.
                     If any DCI score is Zero [0] within a PE, do not score the corresponding Science and Engineering Practice (SEP), Crosscutting Concept (CCC), and/or Connections to Nature &amp; Science or Connections to Engineering, Technology and Applications of Science within that PE. Move on to the next PE.
                     If all DCI’s are present, clear and have been marked with a “Y,” using the drop down menu at the bottom of the yellow score column for that PE, place a “15” in the box and go on to review and score the other criteria within that PE.
</t>
    </r>
  </si>
  <si>
    <r>
      <rPr>
        <b/>
        <u/>
        <sz val="16"/>
        <rFont val="Arial"/>
        <family val="2"/>
      </rPr>
      <t>Publisher Instructions:</t>
    </r>
    <r>
      <rPr>
        <b/>
        <sz val="11"/>
        <rFont val="Arial"/>
        <family val="2"/>
      </rPr>
      <t xml:space="preserve">
• Citations for Section I will refer to the Student Edition, Teacher Edition, or Student Workbook
• For Section I, you may enter one citation per cell available.
• The reviewer will be scoring the portion of the criteria that is bulleted.
• Within each Performance Expectation (PE): 
          o Disciplinary Core Ideas (DCI's) {</t>
    </r>
    <r>
      <rPr>
        <b/>
        <sz val="11"/>
        <color theme="9" tint="-0.249977111117893"/>
        <rFont val="Arial"/>
        <family val="2"/>
      </rPr>
      <t>orange</t>
    </r>
    <r>
      <rPr>
        <b/>
        <sz val="11"/>
        <rFont val="Arial"/>
        <family val="2"/>
      </rPr>
      <t>} will be scored on their occurrences in the cited material. All DCI’s must be present and clear in each of the citations to receive full points available. If any DCI is not present or clear in any citation, a score of zero [0] will be given for that section and the remainder of the Performance Expectation will not    be scored.
          o Science and Engineering Practices (SEP) {</t>
    </r>
    <r>
      <rPr>
        <b/>
        <sz val="11"/>
        <color theme="3" tint="0.39997558519241921"/>
        <rFont val="Arial"/>
        <family val="2"/>
      </rPr>
      <t>blue</t>
    </r>
    <r>
      <rPr>
        <b/>
        <sz val="11"/>
        <rFont val="Arial"/>
        <family val="2"/>
      </rPr>
      <t>} and Crosscutting Concepts (CCC) {</t>
    </r>
    <r>
      <rPr>
        <b/>
        <sz val="11"/>
        <color rgb="FF00B050"/>
        <rFont val="Arial"/>
        <family val="2"/>
      </rPr>
      <t>green</t>
    </r>
    <r>
      <rPr>
        <b/>
        <sz val="11"/>
        <rFont val="Arial"/>
        <family val="2"/>
      </rPr>
      <t>} criteria are scored as to whether the cited material demonstrates application of Bloom’s Taxonomy at the higher citation levels. [3,2,1,0]. 
          o Connections to Nature and Science and Connections to Engineering, Technology and Applications of Science {</t>
    </r>
    <r>
      <rPr>
        <b/>
        <sz val="11"/>
        <color theme="0"/>
        <rFont val="Arial"/>
        <family val="2"/>
      </rPr>
      <t>white</t>
    </r>
    <r>
      <rPr>
        <b/>
        <sz val="11"/>
        <rFont val="Arial"/>
        <family val="2"/>
      </rPr>
      <t>} will be scored on their occurrences. The Connections must be present and clear in the citation in order to receive all points available. If the Connections are not present or clear in the citation, it will receive a score of zero [0].
          o New Mexico Companion Standards {</t>
    </r>
    <r>
      <rPr>
        <b/>
        <sz val="11"/>
        <color theme="0"/>
        <rFont val="Arial"/>
        <family val="2"/>
      </rPr>
      <t>white</t>
    </r>
    <r>
      <rPr>
        <b/>
        <sz val="11"/>
        <rFont val="Arial"/>
        <family val="2"/>
      </rPr>
      <t>} will be scored on their occurrences. The Companion Standards must be present and clear in the citation in order to receive all points available. If the Companion Standards are not present or clear in the citation, it will receive a score of zero [0].</t>
    </r>
    <r>
      <rPr>
        <b/>
        <sz val="11"/>
        <color theme="0"/>
        <rFont val="Arial"/>
        <family val="2"/>
      </rPr>
      <t xml:space="preserve">
</t>
    </r>
  </si>
  <si>
    <r>
      <t xml:space="preserve">SECTION 1: Content Standards, Benchmarks and Performance Standards 6.29.10.8 CONTENT STANDARDS WITH BENCHMARKS AND PERFORMANCE STANDARDS FOR SCIENCE, GRADES K-12:  </t>
    </r>
    <r>
      <rPr>
        <sz val="12"/>
        <color theme="0"/>
        <rFont val="Arial"/>
        <family val="2"/>
      </rPr>
      <t>The New Mexico STEM-ready science standards established by the department are organized based on the Science Domains Model</t>
    </r>
  </si>
  <si>
    <t>FORM F.8 Citation Alignment and Scoring Rubric -                                                                              2018 Earth and Space Science Grades 6-8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</si>
</sst>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
    <numFmt numFmtId="166" formatCode="mm/dd/yy;@"/>
  </numFmts>
  <fonts count="38" x14ac:knownFonts="1">
    <font>
      <sz val="11"/>
      <color theme="1"/>
      <name val="Calibri"/>
      <family val="2"/>
      <scheme val="minor"/>
    </font>
    <font>
      <sz val="16"/>
      <color rgb="FF000000"/>
      <name val="Calibri"/>
      <family val="2"/>
      <scheme val="minor"/>
    </font>
    <font>
      <sz val="11"/>
      <color rgb="FF000000"/>
      <name val="Calibri"/>
      <family val="2"/>
      <scheme val="minor"/>
    </font>
    <font>
      <sz val="11"/>
      <color rgb="FF000000"/>
      <name val="Arial"/>
      <family val="2"/>
    </font>
    <font>
      <b/>
      <sz val="12"/>
      <color rgb="FFFF0000"/>
      <name val="Arial"/>
      <family val="2"/>
    </font>
    <font>
      <b/>
      <sz val="11"/>
      <color theme="1"/>
      <name val="Calibri"/>
      <family val="2"/>
      <scheme val="minor"/>
    </font>
    <font>
      <u/>
      <sz val="11"/>
      <color theme="10"/>
      <name val="Calibri"/>
      <family val="2"/>
      <scheme val="minor"/>
    </font>
    <font>
      <u/>
      <sz val="11"/>
      <color theme="11"/>
      <name val="Calibri"/>
      <family val="2"/>
      <scheme val="minor"/>
    </font>
    <font>
      <b/>
      <sz val="12"/>
      <color theme="1"/>
      <name val="Arial"/>
      <family val="2"/>
    </font>
    <font>
      <sz val="12"/>
      <color theme="1"/>
      <name val="Arial"/>
      <family val="2"/>
    </font>
    <font>
      <sz val="11"/>
      <color theme="1"/>
      <name val="Arial"/>
      <family val="2"/>
    </font>
    <font>
      <b/>
      <sz val="11"/>
      <color theme="1"/>
      <name val="Arial"/>
      <family val="2"/>
    </font>
    <font>
      <b/>
      <sz val="18"/>
      <name val="Arial"/>
      <family val="2"/>
    </font>
    <font>
      <b/>
      <sz val="24"/>
      <color theme="0"/>
      <name val="Arial"/>
      <family val="2"/>
    </font>
    <font>
      <b/>
      <sz val="20"/>
      <color theme="1"/>
      <name val="Arial"/>
      <family val="2"/>
    </font>
    <font>
      <b/>
      <i/>
      <sz val="12"/>
      <name val="Arial"/>
      <family val="2"/>
    </font>
    <font>
      <sz val="20"/>
      <color theme="1"/>
      <name val="Arial"/>
      <family val="2"/>
    </font>
    <font>
      <b/>
      <sz val="12"/>
      <name val="Arial"/>
      <family val="2"/>
    </font>
    <font>
      <b/>
      <sz val="11"/>
      <name val="Arial"/>
      <family val="2"/>
    </font>
    <font>
      <b/>
      <sz val="16"/>
      <color theme="1"/>
      <name val="Calibri"/>
      <family val="2"/>
      <scheme val="minor"/>
    </font>
    <font>
      <b/>
      <sz val="18"/>
      <color theme="1"/>
      <name val="Arial"/>
      <family val="2"/>
    </font>
    <font>
      <i/>
      <sz val="11"/>
      <color theme="1"/>
      <name val="Arial"/>
      <family val="2"/>
    </font>
    <font>
      <b/>
      <sz val="11"/>
      <color rgb="FF000000"/>
      <name val="Arial"/>
      <family val="2"/>
    </font>
    <font>
      <b/>
      <u/>
      <sz val="12"/>
      <color theme="1"/>
      <name val="Arial"/>
      <family val="2"/>
    </font>
    <font>
      <b/>
      <u/>
      <sz val="11"/>
      <color theme="1"/>
      <name val="Arial"/>
      <family val="2"/>
    </font>
    <font>
      <b/>
      <u/>
      <sz val="11"/>
      <color rgb="FF000000"/>
      <name val="Arial"/>
      <family val="2"/>
    </font>
    <font>
      <b/>
      <sz val="12"/>
      <color theme="0"/>
      <name val="Arial"/>
      <family val="2"/>
    </font>
    <font>
      <b/>
      <sz val="11"/>
      <color theme="0"/>
      <name val="Arial"/>
      <family val="2"/>
    </font>
    <font>
      <b/>
      <sz val="11"/>
      <color theme="9" tint="-0.249977111117893"/>
      <name val="Arial"/>
      <family val="2"/>
    </font>
    <font>
      <b/>
      <sz val="11"/>
      <color theme="3" tint="0.39997558519241921"/>
      <name val="Arial"/>
      <family val="2"/>
    </font>
    <font>
      <b/>
      <sz val="11"/>
      <color rgb="FFFFFF00"/>
      <name val="Arial"/>
      <family val="2"/>
    </font>
    <font>
      <b/>
      <sz val="11"/>
      <color rgb="FF00B050"/>
      <name val="Arial"/>
      <family val="2"/>
    </font>
    <font>
      <sz val="11"/>
      <color theme="0"/>
      <name val="Arial"/>
      <family val="2"/>
    </font>
    <font>
      <b/>
      <u/>
      <sz val="16"/>
      <color theme="0"/>
      <name val="Arial"/>
      <family val="2"/>
    </font>
    <font>
      <b/>
      <sz val="11"/>
      <color rgb="FF0070C0"/>
      <name val="Arial"/>
      <family val="2"/>
    </font>
    <font>
      <b/>
      <u/>
      <sz val="16"/>
      <name val="Arial"/>
      <family val="2"/>
    </font>
    <font>
      <sz val="11"/>
      <name val="Arial"/>
      <family val="2"/>
    </font>
    <font>
      <sz val="12"/>
      <color theme="0"/>
      <name val="Arial"/>
      <family val="2"/>
    </font>
  </fonts>
  <fills count="18">
    <fill>
      <patternFill patternType="none"/>
    </fill>
    <fill>
      <patternFill patternType="gray125"/>
    </fill>
    <fill>
      <patternFill patternType="solid">
        <fgColor theme="5"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1"/>
        <bgColor indexed="64"/>
      </patternFill>
    </fill>
    <fill>
      <patternFill patternType="solid">
        <fgColor rgb="FFD9D9D9"/>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solid">
        <fgColor theme="0"/>
        <bgColor indexed="64"/>
      </patternFill>
    </fill>
  </fills>
  <borders count="62">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right style="medium">
        <color auto="1"/>
      </right>
      <top/>
      <bottom style="medium">
        <color auto="1"/>
      </bottom>
      <diagonal/>
    </border>
    <border>
      <left/>
      <right style="medium">
        <color auto="1"/>
      </right>
      <top/>
      <bottom/>
      <diagonal/>
    </border>
    <border>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style="thin">
        <color auto="1"/>
      </top>
      <bottom/>
      <diagonal/>
    </border>
    <border>
      <left/>
      <right style="thin">
        <color auto="1"/>
      </right>
      <top/>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right/>
      <top style="medium">
        <color auto="1"/>
      </top>
      <bottom style="medium">
        <color auto="1"/>
      </bottom>
      <diagonal/>
    </border>
    <border>
      <left/>
      <right/>
      <top/>
      <bottom style="medium">
        <color auto="1"/>
      </bottom>
      <diagonal/>
    </border>
    <border>
      <left style="medium">
        <color auto="1"/>
      </left>
      <right/>
      <top/>
      <bottom/>
      <diagonal/>
    </border>
    <border>
      <left style="medium">
        <color auto="1"/>
      </left>
      <right/>
      <top style="thin">
        <color auto="1"/>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top style="medium">
        <color indexed="64"/>
      </top>
      <bottom style="medium">
        <color indexed="64"/>
      </bottom>
      <diagonal/>
    </border>
    <border>
      <left style="medium">
        <color indexed="64"/>
      </left>
      <right/>
      <top style="thin">
        <color indexed="64"/>
      </top>
      <bottom style="thin">
        <color auto="1"/>
      </bottom>
      <diagonal/>
    </border>
    <border>
      <left/>
      <right style="medium">
        <color indexed="64"/>
      </right>
      <top style="thin">
        <color indexed="64"/>
      </top>
      <bottom style="thin">
        <color auto="1"/>
      </bottom>
      <diagonal/>
    </border>
    <border>
      <left style="thin">
        <color auto="1"/>
      </left>
      <right style="thin">
        <color auto="1"/>
      </right>
      <top style="thin">
        <color auto="1"/>
      </top>
      <bottom/>
      <diagonal/>
    </border>
    <border>
      <left style="thin">
        <color auto="1"/>
      </left>
      <right style="medium">
        <color indexed="64"/>
      </right>
      <top/>
      <bottom style="thin">
        <color auto="1"/>
      </bottom>
      <diagonal/>
    </border>
    <border>
      <left style="thin">
        <color auto="1"/>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medium">
        <color indexed="64"/>
      </right>
      <top style="thin">
        <color auto="1"/>
      </top>
      <bottom/>
      <diagonal/>
    </border>
    <border>
      <left style="medium">
        <color indexed="64"/>
      </left>
      <right/>
      <top/>
      <bottom style="thin">
        <color auto="1"/>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bottom/>
      <diagonal/>
    </border>
    <border>
      <left style="medium">
        <color auto="1"/>
      </left>
      <right style="medium">
        <color auto="1"/>
      </right>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auto="1"/>
      </left>
      <right/>
      <top style="thin">
        <color auto="1"/>
      </top>
      <bottom style="thin">
        <color auto="1"/>
      </bottom>
      <diagonal/>
    </border>
    <border>
      <left/>
      <right style="thin">
        <color auto="1"/>
      </right>
      <top/>
      <bottom style="medium">
        <color indexed="64"/>
      </bottom>
      <diagonal/>
    </border>
    <border>
      <left style="thin">
        <color auto="1"/>
      </left>
      <right/>
      <top style="thin">
        <color auto="1"/>
      </top>
      <bottom style="medium">
        <color indexed="64"/>
      </bottom>
      <diagonal/>
    </border>
    <border>
      <left style="thin">
        <color auto="1"/>
      </left>
      <right/>
      <top style="thin">
        <color auto="1"/>
      </top>
      <bottom/>
      <diagonal/>
    </border>
    <border>
      <left style="medium">
        <color indexed="64"/>
      </left>
      <right/>
      <top style="medium">
        <color indexed="64"/>
      </top>
      <bottom style="thin">
        <color auto="1"/>
      </bottom>
      <diagonal/>
    </border>
    <border>
      <left style="medium">
        <color indexed="64"/>
      </left>
      <right style="thin">
        <color auto="1"/>
      </right>
      <top/>
      <bottom style="medium">
        <color indexed="64"/>
      </bottom>
      <diagonal/>
    </border>
    <border>
      <left style="medium">
        <color indexed="64"/>
      </left>
      <right/>
      <top style="thin">
        <color auto="1"/>
      </top>
      <bottom style="medium">
        <color indexed="64"/>
      </bottom>
      <diagonal/>
    </border>
    <border>
      <left/>
      <right style="thin">
        <color auto="1"/>
      </right>
      <top style="medium">
        <color indexed="64"/>
      </top>
      <bottom/>
      <diagonal/>
    </border>
    <border>
      <left style="medium">
        <color indexed="64"/>
      </left>
      <right style="medium">
        <color indexed="64"/>
      </right>
      <top style="thin">
        <color indexed="64"/>
      </top>
      <bottom style="medium">
        <color auto="1"/>
      </bottom>
      <diagonal/>
    </border>
    <border>
      <left style="medium">
        <color auto="1"/>
      </left>
      <right style="medium">
        <color auto="1"/>
      </right>
      <top style="medium">
        <color auto="1"/>
      </top>
      <bottom style="thin">
        <color indexed="64"/>
      </bottom>
      <diagonal/>
    </border>
    <border>
      <left/>
      <right/>
      <top style="thin">
        <color indexed="64"/>
      </top>
      <bottom style="medium">
        <color auto="1"/>
      </bottom>
      <diagonal/>
    </border>
    <border>
      <left style="medium">
        <color auto="1"/>
      </left>
      <right style="medium">
        <color auto="1"/>
      </right>
      <top/>
      <bottom style="thin">
        <color indexed="64"/>
      </bottom>
      <diagonal/>
    </border>
    <border>
      <left/>
      <right/>
      <top style="thin">
        <color auto="1"/>
      </top>
      <bottom style="thin">
        <color indexed="64"/>
      </bottom>
      <diagonal/>
    </border>
  </borders>
  <cellStyleXfs count="7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cellStyleXfs>
  <cellXfs count="317">
    <xf numFmtId="0" fontId="0" fillId="0" borderId="0" xfId="0"/>
    <xf numFmtId="0" fontId="0" fillId="0" borderId="0" xfId="0" applyAlignment="1">
      <alignment wrapText="1"/>
    </xf>
    <xf numFmtId="0" fontId="1" fillId="0" borderId="0" xfId="0" applyFont="1"/>
    <xf numFmtId="0" fontId="2" fillId="0" borderId="0" xfId="0" applyFont="1"/>
    <xf numFmtId="0" fontId="0" fillId="0" borderId="0" xfId="0"/>
    <xf numFmtId="0" fontId="8" fillId="0" borderId="10" xfId="0" applyFont="1" applyBorder="1" applyAlignment="1">
      <alignment vertical="center" wrapText="1"/>
    </xf>
    <xf numFmtId="0" fontId="8" fillId="0" borderId="10" xfId="0" applyFont="1" applyBorder="1" applyAlignment="1">
      <alignment horizontal="center" vertical="center" wrapText="1"/>
    </xf>
    <xf numFmtId="0" fontId="8" fillId="9" borderId="10" xfId="0" applyFont="1" applyFill="1" applyBorder="1" applyAlignment="1">
      <alignment vertical="center" wrapText="1"/>
    </xf>
    <xf numFmtId="0" fontId="13" fillId="0" borderId="10" xfId="0" applyFont="1" applyFill="1" applyBorder="1" applyAlignment="1">
      <alignment horizontal="center" vertical="center"/>
    </xf>
    <xf numFmtId="1" fontId="8" fillId="0" borderId="10" xfId="0" applyNumberFormat="1" applyFont="1" applyFill="1" applyBorder="1" applyAlignment="1">
      <alignment horizontal="center" vertical="center" wrapText="1"/>
    </xf>
    <xf numFmtId="0" fontId="8" fillId="6" borderId="10" xfId="0" applyFont="1" applyFill="1" applyBorder="1" applyAlignment="1">
      <alignment horizontal="center" vertical="center" wrapText="1"/>
    </xf>
    <xf numFmtId="0" fontId="17" fillId="6" borderId="20" xfId="0" applyFont="1" applyFill="1" applyBorder="1" applyAlignment="1">
      <alignment horizontal="center" vertical="center" wrapText="1"/>
    </xf>
    <xf numFmtId="0" fontId="17" fillId="0" borderId="10" xfId="0" applyFont="1" applyFill="1" applyBorder="1" applyAlignment="1">
      <alignment horizontal="center" vertical="center" wrapText="1"/>
    </xf>
    <xf numFmtId="165" fontId="8" fillId="0" borderId="20" xfId="0" applyNumberFormat="1" applyFont="1" applyFill="1" applyBorder="1" applyAlignment="1">
      <alignment horizontal="center" vertical="center" wrapText="1"/>
    </xf>
    <xf numFmtId="165" fontId="4" fillId="0" borderId="10" xfId="0" applyNumberFormat="1" applyFont="1" applyFill="1" applyBorder="1" applyAlignment="1">
      <alignment horizontal="center" vertical="center" wrapText="1"/>
    </xf>
    <xf numFmtId="0" fontId="8" fillId="9" borderId="17" xfId="0" applyFont="1" applyFill="1" applyBorder="1" applyAlignment="1">
      <alignment horizontal="left" vertical="center" wrapText="1"/>
    </xf>
    <xf numFmtId="0" fontId="8" fillId="9" borderId="10" xfId="0" applyFont="1" applyFill="1" applyBorder="1" applyAlignment="1">
      <alignment horizontal="left" vertical="center" wrapText="1"/>
    </xf>
    <xf numFmtId="0" fontId="8" fillId="9" borderId="10" xfId="0" applyFont="1" applyFill="1" applyBorder="1" applyAlignment="1">
      <alignment vertical="center"/>
    </xf>
    <xf numFmtId="0" fontId="8" fillId="0" borderId="10" xfId="0" applyFont="1" applyBorder="1" applyAlignment="1">
      <alignment horizontal="left" vertical="center"/>
    </xf>
    <xf numFmtId="0" fontId="9" fillId="0" borderId="10" xfId="0" applyFont="1" applyBorder="1" applyAlignment="1">
      <alignment horizontal="center" vertical="center"/>
    </xf>
    <xf numFmtId="166" fontId="9" fillId="0" borderId="10" xfId="0" applyNumberFormat="1" applyFont="1" applyBorder="1" applyAlignment="1">
      <alignment horizontal="center" vertical="center"/>
    </xf>
    <xf numFmtId="0" fontId="8" fillId="0" borderId="24" xfId="0" applyFont="1" applyBorder="1" applyAlignment="1">
      <alignment horizontal="left" vertical="center" wrapText="1"/>
    </xf>
    <xf numFmtId="0" fontId="8" fillId="0" borderId="10" xfId="0" applyFont="1" applyBorder="1" applyAlignment="1">
      <alignment horizontal="left" vertical="center" wrapText="1"/>
    </xf>
    <xf numFmtId="0" fontId="8" fillId="0" borderId="10" xfId="0" applyFont="1" applyFill="1" applyBorder="1" applyAlignment="1">
      <alignment horizontal="center" vertical="center"/>
    </xf>
    <xf numFmtId="0" fontId="8" fillId="6" borderId="10" xfId="0" applyFont="1" applyFill="1" applyBorder="1" applyAlignment="1">
      <alignment horizontal="left" vertical="center" wrapText="1"/>
    </xf>
    <xf numFmtId="0" fontId="8" fillId="6" borderId="5" xfId="0" applyFont="1" applyFill="1" applyBorder="1" applyAlignment="1">
      <alignment horizontal="left" vertical="center" wrapText="1"/>
    </xf>
    <xf numFmtId="165" fontId="4" fillId="7" borderId="10" xfId="0" applyNumberFormat="1" applyFont="1" applyFill="1" applyBorder="1" applyAlignment="1">
      <alignment horizontal="center" vertical="center" wrapText="1"/>
    </xf>
    <xf numFmtId="0" fontId="10" fillId="0" borderId="0" xfId="0" applyFont="1" applyAlignment="1">
      <alignment vertical="center"/>
    </xf>
    <xf numFmtId="0" fontId="0" fillId="0" borderId="0" xfId="0" applyAlignment="1">
      <alignment horizontal="center"/>
    </xf>
    <xf numFmtId="0" fontId="0" fillId="0" borderId="0" xfId="0" applyFill="1"/>
    <xf numFmtId="0" fontId="10" fillId="0" borderId="0" xfId="0" applyFont="1" applyFill="1" applyAlignment="1">
      <alignment vertical="center"/>
    </xf>
    <xf numFmtId="0" fontId="14" fillId="0" borderId="28"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42" xfId="0" applyFont="1" applyBorder="1" applyAlignment="1" applyProtection="1">
      <alignment horizontal="center" vertical="center"/>
    </xf>
    <xf numFmtId="0" fontId="0" fillId="0" borderId="0" xfId="0" applyFill="1" applyAlignment="1">
      <alignment vertical="center"/>
    </xf>
    <xf numFmtId="0" fontId="0" fillId="0" borderId="0" xfId="0" applyAlignment="1">
      <alignment vertical="center"/>
    </xf>
    <xf numFmtId="0" fontId="10" fillId="5" borderId="1" xfId="0" applyFont="1" applyFill="1" applyBorder="1" applyAlignment="1" applyProtection="1">
      <alignment vertical="center" wrapText="1"/>
    </xf>
    <xf numFmtId="0" fontId="10" fillId="11" borderId="3" xfId="0" applyFont="1" applyFill="1" applyBorder="1" applyAlignment="1" applyProtection="1">
      <alignment vertical="center" wrapText="1"/>
    </xf>
    <xf numFmtId="0" fontId="10" fillId="10" borderId="1" xfId="0" applyFont="1" applyFill="1" applyBorder="1" applyAlignment="1" applyProtection="1">
      <alignment vertical="center" wrapText="1"/>
    </xf>
    <xf numFmtId="0" fontId="10" fillId="11" borderId="1" xfId="0" applyFont="1" applyFill="1" applyBorder="1" applyAlignment="1" applyProtection="1">
      <alignment vertical="center" wrapText="1"/>
    </xf>
    <xf numFmtId="0" fontId="10" fillId="10" borderId="32" xfId="0" applyFont="1" applyFill="1" applyBorder="1" applyAlignment="1" applyProtection="1">
      <alignment vertical="center" wrapText="1"/>
    </xf>
    <xf numFmtId="0" fontId="10" fillId="5" borderId="32" xfId="0" applyFont="1" applyFill="1" applyBorder="1" applyAlignment="1" applyProtection="1">
      <alignment vertical="center" wrapText="1"/>
    </xf>
    <xf numFmtId="0" fontId="10" fillId="5" borderId="4" xfId="0" applyFont="1" applyFill="1" applyBorder="1" applyAlignment="1" applyProtection="1">
      <alignment vertical="center" wrapText="1"/>
    </xf>
    <xf numFmtId="0" fontId="8" fillId="6" borderId="17" xfId="0" applyFont="1" applyFill="1" applyBorder="1" applyAlignment="1" applyProtection="1">
      <alignment horizontal="left" vertical="center"/>
    </xf>
    <xf numFmtId="0" fontId="0" fillId="7" borderId="17" xfId="0" applyFill="1" applyBorder="1" applyAlignment="1">
      <alignment horizontal="center" vertical="top"/>
    </xf>
    <xf numFmtId="0" fontId="0" fillId="0" borderId="0" xfId="0" applyBorder="1" applyAlignment="1">
      <alignment horizontal="center" vertical="top"/>
    </xf>
    <xf numFmtId="0" fontId="11" fillId="11" borderId="3" xfId="0" applyFont="1" applyFill="1" applyBorder="1" applyAlignment="1" applyProtection="1">
      <alignment vertical="center" wrapText="1"/>
    </xf>
    <xf numFmtId="0" fontId="10" fillId="11" borderId="4" xfId="0" applyFont="1" applyFill="1" applyBorder="1" applyAlignment="1" applyProtection="1">
      <alignment vertical="center" wrapText="1"/>
    </xf>
    <xf numFmtId="0" fontId="10" fillId="5" borderId="3" xfId="0" applyFont="1" applyFill="1" applyBorder="1" applyAlignment="1" applyProtection="1">
      <alignment vertical="center" wrapText="1"/>
    </xf>
    <xf numFmtId="0" fontId="11" fillId="5" borderId="1" xfId="0" applyFont="1" applyFill="1" applyBorder="1" applyAlignment="1" applyProtection="1">
      <alignment vertical="center" wrapText="1"/>
    </xf>
    <xf numFmtId="0" fontId="8" fillId="6" borderId="24" xfId="0" applyFont="1" applyFill="1" applyBorder="1" applyAlignment="1" applyProtection="1">
      <alignment horizontal="left" vertical="center"/>
    </xf>
    <xf numFmtId="0" fontId="10" fillId="10" borderId="4" xfId="0" applyFont="1" applyFill="1" applyBorder="1" applyAlignment="1" applyProtection="1">
      <alignment vertical="center" wrapText="1"/>
    </xf>
    <xf numFmtId="0" fontId="20" fillId="12" borderId="17" xfId="0" applyFont="1" applyFill="1" applyBorder="1" applyAlignment="1" applyProtection="1">
      <alignment horizontal="left" vertical="center"/>
    </xf>
    <xf numFmtId="0" fontId="8" fillId="6" borderId="18" xfId="0" applyFont="1" applyFill="1" applyBorder="1" applyAlignment="1" applyProtection="1">
      <alignment horizontal="left" vertical="center"/>
    </xf>
    <xf numFmtId="0" fontId="19" fillId="0" borderId="0" xfId="0" applyFont="1" applyFill="1" applyBorder="1" applyAlignment="1">
      <alignment horizontal="center" vertical="center"/>
    </xf>
    <xf numFmtId="0" fontId="10" fillId="0" borderId="3" xfId="0" applyFont="1" applyBorder="1" applyAlignment="1">
      <alignment vertical="center" wrapText="1"/>
    </xf>
    <xf numFmtId="0" fontId="10" fillId="0" borderId="32" xfId="0" applyFont="1" applyBorder="1" applyAlignment="1">
      <alignment vertical="center" wrapText="1"/>
    </xf>
    <xf numFmtId="0" fontId="3" fillId="0" borderId="1" xfId="0" applyFont="1" applyBorder="1" applyAlignment="1">
      <alignment vertical="center" wrapText="1"/>
    </xf>
    <xf numFmtId="0" fontId="10" fillId="0" borderId="1" xfId="0" applyFont="1" applyBorder="1" applyAlignment="1">
      <alignment vertical="center" wrapText="1"/>
    </xf>
    <xf numFmtId="0" fontId="10" fillId="0" borderId="1" xfId="0" applyFont="1" applyFill="1" applyBorder="1" applyAlignment="1">
      <alignment vertical="center" wrapText="1"/>
    </xf>
    <xf numFmtId="0" fontId="10" fillId="0" borderId="32" xfId="0" applyFont="1" applyFill="1" applyBorder="1" applyAlignment="1">
      <alignment vertical="center" wrapText="1"/>
    </xf>
    <xf numFmtId="0" fontId="9" fillId="14" borderId="2" xfId="0" applyFont="1" applyFill="1" applyBorder="1" applyAlignment="1" applyProtection="1">
      <alignment vertical="center" wrapText="1"/>
      <protection locked="0"/>
    </xf>
    <xf numFmtId="0" fontId="9" fillId="14" borderId="1" xfId="0" applyFont="1" applyFill="1" applyBorder="1" applyAlignment="1" applyProtection="1">
      <alignment vertical="center" wrapText="1"/>
      <protection locked="0"/>
    </xf>
    <xf numFmtId="0" fontId="9" fillId="14" borderId="32" xfId="0" applyFont="1" applyFill="1" applyBorder="1" applyAlignment="1" applyProtection="1">
      <alignment vertical="center" wrapText="1"/>
      <protection locked="0"/>
    </xf>
    <xf numFmtId="0" fontId="10" fillId="14" borderId="1" xfId="0" applyFont="1" applyFill="1" applyBorder="1" applyAlignment="1">
      <alignment vertical="center" wrapText="1"/>
    </xf>
    <xf numFmtId="0" fontId="9" fillId="0" borderId="9" xfId="0" applyFont="1" applyFill="1" applyBorder="1" applyAlignment="1" applyProtection="1">
      <alignment vertical="center" wrapText="1"/>
      <protection locked="0"/>
    </xf>
    <xf numFmtId="0" fontId="9" fillId="0" borderId="3" xfId="0" applyFont="1" applyFill="1" applyBorder="1" applyAlignment="1" applyProtection="1">
      <alignment vertical="center" wrapText="1"/>
      <protection locked="0"/>
    </xf>
    <xf numFmtId="0" fontId="9" fillId="0" borderId="2" xfId="0" applyFont="1" applyFill="1" applyBorder="1" applyAlignment="1" applyProtection="1">
      <alignment vertical="center" wrapText="1"/>
      <protection locked="0"/>
    </xf>
    <xf numFmtId="0" fontId="9" fillId="0" borderId="1" xfId="0" applyFont="1" applyFill="1" applyBorder="1" applyAlignment="1" applyProtection="1">
      <alignment vertical="center" wrapText="1"/>
      <protection locked="0"/>
    </xf>
    <xf numFmtId="0" fontId="14" fillId="0" borderId="39"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28" xfId="0" applyFont="1" applyFill="1" applyBorder="1" applyAlignment="1">
      <alignment horizontal="center" vertical="center"/>
    </xf>
    <xf numFmtId="0" fontId="14" fillId="14" borderId="30" xfId="0" applyFont="1" applyFill="1" applyBorder="1" applyAlignment="1">
      <alignment horizontal="center" vertical="center"/>
    </xf>
    <xf numFmtId="0" fontId="10" fillId="14" borderId="32" xfId="0" applyFont="1" applyFill="1" applyBorder="1" applyAlignment="1">
      <alignment vertical="center" wrapText="1"/>
    </xf>
    <xf numFmtId="0" fontId="14" fillId="14" borderId="28" xfId="0" applyFont="1" applyFill="1" applyBorder="1" applyAlignment="1">
      <alignment horizontal="center" vertical="center"/>
    </xf>
    <xf numFmtId="0" fontId="3" fillId="14" borderId="1" xfId="0" applyFont="1" applyFill="1" applyBorder="1" applyAlignment="1">
      <alignment vertical="center" wrapText="1"/>
    </xf>
    <xf numFmtId="0" fontId="8" fillId="4" borderId="5" xfId="0" applyFont="1" applyFill="1" applyBorder="1" applyAlignment="1">
      <alignment horizontal="center"/>
    </xf>
    <xf numFmtId="0" fontId="8" fillId="2" borderId="34" xfId="0" applyFont="1" applyFill="1" applyBorder="1" applyAlignment="1">
      <alignment horizontal="center"/>
    </xf>
    <xf numFmtId="0" fontId="8" fillId="7" borderId="14" xfId="0" applyFont="1" applyFill="1" applyBorder="1"/>
    <xf numFmtId="0" fontId="8" fillId="7" borderId="21" xfId="0" applyFont="1" applyFill="1" applyBorder="1" applyAlignment="1">
      <alignment horizontal="center" vertical="center"/>
    </xf>
    <xf numFmtId="0" fontId="27" fillId="13" borderId="17" xfId="0" applyFont="1" applyFill="1" applyBorder="1" applyAlignment="1">
      <alignment horizontal="left" vertical="center"/>
    </xf>
    <xf numFmtId="0" fontId="27" fillId="13" borderId="19" xfId="0" applyFont="1" applyFill="1" applyBorder="1" applyAlignment="1">
      <alignment horizontal="left" vertical="center"/>
    </xf>
    <xf numFmtId="0" fontId="27" fillId="13" borderId="6" xfId="0" applyFont="1" applyFill="1" applyBorder="1" applyAlignment="1">
      <alignment horizontal="left" vertical="center"/>
    </xf>
    <xf numFmtId="0" fontId="11" fillId="14" borderId="10" xfId="0" applyFont="1" applyFill="1" applyBorder="1" applyAlignment="1">
      <alignment vertical="center" wrapText="1"/>
    </xf>
    <xf numFmtId="0" fontId="8" fillId="14" borderId="5" xfId="0" applyFont="1" applyFill="1" applyBorder="1" applyAlignment="1">
      <alignment horizontal="center"/>
    </xf>
    <xf numFmtId="0" fontId="8" fillId="2" borderId="35" xfId="0" applyFont="1" applyFill="1" applyBorder="1" applyAlignment="1">
      <alignment horizontal="center" vertical="center"/>
    </xf>
    <xf numFmtId="0" fontId="20" fillId="6" borderId="10" xfId="0" applyFont="1" applyFill="1" applyBorder="1" applyAlignment="1" applyProtection="1">
      <alignment horizontal="center" vertical="center"/>
    </xf>
    <xf numFmtId="0" fontId="20" fillId="6" borderId="14" xfId="0" applyFont="1" applyFill="1" applyBorder="1" applyAlignment="1" applyProtection="1">
      <alignment horizontal="center" vertical="center"/>
    </xf>
    <xf numFmtId="0" fontId="14" fillId="6" borderId="5" xfId="0" applyFont="1" applyFill="1" applyBorder="1" applyAlignment="1" applyProtection="1">
      <alignment horizontal="center" vertical="center"/>
    </xf>
    <xf numFmtId="0" fontId="14" fillId="7" borderId="21" xfId="0" applyFont="1" applyFill="1" applyBorder="1" applyAlignment="1" applyProtection="1">
      <alignment horizontal="center" vertical="center"/>
    </xf>
    <xf numFmtId="0" fontId="10" fillId="0" borderId="1" xfId="0" applyFont="1" applyFill="1" applyBorder="1" applyAlignment="1" applyProtection="1">
      <alignment vertical="center" wrapText="1"/>
    </xf>
    <xf numFmtId="0" fontId="10" fillId="0" borderId="32" xfId="0" applyFont="1" applyFill="1" applyBorder="1" applyAlignment="1" applyProtection="1">
      <alignment vertical="center" wrapText="1"/>
    </xf>
    <xf numFmtId="0" fontId="14" fillId="0" borderId="28" xfId="0" applyFont="1" applyFill="1" applyBorder="1" applyAlignment="1" applyProtection="1">
      <alignment horizontal="center" vertical="center"/>
    </xf>
    <xf numFmtId="0" fontId="14" fillId="0" borderId="15" xfId="0" applyFont="1" applyFill="1" applyBorder="1" applyAlignment="1" applyProtection="1">
      <alignment horizontal="center" vertical="center"/>
    </xf>
    <xf numFmtId="0" fontId="14" fillId="0" borderId="30"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0" fontId="14" fillId="0" borderId="44" xfId="0" applyFont="1" applyBorder="1" applyAlignment="1" applyProtection="1">
      <alignment horizontal="center" vertical="center"/>
    </xf>
    <xf numFmtId="0" fontId="10" fillId="5" borderId="45" xfId="0" applyFont="1" applyFill="1" applyBorder="1" applyAlignment="1" applyProtection="1">
      <alignment vertical="center" wrapText="1"/>
    </xf>
    <xf numFmtId="0" fontId="8" fillId="7" borderId="35" xfId="0" applyFont="1" applyFill="1" applyBorder="1" applyAlignment="1">
      <alignment horizontal="center" vertical="center"/>
    </xf>
    <xf numFmtId="0" fontId="5" fillId="0" borderId="0" xfId="0" applyFont="1" applyBorder="1"/>
    <xf numFmtId="0" fontId="5" fillId="0" borderId="0" xfId="0" applyFont="1" applyFill="1" applyBorder="1"/>
    <xf numFmtId="0" fontId="14" fillId="0" borderId="44" xfId="0" applyFont="1" applyFill="1" applyBorder="1" applyAlignment="1">
      <alignment horizontal="center" vertical="center"/>
    </xf>
    <xf numFmtId="0" fontId="10" fillId="0" borderId="45" xfId="0" applyFont="1" applyFill="1" applyBorder="1" applyAlignment="1">
      <alignment vertical="center" wrapText="1"/>
    </xf>
    <xf numFmtId="0" fontId="9" fillId="0" borderId="47" xfId="0" applyFont="1" applyFill="1" applyBorder="1" applyAlignment="1" applyProtection="1">
      <alignment vertical="center" wrapText="1"/>
      <protection locked="0"/>
    </xf>
    <xf numFmtId="0" fontId="9" fillId="0" borderId="45" xfId="0" applyFont="1" applyFill="1" applyBorder="1" applyAlignment="1" applyProtection="1">
      <alignment vertical="center" wrapText="1"/>
      <protection locked="0"/>
    </xf>
    <xf numFmtId="0" fontId="0" fillId="7" borderId="17" xfId="0" applyFill="1" applyBorder="1" applyAlignment="1">
      <alignment horizontal="center" vertical="top" wrapText="1"/>
    </xf>
    <xf numFmtId="1" fontId="8" fillId="0" borderId="10" xfId="0" applyNumberFormat="1" applyFont="1" applyBorder="1" applyAlignment="1">
      <alignment horizontal="center" vertical="center"/>
    </xf>
    <xf numFmtId="0" fontId="20" fillId="0" borderId="17" xfId="0" applyFont="1" applyFill="1" applyBorder="1" applyAlignment="1" applyProtection="1">
      <alignment horizontal="center" vertical="center"/>
    </xf>
    <xf numFmtId="0" fontId="9" fillId="9" borderId="10" xfId="0" applyFont="1" applyFill="1" applyBorder="1" applyAlignment="1" applyProtection="1">
      <alignment vertical="center" wrapText="1"/>
      <protection locked="0"/>
    </xf>
    <xf numFmtId="0" fontId="9" fillId="9" borderId="10" xfId="0" applyFont="1" applyFill="1" applyBorder="1" applyAlignment="1" applyProtection="1">
      <alignment horizontal="center" vertical="center" wrapText="1"/>
      <protection locked="0"/>
    </xf>
    <xf numFmtId="164" fontId="8" fillId="9" borderId="10" xfId="0" applyNumberFormat="1" applyFont="1" applyFill="1" applyBorder="1" applyAlignment="1" applyProtection="1">
      <alignment horizontal="center" vertical="center" wrapText="1"/>
      <protection locked="0"/>
    </xf>
    <xf numFmtId="0" fontId="8" fillId="7" borderId="27" xfId="0" applyFont="1" applyFill="1" applyBorder="1" applyAlignment="1" applyProtection="1">
      <alignment horizontal="center" vertical="center"/>
    </xf>
    <xf numFmtId="0" fontId="11" fillId="7" borderId="18" xfId="0" applyFont="1" applyFill="1" applyBorder="1" applyAlignment="1" applyProtection="1">
      <alignment horizontal="center" vertical="top" wrapText="1"/>
    </xf>
    <xf numFmtId="0" fontId="18" fillId="7" borderId="24" xfId="0" applyFont="1" applyFill="1" applyBorder="1" applyAlignment="1" applyProtection="1">
      <alignment horizontal="center" vertical="top" wrapText="1"/>
    </xf>
    <xf numFmtId="0" fontId="18" fillId="7" borderId="21" xfId="0" applyFont="1" applyFill="1" applyBorder="1" applyAlignment="1" applyProtection="1">
      <alignment horizontal="center" vertical="top" wrapText="1"/>
    </xf>
    <xf numFmtId="0" fontId="8" fillId="2" borderId="27" xfId="0" applyFont="1" applyFill="1" applyBorder="1" applyAlignment="1" applyProtection="1">
      <alignment horizontal="center" vertical="center"/>
    </xf>
    <xf numFmtId="0" fontId="10" fillId="6" borderId="19" xfId="0" applyFont="1" applyFill="1" applyBorder="1" applyAlignment="1" applyProtection="1">
      <alignment horizontal="left" vertical="center" wrapText="1"/>
    </xf>
    <xf numFmtId="0" fontId="10" fillId="6" borderId="19" xfId="0" applyFont="1" applyFill="1" applyBorder="1" applyAlignment="1" applyProtection="1">
      <alignment horizontal="center" vertical="center" wrapText="1"/>
    </xf>
    <xf numFmtId="0" fontId="10" fillId="6" borderId="6" xfId="0" applyFont="1" applyFill="1" applyBorder="1" applyAlignment="1" applyProtection="1">
      <alignment horizontal="left" vertical="center" wrapText="1"/>
    </xf>
    <xf numFmtId="0" fontId="9" fillId="0" borderId="3" xfId="0" applyFont="1" applyFill="1" applyBorder="1" applyAlignment="1" applyProtection="1">
      <alignment horizontal="center" vertical="center" wrapText="1"/>
    </xf>
    <xf numFmtId="0" fontId="9" fillId="4" borderId="43" xfId="0" applyFont="1" applyFill="1" applyBorder="1" applyAlignment="1" applyProtection="1">
      <alignment horizontal="center" vertical="center" wrapText="1"/>
    </xf>
    <xf numFmtId="0" fontId="9" fillId="0" borderId="1" xfId="0" applyFont="1" applyFill="1" applyBorder="1" applyAlignment="1" applyProtection="1">
      <alignment horizontal="center" vertical="center" wrapText="1"/>
    </xf>
    <xf numFmtId="0" fontId="10" fillId="4" borderId="5" xfId="0" applyFont="1" applyFill="1" applyBorder="1" applyAlignment="1" applyProtection="1">
      <alignment horizontal="center" vertical="center"/>
    </xf>
    <xf numFmtId="0" fontId="9" fillId="0" borderId="9" xfId="0" applyFont="1" applyFill="1" applyBorder="1" applyAlignment="1" applyProtection="1">
      <alignment horizontal="center" vertical="center" wrapText="1"/>
    </xf>
    <xf numFmtId="0" fontId="9" fillId="7" borderId="49" xfId="0" applyFont="1" applyFill="1" applyBorder="1" applyAlignment="1" applyProtection="1">
      <alignment horizontal="center" vertical="center" wrapText="1"/>
    </xf>
    <xf numFmtId="0" fontId="9" fillId="4" borderId="5" xfId="0" applyFont="1" applyFill="1" applyBorder="1" applyAlignment="1" applyProtection="1">
      <alignment horizontal="center" vertical="center" wrapText="1"/>
    </xf>
    <xf numFmtId="0" fontId="9" fillId="0" borderId="32" xfId="0" applyFont="1" applyFill="1" applyBorder="1" applyAlignment="1" applyProtection="1">
      <alignment horizontal="center" vertical="center" wrapText="1"/>
    </xf>
    <xf numFmtId="0" fontId="9" fillId="7" borderId="32" xfId="0" applyFont="1" applyFill="1" applyBorder="1" applyAlignment="1" applyProtection="1">
      <alignment horizontal="center" vertical="center" wrapText="1"/>
    </xf>
    <xf numFmtId="0" fontId="9" fillId="7" borderId="52" xfId="0" applyFont="1" applyFill="1" applyBorder="1" applyAlignment="1" applyProtection="1">
      <alignment horizontal="center" vertical="center" wrapText="1"/>
    </xf>
    <xf numFmtId="0" fontId="9" fillId="4" borderId="10" xfId="0" applyFont="1" applyFill="1" applyBorder="1" applyAlignment="1" applyProtection="1">
      <alignment horizontal="center" vertical="center" wrapText="1"/>
    </xf>
    <xf numFmtId="0" fontId="10" fillId="6" borderId="19" xfId="0" applyFont="1" applyFill="1" applyBorder="1" applyAlignment="1" applyProtection="1">
      <alignment horizontal="left" vertical="center"/>
    </xf>
    <xf numFmtId="0" fontId="10" fillId="6" borderId="19" xfId="0" applyFont="1" applyFill="1" applyBorder="1" applyAlignment="1" applyProtection="1">
      <alignment horizontal="center" vertical="center"/>
    </xf>
    <xf numFmtId="0" fontId="10" fillId="4" borderId="43" xfId="0" applyFont="1" applyFill="1" applyBorder="1" applyAlignment="1" applyProtection="1">
      <alignment horizontal="center" vertical="center"/>
    </xf>
    <xf numFmtId="0" fontId="9" fillId="7" borderId="49" xfId="0" applyFont="1" applyFill="1" applyBorder="1" applyAlignment="1" applyProtection="1">
      <alignment horizontal="center" vertical="center"/>
    </xf>
    <xf numFmtId="0" fontId="10" fillId="12" borderId="19" xfId="0" applyFont="1" applyFill="1" applyBorder="1" applyAlignment="1" applyProtection="1">
      <alignment horizontal="left" vertical="center"/>
    </xf>
    <xf numFmtId="0" fontId="10" fillId="12" borderId="20" xfId="0" applyFont="1" applyFill="1" applyBorder="1" applyAlignment="1" applyProtection="1">
      <alignment horizontal="left" vertical="center"/>
    </xf>
    <xf numFmtId="0" fontId="10" fillId="12" borderId="20" xfId="0" applyFont="1" applyFill="1" applyBorder="1" applyAlignment="1" applyProtection="1">
      <alignment horizontal="center" vertical="center"/>
    </xf>
    <xf numFmtId="0" fontId="9" fillId="0" borderId="12" xfId="0" applyFont="1" applyFill="1" applyBorder="1" applyAlignment="1" applyProtection="1">
      <alignment horizontal="center" vertical="center" wrapText="1"/>
    </xf>
    <xf numFmtId="0" fontId="9" fillId="7" borderId="1" xfId="0" applyFont="1" applyFill="1" applyBorder="1" applyAlignment="1" applyProtection="1">
      <alignment horizontal="center" vertical="center" wrapText="1"/>
    </xf>
    <xf numFmtId="0" fontId="10" fillId="6" borderId="23" xfId="0" applyFont="1" applyFill="1" applyBorder="1" applyAlignment="1" applyProtection="1">
      <alignment horizontal="left" vertical="center"/>
    </xf>
    <xf numFmtId="0" fontId="10" fillId="6" borderId="23" xfId="0" applyFont="1" applyFill="1" applyBorder="1" applyAlignment="1" applyProtection="1">
      <alignment horizontal="center" vertical="center"/>
    </xf>
    <xf numFmtId="0" fontId="10" fillId="6" borderId="20" xfId="0" applyFont="1" applyFill="1" applyBorder="1" applyAlignment="1" applyProtection="1">
      <alignment horizontal="left" vertical="center"/>
    </xf>
    <xf numFmtId="0" fontId="10" fillId="6" borderId="20" xfId="0" applyFont="1" applyFill="1" applyBorder="1" applyAlignment="1" applyProtection="1">
      <alignment horizontal="center" vertical="center"/>
    </xf>
    <xf numFmtId="0" fontId="9" fillId="4" borderId="14" xfId="0" applyFont="1" applyFill="1" applyBorder="1" applyAlignment="1" applyProtection="1">
      <alignment horizontal="center" vertical="center" wrapText="1"/>
    </xf>
    <xf numFmtId="0" fontId="9" fillId="0" borderId="50" xfId="0" applyFont="1" applyFill="1" applyBorder="1" applyAlignment="1" applyProtection="1">
      <alignment horizontal="center" vertical="center" wrapText="1"/>
    </xf>
    <xf numFmtId="0" fontId="9" fillId="7" borderId="51" xfId="0" applyFont="1" applyFill="1" applyBorder="1" applyAlignment="1" applyProtection="1">
      <alignment horizontal="center" vertical="center" wrapText="1"/>
    </xf>
    <xf numFmtId="0" fontId="16" fillId="4" borderId="5" xfId="0" applyFont="1" applyFill="1" applyBorder="1" applyAlignment="1" applyProtection="1">
      <alignment horizontal="center" vertical="center"/>
    </xf>
    <xf numFmtId="0" fontId="9" fillId="2" borderId="33" xfId="0" applyFont="1" applyFill="1" applyBorder="1" applyAlignment="1" applyProtection="1">
      <alignment vertical="center" wrapText="1"/>
    </xf>
    <xf numFmtId="0" fontId="9" fillId="2" borderId="26" xfId="0" applyFont="1" applyFill="1" applyBorder="1" applyAlignment="1" applyProtection="1">
      <alignment vertical="center" wrapText="1"/>
    </xf>
    <xf numFmtId="0" fontId="9" fillId="2" borderId="48" xfId="0" applyFont="1" applyFill="1" applyBorder="1" applyAlignment="1" applyProtection="1">
      <alignment vertical="center" wrapText="1"/>
    </xf>
    <xf numFmtId="0" fontId="14" fillId="0" borderId="0" xfId="0" applyFont="1" applyFill="1" applyBorder="1" applyAlignment="1" applyProtection="1">
      <alignment horizontal="center"/>
    </xf>
    <xf numFmtId="10" fontId="8" fillId="0" borderId="0" xfId="0" applyNumberFormat="1" applyFont="1" applyFill="1" applyBorder="1" applyAlignment="1" applyProtection="1">
      <alignment horizontal="center"/>
    </xf>
    <xf numFmtId="0" fontId="9" fillId="11" borderId="9" xfId="0" applyFont="1" applyFill="1" applyBorder="1" applyAlignment="1" applyProtection="1">
      <alignment horizontal="left" vertical="top" wrapText="1"/>
      <protection locked="0"/>
    </xf>
    <xf numFmtId="0" fontId="9" fillId="5" borderId="9" xfId="0" applyFont="1" applyFill="1" applyBorder="1" applyAlignment="1" applyProtection="1">
      <alignment horizontal="left" vertical="top" wrapText="1"/>
      <protection locked="0"/>
    </xf>
    <xf numFmtId="0" fontId="9" fillId="10" borderId="12" xfId="0" applyFont="1" applyFill="1" applyBorder="1" applyAlignment="1" applyProtection="1">
      <alignment horizontal="left" vertical="top" wrapText="1"/>
      <protection locked="0"/>
    </xf>
    <xf numFmtId="0" fontId="9" fillId="0" borderId="32" xfId="0" applyFont="1" applyFill="1" applyBorder="1" applyAlignment="1" applyProtection="1">
      <alignment horizontal="left" vertical="top" wrapText="1"/>
      <protection locked="0"/>
    </xf>
    <xf numFmtId="0" fontId="9" fillId="11" borderId="3" xfId="0" applyFont="1" applyFill="1" applyBorder="1" applyAlignment="1" applyProtection="1">
      <alignment horizontal="left" vertical="top" wrapText="1"/>
      <protection locked="0"/>
    </xf>
    <xf numFmtId="0" fontId="9" fillId="5" borderId="12" xfId="0" applyFont="1" applyFill="1" applyBorder="1" applyAlignment="1" applyProtection="1">
      <alignment horizontal="left" vertical="top" wrapText="1"/>
      <protection locked="0"/>
    </xf>
    <xf numFmtId="0" fontId="9" fillId="10" borderId="32" xfId="0" applyFont="1" applyFill="1" applyBorder="1" applyAlignment="1" applyProtection="1">
      <alignment horizontal="left" vertical="top" wrapText="1"/>
      <protection locked="0"/>
    </xf>
    <xf numFmtId="0" fontId="9" fillId="11" borderId="2" xfId="0" applyFont="1" applyFill="1" applyBorder="1" applyAlignment="1" applyProtection="1">
      <alignment horizontal="left" vertical="top" wrapText="1"/>
      <protection locked="0"/>
    </xf>
    <xf numFmtId="0" fontId="9" fillId="5" borderId="2" xfId="0" applyFont="1" applyFill="1" applyBorder="1" applyAlignment="1" applyProtection="1">
      <alignment horizontal="left" vertical="top" wrapText="1"/>
      <protection locked="0"/>
    </xf>
    <xf numFmtId="0" fontId="9" fillId="10" borderId="11" xfId="0" applyFont="1" applyFill="1" applyBorder="1" applyAlignment="1" applyProtection="1">
      <alignment horizontal="left" vertical="top" wrapText="1"/>
      <protection locked="0"/>
    </xf>
    <xf numFmtId="0" fontId="9" fillId="0" borderId="11" xfId="0" applyFont="1" applyFill="1" applyBorder="1" applyAlignment="1" applyProtection="1">
      <alignment horizontal="left" vertical="top" wrapText="1"/>
      <protection locked="0"/>
    </xf>
    <xf numFmtId="0" fontId="9" fillId="5" borderId="32" xfId="0" applyFont="1" applyFill="1" applyBorder="1" applyAlignment="1" applyProtection="1">
      <alignment horizontal="left" vertical="top" wrapText="1"/>
      <protection locked="0"/>
    </xf>
    <xf numFmtId="0" fontId="9" fillId="11" borderId="12" xfId="0" applyFont="1" applyFill="1" applyBorder="1" applyAlignment="1" applyProtection="1">
      <alignment horizontal="left" vertical="top" wrapText="1"/>
      <protection locked="0"/>
    </xf>
    <xf numFmtId="0" fontId="9" fillId="5" borderId="1" xfId="0"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0" fontId="9" fillId="10" borderId="1" xfId="0" applyFont="1" applyFill="1" applyBorder="1" applyAlignment="1" applyProtection="1">
      <alignment horizontal="left" vertical="top" wrapText="1"/>
      <protection locked="0"/>
    </xf>
    <xf numFmtId="0" fontId="9" fillId="11" borderId="1" xfId="0" applyFont="1" applyFill="1" applyBorder="1" applyAlignment="1" applyProtection="1">
      <alignment horizontal="left" vertical="top" wrapText="1"/>
      <protection locked="0"/>
    </xf>
    <xf numFmtId="0" fontId="9" fillId="5" borderId="45" xfId="0" applyFont="1" applyFill="1" applyBorder="1" applyAlignment="1" applyProtection="1">
      <alignment horizontal="left" vertical="top" wrapText="1"/>
      <protection locked="0"/>
    </xf>
    <xf numFmtId="0" fontId="9" fillId="5" borderId="3" xfId="0" applyFont="1" applyFill="1" applyBorder="1" applyAlignment="1" applyProtection="1">
      <alignment horizontal="left" vertical="top" wrapText="1"/>
      <protection locked="0"/>
    </xf>
    <xf numFmtId="0" fontId="9" fillId="10" borderId="4" xfId="0" applyFont="1" applyFill="1" applyBorder="1" applyAlignment="1" applyProtection="1">
      <alignment horizontal="left" vertical="top" wrapText="1"/>
      <protection locked="0"/>
    </xf>
    <xf numFmtId="0" fontId="9" fillId="7" borderId="32" xfId="0" applyFont="1" applyFill="1" applyBorder="1" applyAlignment="1" applyProtection="1">
      <alignment horizontal="left" vertical="top" wrapText="1"/>
    </xf>
    <xf numFmtId="0" fontId="9" fillId="5" borderId="4" xfId="0" applyFont="1" applyFill="1" applyBorder="1" applyAlignment="1" applyProtection="1">
      <alignment horizontal="left" vertical="top" wrapText="1"/>
      <protection locked="0"/>
    </xf>
    <xf numFmtId="0" fontId="9" fillId="11" borderId="4" xfId="0" applyFont="1" applyFill="1" applyBorder="1" applyAlignment="1" applyProtection="1">
      <alignment horizontal="left" vertical="top" wrapText="1"/>
      <protection locked="0"/>
    </xf>
    <xf numFmtId="0" fontId="9" fillId="7" borderId="1" xfId="0" applyFont="1" applyFill="1" applyBorder="1" applyAlignment="1" applyProtection="1">
      <alignment horizontal="left" vertical="top" wrapText="1"/>
    </xf>
    <xf numFmtId="0" fontId="9" fillId="7" borderId="3" xfId="0" applyFont="1" applyFill="1" applyBorder="1" applyAlignment="1" applyProtection="1">
      <alignment horizontal="left" vertical="top" wrapText="1"/>
    </xf>
    <xf numFmtId="0" fontId="9" fillId="7" borderId="4" xfId="0" applyFont="1" applyFill="1" applyBorder="1" applyAlignment="1" applyProtection="1">
      <alignment horizontal="left" vertical="top" wrapText="1"/>
    </xf>
    <xf numFmtId="0" fontId="9" fillId="7" borderId="45" xfId="0" applyFont="1" applyFill="1" applyBorder="1" applyAlignment="1" applyProtection="1">
      <alignment horizontal="left" vertical="top" wrapText="1"/>
    </xf>
    <xf numFmtId="0" fontId="9" fillId="6" borderId="19" xfId="0" applyFont="1" applyFill="1" applyBorder="1" applyAlignment="1" applyProtection="1">
      <alignment horizontal="left" vertical="top" wrapText="1"/>
    </xf>
    <xf numFmtId="0" fontId="9" fillId="12" borderId="19" xfId="0" applyFont="1" applyFill="1" applyBorder="1" applyAlignment="1" applyProtection="1">
      <alignment horizontal="left" vertical="top" wrapText="1"/>
    </xf>
    <xf numFmtId="0" fontId="9" fillId="6" borderId="23" xfId="0" applyFont="1" applyFill="1" applyBorder="1" applyAlignment="1" applyProtection="1">
      <alignment horizontal="left" vertical="top" wrapText="1"/>
    </xf>
    <xf numFmtId="0" fontId="9" fillId="6" borderId="20" xfId="0" applyFont="1" applyFill="1" applyBorder="1" applyAlignment="1" applyProtection="1">
      <alignment horizontal="left" vertical="top" wrapText="1"/>
    </xf>
    <xf numFmtId="0" fontId="9" fillId="2" borderId="13"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38" xfId="0" applyFont="1" applyFill="1" applyBorder="1" applyAlignment="1" applyProtection="1">
      <alignment horizontal="center" vertical="center" wrapText="1"/>
    </xf>
    <xf numFmtId="0" fontId="9" fillId="6" borderId="6" xfId="0" applyFont="1" applyFill="1" applyBorder="1" applyAlignment="1" applyProtection="1">
      <alignment horizontal="left" vertical="center"/>
    </xf>
    <xf numFmtId="0" fontId="9" fillId="2" borderId="13" xfId="0" applyFont="1" applyFill="1" applyBorder="1" applyAlignment="1" applyProtection="1">
      <alignment horizontal="left" vertical="center"/>
    </xf>
    <xf numFmtId="0" fontId="9" fillId="2" borderId="31" xfId="0" applyFont="1" applyFill="1" applyBorder="1" applyAlignment="1" applyProtection="1">
      <alignment horizontal="left" vertical="center"/>
    </xf>
    <xf numFmtId="0" fontId="9" fillId="2" borderId="31" xfId="0" applyFont="1" applyFill="1" applyBorder="1" applyAlignment="1" applyProtection="1">
      <alignment horizontal="center" vertical="center"/>
    </xf>
    <xf numFmtId="0" fontId="9" fillId="2" borderId="8" xfId="0" applyFont="1" applyFill="1" applyBorder="1" applyAlignment="1" applyProtection="1">
      <alignment horizontal="center" vertical="center"/>
    </xf>
    <xf numFmtId="0" fontId="9" fillId="12" borderId="6" xfId="0" applyFont="1" applyFill="1" applyBorder="1" applyAlignment="1" applyProtection="1">
      <alignment horizontal="left" vertical="center"/>
    </xf>
    <xf numFmtId="0" fontId="9" fillId="2" borderId="31" xfId="0" applyFont="1" applyFill="1" applyBorder="1" applyAlignment="1" applyProtection="1">
      <alignment horizontal="center" vertical="center" wrapText="1"/>
    </xf>
    <xf numFmtId="0" fontId="9" fillId="6" borderId="25" xfId="0" applyFont="1" applyFill="1" applyBorder="1" applyAlignment="1" applyProtection="1">
      <alignment horizontal="left" vertical="center"/>
    </xf>
    <xf numFmtId="0" fontId="9" fillId="6" borderId="7" xfId="0" applyFont="1" applyFill="1" applyBorder="1" applyAlignment="1" applyProtection="1">
      <alignment horizontal="left" vertical="center"/>
    </xf>
    <xf numFmtId="0" fontId="9" fillId="2" borderId="46" xfId="0" applyFont="1" applyFill="1" applyBorder="1" applyAlignment="1" applyProtection="1">
      <alignment horizontal="center" vertical="center" wrapText="1"/>
    </xf>
    <xf numFmtId="0" fontId="0" fillId="17" borderId="0" xfId="0" applyFill="1" applyAlignment="1">
      <alignment horizontal="center"/>
    </xf>
    <xf numFmtId="0" fontId="0" fillId="17" borderId="0" xfId="0" applyFill="1" applyAlignment="1">
      <alignment wrapText="1"/>
    </xf>
    <xf numFmtId="0" fontId="0" fillId="17" borderId="21" xfId="0" applyFill="1" applyBorder="1" applyAlignment="1" applyProtection="1">
      <alignment horizontal="center"/>
    </xf>
    <xf numFmtId="0" fontId="0" fillId="17" borderId="0" xfId="0" applyFill="1" applyBorder="1" applyAlignment="1" applyProtection="1">
      <alignment wrapText="1"/>
    </xf>
    <xf numFmtId="0" fontId="0" fillId="17" borderId="0" xfId="0" applyFill="1" applyBorder="1" applyAlignment="1" applyProtection="1">
      <alignment horizontal="center"/>
    </xf>
    <xf numFmtId="2" fontId="0" fillId="17" borderId="0" xfId="0" applyNumberFormat="1" applyFill="1" applyBorder="1" applyAlignment="1" applyProtection="1">
      <alignment horizontal="center"/>
    </xf>
    <xf numFmtId="0" fontId="8" fillId="17" borderId="8" xfId="0" applyFont="1" applyFill="1" applyBorder="1" applyAlignment="1" applyProtection="1">
      <alignment horizontal="center"/>
    </xf>
    <xf numFmtId="10" fontId="0" fillId="17" borderId="0" xfId="0" applyNumberFormat="1" applyFill="1" applyBorder="1" applyAlignment="1" applyProtection="1">
      <alignment horizontal="center"/>
    </xf>
    <xf numFmtId="0" fontId="0" fillId="17" borderId="8" xfId="0" applyFill="1" applyBorder="1" applyAlignment="1" applyProtection="1">
      <alignment horizontal="center"/>
    </xf>
    <xf numFmtId="0" fontId="11" fillId="6" borderId="17" xfId="0" applyFont="1" applyFill="1" applyBorder="1" applyAlignment="1" applyProtection="1">
      <alignment horizontal="left" vertical="center"/>
    </xf>
    <xf numFmtId="0" fontId="14" fillId="7" borderId="24" xfId="0" applyFont="1" applyFill="1" applyBorder="1" applyAlignment="1" applyProtection="1">
      <alignment horizontal="center" vertical="center"/>
    </xf>
    <xf numFmtId="0" fontId="10" fillId="12" borderId="19" xfId="0" applyFont="1" applyFill="1" applyBorder="1" applyAlignment="1" applyProtection="1">
      <alignment horizontal="center" vertical="center"/>
    </xf>
    <xf numFmtId="0" fontId="9" fillId="0" borderId="45" xfId="0" applyFont="1" applyFill="1" applyBorder="1" applyAlignment="1" applyProtection="1">
      <alignment horizontal="left" vertical="center" wrapText="1"/>
    </xf>
    <xf numFmtId="0" fontId="9" fillId="0" borderId="45" xfId="0" applyFont="1" applyFill="1" applyBorder="1" applyAlignment="1" applyProtection="1">
      <alignment horizontal="left" vertical="top" wrapText="1"/>
      <protection locked="0"/>
    </xf>
    <xf numFmtId="0" fontId="9" fillId="0" borderId="45" xfId="0" applyFont="1" applyFill="1" applyBorder="1" applyAlignment="1" applyProtection="1">
      <alignment horizontal="center" vertical="center" wrapText="1"/>
    </xf>
    <xf numFmtId="0" fontId="10" fillId="7" borderId="45" xfId="0" applyFont="1" applyFill="1" applyBorder="1" applyAlignment="1" applyProtection="1">
      <alignment horizontal="left" vertical="center"/>
    </xf>
    <xf numFmtId="0" fontId="10" fillId="4" borderId="45" xfId="0" applyFont="1" applyFill="1" applyBorder="1" applyAlignment="1" applyProtection="1">
      <alignment horizontal="center" vertical="center"/>
    </xf>
    <xf numFmtId="0" fontId="9" fillId="2" borderId="48" xfId="0" applyFont="1" applyFill="1" applyBorder="1" applyAlignment="1" applyProtection="1">
      <alignment horizontal="left" vertical="center"/>
    </xf>
    <xf numFmtId="0" fontId="14" fillId="7" borderId="53" xfId="0" applyFont="1" applyFill="1" applyBorder="1" applyAlignment="1" applyProtection="1">
      <alignment horizontal="center" vertical="center"/>
    </xf>
    <xf numFmtId="0" fontId="14" fillId="0" borderId="54" xfId="0" applyFont="1" applyBorder="1" applyAlignment="1" applyProtection="1">
      <alignment horizontal="center" vertical="center"/>
    </xf>
    <xf numFmtId="0" fontId="10" fillId="0" borderId="45" xfId="0" applyFont="1" applyFill="1" applyBorder="1" applyAlignment="1" applyProtection="1">
      <alignment vertical="center" wrapText="1"/>
    </xf>
    <xf numFmtId="0" fontId="9" fillId="7" borderId="45" xfId="0" applyFont="1" applyFill="1" applyBorder="1" applyAlignment="1" applyProtection="1">
      <alignment horizontal="center" vertical="center" wrapText="1"/>
    </xf>
    <xf numFmtId="0" fontId="10" fillId="10" borderId="45" xfId="0" applyFont="1" applyFill="1" applyBorder="1" applyAlignment="1" applyProtection="1">
      <alignment vertical="center" wrapText="1"/>
    </xf>
    <xf numFmtId="0" fontId="9" fillId="10" borderId="47" xfId="0" applyFont="1" applyFill="1" applyBorder="1" applyAlignment="1" applyProtection="1">
      <alignment horizontal="left" vertical="top" wrapText="1"/>
      <protection locked="0"/>
    </xf>
    <xf numFmtId="0" fontId="9" fillId="10" borderId="45" xfId="0" applyFont="1" applyFill="1" applyBorder="1" applyAlignment="1" applyProtection="1">
      <alignment horizontal="left" vertical="top" wrapText="1"/>
      <protection locked="0"/>
    </xf>
    <xf numFmtId="0" fontId="18" fillId="7" borderId="17" xfId="0" applyFont="1" applyFill="1" applyBorder="1" applyAlignment="1" applyProtection="1">
      <alignment horizontal="center" vertical="top" wrapText="1"/>
    </xf>
    <xf numFmtId="0" fontId="14" fillId="14" borderId="55" xfId="0" applyFont="1" applyFill="1" applyBorder="1" applyAlignment="1">
      <alignment horizontal="center" vertical="center"/>
    </xf>
    <xf numFmtId="0" fontId="10" fillId="14" borderId="45" xfId="0" applyFont="1" applyFill="1" applyBorder="1" applyAlignment="1">
      <alignment vertical="center" wrapText="1"/>
    </xf>
    <xf numFmtId="0" fontId="9" fillId="14" borderId="47" xfId="0" applyFont="1" applyFill="1" applyBorder="1" applyAlignment="1" applyProtection="1">
      <alignment vertical="center" wrapText="1"/>
      <protection locked="0"/>
    </xf>
    <xf numFmtId="0" fontId="9" fillId="14" borderId="45" xfId="0" applyFont="1" applyFill="1" applyBorder="1" applyAlignment="1" applyProtection="1">
      <alignment vertical="center" wrapText="1"/>
      <protection locked="0"/>
    </xf>
    <xf numFmtId="0" fontId="14" fillId="0" borderId="24" xfId="0" applyFont="1" applyFill="1" applyBorder="1" applyAlignment="1">
      <alignment horizontal="center" vertical="center"/>
    </xf>
    <xf numFmtId="0" fontId="10" fillId="0" borderId="40" xfId="0" applyFont="1" applyBorder="1" applyAlignment="1">
      <alignment vertical="center" wrapText="1"/>
    </xf>
    <xf numFmtId="0" fontId="9" fillId="0" borderId="56" xfId="0" applyFont="1" applyFill="1" applyBorder="1" applyAlignment="1" applyProtection="1">
      <alignment vertical="center" wrapText="1"/>
      <protection locked="0"/>
    </xf>
    <xf numFmtId="0" fontId="9" fillId="0" borderId="40" xfId="0" applyFont="1" applyFill="1" applyBorder="1" applyAlignment="1" applyProtection="1">
      <alignment vertical="center" wrapText="1"/>
      <protection locked="0"/>
    </xf>
    <xf numFmtId="0" fontId="16" fillId="4" borderId="10" xfId="0" applyFont="1" applyFill="1" applyBorder="1" applyAlignment="1" applyProtection="1">
      <alignment horizontal="center" vertical="center"/>
    </xf>
    <xf numFmtId="0" fontId="9" fillId="2" borderId="41" xfId="0" applyFont="1" applyFill="1" applyBorder="1" applyAlignment="1" applyProtection="1">
      <alignment vertical="center" wrapText="1"/>
    </xf>
    <xf numFmtId="0" fontId="19" fillId="0" borderId="21" xfId="0" applyFont="1" applyFill="1" applyBorder="1" applyAlignment="1">
      <alignment horizontal="center" vertical="center"/>
    </xf>
    <xf numFmtId="0" fontId="8" fillId="0" borderId="8" xfId="0" applyFont="1" applyBorder="1" applyProtection="1"/>
    <xf numFmtId="0" fontId="5" fillId="0" borderId="21" xfId="0" applyFont="1" applyBorder="1"/>
    <xf numFmtId="0" fontId="5" fillId="0" borderId="8" xfId="0" applyFont="1" applyBorder="1" applyProtection="1"/>
    <xf numFmtId="0" fontId="20" fillId="12" borderId="55" xfId="0" applyFont="1" applyFill="1" applyBorder="1" applyAlignment="1" applyProtection="1">
      <alignment vertical="center" wrapText="1"/>
    </xf>
    <xf numFmtId="0" fontId="15" fillId="5" borderId="45" xfId="0" applyFont="1" applyFill="1" applyBorder="1" applyAlignment="1" applyProtection="1">
      <alignment horizontal="center"/>
    </xf>
    <xf numFmtId="0" fontId="15" fillId="5" borderId="51" xfId="0" applyFont="1" applyFill="1" applyBorder="1" applyAlignment="1" applyProtection="1">
      <alignment horizontal="center"/>
    </xf>
    <xf numFmtId="0" fontId="15" fillId="2" borderId="48" xfId="0" applyFont="1" applyFill="1" applyBorder="1" applyAlignment="1" applyProtection="1">
      <alignment horizontal="center"/>
    </xf>
    <xf numFmtId="0" fontId="9" fillId="7" borderId="1" xfId="0" applyFont="1" applyFill="1" applyBorder="1" applyAlignment="1" applyProtection="1">
      <alignment horizontal="center" vertical="center"/>
    </xf>
    <xf numFmtId="0" fontId="9" fillId="4" borderId="58" xfId="0" applyFont="1" applyFill="1" applyBorder="1" applyAlignment="1" applyProtection="1">
      <alignment horizontal="center" vertical="center" wrapText="1"/>
    </xf>
    <xf numFmtId="0" fontId="8" fillId="6" borderId="55" xfId="0" applyFont="1" applyFill="1" applyBorder="1" applyAlignment="1" applyProtection="1">
      <alignment horizontal="left" vertical="center"/>
    </xf>
    <xf numFmtId="0" fontId="9" fillId="6" borderId="59" xfId="0" applyFont="1" applyFill="1" applyBorder="1" applyAlignment="1" applyProtection="1">
      <alignment horizontal="left" vertical="top" wrapText="1"/>
    </xf>
    <xf numFmtId="0" fontId="10" fillId="6" borderId="59" xfId="0" applyFont="1" applyFill="1" applyBorder="1" applyAlignment="1" applyProtection="1">
      <alignment horizontal="left" vertical="center"/>
    </xf>
    <xf numFmtId="0" fontId="10" fillId="6" borderId="59" xfId="0" applyFont="1" applyFill="1" applyBorder="1" applyAlignment="1" applyProtection="1">
      <alignment horizontal="center" vertical="center"/>
    </xf>
    <xf numFmtId="0" fontId="9" fillId="6" borderId="46" xfId="0" applyFont="1" applyFill="1" applyBorder="1" applyAlignment="1" applyProtection="1">
      <alignment horizontal="left" vertical="center"/>
    </xf>
    <xf numFmtId="0" fontId="10" fillId="4" borderId="60" xfId="0" applyFont="1" applyFill="1" applyBorder="1" applyAlignment="1" applyProtection="1">
      <alignment horizontal="center" vertical="center"/>
    </xf>
    <xf numFmtId="0" fontId="9" fillId="0" borderId="2" xfId="0" applyFont="1" applyFill="1" applyBorder="1" applyAlignment="1" applyProtection="1">
      <alignment horizontal="center" vertical="center" wrapText="1"/>
    </xf>
    <xf numFmtId="0" fontId="9" fillId="4" borderId="57"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wrapText="1"/>
    </xf>
    <xf numFmtId="0" fontId="10" fillId="4" borderId="39" xfId="0" applyFont="1" applyFill="1" applyBorder="1" applyAlignment="1" applyProtection="1">
      <alignment horizontal="center" vertical="center"/>
    </xf>
    <xf numFmtId="0" fontId="9" fillId="2" borderId="3"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10" fillId="10" borderId="3" xfId="0" applyFont="1" applyFill="1" applyBorder="1" applyAlignment="1" applyProtection="1">
      <alignment vertical="center" wrapText="1"/>
    </xf>
    <xf numFmtId="0" fontId="9" fillId="10" borderId="9" xfId="0" applyFont="1" applyFill="1" applyBorder="1" applyAlignment="1" applyProtection="1">
      <alignment horizontal="left" vertical="top" wrapText="1"/>
      <protection locked="0"/>
    </xf>
    <xf numFmtId="0" fontId="9" fillId="10" borderId="3" xfId="0" applyFont="1" applyFill="1" applyBorder="1" applyAlignment="1" applyProtection="1">
      <alignment horizontal="left" vertical="top" wrapText="1"/>
      <protection locked="0"/>
    </xf>
    <xf numFmtId="0" fontId="20" fillId="12" borderId="30" xfId="0" applyFont="1" applyFill="1" applyBorder="1" applyAlignment="1" applyProtection="1">
      <alignment horizontal="left" vertical="center"/>
    </xf>
    <xf numFmtId="0" fontId="9" fillId="12" borderId="61" xfId="0" applyFont="1" applyFill="1" applyBorder="1" applyAlignment="1" applyProtection="1">
      <alignment horizontal="left" vertical="top" wrapText="1"/>
    </xf>
    <xf numFmtId="0" fontId="10" fillId="12" borderId="61" xfId="0" applyFont="1" applyFill="1" applyBorder="1" applyAlignment="1" applyProtection="1">
      <alignment horizontal="left" vertical="center"/>
    </xf>
    <xf numFmtId="0" fontId="10" fillId="12" borderId="61" xfId="0" applyFont="1" applyFill="1" applyBorder="1" applyAlignment="1" applyProtection="1">
      <alignment horizontal="center" vertical="center"/>
    </xf>
    <xf numFmtId="0" fontId="9" fillId="12" borderId="31" xfId="0" applyFont="1" applyFill="1" applyBorder="1" applyAlignment="1" applyProtection="1">
      <alignment horizontal="left" vertical="center"/>
    </xf>
    <xf numFmtId="0" fontId="8" fillId="6" borderId="30" xfId="0" applyFont="1" applyFill="1" applyBorder="1" applyAlignment="1" applyProtection="1">
      <alignment horizontal="left" vertical="center"/>
    </xf>
    <xf numFmtId="0" fontId="9" fillId="6" borderId="61" xfId="0" applyFont="1" applyFill="1" applyBorder="1" applyAlignment="1" applyProtection="1">
      <alignment horizontal="left" vertical="top" wrapText="1"/>
    </xf>
    <xf numFmtId="0" fontId="10" fillId="6" borderId="61" xfId="0" applyFont="1" applyFill="1" applyBorder="1" applyAlignment="1" applyProtection="1">
      <alignment horizontal="left" vertical="center"/>
    </xf>
    <xf numFmtId="0" fontId="10" fillId="6" borderId="61" xfId="0" applyFont="1" applyFill="1" applyBorder="1" applyAlignment="1" applyProtection="1">
      <alignment horizontal="center" vertical="center"/>
    </xf>
    <xf numFmtId="0" fontId="9" fillId="6" borderId="31" xfId="0" applyFont="1" applyFill="1" applyBorder="1" applyAlignment="1" applyProtection="1">
      <alignment horizontal="left" vertical="center"/>
    </xf>
    <xf numFmtId="0" fontId="8" fillId="6" borderId="24" xfId="0" applyFont="1" applyFill="1" applyBorder="1" applyAlignment="1">
      <alignment horizontal="center" vertical="center" wrapText="1"/>
    </xf>
    <xf numFmtId="0" fontId="8" fillId="6" borderId="25" xfId="0" applyFont="1" applyFill="1" applyBorder="1" applyAlignment="1">
      <alignment horizontal="center" vertical="center" wrapText="1"/>
    </xf>
    <xf numFmtId="0" fontId="8" fillId="6" borderId="21"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6" borderId="17" xfId="0" applyFont="1" applyFill="1" applyBorder="1" applyAlignment="1">
      <alignment horizontal="left" vertical="center" wrapText="1"/>
    </xf>
    <xf numFmtId="0" fontId="8" fillId="6" borderId="6" xfId="0" applyFont="1" applyFill="1" applyBorder="1" applyAlignment="1">
      <alignment horizontal="left" vertical="center" wrapText="1"/>
    </xf>
    <xf numFmtId="0" fontId="12" fillId="3" borderId="17" xfId="0" applyFont="1" applyFill="1" applyBorder="1" applyAlignment="1">
      <alignment horizontal="center" vertical="center" wrapText="1"/>
    </xf>
    <xf numFmtId="0" fontId="12" fillId="3" borderId="1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8" fillId="8" borderId="23" xfId="0" applyFont="1" applyFill="1" applyBorder="1" applyAlignment="1">
      <alignment horizontal="center" vertical="center" wrapText="1"/>
    </xf>
    <xf numFmtId="0" fontId="8" fillId="8" borderId="25" xfId="0" applyFont="1" applyFill="1" applyBorder="1" applyAlignment="1">
      <alignment horizontal="center" vertical="center" wrapText="1"/>
    </xf>
    <xf numFmtId="0" fontId="8" fillId="9" borderId="17" xfId="0" applyFont="1" applyFill="1" applyBorder="1" applyAlignment="1">
      <alignment horizontal="center" vertical="center"/>
    </xf>
    <xf numFmtId="0" fontId="8" fillId="9" borderId="19" xfId="0" applyFont="1" applyFill="1" applyBorder="1" applyAlignment="1">
      <alignment horizontal="center" vertical="center"/>
    </xf>
    <xf numFmtId="0" fontId="8" fillId="9" borderId="6" xfId="0" applyFont="1" applyFill="1" applyBorder="1" applyAlignment="1">
      <alignment horizontal="center" vertical="center"/>
    </xf>
    <xf numFmtId="0" fontId="27" fillId="2" borderId="23" xfId="0" applyFont="1" applyFill="1" applyBorder="1" applyAlignment="1" applyProtection="1">
      <alignment vertical="top" wrapText="1"/>
    </xf>
    <xf numFmtId="0" fontId="27" fillId="2" borderId="23" xfId="0" applyFont="1" applyFill="1" applyBorder="1" applyAlignment="1" applyProtection="1">
      <alignment vertical="top"/>
    </xf>
    <xf numFmtId="0" fontId="27" fillId="2" borderId="25" xfId="0" applyFont="1" applyFill="1" applyBorder="1" applyAlignment="1" applyProtection="1">
      <alignment vertical="top"/>
    </xf>
    <xf numFmtId="0" fontId="18" fillId="15" borderId="24" xfId="0" applyFont="1" applyFill="1" applyBorder="1" applyAlignment="1" applyProtection="1">
      <alignment horizontal="left" vertical="top" wrapText="1"/>
    </xf>
    <xf numFmtId="0" fontId="36" fillId="15" borderId="23" xfId="0" applyFont="1" applyFill="1" applyBorder="1" applyAlignment="1" applyProtection="1">
      <alignment horizontal="left" vertical="top" wrapText="1"/>
    </xf>
    <xf numFmtId="0" fontId="36" fillId="15" borderId="25" xfId="0" applyFont="1" applyFill="1" applyBorder="1" applyAlignment="1" applyProtection="1">
      <alignment horizontal="left" vertical="top" wrapText="1"/>
    </xf>
    <xf numFmtId="0" fontId="23" fillId="0" borderId="19" xfId="0" applyFont="1" applyBorder="1" applyAlignment="1">
      <alignment vertical="top" wrapText="1"/>
    </xf>
    <xf numFmtId="0" fontId="23" fillId="0" borderId="6" xfId="0" applyFont="1" applyBorder="1" applyAlignment="1">
      <alignment vertical="top" wrapText="1"/>
    </xf>
    <xf numFmtId="0" fontId="26" fillId="13" borderId="29" xfId="0" applyFont="1" applyFill="1" applyBorder="1" applyAlignment="1" applyProtection="1">
      <alignment vertical="center" wrapText="1"/>
    </xf>
    <xf numFmtId="0" fontId="26" fillId="13" borderId="19" xfId="0" applyFont="1" applyFill="1" applyBorder="1" applyAlignment="1" applyProtection="1">
      <alignment vertical="center" wrapText="1"/>
    </xf>
    <xf numFmtId="0" fontId="26" fillId="13" borderId="6" xfId="0" applyFont="1" applyFill="1" applyBorder="1" applyAlignment="1" applyProtection="1">
      <alignment vertical="center" wrapText="1"/>
    </xf>
    <xf numFmtId="0" fontId="18" fillId="15" borderId="18" xfId="0" applyFont="1" applyFill="1" applyBorder="1" applyAlignment="1" applyProtection="1">
      <alignment horizontal="left" vertical="top" wrapText="1"/>
    </xf>
    <xf numFmtId="0" fontId="18" fillId="15" borderId="20" xfId="0" applyFont="1" applyFill="1" applyBorder="1" applyAlignment="1" applyProtection="1">
      <alignment horizontal="left" vertical="top" wrapText="1"/>
    </xf>
    <xf numFmtId="0" fontId="18" fillId="15" borderId="7" xfId="0" applyFont="1" applyFill="1" applyBorder="1" applyAlignment="1" applyProtection="1">
      <alignment horizontal="left" vertical="top" wrapText="1"/>
    </xf>
    <xf numFmtId="0" fontId="30" fillId="13" borderId="24" xfId="0" applyFont="1" applyFill="1" applyBorder="1" applyAlignment="1" applyProtection="1">
      <alignment horizontal="left" vertical="top" wrapText="1"/>
    </xf>
    <xf numFmtId="0" fontId="27" fillId="13" borderId="23" xfId="0" applyFont="1" applyFill="1" applyBorder="1" applyAlignment="1" applyProtection="1">
      <alignment horizontal="left" vertical="top" wrapText="1"/>
    </xf>
    <xf numFmtId="0" fontId="27" fillId="13" borderId="25" xfId="0" applyFont="1" applyFill="1" applyBorder="1" applyAlignment="1" applyProtection="1">
      <alignment horizontal="left" vertical="top" wrapText="1"/>
    </xf>
    <xf numFmtId="0" fontId="27" fillId="16" borderId="21" xfId="0" applyFont="1" applyFill="1" applyBorder="1" applyAlignment="1" applyProtection="1">
      <alignment horizontal="left" vertical="top" wrapText="1"/>
    </xf>
    <xf numFmtId="0" fontId="27" fillId="16" borderId="0" xfId="0" applyFont="1" applyFill="1" applyBorder="1" applyAlignment="1" applyProtection="1">
      <alignment horizontal="left" vertical="top" wrapText="1"/>
    </xf>
    <xf numFmtId="0" fontId="27" fillId="16" borderId="8" xfId="0" applyFont="1" applyFill="1" applyBorder="1" applyAlignment="1" applyProtection="1">
      <alignment horizontal="left" vertical="top" wrapText="1"/>
    </xf>
    <xf numFmtId="0" fontId="26" fillId="13" borderId="29" xfId="0" applyFont="1" applyFill="1" applyBorder="1" applyAlignment="1">
      <alignment wrapText="1"/>
    </xf>
    <xf numFmtId="0" fontId="26" fillId="13" borderId="19" xfId="0" applyFont="1" applyFill="1" applyBorder="1" applyAlignment="1">
      <alignment wrapText="1"/>
    </xf>
    <xf numFmtId="0" fontId="26" fillId="13" borderId="6" xfId="0" applyFont="1" applyFill="1" applyBorder="1" applyAlignment="1">
      <alignment wrapText="1"/>
    </xf>
    <xf numFmtId="0" fontId="18" fillId="15" borderId="35" xfId="0" applyFont="1" applyFill="1" applyBorder="1" applyAlignment="1">
      <alignment vertical="top" wrapText="1"/>
    </xf>
    <xf numFmtId="0" fontId="18" fillId="15" borderId="36" xfId="0" applyFont="1" applyFill="1" applyBorder="1" applyAlignment="1">
      <alignment vertical="top" wrapText="1"/>
    </xf>
    <xf numFmtId="0" fontId="18" fillId="15" borderId="37" xfId="0" applyFont="1" applyFill="1" applyBorder="1" applyAlignment="1">
      <alignment vertical="top" wrapText="1"/>
    </xf>
    <xf numFmtId="0" fontId="18" fillId="2" borderId="35" xfId="0" applyFont="1" applyFill="1" applyBorder="1" applyAlignment="1">
      <alignment vertical="top" wrapText="1"/>
    </xf>
    <xf numFmtId="0" fontId="18" fillId="2" borderId="36" xfId="0" applyFont="1" applyFill="1" applyBorder="1" applyAlignment="1">
      <alignment vertical="top" wrapText="1"/>
    </xf>
    <xf numFmtId="0" fontId="18" fillId="2" borderId="37" xfId="0" applyFont="1" applyFill="1" applyBorder="1" applyAlignment="1">
      <alignment vertical="top" wrapText="1"/>
    </xf>
  </cellXfs>
  <cellStyles count="7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Program%20Support%20and%20Student%20Transportation%20Division\Instructional%20Material\2017%20Adoption\96_Rubrics\scienceexample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1 NM Standards&amp; Benchmarks"/>
      <sheetName val="Sec 2 Other Relivent Criteria"/>
      <sheetName val="Sheet2"/>
    </sheetNames>
    <sheetDataSet>
      <sheetData sheetId="0"/>
      <sheetData sheetId="1"/>
      <sheetData sheetId="2"/>
      <sheetData sheetId="3">
        <row r="1">
          <cell r="A1">
            <v>3</v>
          </cell>
          <cell r="C1" t="str">
            <v>YES</v>
          </cell>
        </row>
        <row r="2">
          <cell r="A2">
            <v>2</v>
          </cell>
          <cell r="C2" t="str">
            <v>NO</v>
          </cell>
        </row>
        <row r="3">
          <cell r="A3">
            <v>1</v>
          </cell>
        </row>
        <row r="4">
          <cell r="A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tabSelected="1" workbookViewId="0">
      <selection activeCell="B3" sqref="B3"/>
    </sheetView>
  </sheetViews>
  <sheetFormatPr defaultColWidth="8.85546875" defaultRowHeight="15" x14ac:dyDescent="0.25"/>
  <cols>
    <col min="1" max="1" width="40.7109375" customWidth="1"/>
    <col min="2" max="3" width="44.7109375" customWidth="1"/>
    <col min="4" max="4" width="36.7109375" customWidth="1"/>
  </cols>
  <sheetData>
    <row r="1" spans="1:4" ht="72" customHeight="1" thickBot="1" x14ac:dyDescent="0.3">
      <c r="A1" s="8"/>
      <c r="B1" s="276" t="s">
        <v>192</v>
      </c>
      <c r="C1" s="277"/>
      <c r="D1" s="278"/>
    </row>
    <row r="2" spans="1:4" ht="16.5" thickBot="1" x14ac:dyDescent="0.3">
      <c r="A2" s="285" t="s">
        <v>15</v>
      </c>
      <c r="B2" s="286"/>
      <c r="C2" s="286"/>
      <c r="D2" s="287"/>
    </row>
    <row r="3" spans="1:4" ht="16.5" thickBot="1" x14ac:dyDescent="0.3">
      <c r="A3" s="15" t="s">
        <v>16</v>
      </c>
      <c r="B3" s="109"/>
      <c r="C3" s="7" t="s">
        <v>17</v>
      </c>
      <c r="D3" s="110"/>
    </row>
    <row r="4" spans="1:4" ht="16.5" thickBot="1" x14ac:dyDescent="0.3">
      <c r="A4" s="16" t="s">
        <v>6</v>
      </c>
      <c r="B4" s="109"/>
      <c r="C4" s="7" t="s">
        <v>18</v>
      </c>
      <c r="D4" s="111"/>
    </row>
    <row r="5" spans="1:4" ht="16.5" thickBot="1" x14ac:dyDescent="0.3">
      <c r="A5" s="15" t="s">
        <v>7</v>
      </c>
      <c r="B5" s="109"/>
      <c r="C5" s="7" t="s">
        <v>19</v>
      </c>
      <c r="D5" s="111"/>
    </row>
    <row r="6" spans="1:4" ht="16.5" thickBot="1" x14ac:dyDescent="0.3">
      <c r="A6" s="15" t="s">
        <v>20</v>
      </c>
      <c r="B6" s="109"/>
      <c r="C6" s="17" t="s">
        <v>21</v>
      </c>
      <c r="D6" s="111"/>
    </row>
    <row r="7" spans="1:4" ht="16.5" thickBot="1" x14ac:dyDescent="0.3">
      <c r="A7" s="279" t="s">
        <v>22</v>
      </c>
      <c r="B7" s="280"/>
      <c r="C7" s="280"/>
      <c r="D7" s="281"/>
    </row>
    <row r="8" spans="1:4" ht="16.5" thickBot="1" x14ac:dyDescent="0.3">
      <c r="A8" s="18" t="s">
        <v>23</v>
      </c>
      <c r="B8" s="19"/>
      <c r="C8" s="5" t="s">
        <v>24</v>
      </c>
      <c r="D8" s="20"/>
    </row>
    <row r="9" spans="1:4" ht="16.5" thickBot="1" x14ac:dyDescent="0.3">
      <c r="A9" s="21" t="s">
        <v>8</v>
      </c>
      <c r="B9" s="6" t="s">
        <v>9</v>
      </c>
      <c r="C9" s="6" t="s">
        <v>25</v>
      </c>
      <c r="D9" s="6" t="s">
        <v>26</v>
      </c>
    </row>
    <row r="10" spans="1:4" ht="16.5" thickBot="1" x14ac:dyDescent="0.3">
      <c r="A10" s="22" t="s">
        <v>10</v>
      </c>
      <c r="B10" s="107">
        <f>'Section 1'!$I$116</f>
        <v>0</v>
      </c>
      <c r="C10" s="6">
        <v>577.5</v>
      </c>
      <c r="D10" s="6"/>
    </row>
    <row r="11" spans="1:4" ht="16.5" thickBot="1" x14ac:dyDescent="0.3">
      <c r="A11" s="22" t="s">
        <v>11</v>
      </c>
      <c r="B11" s="23">
        <f>'Section 2'!F33</f>
        <v>0</v>
      </c>
      <c r="C11" s="6">
        <v>81</v>
      </c>
      <c r="D11" s="6"/>
    </row>
    <row r="12" spans="1:4" ht="16.5" thickBot="1" x14ac:dyDescent="0.3">
      <c r="A12" s="22" t="s">
        <v>12</v>
      </c>
      <c r="B12" s="9">
        <f>B10+B11</f>
        <v>0</v>
      </c>
      <c r="C12" s="12">
        <f>SUM(C10:C11)</f>
        <v>658.5</v>
      </c>
      <c r="D12" s="12"/>
    </row>
    <row r="13" spans="1:4" ht="16.5" thickBot="1" x14ac:dyDescent="0.3">
      <c r="A13" s="22" t="s">
        <v>13</v>
      </c>
      <c r="B13" s="13">
        <f>B12/C12</f>
        <v>0</v>
      </c>
      <c r="C13" s="26"/>
      <c r="D13" s="14"/>
    </row>
    <row r="14" spans="1:4" ht="16.5" thickBot="1" x14ac:dyDescent="0.3">
      <c r="A14" s="282" t="s">
        <v>27</v>
      </c>
      <c r="B14" s="283"/>
      <c r="C14" s="283"/>
      <c r="D14" s="284"/>
    </row>
    <row r="15" spans="1:4" ht="16.5" thickBot="1" x14ac:dyDescent="0.3">
      <c r="A15" s="24" t="s">
        <v>28</v>
      </c>
      <c r="B15" s="10"/>
      <c r="C15" s="274" t="s">
        <v>29</v>
      </c>
      <c r="D15" s="275"/>
    </row>
    <row r="16" spans="1:4" ht="16.5" thickBot="1" x14ac:dyDescent="0.3">
      <c r="A16" s="24" t="s">
        <v>30</v>
      </c>
      <c r="B16" s="10"/>
      <c r="C16" s="268"/>
      <c r="D16" s="269"/>
    </row>
    <row r="17" spans="1:4" ht="16.5" thickBot="1" x14ac:dyDescent="0.3">
      <c r="A17" s="25" t="s">
        <v>31</v>
      </c>
      <c r="B17" s="10"/>
      <c r="C17" s="270"/>
      <c r="D17" s="271"/>
    </row>
    <row r="18" spans="1:4" ht="16.5" thickBot="1" x14ac:dyDescent="0.3">
      <c r="A18" s="24" t="s">
        <v>30</v>
      </c>
      <c r="B18" s="11"/>
      <c r="C18" s="272"/>
      <c r="D18" s="273"/>
    </row>
  </sheetData>
  <sheetProtection algorithmName="SHA-512" hashValue="OjIJDhbKVZ6oFQK+2cB/mx36j6meMGH8sjNU6VQyjyk69Pxjg6c+Pgq14IuraqQ6wksaLgi3Mh3+bTsf8UVCPw==" saltValue="E+tBoq0a9KwWVNkS+2Uajg==" spinCount="100000" sheet="1" objects="1" scenarios="1" selectLockedCells="1"/>
  <mergeCells count="6">
    <mergeCell ref="C16:D18"/>
    <mergeCell ref="C15:D15"/>
    <mergeCell ref="B1:D1"/>
    <mergeCell ref="A7:D7"/>
    <mergeCell ref="A14:D14"/>
    <mergeCell ref="A2:D2"/>
  </mergeCells>
  <printOptions horizontalCentered="1" verticalCentered="1"/>
  <pageMargins left="0.2" right="0.2" top="0.25" bottom="0.25" header="0.3" footer="0.3"/>
  <pageSetup scale="81" fitToHeight="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Sheet1!$A$1:$A$2</xm:f>
          </x14:formula1>
          <xm:sqref>B15 B17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1"/>
  <sheetViews>
    <sheetView topLeftCell="A7" zoomScaleNormal="100" workbookViewId="0">
      <selection activeCell="C9" sqref="C9"/>
    </sheetView>
  </sheetViews>
  <sheetFormatPr defaultColWidth="8.85546875" defaultRowHeight="15" x14ac:dyDescent="0.25"/>
  <cols>
    <col min="1" max="1" width="10.7109375" style="28" customWidth="1"/>
    <col min="2" max="2" width="75.7109375" style="1" customWidth="1"/>
    <col min="3" max="3" width="24.7109375" style="28" customWidth="1"/>
    <col min="4" max="4" width="6.7109375" style="28" customWidth="1"/>
    <col min="5" max="5" width="24.7109375" style="28" customWidth="1"/>
    <col min="6" max="6" width="6.7109375" style="28" customWidth="1"/>
    <col min="7" max="7" width="24.7109375" style="28" customWidth="1"/>
    <col min="8" max="8" width="6.7109375" style="28" customWidth="1"/>
    <col min="9" max="9" width="12.7109375" style="28" customWidth="1"/>
    <col min="10" max="10" width="24.7109375" style="28" customWidth="1"/>
    <col min="11" max="14" width="8.85546875" style="29"/>
  </cols>
  <sheetData>
    <row r="1" spans="1:14" s="4" customFormat="1" ht="36" customHeight="1" thickBot="1" x14ac:dyDescent="0.3">
      <c r="A1" s="112"/>
      <c r="B1" s="296" t="s">
        <v>191</v>
      </c>
      <c r="C1" s="297"/>
      <c r="D1" s="297"/>
      <c r="E1" s="297"/>
      <c r="F1" s="297"/>
      <c r="G1" s="297"/>
      <c r="H1" s="297"/>
      <c r="I1" s="297"/>
      <c r="J1" s="298"/>
      <c r="K1" s="29"/>
      <c r="L1" s="29"/>
      <c r="M1" s="29"/>
      <c r="N1" s="29"/>
    </row>
    <row r="2" spans="1:14" s="4" customFormat="1" ht="212.1" customHeight="1" thickBot="1" x14ac:dyDescent="0.3">
      <c r="A2" s="113"/>
      <c r="B2" s="288" t="s">
        <v>190</v>
      </c>
      <c r="C2" s="289"/>
      <c r="D2" s="289"/>
      <c r="E2" s="289"/>
      <c r="F2" s="289"/>
      <c r="G2" s="289"/>
      <c r="H2" s="289"/>
      <c r="I2" s="289"/>
      <c r="J2" s="290"/>
      <c r="K2" s="29"/>
      <c r="L2" s="29"/>
      <c r="M2" s="29"/>
      <c r="N2" s="29"/>
    </row>
    <row r="3" spans="1:14" s="4" customFormat="1" ht="219.95" customHeight="1" x14ac:dyDescent="0.25">
      <c r="A3" s="114"/>
      <c r="B3" s="291" t="s">
        <v>189</v>
      </c>
      <c r="C3" s="292"/>
      <c r="D3" s="292"/>
      <c r="E3" s="292"/>
      <c r="F3" s="292"/>
      <c r="G3" s="292"/>
      <c r="H3" s="292"/>
      <c r="I3" s="292"/>
      <c r="J3" s="293"/>
      <c r="K3" s="29"/>
      <c r="L3" s="29"/>
      <c r="M3" s="29"/>
      <c r="N3" s="29"/>
    </row>
    <row r="4" spans="1:14" s="4" customFormat="1" ht="230.1" customHeight="1" thickBot="1" x14ac:dyDescent="0.3">
      <c r="A4" s="115"/>
      <c r="B4" s="299" t="s">
        <v>188</v>
      </c>
      <c r="C4" s="300"/>
      <c r="D4" s="300"/>
      <c r="E4" s="300"/>
      <c r="F4" s="300"/>
      <c r="G4" s="300"/>
      <c r="H4" s="300"/>
      <c r="I4" s="300"/>
      <c r="J4" s="301"/>
      <c r="K4" s="29"/>
      <c r="L4" s="29"/>
      <c r="M4" s="29"/>
      <c r="N4" s="29"/>
    </row>
    <row r="5" spans="1:14" s="4" customFormat="1" ht="159.94999999999999" customHeight="1" thickBot="1" x14ac:dyDescent="0.3">
      <c r="A5" s="115"/>
      <c r="B5" s="305" t="s">
        <v>187</v>
      </c>
      <c r="C5" s="306"/>
      <c r="D5" s="306"/>
      <c r="E5" s="306"/>
      <c r="F5" s="306"/>
      <c r="G5" s="306"/>
      <c r="H5" s="306"/>
      <c r="I5" s="306"/>
      <c r="J5" s="307"/>
      <c r="K5" s="29"/>
      <c r="L5" s="29"/>
      <c r="M5" s="29"/>
      <c r="N5" s="29"/>
    </row>
    <row r="6" spans="1:14" s="4" customFormat="1" ht="24.95" customHeight="1" thickBot="1" x14ac:dyDescent="0.3">
      <c r="A6" s="222"/>
      <c r="B6" s="302" t="s">
        <v>186</v>
      </c>
      <c r="C6" s="303"/>
      <c r="D6" s="303"/>
      <c r="E6" s="303"/>
      <c r="F6" s="303"/>
      <c r="G6" s="303"/>
      <c r="H6" s="303"/>
      <c r="I6" s="303"/>
      <c r="J6" s="304"/>
      <c r="K6" s="29"/>
      <c r="L6" s="29"/>
      <c r="M6" s="29"/>
      <c r="N6" s="29"/>
    </row>
    <row r="7" spans="1:14" s="36" customFormat="1" ht="24" thickBot="1" x14ac:dyDescent="0.25">
      <c r="A7" s="116" t="s">
        <v>32</v>
      </c>
      <c r="B7" s="237" t="s">
        <v>72</v>
      </c>
      <c r="C7" s="238" t="s">
        <v>36</v>
      </c>
      <c r="D7" s="238"/>
      <c r="E7" s="238" t="s">
        <v>37</v>
      </c>
      <c r="F7" s="238"/>
      <c r="G7" s="238" t="s">
        <v>38</v>
      </c>
      <c r="H7" s="238"/>
      <c r="I7" s="239" t="s">
        <v>181</v>
      </c>
      <c r="J7" s="240" t="s">
        <v>14</v>
      </c>
      <c r="K7" s="35"/>
      <c r="L7" s="35"/>
      <c r="M7" s="35"/>
      <c r="N7" s="35"/>
    </row>
    <row r="8" spans="1:14" s="36" customFormat="1" ht="24" thickBot="1" x14ac:dyDescent="0.3">
      <c r="A8" s="87" t="s">
        <v>170</v>
      </c>
      <c r="B8" s="44" t="s">
        <v>73</v>
      </c>
      <c r="C8" s="117"/>
      <c r="D8" s="117"/>
      <c r="E8" s="117"/>
      <c r="F8" s="117"/>
      <c r="G8" s="117"/>
      <c r="H8" s="117"/>
      <c r="I8" s="118"/>
      <c r="J8" s="119"/>
      <c r="K8" s="35"/>
      <c r="L8" s="35"/>
      <c r="M8" s="35"/>
      <c r="N8" s="35"/>
    </row>
    <row r="9" spans="1:14" s="27" customFormat="1" ht="57.75" x14ac:dyDescent="0.25">
      <c r="A9" s="33">
        <v>1</v>
      </c>
      <c r="B9" s="47" t="s">
        <v>76</v>
      </c>
      <c r="C9" s="153"/>
      <c r="D9" s="120"/>
      <c r="E9" s="157"/>
      <c r="F9" s="120"/>
      <c r="G9" s="157"/>
      <c r="H9" s="120"/>
      <c r="I9" s="121"/>
      <c r="J9" s="184"/>
      <c r="K9" s="30"/>
      <c r="L9" s="30"/>
      <c r="M9" s="30"/>
      <c r="N9" s="30"/>
    </row>
    <row r="10" spans="1:14" s="27" customFormat="1" ht="87" thickBot="1" x14ac:dyDescent="0.3">
      <c r="A10" s="31">
        <v>2</v>
      </c>
      <c r="B10" s="47" t="s">
        <v>77</v>
      </c>
      <c r="C10" s="153"/>
      <c r="D10" s="122"/>
      <c r="E10" s="157"/>
      <c r="F10" s="122"/>
      <c r="G10" s="157"/>
      <c r="H10" s="122"/>
      <c r="I10" s="123"/>
      <c r="J10" s="184"/>
      <c r="K10" s="30"/>
      <c r="L10" s="30"/>
      <c r="M10" s="30"/>
      <c r="N10" s="30"/>
    </row>
    <row r="11" spans="1:14" s="27" customFormat="1" ht="72.75" thickBot="1" x14ac:dyDescent="0.3">
      <c r="A11" s="31">
        <v>3</v>
      </c>
      <c r="B11" s="37" t="s">
        <v>87</v>
      </c>
      <c r="C11" s="154"/>
      <c r="D11" s="124"/>
      <c r="E11" s="171"/>
      <c r="F11" s="124"/>
      <c r="G11" s="177"/>
      <c r="H11" s="125"/>
      <c r="I11" s="126">
        <f>CONCATENATE(IF(OR(D11=3,F11=3),7,),IF(AND(D11=2,F11=2),4.67,),IF(AND(D11=1,F11=1),2.33,),IF(AND(D11=0,F11=0),0,),IF(AND(D11=2,F11=1),4.67,),IF(AND(D11=2,F11=0),4.67,),IF(AND(D11=1,F11=2),4.67,),IF(AND(D11=1,F11=0),2.33,),IF(AND(D11=0,F11=2),4.67,),IF(AND(D11=0,F11=1),2.33,))+0</f>
        <v>0</v>
      </c>
      <c r="J11" s="184"/>
      <c r="K11" s="30"/>
      <c r="L11" s="30"/>
      <c r="M11" s="30"/>
      <c r="N11" s="30"/>
    </row>
    <row r="12" spans="1:14" s="27" customFormat="1" ht="44.25" thickBot="1" x14ac:dyDescent="0.3">
      <c r="A12" s="32">
        <v>4</v>
      </c>
      <c r="B12" s="52" t="s">
        <v>82</v>
      </c>
      <c r="C12" s="155"/>
      <c r="D12" s="124"/>
      <c r="E12" s="172"/>
      <c r="F12" s="124"/>
      <c r="G12" s="178"/>
      <c r="H12" s="125"/>
      <c r="I12" s="126">
        <f>CONCATENATE(IF(OR(D12=3,F12=3),7,),IF(AND(D12=2,F12=2),4.67,),IF(AND(D12=1,F12=1),2.33,),IF(AND(D12=0,F12=0),0,),IF(AND(D12=2,F12=1),4.67,),IF(AND(D12=2,F12=0),4.67,),IF(AND(D12=1,F12=2),4.67,),IF(AND(D12=1,F12=0),2.33,),IF(AND(D12=0,F12=2),4.67,),IF(AND(D12=0,F12=1),2.33,))+0</f>
        <v>0</v>
      </c>
      <c r="J12" s="185"/>
      <c r="K12" s="30"/>
      <c r="L12" s="30"/>
      <c r="M12" s="30"/>
      <c r="N12" s="30"/>
    </row>
    <row r="13" spans="1:14" s="27" customFormat="1" ht="73.5" thickBot="1" x14ac:dyDescent="0.3">
      <c r="A13" s="31">
        <v>5</v>
      </c>
      <c r="B13" s="92" t="s">
        <v>162</v>
      </c>
      <c r="C13" s="156"/>
      <c r="D13" s="127"/>
      <c r="E13" s="173"/>
      <c r="F13" s="128"/>
      <c r="G13" s="173"/>
      <c r="H13" s="129"/>
      <c r="I13" s="130">
        <f>IF(D13=1,1,0)+0</f>
        <v>0</v>
      </c>
      <c r="J13" s="186"/>
      <c r="K13" s="30"/>
      <c r="L13" s="30"/>
      <c r="M13" s="30"/>
      <c r="N13" s="30"/>
    </row>
    <row r="14" spans="1:14" s="27" customFormat="1" ht="24" thickBot="1" x14ac:dyDescent="0.3">
      <c r="A14" s="87" t="s">
        <v>170</v>
      </c>
      <c r="B14" s="44" t="s">
        <v>74</v>
      </c>
      <c r="C14" s="180"/>
      <c r="D14" s="131"/>
      <c r="E14" s="180"/>
      <c r="F14" s="131"/>
      <c r="G14" s="180"/>
      <c r="H14" s="131"/>
      <c r="I14" s="132"/>
      <c r="J14" s="187"/>
      <c r="K14" s="30"/>
      <c r="L14" s="30"/>
      <c r="M14" s="30"/>
      <c r="N14" s="30"/>
    </row>
    <row r="15" spans="1:14" s="30" customFormat="1" ht="43.5" x14ac:dyDescent="0.25">
      <c r="A15" s="93">
        <v>6</v>
      </c>
      <c r="B15" s="38" t="s">
        <v>81</v>
      </c>
      <c r="C15" s="157"/>
      <c r="D15" s="120"/>
      <c r="E15" s="157"/>
      <c r="F15" s="120"/>
      <c r="G15" s="157"/>
      <c r="H15" s="120"/>
      <c r="I15" s="133"/>
      <c r="J15" s="188"/>
    </row>
    <row r="16" spans="1:14" s="30" customFormat="1" ht="57.75" x14ac:dyDescent="0.25">
      <c r="A16" s="93">
        <v>7</v>
      </c>
      <c r="B16" s="40" t="s">
        <v>78</v>
      </c>
      <c r="C16" s="169"/>
      <c r="D16" s="122"/>
      <c r="E16" s="169"/>
      <c r="F16" s="122"/>
      <c r="G16" s="169"/>
      <c r="H16" s="122"/>
      <c r="I16" s="133"/>
      <c r="J16" s="189"/>
    </row>
    <row r="17" spans="1:14" s="30" customFormat="1" ht="44.25" thickBot="1" x14ac:dyDescent="0.3">
      <c r="A17" s="93">
        <v>8</v>
      </c>
      <c r="B17" s="40" t="s">
        <v>79</v>
      </c>
      <c r="C17" s="169"/>
      <c r="D17" s="122"/>
      <c r="E17" s="169"/>
      <c r="F17" s="122"/>
      <c r="G17" s="169"/>
      <c r="H17" s="122"/>
      <c r="I17" s="123"/>
      <c r="J17" s="189"/>
    </row>
    <row r="18" spans="1:14" s="27" customFormat="1" ht="72.75" thickBot="1" x14ac:dyDescent="0.3">
      <c r="A18" s="31">
        <v>9</v>
      </c>
      <c r="B18" s="37" t="s">
        <v>86</v>
      </c>
      <c r="C18" s="166"/>
      <c r="D18" s="124"/>
      <c r="E18" s="166"/>
      <c r="F18" s="124"/>
      <c r="G18" s="176"/>
      <c r="H18" s="134"/>
      <c r="I18" s="126">
        <f>CONCATENATE(IF(OR(D18=3,F18=3),7,),IF(AND(D18=2,F18=2),4.67,),IF(AND(D18=1,F18=1),2.33,),IF(AND(D18=0,F18=0),0,),IF(AND(D18=2,F18=1),4.67,),IF(AND(D18=2,F18=0),4.67,),IF(AND(D18=1,F18=2),4.67,),IF(AND(D18=1,F18=0),2.33,),IF(AND(D18=0,F18=2),4.67,),IF(AND(D18=0,F18=1),2.33,))+0</f>
        <v>0</v>
      </c>
      <c r="J18" s="190"/>
      <c r="K18" s="30"/>
      <c r="L18" s="30"/>
      <c r="M18" s="30"/>
      <c r="N18" s="30"/>
    </row>
    <row r="19" spans="1:14" s="27" customFormat="1" ht="44.25" thickBot="1" x14ac:dyDescent="0.3">
      <c r="A19" s="34">
        <v>10</v>
      </c>
      <c r="B19" s="52" t="s">
        <v>83</v>
      </c>
      <c r="C19" s="155"/>
      <c r="D19" s="124"/>
      <c r="E19" s="172"/>
      <c r="F19" s="124"/>
      <c r="G19" s="178"/>
      <c r="H19" s="134"/>
      <c r="I19" s="126">
        <f>CONCATENATE(IF(OR(D19=3,F19=3),7,),IF(AND(D19=2,F19=2),4.67,),IF(AND(D19=1,F19=1),2.33,),IF(AND(D19=0,F19=0),0,),IF(AND(D19=2,F19=1),4.67,),IF(AND(D19=2,F19=0),4.67,),IF(AND(D19=1,F19=2),4.67,),IF(AND(D19=1,F19=0),2.33,),IF(AND(D19=0,F19=2),4.67,),IF(AND(D19=0,F19=1),2.33,))+0</f>
        <v>0</v>
      </c>
      <c r="J19" s="191"/>
      <c r="K19" s="30"/>
      <c r="L19" s="30"/>
      <c r="M19" s="30"/>
      <c r="N19" s="30"/>
    </row>
    <row r="20" spans="1:14" s="27" customFormat="1" ht="73.5" thickBot="1" x14ac:dyDescent="0.3">
      <c r="A20" s="31">
        <v>11</v>
      </c>
      <c r="B20" s="91" t="s">
        <v>161</v>
      </c>
      <c r="C20" s="167"/>
      <c r="D20" s="122"/>
      <c r="E20" s="176"/>
      <c r="F20" s="241"/>
      <c r="G20" s="176"/>
      <c r="H20" s="134"/>
      <c r="I20" s="242">
        <f>IF(D20=1,1,0)+0</f>
        <v>0</v>
      </c>
      <c r="J20" s="190"/>
      <c r="K20" s="30"/>
      <c r="L20" s="30"/>
      <c r="M20" s="30"/>
      <c r="N20" s="30"/>
    </row>
    <row r="21" spans="1:14" s="27" customFormat="1" ht="24" thickBot="1" x14ac:dyDescent="0.3">
      <c r="A21" s="87" t="s">
        <v>170</v>
      </c>
      <c r="B21" s="243" t="s">
        <v>75</v>
      </c>
      <c r="C21" s="244"/>
      <c r="D21" s="245"/>
      <c r="E21" s="244"/>
      <c r="F21" s="245"/>
      <c r="G21" s="244"/>
      <c r="H21" s="245"/>
      <c r="I21" s="246"/>
      <c r="J21" s="247"/>
      <c r="K21" s="30"/>
      <c r="L21" s="30"/>
      <c r="M21" s="30"/>
      <c r="N21" s="30"/>
    </row>
    <row r="22" spans="1:14" s="27" customFormat="1" ht="58.5" thickBot="1" x14ac:dyDescent="0.3">
      <c r="A22" s="33">
        <v>12</v>
      </c>
      <c r="B22" s="38" t="s">
        <v>80</v>
      </c>
      <c r="C22" s="153"/>
      <c r="D22" s="120"/>
      <c r="E22" s="157"/>
      <c r="F22" s="120"/>
      <c r="G22" s="157"/>
      <c r="H22" s="120"/>
      <c r="I22" s="123"/>
      <c r="J22" s="184"/>
      <c r="K22" s="30"/>
      <c r="L22" s="30"/>
      <c r="M22" s="30"/>
      <c r="N22" s="30"/>
    </row>
    <row r="23" spans="1:14" s="27" customFormat="1" ht="87" thickBot="1" x14ac:dyDescent="0.3">
      <c r="A23" s="31">
        <v>13</v>
      </c>
      <c r="B23" s="37" t="s">
        <v>85</v>
      </c>
      <c r="C23" s="154"/>
      <c r="D23" s="124"/>
      <c r="E23" s="171"/>
      <c r="F23" s="124"/>
      <c r="G23" s="177"/>
      <c r="H23" s="125"/>
      <c r="I23" s="126">
        <f>CONCATENATE(IF(OR(D23=3,F23=3),7,),IF(AND(D23=2,F23=2),4.67,),IF(AND(D23=1,F23=1),2.33,),IF(AND(D23=0,F23=0),0,),IF(AND(D23=2,F23=1),4.67,),IF(AND(D23=2,F23=0),4.67,),IF(AND(D23=1,F23=2),4.67,),IF(AND(D23=1,F23=0),2.33,),IF(AND(D23=0,F23=2),4.67,),IF(AND(D23=0,F23=1),2.33,))+0</f>
        <v>0</v>
      </c>
      <c r="J23" s="184"/>
      <c r="K23" s="30"/>
      <c r="L23" s="30"/>
      <c r="M23" s="30"/>
      <c r="N23" s="30"/>
    </row>
    <row r="24" spans="1:14" s="27" customFormat="1" ht="44.25" thickBot="1" x14ac:dyDescent="0.3">
      <c r="A24" s="32">
        <v>14</v>
      </c>
      <c r="B24" s="41" t="s">
        <v>84</v>
      </c>
      <c r="C24" s="155"/>
      <c r="D24" s="124"/>
      <c r="E24" s="172"/>
      <c r="F24" s="124"/>
      <c r="G24" s="178"/>
      <c r="H24" s="125"/>
      <c r="I24" s="126">
        <f>CONCATENATE(IF(OR(D24=3,F24=3),7,),IF(AND(D24=2,F24=2),4.67,),IF(AND(D24=1,F24=1),2.33,),IF(AND(D24=0,F24=0),0,),IF(AND(D24=2,F24=1),4.67,),IF(AND(D24=2,F24=0),4.67,),IF(AND(D24=1,F24=2),4.67,),IF(AND(D24=1,F24=0),2.33,),IF(AND(D24=0,F24=2),4.67,),IF(AND(D24=0,F24=1),2.33,))+0</f>
        <v>0</v>
      </c>
      <c r="J24" s="185"/>
      <c r="K24" s="30"/>
      <c r="L24" s="30"/>
      <c r="M24" s="30"/>
      <c r="N24" s="30"/>
    </row>
    <row r="25" spans="1:14" s="27" customFormat="1" ht="58.5" thickBot="1" x14ac:dyDescent="0.3">
      <c r="A25" s="97">
        <v>15</v>
      </c>
      <c r="B25" s="217" t="s">
        <v>163</v>
      </c>
      <c r="C25" s="210"/>
      <c r="D25" s="211"/>
      <c r="E25" s="179"/>
      <c r="F25" s="218"/>
      <c r="G25" s="179"/>
      <c r="H25" s="146"/>
      <c r="I25" s="130">
        <f>IF(D25=1,1,0)+0</f>
        <v>0</v>
      </c>
      <c r="J25" s="196"/>
      <c r="K25" s="30"/>
      <c r="L25" s="30"/>
      <c r="M25" s="30"/>
      <c r="N25" s="30"/>
    </row>
    <row r="26" spans="1:14" s="27" customFormat="1" ht="27" thickBot="1" x14ac:dyDescent="0.3">
      <c r="A26" s="215"/>
      <c r="B26" s="53" t="s">
        <v>88</v>
      </c>
      <c r="C26" s="181"/>
      <c r="D26" s="135"/>
      <c r="E26" s="181"/>
      <c r="F26" s="135"/>
      <c r="G26" s="181"/>
      <c r="H26" s="135"/>
      <c r="I26" s="208"/>
      <c r="J26" s="192"/>
      <c r="K26" s="30"/>
      <c r="L26" s="30"/>
      <c r="M26" s="30"/>
      <c r="N26" s="30"/>
    </row>
    <row r="27" spans="1:14" s="27" customFormat="1" ht="24" thickBot="1" x14ac:dyDescent="0.3">
      <c r="A27" s="87" t="s">
        <v>170</v>
      </c>
      <c r="B27" s="44" t="s">
        <v>142</v>
      </c>
      <c r="C27" s="180"/>
      <c r="D27" s="131"/>
      <c r="E27" s="180"/>
      <c r="F27" s="131"/>
      <c r="G27" s="180"/>
      <c r="H27" s="131"/>
      <c r="I27" s="132"/>
      <c r="J27" s="187"/>
      <c r="K27" s="30"/>
      <c r="L27" s="30"/>
      <c r="M27" s="30"/>
      <c r="N27" s="30"/>
    </row>
    <row r="28" spans="1:14" s="27" customFormat="1" ht="58.5" thickBot="1" x14ac:dyDescent="0.3">
      <c r="A28" s="31">
        <v>16</v>
      </c>
      <c r="B28" s="38" t="s">
        <v>89</v>
      </c>
      <c r="C28" s="157"/>
      <c r="D28" s="120"/>
      <c r="E28" s="157"/>
      <c r="F28" s="120"/>
      <c r="G28" s="157"/>
      <c r="H28" s="120"/>
      <c r="I28" s="123"/>
      <c r="J28" s="184"/>
      <c r="K28" s="30"/>
      <c r="L28" s="30"/>
      <c r="M28" s="30"/>
      <c r="N28" s="30"/>
    </row>
    <row r="29" spans="1:14" s="27" customFormat="1" ht="144" thickBot="1" x14ac:dyDescent="0.3">
      <c r="A29" s="33">
        <v>17</v>
      </c>
      <c r="B29" s="43" t="s">
        <v>91</v>
      </c>
      <c r="C29" s="158"/>
      <c r="D29" s="124"/>
      <c r="E29" s="174"/>
      <c r="F29" s="124"/>
      <c r="G29" s="178"/>
      <c r="H29" s="125"/>
      <c r="I29" s="130">
        <f>CONCATENATE(IF(OR(D29=3,F29=3),7.5,),IF(AND(D29=2,F29=2),5,),IF(AND(D29=1,F29=1),2.5,),IF(AND(D29=0,F29=0),0,),IF(AND(D29=2,F29=1),5,),IF(AND(D29=2,F29=0),5,),IF(AND(D29=1,F29=2),5,),IF(AND(D29=1,F29=0),2.5,),IF(AND(D29=0,F29=2),5,),IF(AND(D29=0,F29=1),2.5,))+0</f>
        <v>0</v>
      </c>
      <c r="J29" s="185"/>
      <c r="K29" s="30"/>
      <c r="L29" s="30"/>
      <c r="M29" s="30"/>
      <c r="N29" s="30"/>
    </row>
    <row r="30" spans="1:14" s="27" customFormat="1" ht="44.25" thickBot="1" x14ac:dyDescent="0.3">
      <c r="A30" s="34">
        <v>18</v>
      </c>
      <c r="B30" s="41" t="s">
        <v>92</v>
      </c>
      <c r="C30" s="159"/>
      <c r="D30" s="138"/>
      <c r="E30" s="159"/>
      <c r="F30" s="138"/>
      <c r="G30" s="173"/>
      <c r="H30" s="129"/>
      <c r="I30" s="130">
        <f>CONCATENATE(IF(OR(D30=3,F30=3),7.5,),IF(AND(D30=2,F30=2),5,),IF(AND(D30=1,F30=1),2.5,),IF(AND(D30=0,F30=0),0,),IF(AND(D30=2,F30=1),5,),IF(AND(D30=2,F30=0),5,),IF(AND(D30=1,F30=2),5,),IF(AND(D30=1,F30=0),2.5,),IF(AND(D30=0,F30=2),5,),IF(AND(D30=0,F30=1),2.5,))+0</f>
        <v>0</v>
      </c>
      <c r="J30" s="186"/>
      <c r="K30" s="30"/>
      <c r="L30" s="30"/>
      <c r="M30" s="30"/>
      <c r="N30" s="30"/>
    </row>
    <row r="31" spans="1:14" s="27" customFormat="1" ht="24" thickBot="1" x14ac:dyDescent="0.3">
      <c r="A31" s="87" t="s">
        <v>170</v>
      </c>
      <c r="B31" s="44" t="s">
        <v>102</v>
      </c>
      <c r="C31" s="180"/>
      <c r="D31" s="131"/>
      <c r="E31" s="180"/>
      <c r="F31" s="131"/>
      <c r="G31" s="180"/>
      <c r="H31" s="131"/>
      <c r="I31" s="132"/>
      <c r="J31" s="187"/>
      <c r="K31" s="30"/>
      <c r="L31" s="30"/>
      <c r="M31" s="30"/>
      <c r="N31" s="30"/>
    </row>
    <row r="32" spans="1:14" s="27" customFormat="1" ht="72" x14ac:dyDescent="0.25">
      <c r="A32" s="31">
        <v>19</v>
      </c>
      <c r="B32" s="38" t="s">
        <v>94</v>
      </c>
      <c r="C32" s="153"/>
      <c r="D32" s="120"/>
      <c r="E32" s="157"/>
      <c r="F32" s="120"/>
      <c r="G32" s="157"/>
      <c r="H32" s="120"/>
      <c r="I32" s="121"/>
      <c r="J32" s="184"/>
      <c r="K32" s="30"/>
      <c r="L32" s="30"/>
      <c r="M32" s="30"/>
      <c r="N32" s="30"/>
    </row>
    <row r="33" spans="1:14" s="27" customFormat="1" ht="57.75" x14ac:dyDescent="0.25">
      <c r="A33" s="31">
        <v>20</v>
      </c>
      <c r="B33" s="40" t="s">
        <v>95</v>
      </c>
      <c r="C33" s="160"/>
      <c r="D33" s="122"/>
      <c r="E33" s="169"/>
      <c r="F33" s="122"/>
      <c r="G33" s="169"/>
      <c r="H33" s="122"/>
      <c r="I33" s="248"/>
      <c r="J33" s="193"/>
      <c r="K33" s="30"/>
      <c r="L33" s="30"/>
      <c r="M33" s="30"/>
      <c r="N33" s="30"/>
    </row>
    <row r="34" spans="1:14" s="27" customFormat="1" ht="144" thickBot="1" x14ac:dyDescent="0.3">
      <c r="A34" s="31">
        <v>21</v>
      </c>
      <c r="B34" s="37" t="s">
        <v>90</v>
      </c>
      <c r="C34" s="161"/>
      <c r="D34" s="249"/>
      <c r="E34" s="166"/>
      <c r="F34" s="249"/>
      <c r="G34" s="176"/>
      <c r="H34" s="125"/>
      <c r="I34" s="250">
        <f>CONCATENATE(IF(OR(D34=3,F34=3),7.5,),IF(AND(D34=2,F34=2),5,),IF(AND(D34=1,F34=1),2.5,),IF(AND(D34=0,F34=0),0,),IF(AND(D34=2,F34=1),5,),IF(AND(D34=2,F34=0),5,),IF(AND(D34=1,F34=2),5,),IF(AND(D34=1,F34=0),2.5,),IF(AND(D34=0,F34=2),5,),IF(AND(D34=0,F34=1),2.5,))+0</f>
        <v>0</v>
      </c>
      <c r="J34" s="193"/>
      <c r="K34" s="30"/>
      <c r="L34" s="30"/>
      <c r="M34" s="30"/>
      <c r="N34" s="30"/>
    </row>
    <row r="35" spans="1:14" s="27" customFormat="1" ht="44.25" thickBot="1" x14ac:dyDescent="0.3">
      <c r="A35" s="31">
        <v>22</v>
      </c>
      <c r="B35" s="41" t="s">
        <v>93</v>
      </c>
      <c r="C35" s="162"/>
      <c r="D35" s="138"/>
      <c r="E35" s="159"/>
      <c r="F35" s="138"/>
      <c r="G35" s="173"/>
      <c r="H35" s="129"/>
      <c r="I35" s="130">
        <f>CONCATENATE(IF(OR(D35=3,F35=3),7.5,),IF(AND(D35=2,F35=2),5,),IF(AND(D35=1,F35=1),2.5,),IF(AND(D35=0,F35=0),0,),IF(AND(D35=2,F35=1),5,),IF(AND(D35=2,F35=0),5,),IF(AND(D35=1,F35=2),5,),IF(AND(D35=1,F35=0),2.5,),IF(AND(D35=0,F35=2),5,),IF(AND(D35=0,F35=1),2.5,))+0</f>
        <v>0</v>
      </c>
      <c r="J35" s="186"/>
      <c r="K35" s="30"/>
      <c r="L35" s="30"/>
      <c r="M35" s="30"/>
      <c r="N35" s="30"/>
    </row>
    <row r="36" spans="1:14" s="27" customFormat="1" ht="24" thickBot="1" x14ac:dyDescent="0.3">
      <c r="A36" s="87" t="s">
        <v>170</v>
      </c>
      <c r="B36" s="44" t="s">
        <v>101</v>
      </c>
      <c r="C36" s="180"/>
      <c r="D36" s="131"/>
      <c r="E36" s="180"/>
      <c r="F36" s="131"/>
      <c r="G36" s="180"/>
      <c r="H36" s="131"/>
      <c r="I36" s="132"/>
      <c r="J36" s="187"/>
      <c r="K36" s="30"/>
      <c r="L36" s="30"/>
      <c r="M36" s="30"/>
      <c r="N36" s="30"/>
    </row>
    <row r="37" spans="1:14" s="27" customFormat="1" ht="57.75" x14ac:dyDescent="0.25">
      <c r="A37" s="31">
        <v>23</v>
      </c>
      <c r="B37" s="38" t="s">
        <v>97</v>
      </c>
      <c r="C37" s="153"/>
      <c r="D37" s="120"/>
      <c r="E37" s="157"/>
      <c r="F37" s="120"/>
      <c r="G37" s="157"/>
      <c r="H37" s="120"/>
      <c r="I37" s="121"/>
      <c r="J37" s="184"/>
      <c r="K37" s="30"/>
      <c r="L37" s="30"/>
      <c r="M37" s="30"/>
      <c r="N37" s="30"/>
    </row>
    <row r="38" spans="1:14" s="27" customFormat="1" ht="58.5" thickBot="1" x14ac:dyDescent="0.3">
      <c r="A38" s="31">
        <v>24</v>
      </c>
      <c r="B38" s="40" t="s">
        <v>98</v>
      </c>
      <c r="C38" s="160"/>
      <c r="D38" s="122"/>
      <c r="E38" s="169"/>
      <c r="F38" s="122"/>
      <c r="G38" s="169"/>
      <c r="H38" s="122"/>
      <c r="I38" s="123"/>
      <c r="J38" s="193"/>
      <c r="K38" s="30"/>
      <c r="L38" s="30"/>
      <c r="M38" s="30"/>
      <c r="N38" s="30"/>
    </row>
    <row r="39" spans="1:14" s="27" customFormat="1" ht="72.75" thickBot="1" x14ac:dyDescent="0.3">
      <c r="A39" s="31">
        <v>25</v>
      </c>
      <c r="B39" s="37" t="s">
        <v>96</v>
      </c>
      <c r="C39" s="161"/>
      <c r="D39" s="124"/>
      <c r="E39" s="166"/>
      <c r="F39" s="124"/>
      <c r="G39" s="176"/>
      <c r="H39" s="125"/>
      <c r="I39" s="126">
        <f>CONCATENATE(IF(OR(D39=3,F39=3),7,),IF(AND(D39=2,F39=2),4.67,),IF(AND(D39=1,F39=1),2.33,),IF(AND(D39=0,F39=0),0,),IF(AND(D39=2,F39=1),4.67,),IF(AND(D39=2,F39=0),4.67,),IF(AND(D39=1,F39=2),4.67,),IF(AND(D39=1,F39=0),2.33,),IF(AND(D39=0,F39=2),4.67,),IF(AND(D39=0,F39=1),2.33,))+0</f>
        <v>0</v>
      </c>
      <c r="J39" s="193"/>
      <c r="K39" s="30"/>
      <c r="L39" s="30"/>
      <c r="M39" s="30"/>
      <c r="N39" s="30"/>
    </row>
    <row r="40" spans="1:14" s="27" customFormat="1" ht="44.25" thickBot="1" x14ac:dyDescent="0.3">
      <c r="A40" s="31">
        <v>26</v>
      </c>
      <c r="B40" s="92" t="s">
        <v>164</v>
      </c>
      <c r="C40" s="163"/>
      <c r="D40" s="122"/>
      <c r="E40" s="173"/>
      <c r="F40" s="128"/>
      <c r="G40" s="173"/>
      <c r="H40" s="125"/>
      <c r="I40" s="130">
        <f>IF(D40=1,1,0)+0</f>
        <v>0</v>
      </c>
      <c r="J40" s="186"/>
      <c r="K40" s="30"/>
      <c r="L40" s="30"/>
      <c r="M40" s="30"/>
      <c r="N40" s="30"/>
    </row>
    <row r="41" spans="1:14" s="27" customFormat="1" ht="44.25" thickBot="1" x14ac:dyDescent="0.3">
      <c r="A41" s="97">
        <v>27</v>
      </c>
      <c r="B41" s="219" t="s">
        <v>99</v>
      </c>
      <c r="C41" s="220"/>
      <c r="D41" s="145"/>
      <c r="E41" s="221"/>
      <c r="F41" s="145"/>
      <c r="G41" s="179"/>
      <c r="H41" s="146"/>
      <c r="I41" s="126">
        <f>CONCATENATE(IF(OR(D41=3,F41=3),7,),IF(AND(D41=2,F41=2),4.67,),IF(AND(D41=1,F41=1),2.33,),IF(AND(D41=0,F41=0),0,),IF(AND(D41=2,F41=1),4.67,),IF(AND(D41=2,F41=0),4.67,),IF(AND(D41=1,F41=2),4.67,),IF(AND(D41=1,F41=0),2.33,),IF(AND(D41=0,F41=2),4.67,),IF(AND(D41=0,F41=1),2.33,))+0</f>
        <v>0</v>
      </c>
      <c r="J41" s="196"/>
      <c r="K41" s="30"/>
      <c r="L41" s="30"/>
      <c r="M41" s="30"/>
      <c r="N41" s="30"/>
    </row>
    <row r="42" spans="1:14" s="27" customFormat="1" ht="27" thickBot="1" x14ac:dyDescent="0.3">
      <c r="A42" s="215"/>
      <c r="B42" s="53" t="s">
        <v>100</v>
      </c>
      <c r="C42" s="181"/>
      <c r="D42" s="135"/>
      <c r="E42" s="181"/>
      <c r="F42" s="135"/>
      <c r="G42" s="181"/>
      <c r="H42" s="135"/>
      <c r="I42" s="208"/>
      <c r="J42" s="192"/>
      <c r="K42" s="30"/>
      <c r="L42" s="30"/>
      <c r="M42" s="30"/>
      <c r="N42" s="30"/>
    </row>
    <row r="43" spans="1:14" s="27" customFormat="1" ht="24" thickBot="1" x14ac:dyDescent="0.3">
      <c r="A43" s="87" t="s">
        <v>170</v>
      </c>
      <c r="B43" s="44" t="s">
        <v>103</v>
      </c>
      <c r="C43" s="180"/>
      <c r="D43" s="131"/>
      <c r="E43" s="180"/>
      <c r="F43" s="131"/>
      <c r="G43" s="180"/>
      <c r="H43" s="131"/>
      <c r="I43" s="132"/>
      <c r="J43" s="187"/>
      <c r="K43" s="30"/>
      <c r="L43" s="30"/>
      <c r="M43" s="30"/>
      <c r="N43" s="30"/>
    </row>
    <row r="44" spans="1:14" s="27" customFormat="1" ht="87" thickBot="1" x14ac:dyDescent="0.3">
      <c r="A44" s="31">
        <v>28</v>
      </c>
      <c r="B44" s="38" t="s">
        <v>105</v>
      </c>
      <c r="C44" s="153"/>
      <c r="D44" s="120"/>
      <c r="E44" s="157"/>
      <c r="F44" s="120"/>
      <c r="G44" s="157"/>
      <c r="H44" s="120"/>
      <c r="I44" s="123"/>
      <c r="J44" s="184"/>
      <c r="K44" s="30"/>
      <c r="L44" s="30"/>
      <c r="M44" s="30"/>
      <c r="N44" s="30"/>
    </row>
    <row r="45" spans="1:14" s="27" customFormat="1" ht="72.75" thickBot="1" x14ac:dyDescent="0.3">
      <c r="A45" s="31">
        <v>29</v>
      </c>
      <c r="B45" s="37" t="s">
        <v>112</v>
      </c>
      <c r="C45" s="161"/>
      <c r="D45" s="124"/>
      <c r="E45" s="166"/>
      <c r="F45" s="124"/>
      <c r="G45" s="176"/>
      <c r="H45" s="125"/>
      <c r="I45" s="130">
        <f>CONCATENATE(IF(OR(D45=3,F45=3),7.5,),IF(AND(D45=2,F45=2),5,),IF(AND(D45=1,F45=1),2.5,),IF(AND(D45=0,F45=0),0,),IF(AND(D45=2,F45=1),5,),IF(AND(D45=2,F45=0),5,),IF(AND(D45=1,F45=2),5,),IF(AND(D45=1,F45=0),2.5,),IF(AND(D45=0,F45=2),5,),IF(AND(D45=0,F45=1),2.5,))+0</f>
        <v>0</v>
      </c>
      <c r="J45" s="193"/>
      <c r="K45" s="30"/>
      <c r="L45" s="30"/>
      <c r="M45" s="30"/>
      <c r="N45" s="30"/>
    </row>
    <row r="46" spans="1:14" s="27" customFormat="1" ht="58.5" thickBot="1" x14ac:dyDescent="0.3">
      <c r="A46" s="32">
        <v>30</v>
      </c>
      <c r="B46" s="41" t="s">
        <v>111</v>
      </c>
      <c r="C46" s="162"/>
      <c r="D46" s="138"/>
      <c r="E46" s="159"/>
      <c r="F46" s="138"/>
      <c r="G46" s="173"/>
      <c r="H46" s="129"/>
      <c r="I46" s="130">
        <f>CONCATENATE(IF(OR(D46=3,F46=3),7.5,),IF(AND(D46=2,F46=2),5,),IF(AND(D46=1,F46=1),2.5,),IF(AND(D46=0,F46=0),0,),IF(AND(D46=2,F46=1),5,),IF(AND(D46=2,F46=0),5,),IF(AND(D46=1,F46=2),5,),IF(AND(D46=1,F46=0),2.5,),IF(AND(D46=0,F46=2),5,),IF(AND(D46=0,F46=1),2.5,))+0</f>
        <v>0</v>
      </c>
      <c r="J46" s="186"/>
      <c r="K46" s="30"/>
      <c r="L46" s="30"/>
      <c r="M46" s="30"/>
      <c r="N46" s="30"/>
    </row>
    <row r="47" spans="1:14" s="27" customFormat="1" ht="24" thickBot="1" x14ac:dyDescent="0.3">
      <c r="A47" s="87" t="s">
        <v>170</v>
      </c>
      <c r="B47" s="44" t="s">
        <v>104</v>
      </c>
      <c r="C47" s="180"/>
      <c r="D47" s="131"/>
      <c r="E47" s="180"/>
      <c r="F47" s="131"/>
      <c r="G47" s="180"/>
      <c r="H47" s="131"/>
      <c r="I47" s="132"/>
      <c r="J47" s="187"/>
      <c r="K47" s="30"/>
      <c r="L47" s="30"/>
      <c r="M47" s="30"/>
      <c r="N47" s="30"/>
    </row>
    <row r="48" spans="1:14" s="27" customFormat="1" ht="57.75" x14ac:dyDescent="0.25">
      <c r="A48" s="31">
        <v>31</v>
      </c>
      <c r="B48" s="38" t="s">
        <v>106</v>
      </c>
      <c r="C48" s="157"/>
      <c r="D48" s="120"/>
      <c r="E48" s="157"/>
      <c r="F48" s="120"/>
      <c r="G48" s="157"/>
      <c r="H48" s="120"/>
      <c r="I48" s="121"/>
      <c r="J48" s="184"/>
      <c r="K48" s="30"/>
      <c r="L48" s="30"/>
      <c r="M48" s="30"/>
      <c r="N48" s="30"/>
    </row>
    <row r="49" spans="1:14" s="27" customFormat="1" ht="43.5" x14ac:dyDescent="0.25">
      <c r="A49" s="31">
        <v>32</v>
      </c>
      <c r="B49" s="40" t="s">
        <v>107</v>
      </c>
      <c r="C49" s="169"/>
      <c r="D49" s="122"/>
      <c r="E49" s="169"/>
      <c r="F49" s="122"/>
      <c r="G49" s="169"/>
      <c r="H49" s="122"/>
      <c r="I49" s="248"/>
      <c r="J49" s="193"/>
      <c r="K49" s="30"/>
      <c r="L49" s="30"/>
      <c r="M49" s="30"/>
      <c r="N49" s="30"/>
    </row>
    <row r="50" spans="1:14" s="27" customFormat="1" ht="72.75" thickBot="1" x14ac:dyDescent="0.3">
      <c r="A50" s="31">
        <v>33</v>
      </c>
      <c r="B50" s="37" t="s">
        <v>113</v>
      </c>
      <c r="C50" s="164"/>
      <c r="D50" s="249"/>
      <c r="E50" s="164"/>
      <c r="F50" s="249"/>
      <c r="G50" s="173"/>
      <c r="H50" s="125"/>
      <c r="I50" s="250">
        <f>CONCATENATE(IF(OR(D50=3,F50=3),7.5,),IF(AND(D50=2,F50=2),5,),IF(AND(D50=1,F50=1),2.5,),IF(AND(D50=0,F50=0),0,),IF(AND(D50=2,F50=1),5,),IF(AND(D50=2,F50=0),5,),IF(AND(D50=1,F50=2),5,),IF(AND(D50=1,F50=0),2.5,),IF(AND(D50=0,F50=2),5,),IF(AND(D50=0,F50=1),2.5,))+0</f>
        <v>0</v>
      </c>
      <c r="J50" s="186"/>
      <c r="K50" s="30"/>
      <c r="L50" s="30"/>
      <c r="M50" s="30"/>
      <c r="N50" s="30"/>
    </row>
    <row r="51" spans="1:14" s="27" customFormat="1" ht="44.25" thickBot="1" x14ac:dyDescent="0.3">
      <c r="A51" s="32">
        <v>34</v>
      </c>
      <c r="B51" s="41" t="s">
        <v>110</v>
      </c>
      <c r="C51" s="159"/>
      <c r="D51" s="138"/>
      <c r="E51" s="159"/>
      <c r="F51" s="138"/>
      <c r="G51" s="173"/>
      <c r="H51" s="129"/>
      <c r="I51" s="130">
        <f>CONCATENATE(IF(OR(D51=3,F51=3),7.5,),IF(AND(D51=2,F51=2),5,),IF(AND(D51=1,F51=1),2.5,),IF(AND(D51=0,F51=0),0,),IF(AND(D51=2,F51=1),5,),IF(AND(D51=2,F51=0),5,),IF(AND(D51=1,F51=2),5,),IF(AND(D51=1,F51=0),2.5,),IF(AND(D51=0,F51=2),5,),IF(AND(D51=0,F51=1),2.5,))+0</f>
        <v>0</v>
      </c>
      <c r="J51" s="186"/>
      <c r="K51" s="30"/>
      <c r="L51" s="30"/>
      <c r="M51" s="30"/>
      <c r="N51" s="30"/>
    </row>
    <row r="52" spans="1:14" s="27" customFormat="1" ht="23.25" x14ac:dyDescent="0.25">
      <c r="A52" s="88" t="s">
        <v>170</v>
      </c>
      <c r="B52" s="51" t="s">
        <v>178</v>
      </c>
      <c r="C52" s="182"/>
      <c r="D52" s="140"/>
      <c r="E52" s="182"/>
      <c r="F52" s="140"/>
      <c r="G52" s="182"/>
      <c r="H52" s="140"/>
      <c r="I52" s="141"/>
      <c r="J52" s="194"/>
      <c r="K52" s="30"/>
      <c r="L52" s="30"/>
      <c r="M52" s="30"/>
      <c r="N52" s="30"/>
    </row>
    <row r="53" spans="1:14" s="27" customFormat="1" ht="27" thickBot="1" x14ac:dyDescent="0.3">
      <c r="A53" s="89"/>
      <c r="B53" s="54" t="s">
        <v>177</v>
      </c>
      <c r="C53" s="183"/>
      <c r="D53" s="142"/>
      <c r="E53" s="183"/>
      <c r="F53" s="142"/>
      <c r="G53" s="183"/>
      <c r="H53" s="142"/>
      <c r="I53" s="143"/>
      <c r="J53" s="195"/>
      <c r="K53" s="30"/>
      <c r="L53" s="30"/>
      <c r="M53" s="30"/>
      <c r="N53" s="30"/>
    </row>
    <row r="54" spans="1:14" s="27" customFormat="1" ht="87" thickBot="1" x14ac:dyDescent="0.3">
      <c r="A54" s="34">
        <v>35</v>
      </c>
      <c r="B54" s="48" t="s">
        <v>108</v>
      </c>
      <c r="C54" s="165"/>
      <c r="D54" s="120"/>
      <c r="E54" s="175"/>
      <c r="F54" s="120"/>
      <c r="G54" s="175"/>
      <c r="H54" s="120"/>
      <c r="I54" s="123"/>
      <c r="J54" s="185"/>
      <c r="K54" s="30"/>
      <c r="L54" s="30"/>
      <c r="M54" s="30"/>
      <c r="N54" s="30"/>
    </row>
    <row r="55" spans="1:14" s="27" customFormat="1" ht="144" thickBot="1" x14ac:dyDescent="0.3">
      <c r="A55" s="31">
        <v>36</v>
      </c>
      <c r="B55" s="37" t="s">
        <v>114</v>
      </c>
      <c r="C55" s="166"/>
      <c r="D55" s="124"/>
      <c r="E55" s="166"/>
      <c r="F55" s="124"/>
      <c r="G55" s="176"/>
      <c r="H55" s="125"/>
      <c r="I55" s="126">
        <f>CONCATENATE(IF(OR(D55=3,F55=3),7,),IF(AND(D55=2,F55=2),4.67,),IF(AND(D55=1,F55=1),2.33,),IF(AND(D55=0,F55=0),0,),IF(AND(D55=2,F55=1),4.67,),IF(AND(D55=2,F55=0),4.67,),IF(AND(D55=1,F55=2),4.67,),IF(AND(D55=1,F55=0),2.33,),IF(AND(D55=0,F55=2),4.67,),IF(AND(D55=0,F55=1),2.33,))+0</f>
        <v>0</v>
      </c>
      <c r="J55" s="193"/>
      <c r="K55" s="30"/>
      <c r="L55" s="30"/>
      <c r="M55" s="30"/>
      <c r="N55" s="30"/>
    </row>
    <row r="56" spans="1:14" s="27" customFormat="1" ht="58.5" thickBot="1" x14ac:dyDescent="0.3">
      <c r="A56" s="32">
        <v>37</v>
      </c>
      <c r="B56" s="41" t="s">
        <v>109</v>
      </c>
      <c r="C56" s="159"/>
      <c r="D56" s="124"/>
      <c r="E56" s="159"/>
      <c r="F56" s="124"/>
      <c r="G56" s="173"/>
      <c r="H56" s="125"/>
      <c r="I56" s="126">
        <f>CONCATENATE(IF(OR(D56=3,F56=3),7,),IF(AND(D56=2,F56=2),4.67,),IF(AND(D56=1,F56=1),2.33,),IF(AND(D56=0,F56=0),0,),IF(AND(D56=2,F56=1),4.67,),IF(AND(D56=2,F56=0),4.67,),IF(AND(D56=1,F56=2),4.67,),IF(AND(D56=1,F56=0),2.33,),IF(AND(D56=0,F56=2),4.67,),IF(AND(D56=0,F56=1),2.33,))+0</f>
        <v>0</v>
      </c>
      <c r="J56" s="186"/>
      <c r="K56" s="30"/>
      <c r="L56" s="30"/>
      <c r="M56" s="30"/>
      <c r="N56" s="30"/>
    </row>
    <row r="57" spans="1:14" s="27" customFormat="1" ht="73.5" thickBot="1" x14ac:dyDescent="0.3">
      <c r="A57" s="97">
        <v>38</v>
      </c>
      <c r="B57" s="217" t="s">
        <v>165</v>
      </c>
      <c r="C57" s="210"/>
      <c r="D57" s="211"/>
      <c r="E57" s="179"/>
      <c r="F57" s="218"/>
      <c r="G57" s="179"/>
      <c r="H57" s="146"/>
      <c r="I57" s="130">
        <f>IF(D57=1,1,0)+0</f>
        <v>0</v>
      </c>
      <c r="J57" s="196"/>
      <c r="K57" s="30"/>
      <c r="L57" s="30"/>
      <c r="M57" s="30"/>
      <c r="N57" s="30"/>
    </row>
    <row r="58" spans="1:14" s="27" customFormat="1" ht="27" thickBot="1" x14ac:dyDescent="0.3">
      <c r="A58" s="215"/>
      <c r="B58" s="53" t="s">
        <v>143</v>
      </c>
      <c r="C58" s="181"/>
      <c r="D58" s="135"/>
      <c r="E58" s="181"/>
      <c r="F58" s="135"/>
      <c r="G58" s="181"/>
      <c r="H58" s="135"/>
      <c r="I58" s="208"/>
      <c r="J58" s="192"/>
      <c r="K58" s="30"/>
      <c r="L58" s="30"/>
      <c r="M58" s="30"/>
      <c r="N58" s="30"/>
    </row>
    <row r="59" spans="1:14" s="27" customFormat="1" ht="24" thickBot="1" x14ac:dyDescent="0.3">
      <c r="A59" s="87" t="s">
        <v>170</v>
      </c>
      <c r="B59" s="44" t="s">
        <v>115</v>
      </c>
      <c r="C59" s="180"/>
      <c r="D59" s="131"/>
      <c r="E59" s="180"/>
      <c r="F59" s="131"/>
      <c r="G59" s="180"/>
      <c r="H59" s="131"/>
      <c r="I59" s="132"/>
      <c r="J59" s="194"/>
      <c r="K59" s="30"/>
      <c r="L59" s="30"/>
      <c r="M59" s="30"/>
      <c r="N59" s="30"/>
    </row>
    <row r="60" spans="1:14" s="27" customFormat="1" ht="57.75" x14ac:dyDescent="0.25">
      <c r="A60" s="31">
        <v>39</v>
      </c>
      <c r="B60" s="38" t="s">
        <v>117</v>
      </c>
      <c r="C60" s="157"/>
      <c r="D60" s="120"/>
      <c r="E60" s="157"/>
      <c r="F60" s="120"/>
      <c r="G60" s="157"/>
      <c r="H60" s="120"/>
      <c r="I60" s="251"/>
      <c r="J60" s="254"/>
      <c r="K60" s="30"/>
      <c r="L60" s="30"/>
      <c r="M60" s="30"/>
      <c r="N60" s="30"/>
    </row>
    <row r="61" spans="1:14" s="27" customFormat="1" ht="43.5" x14ac:dyDescent="0.25">
      <c r="A61" s="32">
        <v>40</v>
      </c>
      <c r="B61" s="38" t="s">
        <v>118</v>
      </c>
      <c r="C61" s="157"/>
      <c r="D61" s="122"/>
      <c r="E61" s="157"/>
      <c r="F61" s="122"/>
      <c r="G61" s="157"/>
      <c r="H61" s="122"/>
      <c r="I61" s="252"/>
      <c r="J61" s="253"/>
      <c r="K61" s="30"/>
      <c r="L61" s="30"/>
      <c r="M61" s="30"/>
      <c r="N61" s="30"/>
    </row>
    <row r="62" spans="1:14" s="27" customFormat="1" ht="101.25" thickBot="1" x14ac:dyDescent="0.3">
      <c r="A62" s="32">
        <v>41</v>
      </c>
      <c r="B62" s="37" t="s">
        <v>127</v>
      </c>
      <c r="C62" s="166"/>
      <c r="D62" s="249"/>
      <c r="E62" s="166"/>
      <c r="F62" s="249"/>
      <c r="G62" s="176"/>
      <c r="H62" s="125"/>
      <c r="I62" s="250">
        <f>CONCATENATE(IF(OR(D62=3,F62=3),7.5,),IF(AND(D62=2,F62=2),5,),IF(AND(D62=1,F62=1),2.5,),IF(AND(D62=0,F62=0),0,),IF(AND(D62=2,F62=1),5,),IF(AND(D62=2,F62=0),5,),IF(AND(D62=1,F62=2),5,),IF(AND(D62=1,F62=0),2.5,),IF(AND(D62=0,F62=2),5,),IF(AND(D62=0,F62=1),2.5,))+0</f>
        <v>0</v>
      </c>
      <c r="J62" s="193"/>
      <c r="K62" s="30"/>
      <c r="L62" s="30"/>
      <c r="M62" s="30"/>
      <c r="N62" s="30"/>
    </row>
    <row r="63" spans="1:14" s="27" customFormat="1" ht="44.25" thickBot="1" x14ac:dyDescent="0.3">
      <c r="A63" s="32">
        <v>42</v>
      </c>
      <c r="B63" s="41" t="s">
        <v>122</v>
      </c>
      <c r="C63" s="159"/>
      <c r="D63" s="138"/>
      <c r="E63" s="159"/>
      <c r="F63" s="138"/>
      <c r="G63" s="173"/>
      <c r="H63" s="129"/>
      <c r="I63" s="130">
        <f>CONCATENATE(IF(OR(D63=3,F63=3),7.5,),IF(AND(D63=2,F63=2),5,),IF(AND(D63=1,F63=1),2.5,),IF(AND(D63=0,F63=0),0,),IF(AND(D63=2,F63=1),5,),IF(AND(D63=2,F63=0),5,),IF(AND(D63=1,F63=2),5,),IF(AND(D63=1,F63=0),2.5,),IF(AND(D63=0,F63=2),5,),IF(AND(D63=0,F63=1),2.5,))+0</f>
        <v>0</v>
      </c>
      <c r="J63" s="186"/>
      <c r="K63" s="30"/>
      <c r="L63" s="30"/>
      <c r="M63" s="30"/>
      <c r="N63" s="30"/>
    </row>
    <row r="64" spans="1:14" s="27" customFormat="1" ht="23.25" x14ac:dyDescent="0.25">
      <c r="A64" s="88" t="s">
        <v>170</v>
      </c>
      <c r="B64" s="51" t="s">
        <v>176</v>
      </c>
      <c r="C64" s="182"/>
      <c r="D64" s="140"/>
      <c r="E64" s="182"/>
      <c r="F64" s="140"/>
      <c r="G64" s="182"/>
      <c r="H64" s="140"/>
      <c r="I64" s="141"/>
      <c r="J64" s="194"/>
      <c r="K64" s="30"/>
      <c r="L64" s="30"/>
      <c r="M64" s="30"/>
      <c r="N64" s="30"/>
    </row>
    <row r="65" spans="1:14" s="27" customFormat="1" ht="27" thickBot="1" x14ac:dyDescent="0.3">
      <c r="A65" s="89"/>
      <c r="B65" s="54" t="s">
        <v>175</v>
      </c>
      <c r="C65" s="183"/>
      <c r="D65" s="142"/>
      <c r="E65" s="183"/>
      <c r="F65" s="142"/>
      <c r="G65" s="183"/>
      <c r="H65" s="142"/>
      <c r="I65" s="143"/>
      <c r="J65" s="195"/>
      <c r="K65" s="30"/>
      <c r="L65" s="30"/>
      <c r="M65" s="30"/>
      <c r="N65" s="30"/>
    </row>
    <row r="66" spans="1:14" s="27" customFormat="1" ht="43.5" x14ac:dyDescent="0.25">
      <c r="A66" s="33">
        <v>43</v>
      </c>
      <c r="B66" s="38" t="s">
        <v>116</v>
      </c>
      <c r="C66" s="157"/>
      <c r="D66" s="120"/>
      <c r="E66" s="157"/>
      <c r="F66" s="120"/>
      <c r="G66" s="157"/>
      <c r="H66" s="120"/>
      <c r="I66" s="121"/>
      <c r="J66" s="184"/>
      <c r="K66" s="30"/>
      <c r="L66" s="30"/>
      <c r="M66" s="30"/>
      <c r="N66" s="30"/>
    </row>
    <row r="67" spans="1:14" s="27" customFormat="1" ht="72" x14ac:dyDescent="0.25">
      <c r="A67" s="31">
        <v>44</v>
      </c>
      <c r="B67" s="38" t="s">
        <v>119</v>
      </c>
      <c r="C67" s="157"/>
      <c r="D67" s="122"/>
      <c r="E67" s="157"/>
      <c r="F67" s="122"/>
      <c r="G67" s="157"/>
      <c r="H67" s="122"/>
      <c r="I67" s="121"/>
      <c r="J67" s="184"/>
      <c r="K67" s="30"/>
      <c r="L67" s="30"/>
      <c r="M67" s="30"/>
      <c r="N67" s="30"/>
    </row>
    <row r="68" spans="1:14" s="27" customFormat="1" ht="58.5" thickBot="1" x14ac:dyDescent="0.3">
      <c r="A68" s="31">
        <v>45</v>
      </c>
      <c r="B68" s="38" t="s">
        <v>120</v>
      </c>
      <c r="C68" s="157"/>
      <c r="D68" s="122"/>
      <c r="E68" s="157"/>
      <c r="F68" s="122"/>
      <c r="G68" s="157"/>
      <c r="H68" s="122"/>
      <c r="I68" s="123"/>
      <c r="J68" s="184"/>
      <c r="K68" s="30"/>
      <c r="L68" s="30"/>
      <c r="M68" s="30"/>
      <c r="N68" s="30"/>
    </row>
    <row r="69" spans="1:14" s="27" customFormat="1" ht="72.75" thickBot="1" x14ac:dyDescent="0.3">
      <c r="A69" s="31">
        <v>46</v>
      </c>
      <c r="B69" s="49" t="s">
        <v>126</v>
      </c>
      <c r="C69" s="166"/>
      <c r="D69" s="124"/>
      <c r="E69" s="166"/>
      <c r="F69" s="124"/>
      <c r="G69" s="176"/>
      <c r="H69" s="125"/>
      <c r="I69" s="130">
        <f>CONCATENATE(IF(OR(D69=3,F69=3),7.5,),IF(AND(D69=2,F69=2),5,),IF(AND(D69=1,F69=1),2.5,),IF(AND(D69=0,F69=0),0,),IF(AND(D69=2,F69=1),5,),IF(AND(D69=2,F69=0),5,),IF(AND(D69=1,F69=2),5,),IF(AND(D69=1,F69=0),2.5,),IF(AND(D69=0,F69=2),5,),IF(AND(D69=0,F69=1),2.5,))+0</f>
        <v>0</v>
      </c>
      <c r="J69" s="193"/>
      <c r="K69" s="30"/>
      <c r="L69" s="30"/>
      <c r="M69" s="30"/>
      <c r="N69" s="30"/>
    </row>
    <row r="70" spans="1:14" s="27" customFormat="1" ht="58.5" thickBot="1" x14ac:dyDescent="0.3">
      <c r="A70" s="31">
        <v>47</v>
      </c>
      <c r="B70" s="41" t="s">
        <v>123</v>
      </c>
      <c r="C70" s="159"/>
      <c r="D70" s="138"/>
      <c r="E70" s="159"/>
      <c r="F70" s="138"/>
      <c r="G70" s="173"/>
      <c r="H70" s="129"/>
      <c r="I70" s="130">
        <f>CONCATENATE(IF(OR(D70=3,F70=3),7.5,),IF(AND(D70=2,F70=2),5,),IF(AND(D70=1,F70=1),2.5,),IF(AND(D70=0,F70=0),0,),IF(AND(D70=2,F70=1),5,),IF(AND(D70=2,F70=0),5,),IF(AND(D70=1,F70=2),5,),IF(AND(D70=1,F70=0),2.5,),IF(AND(D70=0,F70=2),5,),IF(AND(D70=0,F70=1),2.5,))+0</f>
        <v>0</v>
      </c>
      <c r="J70" s="186"/>
      <c r="K70" s="30"/>
      <c r="L70" s="30"/>
      <c r="M70" s="30"/>
      <c r="N70" s="30"/>
    </row>
    <row r="71" spans="1:14" s="27" customFormat="1" ht="24" thickBot="1" x14ac:dyDescent="0.3">
      <c r="A71" s="87" t="s">
        <v>170</v>
      </c>
      <c r="B71" s="44" t="s">
        <v>141</v>
      </c>
      <c r="C71" s="180"/>
      <c r="D71" s="131"/>
      <c r="E71" s="180"/>
      <c r="F71" s="131"/>
      <c r="G71" s="180"/>
      <c r="H71" s="131"/>
      <c r="I71" s="132"/>
      <c r="J71" s="187"/>
      <c r="K71" s="30"/>
      <c r="L71" s="30"/>
      <c r="M71" s="30"/>
      <c r="N71" s="30"/>
    </row>
    <row r="72" spans="1:14" s="27" customFormat="1" ht="115.5" thickBot="1" x14ac:dyDescent="0.3">
      <c r="A72" s="31">
        <v>48</v>
      </c>
      <c r="B72" s="38" t="s">
        <v>121</v>
      </c>
      <c r="C72" s="157"/>
      <c r="D72" s="120"/>
      <c r="E72" s="157"/>
      <c r="F72" s="120"/>
      <c r="G72" s="157"/>
      <c r="H72" s="120"/>
      <c r="I72" s="123"/>
      <c r="J72" s="184"/>
      <c r="K72" s="30"/>
      <c r="L72" s="30"/>
      <c r="M72" s="30"/>
      <c r="N72" s="30"/>
    </row>
    <row r="73" spans="1:14" s="27" customFormat="1" ht="72.75" thickBot="1" x14ac:dyDescent="0.3">
      <c r="A73" s="31">
        <v>49</v>
      </c>
      <c r="B73" s="37" t="s">
        <v>125</v>
      </c>
      <c r="C73" s="166"/>
      <c r="D73" s="124"/>
      <c r="E73" s="166"/>
      <c r="F73" s="124"/>
      <c r="G73" s="176"/>
      <c r="H73" s="125"/>
      <c r="I73" s="130">
        <f>CONCATENATE(IF(OR(D73=3,F73=3),7.5,),IF(AND(D73=2,F73=2),5,),IF(AND(D73=1,F73=1),2.5,),IF(AND(D73=0,F73=0),0,),IF(AND(D73=2,F73=1),5,),IF(AND(D73=2,F73=0),5,),IF(AND(D73=1,F73=2),5,),IF(AND(D73=1,F73=0),2.5,),IF(AND(D73=0,F73=2),5,),IF(AND(D73=0,F73=1),2.5,))+0</f>
        <v>0</v>
      </c>
      <c r="J73" s="193"/>
      <c r="K73" s="30"/>
      <c r="L73" s="30"/>
      <c r="M73" s="30"/>
      <c r="N73" s="30"/>
    </row>
    <row r="74" spans="1:14" s="27" customFormat="1" ht="44.25" thickBot="1" x14ac:dyDescent="0.3">
      <c r="A74" s="216">
        <v>50</v>
      </c>
      <c r="B74" s="255" t="s">
        <v>124</v>
      </c>
      <c r="C74" s="256"/>
      <c r="D74" s="124"/>
      <c r="E74" s="257"/>
      <c r="F74" s="124"/>
      <c r="G74" s="177"/>
      <c r="H74" s="125"/>
      <c r="I74" s="242">
        <f>CONCATENATE(IF(OR(D74=3,F74=3),7.5,),IF(AND(D74=2,F74=2),5,),IF(AND(D74=1,F74=1),2.5,),IF(AND(D74=0,F74=0),0,),IF(AND(D74=2,F74=1),5,),IF(AND(D74=2,F74=0),5,),IF(AND(D74=1,F74=2),5,),IF(AND(D74=1,F74=0),2.5,),IF(AND(D74=0,F74=2),5,),IF(AND(D74=0,F74=1),2.5,))+0</f>
        <v>0</v>
      </c>
      <c r="J74" s="184"/>
      <c r="K74" s="30"/>
      <c r="L74" s="30"/>
      <c r="M74" s="30"/>
      <c r="N74" s="30"/>
    </row>
    <row r="75" spans="1:14" s="27" customFormat="1" ht="27" thickBot="1" x14ac:dyDescent="0.3">
      <c r="A75" s="207"/>
      <c r="B75" s="258" t="s">
        <v>140</v>
      </c>
      <c r="C75" s="259"/>
      <c r="D75" s="260"/>
      <c r="E75" s="259"/>
      <c r="F75" s="260"/>
      <c r="G75" s="259"/>
      <c r="H75" s="260"/>
      <c r="I75" s="261"/>
      <c r="J75" s="262"/>
      <c r="K75" s="30"/>
      <c r="L75" s="30"/>
      <c r="M75" s="30"/>
      <c r="N75" s="30"/>
    </row>
    <row r="76" spans="1:14" s="27" customFormat="1" ht="24" thickBot="1" x14ac:dyDescent="0.3">
      <c r="A76" s="87" t="s">
        <v>170</v>
      </c>
      <c r="B76" s="54" t="s">
        <v>128</v>
      </c>
      <c r="C76" s="183"/>
      <c r="D76" s="142"/>
      <c r="E76" s="183"/>
      <c r="F76" s="142"/>
      <c r="G76" s="183"/>
      <c r="H76" s="142"/>
      <c r="I76" s="143"/>
      <c r="J76" s="195"/>
      <c r="K76" s="30"/>
      <c r="L76" s="30"/>
      <c r="M76" s="30"/>
      <c r="N76" s="30"/>
    </row>
    <row r="77" spans="1:14" s="27" customFormat="1" ht="58.5" thickBot="1" x14ac:dyDescent="0.3">
      <c r="A77" s="93">
        <v>51</v>
      </c>
      <c r="B77" s="38" t="s">
        <v>130</v>
      </c>
      <c r="C77" s="157"/>
      <c r="D77" s="120"/>
      <c r="E77" s="157"/>
      <c r="F77" s="120"/>
      <c r="G77" s="157"/>
      <c r="H77" s="120"/>
      <c r="I77" s="123"/>
      <c r="J77" s="184"/>
      <c r="K77" s="30"/>
      <c r="L77" s="30"/>
      <c r="M77" s="30"/>
      <c r="N77" s="30"/>
    </row>
    <row r="78" spans="1:14" s="27" customFormat="1" ht="87" thickBot="1" x14ac:dyDescent="0.3">
      <c r="A78" s="93">
        <v>52</v>
      </c>
      <c r="B78" s="37" t="s">
        <v>137</v>
      </c>
      <c r="C78" s="166"/>
      <c r="D78" s="124"/>
      <c r="E78" s="166"/>
      <c r="F78" s="124"/>
      <c r="G78" s="176"/>
      <c r="H78" s="125"/>
      <c r="I78" s="126">
        <f>CONCATENATE(IF(OR(D78=3,F78=3),7,),IF(AND(D78=2,F78=2),4.67,),IF(AND(D78=1,F78=1),2.33,),IF(AND(D78=0,F78=0),0,),IF(AND(D78=2,F78=1),4.67,),IF(AND(D78=2,F78=0),4.67,),IF(AND(D78=1,F78=2),4.67,),IF(AND(D78=1,F78=0),2.33,),IF(AND(D78=0,F78=2),4.67,),IF(AND(D78=0,F78=1),2.33,))+0</f>
        <v>0</v>
      </c>
      <c r="J78" s="193"/>
      <c r="K78" s="30"/>
      <c r="L78" s="30"/>
      <c r="M78" s="30"/>
      <c r="N78" s="30"/>
    </row>
    <row r="79" spans="1:14" s="27" customFormat="1" ht="44.25" thickBot="1" x14ac:dyDescent="0.3">
      <c r="A79" s="94">
        <v>53</v>
      </c>
      <c r="B79" s="41" t="s">
        <v>134</v>
      </c>
      <c r="C79" s="159"/>
      <c r="D79" s="124"/>
      <c r="E79" s="159"/>
      <c r="F79" s="124"/>
      <c r="G79" s="173"/>
      <c r="H79" s="125"/>
      <c r="I79" s="126">
        <f>CONCATENATE(IF(OR(D79=3,F79=3),7,),IF(AND(D79=2,F79=2),4.67,),IF(AND(D79=1,F79=1),2.33,),IF(AND(D79=0,F79=0),0,),IF(AND(D79=2,F79=1),4.67,),IF(AND(D79=2,F79=0),4.67,),IF(AND(D79=1,F79=2),4.67,),IF(AND(D79=1,F79=0),2.33,),IF(AND(D79=0,F79=2),4.67,),IF(AND(D79=0,F79=1),2.33,))+0</f>
        <v>0</v>
      </c>
      <c r="J79" s="186"/>
      <c r="K79" s="30"/>
      <c r="L79" s="30"/>
      <c r="M79" s="30"/>
      <c r="N79" s="30"/>
    </row>
    <row r="80" spans="1:14" s="27" customFormat="1" ht="102" thickBot="1" x14ac:dyDescent="0.3">
      <c r="A80" s="93">
        <v>54</v>
      </c>
      <c r="B80" s="92" t="s">
        <v>166</v>
      </c>
      <c r="C80" s="156"/>
      <c r="D80" s="127"/>
      <c r="E80" s="173"/>
      <c r="F80" s="128"/>
      <c r="G80" s="173"/>
      <c r="H80" s="129"/>
      <c r="I80" s="130">
        <f>IF(D80=1,1,0)+0</f>
        <v>0</v>
      </c>
      <c r="J80" s="186"/>
      <c r="K80" s="30"/>
      <c r="L80" s="30"/>
      <c r="M80" s="30"/>
      <c r="N80" s="30"/>
    </row>
    <row r="81" spans="1:14" s="27" customFormat="1" ht="24" thickBot="1" x14ac:dyDescent="0.3">
      <c r="A81" s="87" t="s">
        <v>170</v>
      </c>
      <c r="B81" s="44" t="s">
        <v>144</v>
      </c>
      <c r="C81" s="180"/>
      <c r="D81" s="131"/>
      <c r="E81" s="180"/>
      <c r="F81" s="131"/>
      <c r="G81" s="180"/>
      <c r="H81" s="131"/>
      <c r="I81" s="132"/>
      <c r="J81" s="187"/>
      <c r="K81" s="30"/>
      <c r="L81" s="30"/>
      <c r="M81" s="30"/>
      <c r="N81" s="30"/>
    </row>
    <row r="82" spans="1:14" s="27" customFormat="1" ht="72" x14ac:dyDescent="0.25">
      <c r="A82" s="33">
        <v>55</v>
      </c>
      <c r="B82" s="38" t="s">
        <v>133</v>
      </c>
      <c r="C82" s="157"/>
      <c r="D82" s="120"/>
      <c r="E82" s="157"/>
      <c r="F82" s="120"/>
      <c r="G82" s="157"/>
      <c r="H82" s="120"/>
      <c r="I82" s="121"/>
      <c r="J82" s="184"/>
      <c r="K82" s="30"/>
      <c r="L82" s="30"/>
      <c r="M82" s="30"/>
      <c r="N82" s="30"/>
    </row>
    <row r="83" spans="1:14" s="27" customFormat="1" ht="58.5" thickBot="1" x14ac:dyDescent="0.3">
      <c r="A83" s="33">
        <v>56</v>
      </c>
      <c r="B83" s="38" t="s">
        <v>132</v>
      </c>
      <c r="C83" s="157"/>
      <c r="D83" s="122"/>
      <c r="E83" s="157"/>
      <c r="F83" s="122"/>
      <c r="G83" s="157"/>
      <c r="H83" s="122"/>
      <c r="I83" s="123"/>
      <c r="J83" s="184"/>
      <c r="K83" s="30"/>
      <c r="L83" s="30"/>
      <c r="M83" s="30"/>
      <c r="N83" s="30"/>
    </row>
    <row r="84" spans="1:14" s="27" customFormat="1" ht="101.25" thickBot="1" x14ac:dyDescent="0.3">
      <c r="A84" s="31">
        <v>57</v>
      </c>
      <c r="B84" s="37" t="s">
        <v>138</v>
      </c>
      <c r="C84" s="166"/>
      <c r="D84" s="124"/>
      <c r="E84" s="166"/>
      <c r="F84" s="124"/>
      <c r="G84" s="176"/>
      <c r="H84" s="125"/>
      <c r="I84" s="126">
        <f>CONCATENATE(IF(OR(D84=3,F84=3),7,),IF(AND(D84=2,F84=2),4.67,),IF(AND(D84=1,F84=1),2.33,),IF(AND(D84=0,F84=0),0,),IF(AND(D84=2,F84=1),4.67,),IF(AND(D84=2,F84=0),4.67,),IF(AND(D84=1,F84=2),4.67,),IF(AND(D84=1,F84=0),2.33,),IF(AND(D84=0,F84=2),4.67,),IF(AND(D84=0,F84=1),2.33,))+0</f>
        <v>0</v>
      </c>
      <c r="J84" s="193"/>
      <c r="K84" s="30"/>
      <c r="L84" s="30"/>
      <c r="M84" s="30"/>
      <c r="N84" s="30"/>
    </row>
    <row r="85" spans="1:14" s="27" customFormat="1" ht="44.25" thickBot="1" x14ac:dyDescent="0.3">
      <c r="A85" s="94">
        <v>58</v>
      </c>
      <c r="B85" s="41" t="s">
        <v>135</v>
      </c>
      <c r="C85" s="159"/>
      <c r="D85" s="124"/>
      <c r="E85" s="159"/>
      <c r="F85" s="124"/>
      <c r="G85" s="173"/>
      <c r="H85" s="125"/>
      <c r="I85" s="126">
        <f>CONCATENATE(IF(OR(D85=3,F85=3),7,),IF(AND(D85=2,F85=2),4.67,),IF(AND(D85=1,F85=1),2.33,),IF(AND(D85=0,F85=0),0,),IF(AND(D85=2,F85=1),4.67,),IF(AND(D85=2,F85=0),4.67,),IF(AND(D85=1,F85=2),4.67,),IF(AND(D85=1,F85=0),2.33,),IF(AND(D85=0,F85=2),4.67,),IF(AND(D85=0,F85=1),2.33,))+0</f>
        <v>0</v>
      </c>
      <c r="J85" s="186"/>
      <c r="K85" s="30"/>
      <c r="L85" s="30"/>
      <c r="M85" s="30"/>
      <c r="N85" s="30"/>
    </row>
    <row r="86" spans="1:14" s="27" customFormat="1" ht="102" thickBot="1" x14ac:dyDescent="0.3">
      <c r="A86" s="93">
        <v>59</v>
      </c>
      <c r="B86" s="91" t="s">
        <v>167</v>
      </c>
      <c r="C86" s="167"/>
      <c r="D86" s="122"/>
      <c r="E86" s="176"/>
      <c r="F86" s="139"/>
      <c r="G86" s="176"/>
      <c r="H86" s="125"/>
      <c r="I86" s="242">
        <f>IF(D86=1,1,0)+0</f>
        <v>0</v>
      </c>
      <c r="J86" s="193"/>
      <c r="K86" s="30"/>
      <c r="L86" s="30"/>
      <c r="M86" s="30"/>
      <c r="N86" s="30"/>
    </row>
    <row r="87" spans="1:14" s="27" customFormat="1" ht="24" thickBot="1" x14ac:dyDescent="0.3">
      <c r="A87" s="87" t="s">
        <v>170</v>
      </c>
      <c r="B87" s="263" t="s">
        <v>145</v>
      </c>
      <c r="C87" s="264"/>
      <c r="D87" s="265"/>
      <c r="E87" s="264"/>
      <c r="F87" s="265"/>
      <c r="G87" s="264"/>
      <c r="H87" s="265"/>
      <c r="I87" s="266"/>
      <c r="J87" s="267"/>
      <c r="K87" s="30"/>
      <c r="L87" s="30"/>
      <c r="M87" s="30"/>
      <c r="N87" s="30"/>
    </row>
    <row r="88" spans="1:14" s="27" customFormat="1" ht="46.5" thickBot="1" x14ac:dyDescent="0.3">
      <c r="A88" s="108">
        <v>60</v>
      </c>
      <c r="B88" s="209" t="s">
        <v>184</v>
      </c>
      <c r="C88" s="210"/>
      <c r="D88" s="211"/>
      <c r="E88" s="179"/>
      <c r="F88" s="212"/>
      <c r="G88" s="179"/>
      <c r="H88" s="212"/>
      <c r="I88" s="213">
        <f>CONCATENATE(IF(D88=1,7.5,),IF(D88=0,0,))+0</f>
        <v>0</v>
      </c>
      <c r="J88" s="214"/>
      <c r="K88" s="30"/>
      <c r="L88" s="30"/>
      <c r="M88" s="30"/>
      <c r="N88" s="30"/>
    </row>
    <row r="89" spans="1:14" s="27" customFormat="1" ht="24" thickBot="1" x14ac:dyDescent="0.3">
      <c r="A89" s="87" t="s">
        <v>170</v>
      </c>
      <c r="B89" s="206" t="s">
        <v>129</v>
      </c>
      <c r="C89" s="180"/>
      <c r="D89" s="131"/>
      <c r="E89" s="180"/>
      <c r="F89" s="131"/>
      <c r="G89" s="180"/>
      <c r="H89" s="131"/>
      <c r="I89" s="132"/>
      <c r="J89" s="187"/>
      <c r="K89" s="30"/>
      <c r="L89" s="30"/>
      <c r="M89" s="30"/>
      <c r="N89" s="30"/>
    </row>
    <row r="90" spans="1:14" s="27" customFormat="1" ht="58.5" thickBot="1" x14ac:dyDescent="0.3">
      <c r="A90" s="95">
        <v>61</v>
      </c>
      <c r="B90" s="38" t="s">
        <v>131</v>
      </c>
      <c r="C90" s="157"/>
      <c r="D90" s="120"/>
      <c r="E90" s="157"/>
      <c r="F90" s="120"/>
      <c r="G90" s="157"/>
      <c r="H90" s="120"/>
      <c r="I90" s="123"/>
      <c r="J90" s="184"/>
      <c r="K90" s="30"/>
      <c r="L90" s="30"/>
      <c r="M90" s="30"/>
      <c r="N90" s="30"/>
    </row>
    <row r="91" spans="1:14" s="27" customFormat="1" ht="115.5" thickBot="1" x14ac:dyDescent="0.3">
      <c r="A91" s="95">
        <v>62</v>
      </c>
      <c r="B91" s="37" t="s">
        <v>139</v>
      </c>
      <c r="C91" s="166"/>
      <c r="D91" s="124"/>
      <c r="E91" s="166"/>
      <c r="F91" s="124"/>
      <c r="G91" s="176"/>
      <c r="H91" s="125"/>
      <c r="I91" s="126">
        <f>CONCATENATE(IF(OR(D91=3,F91=3),7,),IF(AND(D91=2,F91=2),4.67,),IF(AND(D91=1,F91=1),2.33,),IF(AND(D91=0,F91=0),0,),IF(AND(D91=2,F91=1),4.67,),IF(AND(D91=2,F91=0),4.67,),IF(AND(D91=1,F91=2),4.67,),IF(AND(D91=1,F91=0),2.33,),IF(AND(D91=0,F91=2),4.67,),IF(AND(D91=0,F91=1),2.33,))+0</f>
        <v>0</v>
      </c>
      <c r="J91" s="193"/>
      <c r="K91" s="30"/>
      <c r="L91" s="30"/>
      <c r="M91" s="30"/>
      <c r="N91" s="30"/>
    </row>
    <row r="92" spans="1:14" s="27" customFormat="1" ht="44.25" thickBot="1" x14ac:dyDescent="0.3">
      <c r="A92" s="96">
        <v>63</v>
      </c>
      <c r="B92" s="41" t="s">
        <v>136</v>
      </c>
      <c r="C92" s="159"/>
      <c r="D92" s="124"/>
      <c r="E92" s="159"/>
      <c r="F92" s="124"/>
      <c r="G92" s="173"/>
      <c r="H92" s="125"/>
      <c r="I92" s="126">
        <f>CONCATENATE(IF(OR(D92=3,F92=3),7,),IF(AND(D92=2,F92=2),4.67,),IF(AND(D92=1,F92=1),2.33,),IF(AND(D92=0,F92=0),0,),IF(AND(D92=2,F92=1),4.67,),IF(AND(D92=2,F92=0),4.67,),IF(AND(D92=1,F92=2),4.67,),IF(AND(D92=1,F92=0),2.33,),IF(AND(D92=0,F92=2),4.67,),IF(AND(D92=0,F92=1),2.33,))+0</f>
        <v>0</v>
      </c>
      <c r="J92" s="186"/>
      <c r="K92" s="30"/>
      <c r="L92" s="30"/>
      <c r="M92" s="30"/>
      <c r="N92" s="30"/>
    </row>
    <row r="93" spans="1:14" s="27" customFormat="1" ht="73.5" thickBot="1" x14ac:dyDescent="0.3">
      <c r="A93" s="93">
        <v>64</v>
      </c>
      <c r="B93" s="91" t="s">
        <v>168</v>
      </c>
      <c r="C93" s="167"/>
      <c r="D93" s="122"/>
      <c r="E93" s="176"/>
      <c r="F93" s="139"/>
      <c r="G93" s="176"/>
      <c r="H93" s="125"/>
      <c r="I93" s="130">
        <f>CONCATENATE(IF(D93=1,0.5,),IF(D93=0,0,))+0</f>
        <v>0</v>
      </c>
      <c r="J93" s="193"/>
      <c r="K93" s="30"/>
      <c r="L93" s="30"/>
      <c r="M93" s="30"/>
      <c r="N93" s="30"/>
    </row>
    <row r="94" spans="1:14" s="27" customFormat="1" ht="44.25" thickBot="1" x14ac:dyDescent="0.3">
      <c r="A94" s="93">
        <v>65</v>
      </c>
      <c r="B94" s="92" t="s">
        <v>169</v>
      </c>
      <c r="C94" s="156"/>
      <c r="D94" s="122"/>
      <c r="E94" s="173"/>
      <c r="F94" s="128"/>
      <c r="G94" s="173"/>
      <c r="H94" s="125"/>
      <c r="I94" s="130">
        <f>CONCATENATE(IF(D94=1,0.5,),IF(D94=0,0,))+0</f>
        <v>0</v>
      </c>
      <c r="J94" s="186"/>
      <c r="K94" s="30"/>
      <c r="L94" s="30"/>
      <c r="M94" s="30"/>
      <c r="N94" s="30"/>
    </row>
    <row r="95" spans="1:14" s="27" customFormat="1" ht="27" thickBot="1" x14ac:dyDescent="0.3">
      <c r="A95" s="90"/>
      <c r="B95" s="53" t="s">
        <v>39</v>
      </c>
      <c r="C95" s="181"/>
      <c r="D95" s="135"/>
      <c r="E95" s="181"/>
      <c r="F95" s="135"/>
      <c r="G95" s="181"/>
      <c r="H95" s="136"/>
      <c r="I95" s="137"/>
      <c r="J95" s="192"/>
      <c r="K95" s="30"/>
      <c r="L95" s="30"/>
      <c r="M95" s="30"/>
      <c r="N95" s="30"/>
    </row>
    <row r="96" spans="1:14" s="27" customFormat="1" ht="23.25" x14ac:dyDescent="0.25">
      <c r="A96" s="88" t="s">
        <v>170</v>
      </c>
      <c r="B96" s="51" t="s">
        <v>174</v>
      </c>
      <c r="C96" s="182"/>
      <c r="D96" s="140"/>
      <c r="E96" s="182"/>
      <c r="F96" s="140"/>
      <c r="G96" s="182"/>
      <c r="H96" s="140"/>
      <c r="I96" s="141"/>
      <c r="J96" s="194"/>
      <c r="K96" s="30"/>
      <c r="L96" s="30"/>
      <c r="M96" s="30"/>
      <c r="N96" s="30"/>
    </row>
    <row r="97" spans="1:14" s="27" customFormat="1" ht="27" thickBot="1" x14ac:dyDescent="0.3">
      <c r="A97" s="89"/>
      <c r="B97" s="54" t="s">
        <v>173</v>
      </c>
      <c r="C97" s="183"/>
      <c r="D97" s="142"/>
      <c r="E97" s="183"/>
      <c r="F97" s="142"/>
      <c r="G97" s="183"/>
      <c r="H97" s="142"/>
      <c r="I97" s="143"/>
      <c r="J97" s="195"/>
      <c r="K97" s="30"/>
      <c r="L97" s="30"/>
      <c r="M97" s="30"/>
      <c r="N97" s="30"/>
    </row>
    <row r="98" spans="1:14" s="27" customFormat="1" ht="72.75" thickBot="1" x14ac:dyDescent="0.3">
      <c r="A98" s="33">
        <v>66</v>
      </c>
      <c r="B98" s="38" t="s">
        <v>56</v>
      </c>
      <c r="C98" s="157"/>
      <c r="D98" s="120"/>
      <c r="E98" s="157"/>
      <c r="F98" s="120"/>
      <c r="G98" s="157"/>
      <c r="H98" s="120"/>
      <c r="I98" s="123"/>
      <c r="J98" s="184"/>
      <c r="K98" s="30"/>
      <c r="L98" s="30"/>
      <c r="M98" s="30"/>
      <c r="N98" s="30"/>
    </row>
    <row r="99" spans="1:14" s="27" customFormat="1" ht="102" thickBot="1" x14ac:dyDescent="0.3">
      <c r="A99" s="31">
        <v>67</v>
      </c>
      <c r="B99" s="50" t="s">
        <v>57</v>
      </c>
      <c r="C99" s="166"/>
      <c r="D99" s="124"/>
      <c r="E99" s="166"/>
      <c r="F99" s="124"/>
      <c r="G99" s="176"/>
      <c r="H99" s="125"/>
      <c r="I99" s="144">
        <f>CONCATENATE(IF(OR(D99=3,F99=3),5,),IF(AND(D99=2,F99=2),3.33,),IF(AND(D99=1,F99=1),1.67,),IF(AND(D99=0,F99=0),0,),IF(AND(D99=2,F99=1),3.33,),IF(AND(D99=2,F99=0),3.33,),IF(AND(D99=1,F99=2),3.33,),IF(AND(D99=1,F99=0),1.67,),IF(AND(D99=0,F99=2),3.33,),IF(AND(D99=0,F99=1),1.67,))+0</f>
        <v>0</v>
      </c>
      <c r="J99" s="193"/>
      <c r="K99" s="30"/>
      <c r="L99" s="30"/>
      <c r="M99" s="30"/>
      <c r="N99" s="30"/>
    </row>
    <row r="100" spans="1:14" s="27" customFormat="1" ht="73.5" thickBot="1" x14ac:dyDescent="0.3">
      <c r="A100" s="31">
        <v>68</v>
      </c>
      <c r="B100" s="39" t="s">
        <v>58</v>
      </c>
      <c r="C100" s="168"/>
      <c r="D100" s="124"/>
      <c r="E100" s="168"/>
      <c r="F100" s="124"/>
      <c r="G100" s="176"/>
      <c r="H100" s="125"/>
      <c r="I100" s="144">
        <f>CONCATENATE(IF(OR(D100=3,F100=3),5,),IF(AND(D100=2,F100=2),3.33,),IF(AND(D100=1,F100=1),1.67,),IF(AND(D100=0,F100=0),0,),IF(AND(D100=2,F100=1),3.33,),IF(AND(D100=2,F100=0),3.33,),IF(AND(D100=1,F100=2),3.33,),IF(AND(D100=1,F100=0),1.67,),IF(AND(D100=0,F100=2),3.33,),IF(AND(D100=0,F100=1),1.67,))+0</f>
        <v>0</v>
      </c>
      <c r="J100" s="193"/>
      <c r="K100" s="30"/>
      <c r="L100" s="30"/>
      <c r="M100" s="30"/>
      <c r="N100" s="30"/>
    </row>
    <row r="101" spans="1:14" s="27" customFormat="1" ht="102" thickBot="1" x14ac:dyDescent="0.3">
      <c r="A101" s="31">
        <v>69</v>
      </c>
      <c r="B101" s="39" t="s">
        <v>62</v>
      </c>
      <c r="C101" s="168"/>
      <c r="D101" s="124"/>
      <c r="E101" s="168"/>
      <c r="F101" s="124"/>
      <c r="G101" s="176"/>
      <c r="H101" s="125"/>
      <c r="I101" s="242">
        <f>CONCATENATE(IF(OR(D101=3,F101=3),5,),IF(AND(D101=2,F101=2),3.33,),IF(AND(D101=1,F101=1),1.67,),IF(AND(D101=0,F101=0),0,),IF(AND(D101=2,F101=1),3.33,),IF(AND(D101=2,F101=0),3.33,),IF(AND(D101=1,F101=2),3.33,),IF(AND(D101=1,F101=0),1.67,),IF(AND(D101=0,F101=2),3.33,),IF(AND(D101=0,F101=1),1.67,))+0</f>
        <v>0</v>
      </c>
      <c r="J101" s="193"/>
      <c r="K101" s="30"/>
      <c r="L101" s="30"/>
      <c r="M101" s="30"/>
      <c r="N101" s="30"/>
    </row>
    <row r="102" spans="1:14" s="27" customFormat="1" ht="24" thickBot="1" x14ac:dyDescent="0.3">
      <c r="A102" s="87" t="s">
        <v>170</v>
      </c>
      <c r="B102" s="243" t="s">
        <v>59</v>
      </c>
      <c r="C102" s="244"/>
      <c r="D102" s="245"/>
      <c r="E102" s="244"/>
      <c r="F102" s="245"/>
      <c r="G102" s="244"/>
      <c r="H102" s="245"/>
      <c r="I102" s="246"/>
      <c r="J102" s="247"/>
      <c r="K102" s="30"/>
      <c r="L102" s="30"/>
      <c r="M102" s="30"/>
      <c r="N102" s="30"/>
    </row>
    <row r="103" spans="1:14" s="27" customFormat="1" ht="44.25" thickBot="1" x14ac:dyDescent="0.3">
      <c r="A103" s="31">
        <v>70</v>
      </c>
      <c r="B103" s="38" t="s">
        <v>60</v>
      </c>
      <c r="C103" s="157"/>
      <c r="D103" s="120"/>
      <c r="E103" s="157"/>
      <c r="F103" s="120"/>
      <c r="G103" s="157"/>
      <c r="H103" s="120"/>
      <c r="I103" s="123"/>
      <c r="J103" s="184"/>
      <c r="K103" s="30"/>
      <c r="L103" s="30"/>
      <c r="M103" s="30"/>
      <c r="N103" s="30"/>
    </row>
    <row r="104" spans="1:14" s="27" customFormat="1" ht="101.25" thickBot="1" x14ac:dyDescent="0.3">
      <c r="A104" s="97">
        <v>71</v>
      </c>
      <c r="B104" s="98" t="s">
        <v>61</v>
      </c>
      <c r="C104" s="170"/>
      <c r="D104" s="145"/>
      <c r="E104" s="170"/>
      <c r="F104" s="145"/>
      <c r="G104" s="179"/>
      <c r="H104" s="146"/>
      <c r="I104" s="130">
        <f>CONCATENATE(IF(OR(D104=3,F104=3),15,),IF(AND(D104=2,F104=2),10,),IF(AND(D104=1,F104=1),5,),IF(AND(D104=0,F104=0),0,),IF(AND(D104=2,F104=1),10,),IF(AND(D104=2,F104=0),10,),IF(AND(D104=1,F104=2),10,),IF(AND(D104=1,F104=0),5,),IF(AND(D104=0,F104=2),10,),IF(AND(D104=0,F104=1),5,))+0</f>
        <v>0</v>
      </c>
      <c r="J104" s="196"/>
      <c r="K104" s="30"/>
      <c r="L104" s="30"/>
      <c r="M104" s="30"/>
      <c r="N104" s="30"/>
    </row>
    <row r="105" spans="1:14" s="27" customFormat="1" ht="23.25" x14ac:dyDescent="0.25">
      <c r="A105" s="88" t="s">
        <v>170</v>
      </c>
      <c r="B105" s="51" t="s">
        <v>172</v>
      </c>
      <c r="C105" s="182"/>
      <c r="D105" s="140"/>
      <c r="E105" s="182"/>
      <c r="F105" s="140"/>
      <c r="G105" s="182"/>
      <c r="H105" s="140"/>
      <c r="I105" s="141"/>
      <c r="J105" s="194"/>
      <c r="K105" s="30"/>
      <c r="L105" s="30"/>
      <c r="M105" s="30"/>
      <c r="N105" s="30"/>
    </row>
    <row r="106" spans="1:14" s="27" customFormat="1" ht="27" thickBot="1" x14ac:dyDescent="0.3">
      <c r="A106" s="89"/>
      <c r="B106" s="54" t="s">
        <v>171</v>
      </c>
      <c r="C106" s="183"/>
      <c r="D106" s="142"/>
      <c r="E106" s="183"/>
      <c r="F106" s="142"/>
      <c r="G106" s="183"/>
      <c r="H106" s="142"/>
      <c r="I106" s="143"/>
      <c r="J106" s="195"/>
      <c r="K106" s="30"/>
      <c r="L106" s="30"/>
      <c r="M106" s="30"/>
      <c r="N106" s="30"/>
    </row>
    <row r="107" spans="1:14" s="27" customFormat="1" ht="43.5" x14ac:dyDescent="0.25">
      <c r="A107" s="34">
        <v>72</v>
      </c>
      <c r="B107" s="38" t="s">
        <v>64</v>
      </c>
      <c r="C107" s="157"/>
      <c r="D107" s="120"/>
      <c r="E107" s="157"/>
      <c r="F107" s="120"/>
      <c r="G107" s="157"/>
      <c r="H107" s="120"/>
      <c r="I107" s="121"/>
      <c r="J107" s="184"/>
      <c r="K107" s="30"/>
      <c r="L107" s="30"/>
      <c r="M107" s="30"/>
      <c r="N107" s="30"/>
    </row>
    <row r="108" spans="1:14" s="27" customFormat="1" ht="43.5" x14ac:dyDescent="0.25">
      <c r="A108" s="32">
        <v>73</v>
      </c>
      <c r="B108" s="40" t="s">
        <v>65</v>
      </c>
      <c r="C108" s="169"/>
      <c r="D108" s="122"/>
      <c r="E108" s="169"/>
      <c r="F108" s="122"/>
      <c r="G108" s="169"/>
      <c r="H108" s="122"/>
      <c r="I108" s="121"/>
      <c r="J108" s="193"/>
      <c r="K108" s="30"/>
      <c r="L108" s="30"/>
      <c r="M108" s="30"/>
      <c r="N108" s="30"/>
    </row>
    <row r="109" spans="1:14" s="27" customFormat="1" ht="72.75" thickBot="1" x14ac:dyDescent="0.3">
      <c r="A109" s="32">
        <v>74</v>
      </c>
      <c r="B109" s="40" t="s">
        <v>69</v>
      </c>
      <c r="C109" s="169"/>
      <c r="D109" s="122"/>
      <c r="E109" s="169"/>
      <c r="F109" s="122"/>
      <c r="G109" s="169"/>
      <c r="H109" s="122"/>
      <c r="I109" s="123"/>
      <c r="J109" s="193"/>
      <c r="K109" s="30"/>
      <c r="L109" s="30"/>
      <c r="M109" s="30"/>
      <c r="N109" s="30"/>
    </row>
    <row r="110" spans="1:14" s="27" customFormat="1" ht="87" thickBot="1" x14ac:dyDescent="0.3">
      <c r="A110" s="32">
        <v>75</v>
      </c>
      <c r="B110" s="42" t="s">
        <v>70</v>
      </c>
      <c r="C110" s="164"/>
      <c r="D110" s="138"/>
      <c r="E110" s="164"/>
      <c r="F110" s="138"/>
      <c r="G110" s="173"/>
      <c r="H110" s="129"/>
      <c r="I110" s="130">
        <f>CONCATENATE(IF(OR(D110=3,F110=3),15,),IF(AND(D110=2,F110=2),10,),IF(AND(D110=1,F110=1),5,),IF(AND(D110=0,F110=0),0,),IF(AND(D110=2,F110=1),10,),IF(AND(D110=2,F110=0),10,),IF(AND(D110=1,F110=2),10,),IF(AND(D110=1,F110=0),5,),IF(AND(D110=0,F110=2),10,),IF(AND(D110=0,F110=1),5,))+0</f>
        <v>0</v>
      </c>
      <c r="J110" s="186"/>
      <c r="K110" s="30"/>
      <c r="L110" s="30"/>
      <c r="M110" s="30"/>
      <c r="N110" s="30"/>
    </row>
    <row r="111" spans="1:14" s="27" customFormat="1" ht="24" thickBot="1" x14ac:dyDescent="0.3">
      <c r="A111" s="87" t="s">
        <v>170</v>
      </c>
      <c r="B111" s="44" t="s">
        <v>63</v>
      </c>
      <c r="C111" s="180"/>
      <c r="D111" s="131"/>
      <c r="E111" s="180"/>
      <c r="F111" s="131"/>
      <c r="G111" s="180"/>
      <c r="H111" s="131"/>
      <c r="I111" s="132"/>
      <c r="J111" s="187"/>
      <c r="K111" s="30"/>
      <c r="L111" s="30"/>
      <c r="M111" s="30"/>
      <c r="N111" s="30"/>
    </row>
    <row r="112" spans="1:14" s="27" customFormat="1" ht="43.5" x14ac:dyDescent="0.25">
      <c r="A112" s="31">
        <v>76</v>
      </c>
      <c r="B112" s="38" t="s">
        <v>66</v>
      </c>
      <c r="C112" s="157"/>
      <c r="D112" s="120"/>
      <c r="E112" s="157"/>
      <c r="F112" s="120"/>
      <c r="G112" s="157"/>
      <c r="H112" s="120"/>
      <c r="I112" s="121"/>
      <c r="J112" s="184"/>
      <c r="K112" s="30"/>
      <c r="L112" s="30"/>
      <c r="M112" s="30"/>
      <c r="N112" s="30"/>
    </row>
    <row r="113" spans="1:14" s="27" customFormat="1" ht="29.25" x14ac:dyDescent="0.25">
      <c r="A113" s="31">
        <v>77</v>
      </c>
      <c r="B113" s="40" t="s">
        <v>67</v>
      </c>
      <c r="C113" s="169"/>
      <c r="D113" s="122"/>
      <c r="E113" s="169"/>
      <c r="F113" s="122"/>
      <c r="G113" s="169"/>
      <c r="H113" s="122"/>
      <c r="I113" s="121"/>
      <c r="J113" s="193"/>
      <c r="K113" s="30"/>
      <c r="L113" s="30"/>
      <c r="M113" s="30"/>
      <c r="N113" s="30"/>
    </row>
    <row r="114" spans="1:14" s="27" customFormat="1" ht="58.5" thickBot="1" x14ac:dyDescent="0.3">
      <c r="A114" s="31">
        <v>78</v>
      </c>
      <c r="B114" s="40" t="s">
        <v>68</v>
      </c>
      <c r="C114" s="169"/>
      <c r="D114" s="122"/>
      <c r="E114" s="169"/>
      <c r="F114" s="122"/>
      <c r="G114" s="169"/>
      <c r="H114" s="122"/>
      <c r="I114" s="123"/>
      <c r="J114" s="193"/>
      <c r="K114" s="30"/>
      <c r="L114" s="30"/>
      <c r="M114" s="30"/>
      <c r="N114" s="30"/>
    </row>
    <row r="115" spans="1:14" s="27" customFormat="1" ht="87" thickBot="1" x14ac:dyDescent="0.3">
      <c r="A115" s="97">
        <v>79</v>
      </c>
      <c r="B115" s="98" t="s">
        <v>71</v>
      </c>
      <c r="C115" s="170"/>
      <c r="D115" s="145"/>
      <c r="E115" s="170"/>
      <c r="F115" s="145"/>
      <c r="G115" s="179"/>
      <c r="H115" s="146"/>
      <c r="I115" s="130">
        <f>CONCATENATE(IF(OR(D115=3,F115=3),15,),IF(AND(D115=2,F115=2),10,),IF(AND(D115=1,F115=1),5,),IF(AND(D115=0,F115=0),0,),IF(AND(D115=2,F115=1),10,),IF(AND(D115=2,F115=0),10,),IF(AND(D115=1,F115=2),10,),IF(AND(D115=1,F115=0),5,),IF(AND(D115=0,F115=2),10,),IF(AND(D115=0,F115=1),5,))+0</f>
        <v>0</v>
      </c>
      <c r="J115" s="196"/>
      <c r="K115" s="30"/>
      <c r="L115" s="30"/>
      <c r="M115" s="30"/>
      <c r="N115" s="30"/>
    </row>
    <row r="116" spans="1:14" ht="20.100000000000001" customHeight="1" x14ac:dyDescent="0.25">
      <c r="A116" s="199"/>
      <c r="B116" s="200"/>
      <c r="C116" s="201"/>
      <c r="D116" s="201"/>
      <c r="E116" s="201"/>
      <c r="F116" s="201"/>
      <c r="G116" s="201"/>
      <c r="H116" s="201"/>
      <c r="I116" s="202">
        <f>SUM(I10:I115)</f>
        <v>0</v>
      </c>
      <c r="J116" s="203" t="s">
        <v>185</v>
      </c>
    </row>
    <row r="117" spans="1:14" ht="20.100000000000001" customHeight="1" thickBot="1" x14ac:dyDescent="0.3">
      <c r="A117" s="199"/>
      <c r="B117" s="200"/>
      <c r="C117" s="201"/>
      <c r="D117" s="201"/>
      <c r="E117" s="201"/>
      <c r="F117" s="201"/>
      <c r="G117" s="201"/>
      <c r="H117" s="201"/>
      <c r="I117" s="204">
        <f>I116/577.5</f>
        <v>0</v>
      </c>
      <c r="J117" s="205"/>
    </row>
    <row r="118" spans="1:14" ht="33.75" customHeight="1" thickBot="1" x14ac:dyDescent="0.3">
      <c r="A118" s="45"/>
      <c r="B118" s="294" t="s">
        <v>40</v>
      </c>
      <c r="C118" s="294"/>
      <c r="D118" s="294"/>
      <c r="E118" s="294"/>
      <c r="F118" s="294"/>
      <c r="G118" s="294"/>
      <c r="H118" s="294"/>
      <c r="I118" s="294"/>
      <c r="J118" s="295"/>
    </row>
    <row r="119" spans="1:14" x14ac:dyDescent="0.25">
      <c r="A119" s="197"/>
      <c r="B119" s="198"/>
      <c r="C119" s="197"/>
      <c r="D119" s="197"/>
      <c r="E119" s="197"/>
      <c r="F119" s="197"/>
      <c r="G119" s="197"/>
      <c r="H119" s="197"/>
      <c r="I119" s="197"/>
      <c r="J119" s="197"/>
    </row>
    <row r="120" spans="1:14" x14ac:dyDescent="0.25">
      <c r="A120" s="197"/>
      <c r="B120" s="198"/>
      <c r="C120" s="197"/>
      <c r="D120" s="197"/>
      <c r="E120" s="197"/>
      <c r="F120" s="197"/>
      <c r="G120" s="197"/>
      <c r="H120" s="197"/>
      <c r="I120" s="197"/>
      <c r="J120" s="197"/>
    </row>
    <row r="121" spans="1:14" x14ac:dyDescent="0.25">
      <c r="A121" s="197"/>
      <c r="B121" s="198"/>
      <c r="C121" s="197"/>
      <c r="D121" s="197"/>
      <c r="E121" s="197"/>
      <c r="F121" s="197"/>
      <c r="G121" s="197"/>
      <c r="H121" s="197"/>
      <c r="I121" s="197"/>
      <c r="J121" s="197"/>
    </row>
    <row r="122" spans="1:14" x14ac:dyDescent="0.25">
      <c r="A122" s="197"/>
      <c r="B122" s="198"/>
      <c r="C122" s="197"/>
      <c r="D122" s="197"/>
      <c r="E122" s="197"/>
      <c r="F122" s="197"/>
      <c r="G122" s="197"/>
      <c r="H122" s="197"/>
      <c r="I122" s="197"/>
      <c r="J122" s="197"/>
    </row>
    <row r="123" spans="1:14" x14ac:dyDescent="0.25">
      <c r="A123" s="197"/>
      <c r="B123" s="198"/>
      <c r="C123" s="197"/>
      <c r="D123" s="197"/>
      <c r="E123" s="197"/>
      <c r="F123" s="197"/>
      <c r="G123" s="197"/>
      <c r="H123" s="197"/>
      <c r="I123" s="197"/>
      <c r="J123" s="197"/>
    </row>
    <row r="124" spans="1:14" x14ac:dyDescent="0.25">
      <c r="A124" s="197"/>
      <c r="B124" s="198"/>
      <c r="C124" s="197"/>
      <c r="D124" s="197"/>
      <c r="E124" s="197"/>
      <c r="F124" s="197"/>
      <c r="G124" s="197"/>
      <c r="H124" s="197"/>
      <c r="I124" s="197"/>
      <c r="J124" s="197"/>
    </row>
    <row r="125" spans="1:14" x14ac:dyDescent="0.25">
      <c r="A125" s="197"/>
      <c r="B125" s="198"/>
      <c r="C125" s="197"/>
      <c r="D125" s="197"/>
      <c r="E125" s="197"/>
      <c r="F125" s="197"/>
      <c r="G125" s="197"/>
      <c r="H125" s="197"/>
      <c r="I125" s="197"/>
      <c r="J125" s="197"/>
    </row>
    <row r="126" spans="1:14" x14ac:dyDescent="0.25">
      <c r="A126" s="197"/>
      <c r="B126" s="198"/>
      <c r="C126" s="197"/>
      <c r="D126" s="197"/>
      <c r="E126" s="197"/>
      <c r="F126" s="197"/>
      <c r="G126" s="197"/>
      <c r="H126" s="197"/>
      <c r="I126" s="197"/>
      <c r="J126" s="197"/>
    </row>
    <row r="127" spans="1:14" x14ac:dyDescent="0.25">
      <c r="A127" s="197"/>
      <c r="B127" s="198"/>
      <c r="C127" s="197"/>
      <c r="D127" s="197"/>
      <c r="E127" s="197"/>
      <c r="F127" s="197"/>
      <c r="G127" s="197"/>
      <c r="H127" s="197"/>
      <c r="I127" s="197"/>
      <c r="J127" s="197"/>
    </row>
    <row r="128" spans="1:14" x14ac:dyDescent="0.25">
      <c r="A128" s="197"/>
      <c r="B128" s="198"/>
      <c r="C128" s="197"/>
      <c r="D128" s="197"/>
      <c r="E128" s="197"/>
      <c r="F128" s="197"/>
      <c r="G128" s="197"/>
      <c r="H128" s="197"/>
      <c r="I128" s="197"/>
      <c r="J128" s="197"/>
    </row>
    <row r="129" spans="1:10" x14ac:dyDescent="0.25">
      <c r="A129" s="197"/>
      <c r="B129" s="198"/>
      <c r="C129" s="197"/>
      <c r="D129" s="197"/>
      <c r="E129" s="197"/>
      <c r="F129" s="197"/>
      <c r="G129" s="197"/>
      <c r="H129" s="197"/>
      <c r="I129" s="197"/>
      <c r="J129" s="197"/>
    </row>
    <row r="130" spans="1:10" x14ac:dyDescent="0.25">
      <c r="A130" s="197"/>
      <c r="B130" s="198"/>
      <c r="C130" s="197"/>
      <c r="D130" s="197"/>
      <c r="E130" s="197"/>
      <c r="F130" s="197"/>
      <c r="G130" s="197"/>
      <c r="H130" s="197"/>
      <c r="I130" s="197"/>
      <c r="J130" s="197"/>
    </row>
    <row r="131" spans="1:10" x14ac:dyDescent="0.25">
      <c r="A131" s="197"/>
      <c r="B131" s="198"/>
      <c r="C131" s="197"/>
      <c r="D131" s="197"/>
      <c r="E131" s="197"/>
      <c r="F131" s="197"/>
      <c r="G131" s="197"/>
      <c r="H131" s="197"/>
      <c r="I131" s="197"/>
      <c r="J131" s="197"/>
    </row>
    <row r="132" spans="1:10" x14ac:dyDescent="0.25">
      <c r="A132" s="197"/>
      <c r="B132" s="198"/>
      <c r="C132" s="197"/>
      <c r="D132" s="197"/>
      <c r="E132" s="197"/>
      <c r="F132" s="197"/>
      <c r="G132" s="197"/>
      <c r="H132" s="197"/>
      <c r="I132" s="197"/>
      <c r="J132" s="197"/>
    </row>
    <row r="133" spans="1:10" x14ac:dyDescent="0.25">
      <c r="A133" s="197"/>
      <c r="B133" s="198"/>
      <c r="C133" s="197"/>
      <c r="D133" s="197"/>
      <c r="E133" s="197"/>
      <c r="F133" s="197"/>
      <c r="G133" s="197"/>
      <c r="H133" s="197"/>
      <c r="I133" s="197"/>
      <c r="J133" s="197"/>
    </row>
    <row r="134" spans="1:10" x14ac:dyDescent="0.25">
      <c r="A134" s="197"/>
      <c r="B134" s="198"/>
      <c r="C134" s="197"/>
      <c r="D134" s="197"/>
      <c r="E134" s="197"/>
      <c r="F134" s="197"/>
      <c r="G134" s="197"/>
      <c r="H134" s="197"/>
      <c r="I134" s="197"/>
      <c r="J134" s="197"/>
    </row>
    <row r="135" spans="1:10" x14ac:dyDescent="0.25">
      <c r="A135" s="197"/>
      <c r="B135" s="198"/>
      <c r="C135" s="197"/>
      <c r="D135" s="197"/>
      <c r="E135" s="197"/>
      <c r="F135" s="197"/>
      <c r="G135" s="197"/>
      <c r="H135" s="197"/>
      <c r="I135" s="197"/>
      <c r="J135" s="197"/>
    </row>
    <row r="136" spans="1:10" x14ac:dyDescent="0.25">
      <c r="A136" s="197"/>
      <c r="B136" s="198"/>
      <c r="C136" s="197"/>
      <c r="D136" s="197"/>
      <c r="E136" s="197"/>
      <c r="F136" s="197"/>
      <c r="G136" s="197"/>
      <c r="H136" s="197"/>
      <c r="I136" s="197"/>
      <c r="J136" s="197"/>
    </row>
    <row r="137" spans="1:10" x14ac:dyDescent="0.25">
      <c r="A137" s="197"/>
      <c r="B137" s="198"/>
      <c r="C137" s="197"/>
      <c r="D137" s="197"/>
      <c r="E137" s="197"/>
      <c r="F137" s="197"/>
      <c r="G137" s="197"/>
      <c r="H137" s="197"/>
      <c r="I137" s="197"/>
      <c r="J137" s="197"/>
    </row>
    <row r="138" spans="1:10" x14ac:dyDescent="0.25">
      <c r="A138" s="197"/>
      <c r="B138" s="198"/>
      <c r="C138" s="197"/>
      <c r="D138" s="197"/>
      <c r="E138" s="197"/>
      <c r="F138" s="197"/>
      <c r="G138" s="197"/>
      <c r="H138" s="197"/>
      <c r="I138" s="197"/>
      <c r="J138" s="197"/>
    </row>
    <row r="139" spans="1:10" x14ac:dyDescent="0.25">
      <c r="A139" s="197"/>
      <c r="B139" s="198"/>
      <c r="C139" s="197"/>
      <c r="D139" s="197"/>
      <c r="E139" s="197"/>
      <c r="F139" s="197"/>
      <c r="G139" s="197"/>
      <c r="H139" s="197"/>
      <c r="I139" s="197"/>
      <c r="J139" s="197"/>
    </row>
    <row r="140" spans="1:10" x14ac:dyDescent="0.25">
      <c r="A140" s="197"/>
      <c r="B140" s="198"/>
      <c r="C140" s="197"/>
      <c r="D140" s="197"/>
      <c r="E140" s="197"/>
      <c r="F140" s="197"/>
      <c r="G140" s="197"/>
      <c r="H140" s="197"/>
      <c r="I140" s="197"/>
      <c r="J140" s="197"/>
    </row>
    <row r="141" spans="1:10" x14ac:dyDescent="0.25">
      <c r="A141" s="197"/>
      <c r="B141" s="198"/>
      <c r="C141" s="197"/>
      <c r="D141" s="197"/>
      <c r="E141" s="197"/>
      <c r="F141" s="197"/>
      <c r="G141" s="197"/>
      <c r="H141" s="197"/>
      <c r="I141" s="197"/>
      <c r="J141" s="197"/>
    </row>
  </sheetData>
  <sheetProtection selectLockedCells="1"/>
  <mergeCells count="7">
    <mergeCell ref="B2:J2"/>
    <mergeCell ref="B3:J3"/>
    <mergeCell ref="B118:J118"/>
    <mergeCell ref="B1:J1"/>
    <mergeCell ref="B4:J4"/>
    <mergeCell ref="B6:J6"/>
    <mergeCell ref="B5:J5"/>
  </mergeCells>
  <dataValidations count="1">
    <dataValidation type="list" allowBlank="1" showInputMessage="1" showErrorMessage="1" sqref="H73:I74 F25 H84:I86 H11:I13 H29:I30 H23:I25 I32 H39:I41 I37 H45:I46 H34:I35 I48 H55:I57 H62:I63 I60 H50:I51 I66:I67 H104:I104 H78:I80 I82 H91:I94 H110:I110 I107:I108 H99:I101 I112:I113 H115:I115 H18:I20 F20 F57 F80 F13 F86 F93:F94 H69:I70 I9 F40">
      <formula1>check</formula1>
    </dataValidation>
  </dataValidations>
  <printOptions horizontalCentered="1" verticalCentered="1"/>
  <pageMargins left="0.2" right="0.2" top="0.25" bottom="0.25" header="0.3" footer="0.3"/>
  <pageSetup scale="62" fitToHeight="0" orientation="landscape" r:id="rId1"/>
  <rowBreaks count="9" manualBreakCount="9">
    <brk id="6" max="16383" man="1"/>
    <brk id="20" max="16383" man="1"/>
    <brk id="33" max="16383" man="1"/>
    <brk id="49" max="16383" man="1"/>
    <brk id="61" max="16383" man="1"/>
    <brk id="74" max="16383" man="1"/>
    <brk id="86" max="16383" man="1"/>
    <brk id="101" max="16383" man="1"/>
    <brk id="118"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Sheet1!$D$1:$D$2</xm:f>
          </x14:formula1>
          <xm:sqref>I17 I22 I28 I33 I38 I44 I49 I54 I61 I68 I72 I77 I83 I90 I98 I109 I114 I103 I10</xm:sqref>
        </x14:dataValidation>
        <x14:dataValidation type="list" allowBlank="1" showInputMessage="1" showErrorMessage="1">
          <x14:formula1>
            <xm:f>Sheet1!$F$1:$F$2</xm:f>
          </x14:formula1>
          <xm:sqref>D107:D109 F107:F109 H107:H109 D112:D114 F112:F114 H112:H114 D103 F103 H103 D98 F98 H98 D90 F90 H90 D82:D83 F82:F83 H82:H83 D77 F77 H77 D72 F72 H72 D66:D68 F66:F68 H66:H68 D60:D61 F60:F61 H60:H61 D54 F54 H54 D48:D49 F48:F49 H48:H49 D44 F44 H44 D37:D38 F37:F38 H37:H38 D32:D33 F32:F33 H32:H33 D28 F28 H28 D22 F22 H22 D15:D17 F15:F17 H15:H17 D9:D10 F9:F10 H9:H10</xm:sqref>
        </x14:dataValidation>
        <x14:dataValidation type="list" allowBlank="1" showInputMessage="1" showErrorMessage="1">
          <x14:formula1>
            <xm:f>Sheet1!$B$1:$B$4</xm:f>
          </x14:formula1>
          <xm:sqref>D11:D12 F11:F12 D18:D19 F18:F19 D23:D24 F23:F24 D29:D30 F29:F30 D34:D35 F34:F35 D39 F39 F41 D41 D45:D46 F45:F46 D50:D51 F50:F51 D55:D56 F55:F56 D62:D63 F62:F63 D69:D70 F69:F70 D73:D74 F73:F74 D78:D79 F78:F79 D84:D85 F84:F85 D91:D92 F91:F92 D99:D101 F99:F101 D104 F104 D110 F110 D115 F115</xm:sqref>
        </x14:dataValidation>
        <x14:dataValidation type="list" allowBlank="1" showInputMessage="1" showErrorMessage="1">
          <x14:formula1>
            <xm:f>Sheet1!$E$1:$E$2</xm:f>
          </x14:formula1>
          <xm:sqref>D93:D94 D86 D80 D57 D40 D25 D13 D88 D20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topLeftCell="B1" zoomScaleNormal="100" workbookViewId="0">
      <selection activeCell="C6" sqref="C6"/>
    </sheetView>
  </sheetViews>
  <sheetFormatPr defaultColWidth="8.85546875" defaultRowHeight="15" x14ac:dyDescent="0.25"/>
  <cols>
    <col min="1" max="1" width="10.7109375" customWidth="1"/>
    <col min="2" max="2" width="75.7109375" customWidth="1"/>
    <col min="3" max="5" width="24.7109375" customWidth="1"/>
    <col min="6" max="6" width="12.7109375" customWidth="1"/>
    <col min="7" max="7" width="24.7109375" customWidth="1"/>
  </cols>
  <sheetData>
    <row r="1" spans="1:7" ht="16.149999999999999" customHeight="1" thickBot="1" x14ac:dyDescent="0.3">
      <c r="A1" s="99"/>
      <c r="B1" s="308" t="s">
        <v>33</v>
      </c>
      <c r="C1" s="309"/>
      <c r="D1" s="309"/>
      <c r="E1" s="309"/>
      <c r="F1" s="309"/>
      <c r="G1" s="310"/>
    </row>
    <row r="2" spans="1:7" ht="80.099999999999994" customHeight="1" thickBot="1" x14ac:dyDescent="0.3">
      <c r="A2" s="80"/>
      <c r="B2" s="314" t="s">
        <v>179</v>
      </c>
      <c r="C2" s="315"/>
      <c r="D2" s="315"/>
      <c r="E2" s="315"/>
      <c r="F2" s="315"/>
      <c r="G2" s="316"/>
    </row>
    <row r="3" spans="1:7" ht="69.95" customHeight="1" thickBot="1" x14ac:dyDescent="0.3">
      <c r="A3" s="80"/>
      <c r="B3" s="311" t="s">
        <v>180</v>
      </c>
      <c r="C3" s="312"/>
      <c r="D3" s="312"/>
      <c r="E3" s="312"/>
      <c r="F3" s="312"/>
      <c r="G3" s="313"/>
    </row>
    <row r="4" spans="1:7" s="36" customFormat="1" ht="16.5" thickBot="1" x14ac:dyDescent="0.3">
      <c r="A4" s="79"/>
      <c r="B4" s="81" t="s">
        <v>155</v>
      </c>
      <c r="C4" s="82"/>
      <c r="D4" s="82"/>
      <c r="E4" s="82"/>
      <c r="F4" s="82"/>
      <c r="G4" s="83"/>
    </row>
    <row r="5" spans="1:7" s="36" customFormat="1" ht="60.75" thickBot="1" x14ac:dyDescent="0.3">
      <c r="A5" s="86" t="s">
        <v>0</v>
      </c>
      <c r="B5" s="84" t="s">
        <v>156</v>
      </c>
      <c r="C5" s="85" t="s">
        <v>1</v>
      </c>
      <c r="D5" s="85" t="s">
        <v>2</v>
      </c>
      <c r="E5" s="85" t="s">
        <v>3</v>
      </c>
      <c r="F5" s="77" t="s">
        <v>4</v>
      </c>
      <c r="G5" s="78" t="s">
        <v>5</v>
      </c>
    </row>
    <row r="6" spans="1:7" s="36" customFormat="1" ht="88.5" thickBot="1" x14ac:dyDescent="0.3">
      <c r="A6" s="70">
        <v>1</v>
      </c>
      <c r="B6" s="56" t="s">
        <v>43</v>
      </c>
      <c r="C6" s="66"/>
      <c r="D6" s="67"/>
      <c r="E6" s="67"/>
      <c r="F6" s="147"/>
      <c r="G6" s="148"/>
    </row>
    <row r="7" spans="1:7" s="36" customFormat="1" ht="30" thickBot="1" x14ac:dyDescent="0.3">
      <c r="A7" s="73">
        <v>2</v>
      </c>
      <c r="B7" s="65" t="s">
        <v>44</v>
      </c>
      <c r="C7" s="62"/>
      <c r="D7" s="63"/>
      <c r="E7" s="63"/>
      <c r="F7" s="147"/>
      <c r="G7" s="149"/>
    </row>
    <row r="8" spans="1:7" s="36" customFormat="1" ht="59.25" thickBot="1" x14ac:dyDescent="0.3">
      <c r="A8" s="71">
        <v>3</v>
      </c>
      <c r="B8" s="59" t="s">
        <v>46</v>
      </c>
      <c r="C8" s="68"/>
      <c r="D8" s="69"/>
      <c r="E8" s="69"/>
      <c r="F8" s="147"/>
      <c r="G8" s="149"/>
    </row>
    <row r="9" spans="1:7" s="36" customFormat="1" ht="30.75" thickBot="1" x14ac:dyDescent="0.3">
      <c r="A9" s="73">
        <v>4</v>
      </c>
      <c r="B9" s="65" t="s">
        <v>45</v>
      </c>
      <c r="C9" s="62"/>
      <c r="D9" s="63"/>
      <c r="E9" s="63"/>
      <c r="F9" s="147"/>
      <c r="G9" s="149"/>
    </row>
    <row r="10" spans="1:7" s="36" customFormat="1" ht="73.5" thickBot="1" x14ac:dyDescent="0.3">
      <c r="A10" s="71">
        <v>5</v>
      </c>
      <c r="B10" s="59" t="s">
        <v>146</v>
      </c>
      <c r="C10" s="68"/>
      <c r="D10" s="69"/>
      <c r="E10" s="69"/>
      <c r="F10" s="147"/>
      <c r="G10" s="149"/>
    </row>
    <row r="11" spans="1:7" s="36" customFormat="1" ht="73.5" thickBot="1" x14ac:dyDescent="0.3">
      <c r="A11" s="73">
        <v>6</v>
      </c>
      <c r="B11" s="65" t="s">
        <v>147</v>
      </c>
      <c r="C11" s="62"/>
      <c r="D11" s="63"/>
      <c r="E11" s="63"/>
      <c r="F11" s="147"/>
      <c r="G11" s="149"/>
    </row>
    <row r="12" spans="1:7" s="36" customFormat="1" ht="44.25" thickBot="1" x14ac:dyDescent="0.3">
      <c r="A12" s="71">
        <v>7</v>
      </c>
      <c r="B12" s="60" t="s">
        <v>160</v>
      </c>
      <c r="C12" s="68"/>
      <c r="D12" s="69"/>
      <c r="E12" s="69"/>
      <c r="F12" s="147"/>
      <c r="G12" s="149"/>
    </row>
    <row r="13" spans="1:7" s="36" customFormat="1" ht="44.25" thickBot="1" x14ac:dyDescent="0.3">
      <c r="A13" s="73">
        <v>8</v>
      </c>
      <c r="B13" s="65" t="s">
        <v>148</v>
      </c>
      <c r="C13" s="62"/>
      <c r="D13" s="63"/>
      <c r="E13" s="63"/>
      <c r="F13" s="147"/>
      <c r="G13" s="149"/>
    </row>
    <row r="14" spans="1:7" s="36" customFormat="1" ht="58.5" thickBot="1" x14ac:dyDescent="0.3">
      <c r="A14" s="71">
        <v>9</v>
      </c>
      <c r="B14" s="60" t="s">
        <v>159</v>
      </c>
      <c r="C14" s="68"/>
      <c r="D14" s="69"/>
      <c r="E14" s="69"/>
      <c r="F14" s="147"/>
      <c r="G14" s="149"/>
    </row>
    <row r="15" spans="1:7" s="36" customFormat="1" ht="30" thickBot="1" x14ac:dyDescent="0.3">
      <c r="A15" s="73">
        <v>10</v>
      </c>
      <c r="B15" s="65" t="s">
        <v>149</v>
      </c>
      <c r="C15" s="62"/>
      <c r="D15" s="63"/>
      <c r="E15" s="63"/>
      <c r="F15" s="147"/>
      <c r="G15" s="149"/>
    </row>
    <row r="16" spans="1:7" s="36" customFormat="1" ht="30" thickBot="1" x14ac:dyDescent="0.3">
      <c r="A16" s="71">
        <v>11</v>
      </c>
      <c r="B16" s="60" t="s">
        <v>150</v>
      </c>
      <c r="C16" s="68"/>
      <c r="D16" s="69"/>
      <c r="E16" s="69"/>
      <c r="F16" s="147"/>
      <c r="G16" s="149"/>
    </row>
    <row r="17" spans="1:8" s="36" customFormat="1" ht="44.25" thickBot="1" x14ac:dyDescent="0.3">
      <c r="A17" s="223">
        <v>12</v>
      </c>
      <c r="B17" s="224" t="s">
        <v>53</v>
      </c>
      <c r="C17" s="225"/>
      <c r="D17" s="226"/>
      <c r="E17" s="226"/>
      <c r="F17" s="147"/>
      <c r="G17" s="150"/>
    </row>
    <row r="18" spans="1:8" s="36" customFormat="1" ht="59.25" thickBot="1" x14ac:dyDescent="0.3">
      <c r="A18" s="227">
        <v>13</v>
      </c>
      <c r="B18" s="228" t="s">
        <v>48</v>
      </c>
      <c r="C18" s="229"/>
      <c r="D18" s="230"/>
      <c r="E18" s="230"/>
      <c r="F18" s="231"/>
      <c r="G18" s="232"/>
    </row>
    <row r="19" spans="1:8" s="36" customFormat="1" ht="44.25" thickBot="1" x14ac:dyDescent="0.3">
      <c r="A19" s="75">
        <v>14</v>
      </c>
      <c r="B19" s="65" t="s">
        <v>49</v>
      </c>
      <c r="C19" s="63"/>
      <c r="D19" s="63"/>
      <c r="E19" s="63"/>
      <c r="F19" s="147"/>
      <c r="G19" s="149"/>
    </row>
    <row r="20" spans="1:8" s="36" customFormat="1" ht="58.5" thickBot="1" x14ac:dyDescent="0.3">
      <c r="A20" s="72">
        <v>15</v>
      </c>
      <c r="B20" s="57" t="s">
        <v>54</v>
      </c>
      <c r="C20" s="69"/>
      <c r="D20" s="69"/>
      <c r="E20" s="69"/>
      <c r="F20" s="147"/>
      <c r="G20" s="149"/>
    </row>
    <row r="21" spans="1:8" s="36" customFormat="1" ht="30" thickBot="1" x14ac:dyDescent="0.3">
      <c r="A21" s="75">
        <v>16</v>
      </c>
      <c r="B21" s="74" t="s">
        <v>55</v>
      </c>
      <c r="C21" s="64"/>
      <c r="D21" s="64"/>
      <c r="E21" s="64"/>
      <c r="F21" s="147"/>
      <c r="G21" s="149"/>
    </row>
    <row r="22" spans="1:8" s="36" customFormat="1" ht="87" thickBot="1" x14ac:dyDescent="0.3">
      <c r="A22" s="72">
        <v>17</v>
      </c>
      <c r="B22" s="58" t="s">
        <v>158</v>
      </c>
      <c r="C22" s="68"/>
      <c r="D22" s="69"/>
      <c r="E22" s="69"/>
      <c r="F22" s="147"/>
      <c r="G22" s="149"/>
    </row>
    <row r="23" spans="1:8" s="36" customFormat="1" ht="44.25" thickBot="1" x14ac:dyDescent="0.3">
      <c r="A23" s="75">
        <v>18</v>
      </c>
      <c r="B23" s="65" t="s">
        <v>151</v>
      </c>
      <c r="C23" s="62"/>
      <c r="D23" s="63"/>
      <c r="E23" s="63"/>
      <c r="F23" s="147"/>
      <c r="G23" s="148"/>
    </row>
    <row r="24" spans="1:8" s="36" customFormat="1" ht="30" thickBot="1" x14ac:dyDescent="0.3">
      <c r="A24" s="72">
        <v>19</v>
      </c>
      <c r="B24" s="61" t="s">
        <v>152</v>
      </c>
      <c r="C24" s="68"/>
      <c r="D24" s="69"/>
      <c r="E24" s="69"/>
      <c r="F24" s="147"/>
      <c r="G24" s="148"/>
    </row>
    <row r="25" spans="1:8" s="36" customFormat="1" ht="87.75" thickBot="1" x14ac:dyDescent="0.3">
      <c r="A25" s="75">
        <v>20</v>
      </c>
      <c r="B25" s="76" t="s">
        <v>153</v>
      </c>
      <c r="C25" s="62"/>
      <c r="D25" s="63"/>
      <c r="E25" s="63"/>
      <c r="F25" s="147"/>
      <c r="G25" s="149"/>
    </row>
    <row r="26" spans="1:8" s="36" customFormat="1" ht="44.25" thickBot="1" x14ac:dyDescent="0.3">
      <c r="A26" s="72">
        <v>21</v>
      </c>
      <c r="B26" s="59" t="s">
        <v>50</v>
      </c>
      <c r="C26" s="68"/>
      <c r="D26" s="69"/>
      <c r="E26" s="69"/>
      <c r="F26" s="147"/>
      <c r="G26" s="149"/>
    </row>
    <row r="27" spans="1:8" s="36" customFormat="1" ht="30.75" thickBot="1" x14ac:dyDescent="0.3">
      <c r="A27" s="75">
        <v>22</v>
      </c>
      <c r="B27" s="65" t="s">
        <v>41</v>
      </c>
      <c r="C27" s="62"/>
      <c r="D27" s="63"/>
      <c r="E27" s="63"/>
      <c r="F27" s="147"/>
      <c r="G27" s="149"/>
    </row>
    <row r="28" spans="1:8" s="36" customFormat="1" ht="30" thickBot="1" x14ac:dyDescent="0.3">
      <c r="A28" s="72">
        <v>23</v>
      </c>
      <c r="B28" s="60" t="s">
        <v>51</v>
      </c>
      <c r="C28" s="68"/>
      <c r="D28" s="69"/>
      <c r="E28" s="69"/>
      <c r="F28" s="147"/>
      <c r="G28" s="149"/>
    </row>
    <row r="29" spans="1:8" s="36" customFormat="1" ht="30" thickBot="1" x14ac:dyDescent="0.3">
      <c r="A29" s="75">
        <v>24</v>
      </c>
      <c r="B29" s="74" t="s">
        <v>52</v>
      </c>
      <c r="C29" s="62"/>
      <c r="D29" s="63"/>
      <c r="E29" s="63"/>
      <c r="F29" s="147"/>
      <c r="G29" s="149"/>
    </row>
    <row r="30" spans="1:8" ht="44.25" thickBot="1" x14ac:dyDescent="0.3">
      <c r="A30" s="72">
        <v>25</v>
      </c>
      <c r="B30" s="61" t="s">
        <v>42</v>
      </c>
      <c r="C30" s="68"/>
      <c r="D30" s="69"/>
      <c r="E30" s="69"/>
      <c r="F30" s="147"/>
      <c r="G30" s="149"/>
    </row>
    <row r="31" spans="1:8" ht="44.25" thickBot="1" x14ac:dyDescent="0.3">
      <c r="A31" s="75">
        <v>26</v>
      </c>
      <c r="B31" s="65" t="s">
        <v>47</v>
      </c>
      <c r="C31" s="62"/>
      <c r="D31" s="63"/>
      <c r="E31" s="63"/>
      <c r="F31" s="147"/>
      <c r="G31" s="149"/>
    </row>
    <row r="32" spans="1:8" ht="57" customHeight="1" thickBot="1" x14ac:dyDescent="0.3">
      <c r="A32" s="102">
        <v>27</v>
      </c>
      <c r="B32" s="103" t="s">
        <v>157</v>
      </c>
      <c r="C32" s="104"/>
      <c r="D32" s="105"/>
      <c r="E32" s="105"/>
      <c r="F32" s="147"/>
      <c r="G32" s="150"/>
      <c r="H32" s="46"/>
    </row>
    <row r="33" spans="1:7" ht="27" customHeight="1" x14ac:dyDescent="0.4">
      <c r="A33" s="233"/>
      <c r="B33" s="55"/>
      <c r="C33" s="55"/>
      <c r="D33" s="55"/>
      <c r="E33" s="55"/>
      <c r="F33" s="151">
        <f>+SUM(F6:F32)</f>
        <v>0</v>
      </c>
      <c r="G33" s="234" t="s">
        <v>154</v>
      </c>
    </row>
    <row r="34" spans="1:7" ht="27" customHeight="1" thickBot="1" x14ac:dyDescent="0.3">
      <c r="A34" s="235"/>
      <c r="B34" s="101"/>
      <c r="C34" s="101"/>
      <c r="D34" s="100"/>
      <c r="E34" s="100"/>
      <c r="F34" s="152">
        <f>F33/81</f>
        <v>0</v>
      </c>
      <c r="G34" s="236"/>
    </row>
    <row r="35" spans="1:7" ht="35.1" customHeight="1" thickBot="1" x14ac:dyDescent="0.3">
      <c r="A35" s="106"/>
      <c r="B35" s="294" t="s">
        <v>40</v>
      </c>
      <c r="C35" s="294"/>
      <c r="D35" s="294"/>
      <c r="E35" s="294"/>
      <c r="F35" s="294"/>
      <c r="G35" s="295"/>
    </row>
    <row r="39" spans="1:7" ht="21" x14ac:dyDescent="0.35">
      <c r="A39" s="2"/>
      <c r="B39" s="3"/>
      <c r="C39" s="3"/>
      <c r="D39" s="3"/>
      <c r="E39" s="3"/>
      <c r="F39" s="3"/>
      <c r="G39" s="3"/>
    </row>
    <row r="40" spans="1:7" ht="21" x14ac:dyDescent="0.35">
      <c r="A40" s="2"/>
      <c r="B40" s="3"/>
      <c r="C40" s="3"/>
      <c r="D40" s="3"/>
      <c r="E40" s="3"/>
      <c r="F40" s="3"/>
      <c r="G40" s="3"/>
    </row>
    <row r="41" spans="1:7" ht="21" x14ac:dyDescent="0.35">
      <c r="A41" s="2"/>
      <c r="B41" s="3"/>
      <c r="C41" s="3"/>
      <c r="D41" s="3"/>
      <c r="E41" s="3"/>
      <c r="F41" s="3"/>
      <c r="G41" s="3"/>
    </row>
    <row r="42" spans="1:7" ht="21" x14ac:dyDescent="0.35">
      <c r="A42" s="2"/>
      <c r="B42" s="3"/>
      <c r="C42" s="3"/>
      <c r="D42" s="3"/>
      <c r="E42" s="3"/>
      <c r="F42" s="3"/>
      <c r="G42" s="3"/>
    </row>
    <row r="43" spans="1:7" ht="21" x14ac:dyDescent="0.35">
      <c r="A43" s="2"/>
      <c r="B43" s="3"/>
      <c r="C43" s="3"/>
      <c r="D43" s="3"/>
      <c r="E43" s="3"/>
      <c r="F43" s="3"/>
      <c r="G43" s="3"/>
    </row>
    <row r="44" spans="1:7" ht="21" x14ac:dyDescent="0.35">
      <c r="A44" s="2"/>
      <c r="B44" s="3"/>
      <c r="C44" s="3"/>
      <c r="D44" s="3"/>
      <c r="E44" s="3"/>
      <c r="F44" s="3"/>
      <c r="G44" s="3"/>
    </row>
    <row r="45" spans="1:7" ht="21" x14ac:dyDescent="0.35">
      <c r="A45" s="2"/>
      <c r="B45" s="3"/>
      <c r="C45" s="3"/>
      <c r="D45" s="3"/>
      <c r="E45" s="3"/>
      <c r="F45" s="3"/>
      <c r="G45" s="3"/>
    </row>
    <row r="46" spans="1:7" ht="21" x14ac:dyDescent="0.35">
      <c r="A46" s="2"/>
      <c r="B46" s="3"/>
      <c r="C46" s="3"/>
      <c r="D46" s="3"/>
      <c r="E46" s="3"/>
      <c r="F46" s="3"/>
      <c r="G46" s="3"/>
    </row>
    <row r="47" spans="1:7" ht="21" x14ac:dyDescent="0.35">
      <c r="A47" s="2"/>
      <c r="B47" s="3"/>
      <c r="C47" s="3"/>
      <c r="D47" s="3"/>
      <c r="E47" s="3"/>
      <c r="F47" s="3"/>
      <c r="G47" s="3"/>
    </row>
    <row r="48" spans="1:7" ht="21" x14ac:dyDescent="0.35">
      <c r="A48" s="2"/>
      <c r="B48" s="3"/>
      <c r="C48" s="3"/>
      <c r="D48" s="3"/>
      <c r="E48" s="3"/>
      <c r="F48" s="3"/>
      <c r="G48" s="3"/>
    </row>
    <row r="49" spans="1:7" ht="21" x14ac:dyDescent="0.35">
      <c r="A49" s="2"/>
      <c r="B49" s="3"/>
      <c r="C49" s="3"/>
      <c r="D49" s="3"/>
      <c r="E49" s="3"/>
      <c r="F49" s="3"/>
      <c r="G49" s="3"/>
    </row>
    <row r="50" spans="1:7" ht="21" x14ac:dyDescent="0.35">
      <c r="A50" s="2"/>
      <c r="B50" s="3"/>
      <c r="C50" s="3"/>
      <c r="D50" s="3"/>
      <c r="E50" s="3"/>
      <c r="F50" s="3"/>
      <c r="G50" s="3"/>
    </row>
    <row r="51" spans="1:7" ht="21" x14ac:dyDescent="0.35">
      <c r="A51" s="2"/>
      <c r="B51" s="3"/>
      <c r="C51" s="3"/>
      <c r="D51" s="3"/>
      <c r="E51" s="3"/>
      <c r="F51" s="3"/>
      <c r="G51" s="3"/>
    </row>
    <row r="52" spans="1:7" x14ac:dyDescent="0.25">
      <c r="A52" s="3"/>
      <c r="B52" s="3"/>
      <c r="C52" s="3"/>
      <c r="D52" s="3"/>
      <c r="E52" s="3"/>
      <c r="F52" s="3"/>
      <c r="G52" s="3"/>
    </row>
  </sheetData>
  <sheetProtection selectLockedCells="1"/>
  <mergeCells count="4">
    <mergeCell ref="B1:G1"/>
    <mergeCell ref="B3:G3"/>
    <mergeCell ref="B2:G2"/>
    <mergeCell ref="B35:G35"/>
  </mergeCells>
  <printOptions horizontalCentered="1" verticalCentered="1"/>
  <pageMargins left="0.2" right="0.2" top="0.25" bottom="0.25" header="0.3" footer="0.3"/>
  <pageSetup scale="68"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Sheet1!$C$1:$C$2</xm:f>
          </x14:formula1>
          <xm:sqref>F6:F32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
  <sheetViews>
    <sheetView workbookViewId="0">
      <selection sqref="A1:F5"/>
    </sheetView>
  </sheetViews>
  <sheetFormatPr defaultRowHeight="15" x14ac:dyDescent="0.25"/>
  <cols>
    <col min="1" max="4" width="8.85546875" style="28"/>
  </cols>
  <sheetData>
    <row r="1" spans="1:6" x14ac:dyDescent="0.25">
      <c r="A1" s="28" t="s">
        <v>34</v>
      </c>
      <c r="B1" s="28">
        <v>3</v>
      </c>
      <c r="C1" s="28">
        <v>3</v>
      </c>
      <c r="D1" s="28">
        <v>15</v>
      </c>
      <c r="E1" s="28">
        <v>1</v>
      </c>
      <c r="F1" s="28" t="s">
        <v>182</v>
      </c>
    </row>
    <row r="2" spans="1:6" x14ac:dyDescent="0.25">
      <c r="A2" s="28" t="s">
        <v>35</v>
      </c>
      <c r="B2" s="28">
        <v>2</v>
      </c>
      <c r="C2" s="28">
        <v>0</v>
      </c>
      <c r="D2" s="28">
        <v>0</v>
      </c>
      <c r="E2" s="28">
        <v>0</v>
      </c>
      <c r="F2" s="28" t="s">
        <v>183</v>
      </c>
    </row>
    <row r="3" spans="1:6" x14ac:dyDescent="0.25">
      <c r="B3" s="28">
        <v>1</v>
      </c>
      <c r="E3" s="4"/>
      <c r="F3" s="4"/>
    </row>
    <row r="4" spans="1:6" x14ac:dyDescent="0.25">
      <c r="B4" s="28">
        <v>0</v>
      </c>
      <c r="E4" s="4"/>
      <c r="F4" s="4"/>
    </row>
    <row r="5" spans="1:6" ht="14.45" x14ac:dyDescent="0.25">
      <c r="E5" s="4"/>
      <c r="F5" s="4"/>
    </row>
  </sheetData>
  <sheetProtection algorithmName="SHA-512" hashValue="RtnJR4CdETPk4U8s0t+ACvvpjF5Cwvnclg7ZwE69auWA7LLABuaVvpnn9qBJfj4gXjwdb6Hai3x2MKN7Z31BeQ==" saltValue="kMgPdJGJxuXTp0iMKk3MVQ==" spinCount="100000" sheet="1" objects="1" scenarios="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Cover</vt:lpstr>
      <vt:lpstr>Section 1</vt:lpstr>
      <vt:lpstr>Section 2</vt:lpstr>
      <vt:lpstr>Sheet1</vt:lpstr>
      <vt:lpstr>'Section 1'!OLE_LINK1</vt:lpstr>
      <vt:lpstr>'Section 1'!Print_Area</vt:lpstr>
    </vt:vector>
  </TitlesOfParts>
  <Company>NMPED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Miller</dc:creator>
  <cp:lastModifiedBy>Debra Marquez</cp:lastModifiedBy>
  <cp:lastPrinted>2018-04-13T20:46:17Z</cp:lastPrinted>
  <dcterms:created xsi:type="dcterms:W3CDTF">2016-12-22T21:00:02Z</dcterms:created>
  <dcterms:modified xsi:type="dcterms:W3CDTF">2018-04-30T15:41:59Z</dcterms:modified>
</cp:coreProperties>
</file>