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1'!$A$1:$N$213</definedName>
    <definedName name="check">[1]Sheet2!$C$1:$C$2</definedName>
    <definedName name="OLE_LINK1" localSheetId="1">'Section 1'!$B$9</definedName>
    <definedName name="_xlnm.Print_Area" localSheetId="1">'Section 1'!$A$1:$J$213</definedName>
    <definedName name="Scores">[1]Sheet2!$A$1:$A$4</definedName>
  </definedNames>
  <calcPr calcId="162913"/>
</workbook>
</file>

<file path=xl/calcChain.xml><?xml version="1.0" encoding="utf-8"?>
<calcChain xmlns="http://schemas.openxmlformats.org/spreadsheetml/2006/main">
  <c r="I187" i="1" l="1"/>
  <c r="I186" i="1"/>
  <c r="I185" i="1"/>
  <c r="I180" i="1" l="1"/>
  <c r="I179" i="1"/>
  <c r="I173" i="1"/>
  <c r="I172" i="1"/>
  <c r="I168" i="1"/>
  <c r="I167" i="1"/>
  <c r="I163" i="1"/>
  <c r="I162" i="1"/>
  <c r="I157" i="1"/>
  <c r="I156" i="1"/>
  <c r="I155" i="1"/>
  <c r="I192" i="1"/>
  <c r="I150" i="1"/>
  <c r="I149" i="1"/>
  <c r="I148" i="1"/>
  <c r="I145" i="1"/>
  <c r="I144" i="1"/>
  <c r="I143" i="1"/>
  <c r="I138" i="1"/>
  <c r="I137" i="1"/>
  <c r="I136" i="1"/>
  <c r="I131" i="1" l="1"/>
  <c r="I130" i="1"/>
  <c r="I127" i="1"/>
  <c r="I126" i="1"/>
  <c r="I18" i="1" l="1"/>
  <c r="I17" i="1"/>
  <c r="I16" i="1"/>
  <c r="I198" i="1" l="1"/>
  <c r="I25" i="1"/>
  <c r="I24" i="1"/>
  <c r="I12" i="1"/>
  <c r="I11" i="1"/>
  <c r="I39" i="1"/>
  <c r="I53" i="1"/>
  <c r="I58" i="1"/>
  <c r="I69" i="1"/>
  <c r="I99" i="1"/>
  <c r="I105" i="1"/>
  <c r="I111" i="1"/>
  <c r="I120" i="1"/>
  <c r="I119" i="1"/>
  <c r="I93" i="1"/>
  <c r="I92" i="1"/>
  <c r="I86" i="1"/>
  <c r="I85" i="1"/>
  <c r="I80" i="1"/>
  <c r="I79" i="1"/>
  <c r="I75" i="1"/>
  <c r="I74" i="1"/>
  <c r="I64" i="1"/>
  <c r="I63" i="1"/>
  <c r="I47" i="1"/>
  <c r="I46" i="1"/>
  <c r="I33" i="1"/>
  <c r="I32" i="1"/>
  <c r="I194" i="1"/>
  <c r="I193" i="1"/>
  <c r="I210" i="1"/>
  <c r="I205" i="1"/>
  <c r="I112" i="1"/>
  <c r="I110" i="1"/>
  <c r="I106" i="1"/>
  <c r="I104" i="1"/>
  <c r="I100" i="1"/>
  <c r="I98" i="1"/>
  <c r="I70" i="1"/>
  <c r="I68" i="1"/>
  <c r="I59" i="1"/>
  <c r="I57" i="1"/>
  <c r="I52" i="1"/>
  <c r="I51" i="1"/>
  <c r="I40" i="1"/>
  <c r="I38" i="1"/>
  <c r="I23" i="1"/>
  <c r="I22" i="1"/>
  <c r="I211" i="1" l="1"/>
  <c r="F33" i="3"/>
  <c r="I212" i="1" l="1"/>
  <c r="B10" i="2"/>
  <c r="B11" i="2"/>
  <c r="F34" i="3"/>
  <c r="C12" i="2"/>
  <c r="B12" i="2" l="1"/>
  <c r="B13" i="2" s="1"/>
</calcChain>
</file>

<file path=xl/sharedStrings.xml><?xml version="1.0" encoding="utf-8"?>
<sst xmlns="http://schemas.openxmlformats.org/spreadsheetml/2006/main" count="323" uniqueCount="289">
  <si>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</si>
  <si>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</si>
  <si>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</si>
  <si>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</si>
  <si>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</si>
  <si>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</si>
  <si>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</si>
  <si>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</si>
  <si>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</si>
  <si>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</si>
  <si>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</si>
  <si>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</si>
  <si>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</si>
  <si>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</si>
  <si>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</si>
  <si>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</si>
  <si>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</si>
  <si>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</si>
  <si>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</si>
  <si>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</si>
  <si>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</si>
  <si>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</si>
  <si>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</si>
  <si>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</si>
  <si>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</si>
  <si>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</si>
  <si>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</si>
  <si>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</si>
  <si>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</si>
  <si>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</si>
  <si>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</si>
  <si>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</si>
  <si>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</si>
  <si>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</si>
  <si>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</si>
  <si>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</si>
  <si>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</si>
  <si>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</si>
  <si>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</si>
  <si>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</si>
  <si>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</si>
  <si>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</si>
  <si>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</si>
  <si>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</si>
  <si>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</si>
  <si>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</si>
  <si>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</si>
  <si>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</si>
  <si>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</si>
  <si>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</si>
  <si>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</si>
  <si>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</si>
  <si>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</si>
  <si>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</si>
  <si>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</si>
  <si>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MS-PS1-1: Develop models to describe the atomic composition of simple molecules and extended structures.</t>
  </si>
  <si>
    <r>
      <t>PS1.A: Structure and Properties of Matter
▪</t>
    </r>
    <r>
      <rPr>
        <sz val="11"/>
        <color theme="1"/>
        <rFont val="Arial"/>
        <family val="2"/>
      </rPr>
      <t xml:space="preserve">  Substances are made from different types of atoms, which combine with one another in various ways. Atoms form molecules that range in size from two to thousands of atoms. (MS-PS1-1)</t>
    </r>
  </si>
  <si>
    <r>
      <t xml:space="preserve">PS1.A: Structure and Properties of Matter
</t>
    </r>
    <r>
      <rPr>
        <sz val="11"/>
        <color theme="1"/>
        <rFont val="Arial"/>
        <family val="2"/>
      </rPr>
      <t>▪  Solids may be formed from molecules, or they may be extended structures with repeating subunits (e.g., crystals). (MS-PS1-1)</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</si>
  <si>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(MS-PS1-1)</t>
    </r>
  </si>
  <si>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(MS-PS1-3)</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</si>
  <si>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</si>
  <si>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xml:space="preserve">
▪  Gather, read, and synthesize information from multiple appropriate sources and assess the credibility, accuracy, and possible bias of each publication and methods used, and describe how they are supported or not supported by evidence. (MS-PS1-3)</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</si>
  <si>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(MS-PS1-3)</t>
    </r>
  </si>
  <si>
    <t xml:space="preserve">MS-PS1-4:   Develop a model that predicts and describes changes in particle motion, temperature, and state of a pure substance when thermal energy is added or removed. </t>
  </si>
  <si>
    <t xml:space="preserve">MS-PS1-3:   Gather and make sense of information to describe that synthetic materials come from natural resources and impact society. </t>
  </si>
  <si>
    <r>
      <rPr>
        <b/>
        <sz val="11"/>
        <color theme="1"/>
        <rFont val="Arial"/>
        <family val="2"/>
      </rPr>
      <t>Cause and Effect</t>
    </r>
    <r>
      <rPr>
        <sz val="11"/>
        <color theme="1"/>
        <rFont val="Arial"/>
        <family val="2"/>
      </rPr>
      <t xml:space="preserve">
▪  Cause and effect relationships may be used to predict phenomena in natural or designed systems. (MS-PS1-4)</t>
    </r>
  </si>
  <si>
    <r>
      <rPr>
        <b/>
        <sz val="11"/>
        <color theme="1"/>
        <rFont val="Arial"/>
        <family val="2"/>
      </rPr>
      <t>PS1.A: Structure and Properties of Matter</t>
    </r>
    <r>
      <rPr>
        <sz val="11"/>
        <color theme="1"/>
        <rFont val="Arial"/>
        <family val="2"/>
      </rPr>
      <t xml:space="preserve">
▪  Gases and liquids are made of molecules or inert atoms that are moving about relative to each other. (MS-PS1-4)</t>
    </r>
  </si>
  <si>
    <r>
      <rPr>
        <b/>
        <sz val="11"/>
        <color theme="1"/>
        <rFont val="Arial"/>
        <family val="2"/>
      </rPr>
      <t>PS1.A: Structure and Properties of Matter</t>
    </r>
    <r>
      <rPr>
        <sz val="11"/>
        <color theme="1"/>
        <rFont val="Arial"/>
        <family val="2"/>
      </rPr>
      <t xml:space="preserve">
▪  In a liquid, the molecules are constantly in contact with others; in a gas, they are widely spaced except when they happen to collide. In a solid, atoms are closely spaced and may vibrate in position but do not change relative locations. (MS-PS1-4)</t>
    </r>
  </si>
  <si>
    <r>
      <rPr>
        <b/>
        <sz val="11"/>
        <color theme="1"/>
        <rFont val="Arial"/>
        <family val="2"/>
      </rPr>
      <t>PS1.A: Structure and Properties of Matter</t>
    </r>
    <r>
      <rPr>
        <sz val="11"/>
        <color theme="1"/>
        <rFont val="Arial"/>
        <family val="2"/>
      </rPr>
      <t xml:space="preserve">
▪  The changes of state that occur with variations in temperature or pressure can be described and predicted using these models of matter. (MS-PS1-4)</t>
    </r>
  </si>
  <si>
    <r>
      <rPr>
        <b/>
        <sz val="11"/>
        <color theme="1"/>
        <rFont val="Arial"/>
        <family val="2"/>
      </rPr>
      <t>PS3.A: Definitions of Energy</t>
    </r>
    <r>
      <rPr>
        <sz val="11"/>
        <color theme="1"/>
        <rFont val="Arial"/>
        <family val="2"/>
      </rPr>
      <t xml:space="preserve">
▪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 (secondary to MS- PS1-4)</t>
    </r>
  </si>
  <si>
    <r>
      <rPr>
        <b/>
        <sz val="11"/>
        <color theme="1"/>
        <rFont val="Arial"/>
        <family val="2"/>
      </rPr>
      <t>PS3.A: Definitions of Energy</t>
    </r>
    <r>
      <rPr>
        <sz val="11"/>
        <color theme="1"/>
        <rFont val="Arial"/>
        <family val="2"/>
      </rPr>
      <t xml:space="preserve">
▪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the total internal energy) of a system depends jointly on the temperature, the total number of atoms in the system, and the state of the material. (secondary to MS-PS1-4)</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</si>
  <si>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predict and/or describe phenomena. (MS-PS1-4)</t>
    </r>
  </si>
  <si>
    <r>
      <rPr>
        <b/>
        <sz val="11"/>
        <color theme="1"/>
        <rFont val="Arial"/>
        <family val="2"/>
      </rPr>
      <t>PS1.A: Structure and Properties of Matter</t>
    </r>
    <r>
      <rPr>
        <sz val="11"/>
        <color theme="1"/>
        <rFont val="Arial"/>
        <family val="2"/>
      </rPr>
      <t xml:space="preserve">
▪  Each pure substance has characteristic physical and chemical properties (for any bulk quantity under given conditions) that can be used to identify it. (MS-PS1-2)</t>
    </r>
  </si>
  <si>
    <t xml:space="preserve">MS-PS1-2:   Analyze and interpret data on the properties of substances before and after the substances interact to determine if a chemical reaction has occurred. </t>
  </si>
  <si>
    <t xml:space="preserve">MS-PS1-5:   Develop and use a model to describe how the total number of atoms does not change in a chemical reaction and thus mass is conserved. </t>
  </si>
  <si>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(MS-PS1-2)</t>
    </r>
  </si>
  <si>
    <r>
      <rPr>
        <b/>
        <sz val="11"/>
        <color theme="1"/>
        <rFont val="Arial"/>
        <family val="2"/>
      </rPr>
      <t>Patterns</t>
    </r>
    <r>
      <rPr>
        <sz val="11"/>
        <color theme="1"/>
        <rFont val="Arial"/>
        <family val="2"/>
      </rPr>
      <t xml:space="preserve">
▪  Macroscopic patterns are related to the nature of microscopic and atomic-level structure. (MS-PS1-2)</t>
    </r>
  </si>
  <si>
    <r>
      <rPr>
        <b/>
        <sz val="11"/>
        <color theme="1"/>
        <rFont val="Arial"/>
        <family val="2"/>
      </rPr>
      <t>Energy and Matter</t>
    </r>
    <r>
      <rPr>
        <sz val="11"/>
        <color theme="1"/>
        <rFont val="Arial"/>
        <family val="2"/>
      </rPr>
      <t xml:space="preserve">
▪  Matter is conserved because atoms are conserved in physical and chemical processes. (MS-PS1-5)</t>
    </r>
  </si>
  <si>
    <r>
      <rPr>
        <b/>
        <sz val="11"/>
        <color theme="1"/>
        <rFont val="Arial"/>
        <family val="2"/>
      </rPr>
      <t>Energy and Matter</t>
    </r>
    <r>
      <rPr>
        <sz val="11"/>
        <color theme="1"/>
        <rFont val="Arial"/>
        <family val="2"/>
      </rPr>
      <t xml:space="preserve">
▪  The transfer of energy can be tracked as energy flows through a designed or natural system. (MS-PS1-6)</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</si>
  <si>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(MS-PS1-5)</t>
    </r>
  </si>
  <si>
    <r>
      <rPr>
        <b/>
        <sz val="11"/>
        <color theme="1"/>
        <rFont val="Arial"/>
        <family val="2"/>
      </rPr>
      <t>PS1.B: Chemical Reactions</t>
    </r>
    <r>
      <rPr>
        <sz val="11"/>
        <color theme="1"/>
        <rFont val="Arial"/>
        <family val="2"/>
      </rPr>
      <t xml:space="preserve">
▪  The total number of each type of atom is conserved, and thus the mass does not change. (MS-PS1-5)</t>
    </r>
  </si>
  <si>
    <r>
      <rPr>
        <b/>
        <sz val="11"/>
        <color theme="1"/>
        <rFont val="Arial"/>
        <family val="2"/>
      </rPr>
      <t>PS1.B: Chemical Reactions</t>
    </r>
    <r>
      <rPr>
        <sz val="11"/>
        <color theme="1"/>
        <rFont val="Arial"/>
        <family val="2"/>
      </rPr>
      <t xml:space="preserve">
▪  Some chemical reactions release energy, others store energy.
(MS-PS1-6)</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</si>
  <si>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(secondary to MS-PS1-6)</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</si>
  <si>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(secondary to MS-PS1-6)</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</si>
  <si>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the characteristics may be incorporated into the new design. (secondary to MS-PS1-6)</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</si>
  <si>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Undertake a design project, engaging in the design cycle, to construct and/or implement a solution that meets specific design criteria and constraints. (MS- PS1-6)</t>
    </r>
  </si>
  <si>
    <r>
      <rPr>
        <b/>
        <sz val="11"/>
        <color theme="1"/>
        <rFont val="Arial"/>
        <family val="2"/>
      </rPr>
      <t>PS2.A: Forces and Motion</t>
    </r>
    <r>
      <rPr>
        <sz val="11"/>
        <color theme="1"/>
        <rFont val="Arial"/>
        <family val="2"/>
      </rPr>
      <t xml:space="preserve">
▪  For any pair of interacting objects, the force exerted by the first object on the second object is equal in strength to the force that the second object exerts on the first, but in the opposite direction (Newton’s third law). (MS-PS2-1)</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</si>
  <si>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</si>
  <si>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an object, tool, process or system. (MS-PS2-1)</t>
    </r>
  </si>
  <si>
    <r>
      <rPr>
        <b/>
        <sz val="11"/>
        <color theme="1"/>
        <rFont val="Arial"/>
        <family val="2"/>
      </rPr>
      <t>PS2.A: Forces and Motion</t>
    </r>
    <r>
      <rPr>
        <sz val="11"/>
        <color theme="1"/>
        <rFont val="Arial"/>
        <family val="2"/>
      </rPr>
      <t xml:space="preserve">
▪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(MS-PS2-2)
</t>
    </r>
  </si>
  <si>
    <r>
      <rPr>
        <b/>
        <sz val="11"/>
        <color theme="1"/>
        <rFont val="Arial"/>
        <family val="2"/>
      </rPr>
      <t>PS2.A: Forces and Motion</t>
    </r>
    <r>
      <rPr>
        <sz val="11"/>
        <color theme="1"/>
        <rFont val="Arial"/>
        <family val="2"/>
      </rPr>
      <t xml:space="preserve">
▪  All positions of objects and the directions of forces and motions must be described in an arbitrarily chosen reference frame and arbitrarily chosen
units of size. In order to share information with other people, these choices must also be shared. (MS-PS2-2)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</si>
  <si>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(MS-PS2-2)</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</si>
  <si>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forces at different scales. (MS-PS2-2)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</si>
  <si>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(MS-PS1-5)</t>
    </r>
  </si>
  <si>
    <r>
      <rPr>
        <b/>
        <sz val="11"/>
        <color theme="1"/>
        <rFont val="Arial"/>
        <family val="2"/>
      </rPr>
      <t>PS2.B: Types of Interactions</t>
    </r>
    <r>
      <rPr>
        <sz val="11"/>
        <color theme="1"/>
        <rFont val="Arial"/>
        <family val="2"/>
      </rPr>
      <t xml:space="preserve">
▪  Forces that act at a distance (electric, magnetic, and gravitational) can be explained by fields that extend through space and can be mapped by their
effect on a test object (a charged object, or a ball, respectively). (MS-PS2-5)</t>
    </r>
  </si>
  <si>
    <r>
      <rPr>
        <b/>
        <sz val="11"/>
        <color theme="1"/>
        <rFont val="Arial"/>
        <family val="2"/>
      </rPr>
      <t>PS2.B: Types of Interactions</t>
    </r>
    <r>
      <rPr>
        <sz val="11"/>
        <color theme="1"/>
        <rFont val="Arial"/>
        <family val="2"/>
      </rPr>
      <t xml:space="preserve">
▪  Electric and magnetic (electromagnetic) forces can be attractive or repulsive, and their sizes depend on the magnitudes of the charges, currents, or magnetic strengths involved and on the distances between the interacting objects. (MS-PS2-3)</t>
    </r>
  </si>
  <si>
    <r>
      <rPr>
        <b/>
        <sz val="11"/>
        <color theme="1"/>
        <rFont val="Arial"/>
        <family val="2"/>
      </rPr>
      <t>PS2.B: Types of Interactions</t>
    </r>
    <r>
      <rPr>
        <sz val="11"/>
        <color theme="1"/>
        <rFont val="Arial"/>
        <family val="2"/>
      </rPr>
      <t xml:space="preserve">
▪  Gravitational forces are always attractive. There is a gravitational force between any two masses, but it is very small except when one or both of the objects have large mass—e.g., Earth and the sun. (MS-PS2-4)</t>
    </r>
  </si>
  <si>
    <t>MS-PS2-3: Ask questions about data to determine the factors that affect the strength of electric and magnetic forces.</t>
  </si>
  <si>
    <t>MS-PS2-2: Plan an investigation to provide evidence that the change in an object’s motion depends on the sum of the forces on the object and the mass of the object.</t>
  </si>
  <si>
    <t>MS-PS2-1: Apply Newton’s Third Law to design a solution to a problem involving the motion of two colliding objects.</t>
  </si>
  <si>
    <t>MS-PS1-6:   Undertake a design project to construct, test, and modify a device that either releases or absorbs thermal energy by chemical processes.</t>
  </si>
  <si>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6–8 builds from grades
K–5 experiences and progresses to specifying relationships between variables, and clarifying arguments and models.</t>
    </r>
    <r>
      <rPr>
        <sz val="11"/>
        <color theme="1"/>
        <rFont val="Arial"/>
        <family val="2"/>
      </rPr>
      <t xml:space="preserve">
▪  Ask questions that can be investigated within the scope of the classroom, outdoor environment, and museums and other public facilities with available resources and, when appropriate, frame a hypothesis based on observations and scientific principles. (MS-PS2-3)</t>
    </r>
  </si>
  <si>
    <r>
      <rPr>
        <b/>
        <sz val="11"/>
        <color theme="1"/>
        <rFont val="Arial"/>
        <family val="2"/>
      </rPr>
      <t>Cause and Effect</t>
    </r>
    <r>
      <rPr>
        <sz val="11"/>
        <color theme="1"/>
        <rFont val="Arial"/>
        <family val="2"/>
      </rPr>
      <t xml:space="preserve">
▪  Cause and effect relationships may be used to predict phenomena in natural or
designed systems. (MS-PS2-3)</t>
    </r>
  </si>
  <si>
    <r>
      <rPr>
        <b/>
        <sz val="11"/>
        <color theme="1"/>
        <rFont val="Arial"/>
        <family val="2"/>
      </rPr>
      <t>Cause and Effect</t>
    </r>
    <r>
      <rPr>
        <sz val="11"/>
        <color theme="1"/>
        <rFont val="Arial"/>
        <family val="2"/>
      </rPr>
      <t xml:space="preserve">
▪  Cause and effect relationships may be used to predict phenomena in natural or
designed systems. (MS-PS2-5)</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</si>
  <si>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(MS-PS2-4)</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</si>
  <si>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xml:space="preserve">
▪  Conduct an investigation and evaluate the experimental design to produce data to serve as the basis for evidence that can meet the goals of the investigation. (MS-PS2-5)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</si>
  <si>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from K–5 experiences and progresses to constructing a convincing argument that supports or
refutes claims for either explanations or solutions about the natural and
designed world.</t>
    </r>
    <r>
      <rPr>
        <sz val="11"/>
        <color theme="1"/>
        <rFont val="Arial"/>
        <family val="2"/>
      </rPr>
      <t xml:space="preserve">
▪  Construct and present oral and written arguments supported by empirical evidence and scientific reasoning to support or refute an explanation or a model for a phenomenon or a solution to a problem. (MS-PS2-4)</t>
    </r>
  </si>
  <si>
    <r>
      <rPr>
        <b/>
        <sz val="11"/>
        <color theme="1"/>
        <rFont val="Arial"/>
        <family val="2"/>
      </rPr>
      <t>PS3.A: Definitions of Energy</t>
    </r>
    <r>
      <rPr>
        <sz val="11"/>
        <color theme="1"/>
        <rFont val="Arial"/>
        <family val="2"/>
      </rPr>
      <t xml:space="preserve">
▪  Motion energy is properly called kinetic energy; it is proportional to the mass of the moving object and grows with the square of its speed.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</si>
  <si>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(MS-PS3-1)</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</si>
  <si>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 (MS-PS3-4)</t>
    </r>
  </si>
  <si>
    <r>
      <rPr>
        <b/>
        <sz val="11"/>
        <color theme="1"/>
        <rFont val="Arial"/>
        <family val="2"/>
      </rPr>
      <t>Systems and System Models</t>
    </r>
    <r>
      <rPr>
        <sz val="11"/>
        <color theme="1"/>
        <rFont val="Arial"/>
        <family val="2"/>
      </rPr>
      <t xml:space="preserve">
▪  Models can be used to represent systems and their interactions – such
as inputs, processes, and outputs – and energy and matter flows within systems. (MS-PS3-2)</t>
    </r>
  </si>
  <si>
    <r>
      <rPr>
        <b/>
        <sz val="11"/>
        <color theme="1"/>
        <rFont val="Arial"/>
        <family val="2"/>
      </rPr>
      <t>Energy and Matter</t>
    </r>
    <r>
      <rPr>
        <sz val="11"/>
        <color theme="1"/>
        <rFont val="Arial"/>
        <family val="2"/>
      </rPr>
      <t xml:space="preserve">
▪  The transfer of energy can be tracked as energy flows through a designed or natural system. (MS-PS3-3)</t>
    </r>
  </si>
  <si>
    <r>
      <rPr>
        <b/>
        <sz val="11"/>
        <color theme="1"/>
        <rFont val="Arial"/>
        <family val="2"/>
      </rPr>
      <t>Energy and Matter</t>
    </r>
    <r>
      <rPr>
        <sz val="11"/>
        <color theme="1"/>
        <rFont val="Arial"/>
        <family val="2"/>
      </rPr>
      <t xml:space="preserve">
▪  Energy may take different forms (e.g. energy in fields, thermal energy, energy of motion). (MS-PS3-5)</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</si>
  <si>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and progresses to extending quantitative analysis to investigations, distinguishing between correlation and causation,
and basic statistical techniques of data and error analysis.</t>
    </r>
    <r>
      <rPr>
        <sz val="11"/>
        <color theme="1"/>
        <rFont val="Arial"/>
        <family val="2"/>
      </rPr>
      <t xml:space="preserve">
▪  Construct and interpret graphical displays of data to identify linear and nonlinear relationships. (MS-PS3-1)</t>
    </r>
  </si>
  <si>
    <r>
      <rPr>
        <b/>
        <sz val="11"/>
        <color theme="1"/>
        <rFont val="Arial"/>
        <family val="2"/>
      </rPr>
      <t>PS3.A: Definitions of Energy</t>
    </r>
    <r>
      <rPr>
        <sz val="11"/>
        <color theme="1"/>
        <rFont val="Arial"/>
        <family val="2"/>
      </rPr>
      <t xml:space="preserve">
▪  A system of objects may also contain stored (potential) energy, depending on their relative positions. (MS-PS3-2)</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</si>
  <si>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(MS-PS3-3)</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</si>
  <si>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(MS-PS3-4)</t>
    </r>
  </si>
  <si>
    <r>
      <rPr>
        <b/>
        <sz val="11"/>
        <color theme="1"/>
        <rFont val="Arial"/>
        <family val="2"/>
      </rPr>
      <t>PS3.C: Relationship Between Energy and Forces</t>
    </r>
    <r>
      <rPr>
        <sz val="11"/>
        <color theme="1"/>
        <rFont val="Arial"/>
        <family val="2"/>
      </rPr>
      <t xml:space="preserve">
▪  When two objects interact, each one exerts a force on the other that can cause energy to be transferred to or from the object. (MS-PS3-2)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</si>
  <si>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(MS-PS3-2)</t>
    </r>
  </si>
  <si>
    <r>
      <rPr>
        <b/>
        <sz val="11"/>
        <color theme="1"/>
        <rFont val="Arial"/>
        <family val="2"/>
      </rPr>
      <t>PS3.B: Conservation of Energy and Energy Transfer</t>
    </r>
    <r>
      <rPr>
        <sz val="11"/>
        <color theme="1"/>
        <rFont val="Arial"/>
        <family val="2"/>
      </rPr>
      <t xml:space="preserve">
▪  Energy is spontaneously transferred out of hotter regions or objects and into colder ones. (MS-PS3-3)</t>
    </r>
  </si>
  <si>
    <r>
      <rPr>
        <b/>
        <sz val="11"/>
        <color theme="1"/>
        <rFont val="Arial"/>
        <family val="2"/>
      </rPr>
      <t>PS3.B: Conservation of Energy and Energy Transfer</t>
    </r>
    <r>
      <rPr>
        <sz val="11"/>
        <color theme="1"/>
        <rFont val="Arial"/>
        <family val="2"/>
      </rPr>
      <t xml:space="preserve">
▪  The amount of energy transfer needed to change the temperature of a matter sample by a given amount depends on the nature of the matter, the size of the sample, and the environment. (MS-PS3-4)</t>
    </r>
  </si>
  <si>
    <r>
      <rPr>
        <b/>
        <sz val="11"/>
        <color theme="1"/>
        <rFont val="Arial"/>
        <family val="2"/>
      </rPr>
      <t>PS3.B: Conservation of Energy and Energy Transfer</t>
    </r>
    <r>
      <rPr>
        <sz val="11"/>
        <color theme="1"/>
        <rFont val="Arial"/>
        <family val="2"/>
      </rPr>
      <t xml:space="preserve">
▪  When the motion energy of an object changes, there is inevitably some other change in energy at the same time. (MS-PS3-5)</t>
    </r>
  </si>
  <si>
    <r>
      <rPr>
        <b/>
        <sz val="11"/>
        <color theme="1"/>
        <rFont val="Arial"/>
        <family val="2"/>
      </rPr>
      <t>ETS1.A: Defining and Delimiting an Engineering Problem</t>
    </r>
    <r>
      <rPr>
        <sz val="11"/>
        <color theme="1"/>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(secondary to MS-PS3-3)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</si>
  <si>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There are systematic processes for evaluating solutions with respect to how well they meet criteria and constraints of a problem. (secondary to MS-PS3-3)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</si>
  <si>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or principles to design, construct, and test a design of an object, tool, process or system. (MS-PS3-3)</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</si>
  <si>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6–8 builds on K–5 experiences and progresses to include
investigations that use multiple variables and provide evidence to support
explanations or design solutions</t>
    </r>
    <r>
      <rPr>
        <sz val="11"/>
        <color theme="1"/>
        <rFont val="Arial"/>
        <family val="2"/>
      </rPr>
      <t>.
▪  Plan an investigation individually and collaboratively, and in the design:
identify independent and dependent variables and controls, what tools
are needed to do the gathering, how measurements will be recorded, and how many data are needed to support a claim. (MS-PS3-4)</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</si>
  <si>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Construct, use, and present oral and written arguments supported by empirical evidence and scientific reasoning to support or refute an explanation or a model for a phenomenon. (MS-PS3-5)</t>
    </r>
  </si>
  <si>
    <t xml:space="preserve">MS-PS3-5:  Construct, use, and present arguments to support the claim that when the kinetic energy of an object changes, energy is transferred to or from the object. </t>
  </si>
  <si>
    <t>MS-PS3-3:  Apply scientific principles to design, construct, and test a device that either minimizes or maximizes thermal energy transfer.</t>
  </si>
  <si>
    <t xml:space="preserve">MS-PS3-1:  Construct and interpret graphical displays of data to describe the relationships of kinetic energy to the mass of an object and to the speed of an object. </t>
  </si>
  <si>
    <t xml:space="preserve">MS-PS4-1:  Use mathematical representations to describe a simple model for waves that includes how the amplitude of a wave is related to the energy in a wave. </t>
  </si>
  <si>
    <r>
      <rPr>
        <b/>
        <sz val="11"/>
        <color theme="1"/>
        <rFont val="Arial"/>
        <family val="2"/>
      </rPr>
      <t>PS4.A: Wave Properties</t>
    </r>
    <r>
      <rPr>
        <sz val="11"/>
        <color theme="1"/>
        <rFont val="Arial"/>
        <family val="2"/>
      </rPr>
      <t xml:space="preserve">
▪  A sound wave needs a medium through which it is transmitted. (MS-PS4-2)</t>
    </r>
  </si>
  <si>
    <r>
      <rPr>
        <b/>
        <sz val="11"/>
        <color theme="1"/>
        <rFont val="Arial"/>
        <family val="2"/>
      </rPr>
      <t>PS4.A: Wave Properties</t>
    </r>
    <r>
      <rPr>
        <sz val="11"/>
        <color theme="1"/>
        <rFont val="Arial"/>
        <family val="2"/>
      </rPr>
      <t xml:space="preserve">
▪  A simple wave has a repeating pattern with a specific wavelength, frequency, and amplitude. (MS-PS4-1)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</si>
  <si>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6–8 level builds on K–5 and progresses to identifying patterns in large data sets and using mathematical concepts to support explanations and arguments.</t>
    </r>
    <r>
      <rPr>
        <sz val="11"/>
        <color theme="1"/>
        <rFont val="Arial"/>
        <family val="2"/>
      </rPr>
      <t xml:space="preserve">
▪  Use mathematical representations to describe and/or support scientific conclusions and design solutions. (MS-PS4-1)</t>
    </r>
  </si>
  <si>
    <r>
      <rPr>
        <b/>
        <sz val="11"/>
        <color theme="1"/>
        <rFont val="Arial"/>
        <family val="2"/>
      </rPr>
      <t>Patterns</t>
    </r>
    <r>
      <rPr>
        <sz val="11"/>
        <color theme="1"/>
        <rFont val="Arial"/>
        <family val="2"/>
      </rPr>
      <t xml:space="preserve">
▪  Graphs and charts can be used to identify patterns in data. (MS-PS4-1)</t>
    </r>
  </si>
  <si>
    <r>
      <rPr>
        <b/>
        <sz val="11"/>
        <color theme="1"/>
        <rFont val="Arial"/>
        <family val="2"/>
      </rPr>
      <t>PS4.B: Electromagnetic Radiation</t>
    </r>
    <r>
      <rPr>
        <sz val="11"/>
        <color theme="1"/>
        <rFont val="Arial"/>
        <family val="2"/>
      </rPr>
      <t xml:space="preserve">
▪  When light shines on an object, it is reflected, absorbed, or transmitted through the object, depending on the object’s material and the frequency (color) of the light. (MS-PS4-2)
</t>
    </r>
  </si>
  <si>
    <r>
      <rPr>
        <b/>
        <sz val="11"/>
        <color theme="1"/>
        <rFont val="Arial"/>
        <family val="2"/>
      </rPr>
      <t>PS4.B: Electromagnetic Radiation</t>
    </r>
    <r>
      <rPr>
        <sz val="11"/>
        <color theme="1"/>
        <rFont val="Arial"/>
        <family val="2"/>
      </rPr>
      <t xml:space="preserve">
▪  The path that light travels can be traced as straight lines, except at surfaces between different transparent materials (e.g., air and water, air and glass) where the light path bends. (MS-PS4-2)</t>
    </r>
  </si>
  <si>
    <r>
      <rPr>
        <b/>
        <sz val="11"/>
        <color theme="1"/>
        <rFont val="Arial"/>
        <family val="2"/>
      </rPr>
      <t>PS4.B: Electromagnetic Radiation</t>
    </r>
    <r>
      <rPr>
        <sz val="11"/>
        <color theme="1"/>
        <rFont val="Arial"/>
        <family val="2"/>
      </rPr>
      <t xml:space="preserve">
▪  However, because light can travel through space, it cannot be a matter wave, like sound or water waves. (MS-PS4-2)</t>
    </r>
  </si>
  <si>
    <r>
      <rPr>
        <b/>
        <sz val="11"/>
        <color theme="1"/>
        <rFont val="Arial"/>
        <family val="2"/>
      </rPr>
      <t>PS4.B: Electromagnetic Radiation</t>
    </r>
    <r>
      <rPr>
        <sz val="11"/>
        <color theme="1"/>
        <rFont val="Arial"/>
        <family val="2"/>
      </rPr>
      <t xml:space="preserve">
▪  A wave model of light is useful for explaining brightness, color, and the frequency-dependent bending of light at a surface between media. (MS-PS4-2)</t>
    </r>
  </si>
  <si>
    <t>MS-PS4-2:  Develop and use a model to describe that waves are reflected, absorbed, or transmitted through various materials.</t>
  </si>
  <si>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and use a model to describe phenomena. (MS-PS4-2)</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</si>
  <si>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(MS-PS4-2)</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</si>
  <si>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</si>
  <si>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</si>
  <si>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</si>
  <si>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</si>
  <si>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</si>
  <si>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</si>
  <si>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</si>
  <si>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</si>
  <si>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</si>
  <si>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</si>
  <si>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</si>
  <si>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</si>
  <si>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</si>
  <si>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</si>
  <si>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t>MS-ETS1-2: Evaluate competing design solutions using a systematic process to determine how well they meet the criteria and constraints of the problem.</t>
  </si>
  <si>
    <t>MS-ETS1-4: Develop a model to generate data for iterative testing and modification of a proposed object, tool, or process such that an optimal design can be achieved.</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</si>
  <si>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</si>
  <si>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</si>
  <si>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</si>
  <si>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</si>
  <si>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</si>
  <si>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</si>
  <si>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</si>
  <si>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</si>
  <si>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</si>
  <si>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</si>
  <si>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</si>
  <si>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</si>
  <si>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</si>
  <si>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</si>
  <si>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</si>
  <si>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(MS-PS1-3) </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</si>
  <si>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(MS-PS1-3)</t>
    </r>
  </si>
  <si>
    <r>
      <rPr>
        <b/>
        <sz val="11"/>
        <color theme="1"/>
        <rFont val="Arial"/>
        <family val="2"/>
      </rPr>
      <t>Science Models, Laws, Mechanisms, and Theories Explain Natural Phenomena</t>
    </r>
    <r>
      <rPr>
        <sz val="11"/>
        <color theme="1"/>
        <rFont val="Arial"/>
        <family val="2"/>
      </rPr>
      <t xml:space="preserve">
▪  Laws are regularities or mathematical descriptions of natural phenomena. (MS-PS1-5)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</si>
  <si>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(MS-PS1-2)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</si>
  <si>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(MS-PS2-2)</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</si>
  <si>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(MS-PS2-4)</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</si>
  <si>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(MS-PS2-1)</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</si>
  <si>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</si>
  <si>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(MS-PS3-4)</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</si>
  <si>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(MS-PS4-1)</t>
    </r>
  </si>
  <si>
    <t xml:space="preserve"> the objects are not in contact. </t>
  </si>
  <si>
    <t xml:space="preserve">MS-PS2-5: Conduct an investigation and evaluate the experimental design to provide evidence that fields exist between objects exerting forces on each other even though  </t>
  </si>
  <si>
    <t>objects.</t>
  </si>
  <si>
    <t>MS-PS2-4: Construct and present arguments using evidence to support the claim that gravitational interactions are attractive and depend on the masses of interacting</t>
  </si>
  <si>
    <t>PE</t>
  </si>
  <si>
    <t>combined into a new solutions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</si>
  <si>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</si>
  <si>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</si>
  <si>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</si>
  <si>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of the particles as measured by the temperature of the sample.</t>
  </si>
  <si>
    <t>MS-PS3-4:  Plan an investigation to determine the relationships among the energy transferred, the type of matter, the mass, and the change in the average kinetic energy</t>
  </si>
  <si>
    <t>in the system.</t>
  </si>
  <si>
    <t xml:space="preserve">MS-PS3-2:  Develop a model to describe that when the arrangement of objects interacting at a distance changes, different amounts of potential energy are stored </t>
  </si>
  <si>
    <t>Please identify which citation is receiving the score in the "Reviewer Comment" box. This box may also be used to add comments regarding certain anomalies or questions about citations as necessary.</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</si>
  <si>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</si>
  <si>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</si>
  <si>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(MS-PS1-1)</t>
    </r>
  </si>
  <si>
    <r>
      <rPr>
        <b/>
        <sz val="11"/>
        <color theme="1"/>
        <rFont val="Arial"/>
        <family val="2"/>
      </rPr>
      <t>PS1.B: Chemical Reactions</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(MS-PS1-2)</t>
    </r>
  </si>
  <si>
    <t>Score</t>
  </si>
  <si>
    <t xml:space="preserve">    </t>
  </si>
  <si>
    <t>Y</t>
  </si>
  <si>
    <t>N</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</si>
  <si>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</si>
  <si>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</si>
  <si>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</si>
  <si>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</si>
  <si>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</si>
  <si>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</si>
  <si>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PS1.A</t>
  </si>
  <si>
    <t>PS1.B</t>
  </si>
  <si>
    <t>PS2.A</t>
  </si>
  <si>
    <t>PS2.B</t>
  </si>
  <si>
    <t>PS3.A</t>
  </si>
  <si>
    <t>PS3.B</t>
  </si>
  <si>
    <t>PS4.A</t>
  </si>
  <si>
    <t>LS2.A</t>
  </si>
  <si>
    <t xml:space="preserve">MS-LS2-1:  Analyze and interpret data to provide evidence for the effects of resource availability on organisms and populations of organisms in an ecosystem. </t>
  </si>
  <si>
    <r>
      <rPr>
        <b/>
        <sz val="11"/>
        <color theme="1"/>
        <rFont val="Arial"/>
        <family val="2"/>
      </rPr>
      <t>LS2.A: Interdependent Relationships in Ecosystems</t>
    </r>
    <r>
      <rPr>
        <sz val="11"/>
        <color theme="1"/>
        <rFont val="Arial"/>
        <family val="2"/>
      </rPr>
      <t xml:space="preserve">
▪  Organisms, and populations of organisms, are dependent on their environmental interactions both with other living things and with nonliving factors. (MS-LS2-1)</t>
    </r>
  </si>
  <si>
    <r>
      <rPr>
        <b/>
        <sz val="11"/>
        <color theme="1"/>
        <rFont val="Arial"/>
        <family val="2"/>
      </rPr>
      <t xml:space="preserve">LS2.A: Interdependent Relationships in Ecosystems
</t>
    </r>
    <r>
      <rPr>
        <sz val="11"/>
        <color theme="1"/>
        <rFont val="Arial"/>
        <family val="2"/>
      </rPr>
      <t>▪  In any ecosystem, organisms and populations with similar requirements for food, water, oxygen, or other resources may compete with each other for limited resources, access to which consequently constrains their growth and reproduction. (MS-LS2-1)</t>
    </r>
  </si>
  <si>
    <r>
      <rPr>
        <b/>
        <sz val="11"/>
        <color theme="1"/>
        <rFont val="Arial"/>
        <family val="2"/>
      </rPr>
      <t>LS2.A: Interdependent Relationships in Ecosystems</t>
    </r>
    <r>
      <rPr>
        <sz val="11"/>
        <color theme="1"/>
        <rFont val="Arial"/>
        <family val="2"/>
      </rPr>
      <t xml:space="preserve">
▪  Growth of organisms and population increases are limited by access to resources. (MS-LS2-1)</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</si>
  <si>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provide evidence for phenomena. (MS-LS2-1)</t>
    </r>
  </si>
  <si>
    <r>
      <rPr>
        <b/>
        <sz val="11"/>
        <color theme="1"/>
        <rFont val="Arial"/>
        <family val="2"/>
      </rPr>
      <t>Cause and Effect</t>
    </r>
    <r>
      <rPr>
        <sz val="11"/>
        <color theme="1"/>
        <rFont val="Arial"/>
        <family val="2"/>
      </rPr>
      <t xml:space="preserve">
▪  Cause and effect relationships may be used to predict phenomena in natural or designed systems. (MS-LS2-1)</t>
    </r>
  </si>
  <si>
    <t>MS-LS2-2:  Construct an explanation that predicts patterns of interactions among organisms across multiple ecosystems.</t>
  </si>
  <si>
    <r>
      <rPr>
        <b/>
        <sz val="11"/>
        <color theme="1"/>
        <rFont val="Arial"/>
        <family val="2"/>
      </rPr>
      <t>LS2.A: Interdependent Relationships in Ecosystems</t>
    </r>
    <r>
      <rPr>
        <sz val="11"/>
        <color theme="1"/>
        <rFont val="Arial"/>
        <family val="2"/>
      </rPr>
      <t xml:space="preserve">
▪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 (MS-LS2-2)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</si>
  <si>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an explanation that includes qualitative or quantitative relationships between variables that predict phenomena. (MS-LS2-2)</t>
    </r>
  </si>
  <si>
    <r>
      <rPr>
        <b/>
        <sz val="11"/>
        <color theme="1"/>
        <rFont val="Arial"/>
        <family val="2"/>
      </rPr>
      <t>Patterns</t>
    </r>
    <r>
      <rPr>
        <sz val="11"/>
        <color theme="1"/>
        <rFont val="Arial"/>
        <family val="2"/>
      </rPr>
      <t xml:space="preserve">
▪  Patterns can be used to identify cause and effect relationships. (MS-LS2-2)</t>
    </r>
  </si>
  <si>
    <t>ESS1.B</t>
  </si>
  <si>
    <t>MS-ESS1-1: Develop and use a model of the Earth-sun-moon system to describe the cyclic patterns of lunar phases, eclipses of the sun and moon, and seasons.</t>
  </si>
  <si>
    <r>
      <t xml:space="preserve">ESS1.A: The Universe and Its Stars
</t>
    </r>
    <r>
      <rPr>
        <sz val="11"/>
        <color theme="1"/>
        <rFont val="Arial"/>
        <family val="2"/>
      </rPr>
      <t>▪  Patterns of the apparent motion of the sun, the moon, and stars in the sky can be observed, described, predicted, and explained with models. (MS-ESS1-1)</t>
    </r>
  </si>
  <si>
    <r>
      <t xml:space="preserve">ESS1.B: Earth and the Solar System
</t>
    </r>
    <r>
      <rPr>
        <sz val="11"/>
        <color theme="1"/>
        <rFont val="Arial"/>
        <family val="2"/>
      </rPr>
      <t>▪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 (MS-ESS1-1)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</si>
  <si>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(MS-ESS1-1)</t>
    </r>
  </si>
  <si>
    <r>
      <rPr>
        <b/>
        <sz val="11"/>
        <color theme="1"/>
        <rFont val="Arial"/>
        <family val="2"/>
      </rPr>
      <t>Patterns</t>
    </r>
    <r>
      <rPr>
        <sz val="11"/>
        <color theme="1"/>
        <rFont val="Arial"/>
        <family val="2"/>
      </rPr>
      <t xml:space="preserve">
▪  Patterns can be used to identify cause and effect relationships. (MS-ESS1-1)</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</si>
  <si>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(MS-ESS1-1)</t>
    </r>
  </si>
  <si>
    <t>MS-ESS1-2: Develop and use a model to describe the role of gravity in the motions within galaxies and the solar system.</t>
  </si>
  <si>
    <r>
      <rPr>
        <b/>
        <sz val="11"/>
        <color theme="1"/>
        <rFont val="Arial"/>
        <family val="2"/>
      </rPr>
      <t>ESS1.A: The Universe and Its Stars</t>
    </r>
    <r>
      <rPr>
        <sz val="11"/>
        <color theme="1"/>
        <rFont val="Arial"/>
        <family val="2"/>
      </rPr>
      <t xml:space="preserve">
▪  Earth and its solar system are part of the Milky Way galaxy, which is one of many galaxies in the universe. (MS-ESS1-2)</t>
    </r>
  </si>
  <si>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(MS-ESS1-2)</t>
    </r>
  </si>
  <si>
    <r>
      <rPr>
        <b/>
        <sz val="11"/>
        <color theme="1"/>
        <rFont val="Arial"/>
        <family val="2"/>
      </rPr>
      <t>ESS1.B: Earth and the Solar System</t>
    </r>
    <r>
      <rPr>
        <sz val="11"/>
        <color theme="1"/>
        <rFont val="Arial"/>
        <family val="2"/>
      </rPr>
      <t xml:space="preserve">
▪  The solar system appears to have formed from a disk of dust and gas, drawn together by gravity. (MS-ESS1-2)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</si>
  <si>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(MS-ESS1-2)</t>
    </r>
  </si>
  <si>
    <r>
      <rPr>
        <b/>
        <sz val="11"/>
        <color theme="1"/>
        <rFont val="Arial"/>
        <family val="2"/>
      </rPr>
      <t>Systems and System Models</t>
    </r>
    <r>
      <rPr>
        <sz val="11"/>
        <color theme="1"/>
        <rFont val="Arial"/>
        <family val="2"/>
      </rPr>
      <t xml:space="preserve">
▪  Models can be used to represent systems and their interactions. (MS-ESS1-2)</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</si>
  <si>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(MS-ESS1-2)</t>
    </r>
  </si>
  <si>
    <t>MS-ESS1-3: Analyze and interpret data to determine scale properties of objects in the solar system.</t>
  </si>
  <si>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(MS-ESS1-3)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</si>
  <si>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(MS-ESS1-3)</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</si>
  <si>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(MS-ESS1-3)</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</si>
  <si>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 ESS1-3)</t>
    </r>
  </si>
  <si>
    <t>ESS2.B</t>
  </si>
  <si>
    <t xml:space="preserve">MS-ESS2-3: Analyze and interpret data on the distribution of fossils and rocks, continental shapes, and seafloor structures to provide evidence of the past plate motions. </t>
  </si>
  <si>
    <r>
      <rPr>
        <b/>
        <sz val="11"/>
        <color theme="1"/>
        <rFont val="Arial"/>
        <family val="2"/>
      </rPr>
      <t>ESS1.C: The History of Planet Earth</t>
    </r>
    <r>
      <rPr>
        <sz val="11"/>
        <color theme="1"/>
        <rFont val="Arial"/>
        <family val="2"/>
      </rPr>
      <t xml:space="preserve">
▪  Tectonic processes continually generate new ocean sea floor at ridges and destroy old sea floor at trenches. (HS.ESS1.C GBE) (secondary to MS-ESS2-3)</t>
    </r>
  </si>
  <si>
    <r>
      <rPr>
        <b/>
        <sz val="11"/>
        <color theme="1"/>
        <rFont val="Arial"/>
        <family val="2"/>
      </rPr>
      <t>ESS2.B: Plate Tectonics and Large-Scale System Interactions</t>
    </r>
    <r>
      <rPr>
        <sz val="11"/>
        <color theme="1"/>
        <rFont val="Arial"/>
        <family val="2"/>
      </rPr>
      <t xml:space="preserve">
▪  Maps of ancient land and water patterns, based on investigations of
rocks and fossils, make clear how Earth’s plates have moved great
distances, collided, and spread apart. (MS-ESS2-3)</t>
    </r>
  </si>
  <si>
    <r>
      <rPr>
        <b/>
        <sz val="11"/>
        <color theme="1"/>
        <rFont val="Arial"/>
        <family val="2"/>
      </rPr>
      <t>Analyzing and Interpreting Data</t>
    </r>
    <r>
      <rPr>
        <sz val="11"/>
        <color theme="1"/>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provide evidence for phenomena. (MS-ESS2-3)</t>
    </r>
  </si>
  <si>
    <r>
      <rPr>
        <b/>
        <sz val="11"/>
        <color theme="1"/>
        <rFont val="Arial"/>
        <family val="2"/>
      </rPr>
      <t>Scientific Knowledge is Open to Revision in Light of New Evidence</t>
    </r>
    <r>
      <rPr>
        <sz val="11"/>
        <color theme="1"/>
        <rFont val="Arial"/>
        <family val="2"/>
      </rPr>
      <t xml:space="preserve">
▪  Science findings are frequently revised and/or reinterpreted based on new evidence. (MS-ESS2-3)</t>
    </r>
  </si>
  <si>
    <r>
      <rPr>
        <b/>
        <sz val="11"/>
        <color theme="1"/>
        <rFont val="Arial"/>
        <family val="2"/>
      </rPr>
      <t>Patterns</t>
    </r>
    <r>
      <rPr>
        <sz val="11"/>
        <color theme="1"/>
        <rFont val="Arial"/>
        <family val="2"/>
      </rPr>
      <t xml:space="preserve">
▪  Patterns in rates of change and other numerical relationships can provide information about natural systems. (MS-ESS2-3)</t>
    </r>
  </si>
  <si>
    <t>ESS2.C</t>
  </si>
  <si>
    <t>MS-ESS2-2: Construct an explanation based on evidence for how geoscience processes have changed Earth’s surface at varying time and spatial scales.</t>
  </si>
  <si>
    <r>
      <rPr>
        <b/>
        <sz val="11"/>
        <color theme="1"/>
        <rFont val="Arial"/>
        <family val="2"/>
      </rPr>
      <t>ESS2.A: Earth’s Materials and Systems</t>
    </r>
    <r>
      <rPr>
        <sz val="11"/>
        <color theme="1"/>
        <rFont val="Arial"/>
        <family val="2"/>
      </rPr>
      <t xml:space="preserve">
▪  The planet’s systems interact over scales that range from microscopic to global in size, and they operate over fractions of a second to billions of years. These interactions have shaped Earth’s history and will determine its future. (MS-ESS2-2)</t>
    </r>
  </si>
  <si>
    <r>
      <rPr>
        <b/>
        <sz val="11"/>
        <color theme="1"/>
        <rFont val="Arial"/>
        <family val="2"/>
      </rPr>
      <t>ESS2.C: The Roles of Water in Earth’s Surface Processes</t>
    </r>
    <r>
      <rPr>
        <sz val="11"/>
        <color theme="1"/>
        <rFont val="Arial"/>
        <family val="2"/>
      </rPr>
      <t xml:space="preserve">
▪  Water’s movements—both on the land and underground—cause weathering and erosion, which change the land’s surface features and create underground formations. (MS-ESS2-2)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</si>
  <si>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future.(MS-ESS2-2)</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</si>
  <si>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(MS-ESS2-2)</t>
    </r>
  </si>
  <si>
    <t>MS-ESS2-4: Develop a model to describe the cycling of water through Earth’s systems driven by energy from the sun and the force of gravity.</t>
  </si>
  <si>
    <r>
      <rPr>
        <b/>
        <sz val="11"/>
        <color theme="1"/>
        <rFont val="Arial"/>
        <family val="2"/>
      </rPr>
      <t>ESS2.C: The Roles of Water in Earth’s Surface Processes</t>
    </r>
    <r>
      <rPr>
        <sz val="11"/>
        <color theme="1"/>
        <rFont val="Arial"/>
        <family val="2"/>
      </rPr>
      <t xml:space="preserve">
▪  Water continually cycles among land, ocean, and atmosphere via transpiration, evaporation, condensation and crystallization, and precipitation, as well as downhill flows on land. (MS-ESS2-4)</t>
    </r>
  </si>
  <si>
    <r>
      <rPr>
        <b/>
        <sz val="11"/>
        <color theme="1"/>
        <rFont val="Arial"/>
        <family val="2"/>
      </rPr>
      <t>ESS2.C: The Roles of Water in Earth’s Surface Processes</t>
    </r>
    <r>
      <rPr>
        <sz val="11"/>
        <color theme="1"/>
        <rFont val="Arial"/>
        <family val="2"/>
      </rPr>
      <t xml:space="preserve">
▪  Global movements of water and its changes in form are propelled by sunlight and gravity. (MS-ESS2-4)</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</si>
  <si>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unobservable mechanisms. (MS-ESS2-4)</t>
    </r>
  </si>
  <si>
    <r>
      <rPr>
        <b/>
        <sz val="11"/>
        <color theme="1"/>
        <rFont val="Arial"/>
        <family val="2"/>
      </rPr>
      <t>Energy and Matter</t>
    </r>
    <r>
      <rPr>
        <sz val="11"/>
        <color theme="1"/>
        <rFont val="Arial"/>
        <family val="2"/>
      </rPr>
      <t xml:space="preserve">
▪  Within a natural or designed system, the transfer of energy drives the motion and/or cycling of matter. (MS-ESS2-4)</t>
    </r>
  </si>
  <si>
    <t>MS-ESS2-5: Collect data to provide evidence for how the motions and complex interactions of air masses results in changes in weather conditions.</t>
  </si>
  <si>
    <r>
      <rPr>
        <b/>
        <sz val="11"/>
        <color theme="1"/>
        <rFont val="Arial"/>
        <family val="2"/>
      </rPr>
      <t>ESS2.C: The Roles of Water in Earth’s Surface Processes</t>
    </r>
    <r>
      <rPr>
        <sz val="11"/>
        <color theme="1"/>
        <rFont val="Arial"/>
        <family val="2"/>
      </rPr>
      <t xml:space="preserve">
▪  The complex patterns of the changes and the movement of water in the atmosphere, determined by winds, landforms, and ocean temperatures and currents, are major determinants of local weather patterns. (MS-ESS2-5)</t>
    </r>
  </si>
  <si>
    <r>
      <rPr>
        <b/>
        <sz val="11"/>
        <color theme="1"/>
        <rFont val="Arial"/>
        <family val="2"/>
      </rPr>
      <t>ESS2.D: Weather and Climate</t>
    </r>
    <r>
      <rPr>
        <sz val="11"/>
        <color theme="1"/>
        <rFont val="Arial"/>
        <family val="2"/>
      </rPr>
      <t xml:space="preserve">
▪  Because these patterns are so complex, weather can only be predicted probabilistically. (MS-ESS2-5)</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</si>
  <si>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6-8 builds on K-5 experiences and progresses to include investigations that use multiple variables and provide evidence to support explanations or solutions.</t>
    </r>
    <r>
      <rPr>
        <sz val="11"/>
        <color theme="1"/>
        <rFont val="Arial"/>
        <family val="2"/>
      </rPr>
      <t xml:space="preserve">
▪  Collect data to produce data to serve as the basis for evidence to answer scientific questions or test design solutions under a range of conditions. (MS-ESS2-5)</t>
    </r>
  </si>
  <si>
    <r>
      <rPr>
        <b/>
        <sz val="11"/>
        <color theme="1"/>
        <rFont val="Arial"/>
        <family val="2"/>
      </rPr>
      <t>Cause and Effect</t>
    </r>
    <r>
      <rPr>
        <sz val="11"/>
        <color theme="1"/>
        <rFont val="Arial"/>
        <family val="2"/>
      </rPr>
      <t xml:space="preserve">
▪  Cause and effect relationships may be used to predict phenomena in natural or designed systems. (MS-ESS2-5)</t>
    </r>
  </si>
  <si>
    <t>MS-ESS2-6: Develop and use a model to describe how unequal heating and rotation of the Earth cause patterns of atmospheric and oceanic circulation that determine</t>
  </si>
  <si>
    <t>regional climates.</t>
  </si>
  <si>
    <r>
      <rPr>
        <b/>
        <sz val="11"/>
        <color theme="1"/>
        <rFont val="Arial"/>
        <family val="2"/>
      </rPr>
      <t>ESS2.C: The Roles of Water in Earth’s Surface Processes</t>
    </r>
    <r>
      <rPr>
        <sz val="11"/>
        <color theme="1"/>
        <rFont val="Arial"/>
        <family val="2"/>
      </rPr>
      <t xml:space="preserve">
▪  Variations in density due to variations in temperature and salinity drive a global pattern of interconnected ocean currents. (MS-ESS2-6)</t>
    </r>
  </si>
  <si>
    <r>
      <rPr>
        <b/>
        <sz val="11"/>
        <color theme="1"/>
        <rFont val="Arial"/>
        <family val="2"/>
      </rPr>
      <t>ESS2.D: Weather and Climate</t>
    </r>
    <r>
      <rPr>
        <sz val="11"/>
        <color theme="1"/>
        <rFont val="Arial"/>
        <family val="2"/>
      </rPr>
      <t xml:space="preserve">
▪  Weather and climate are influenced by interactions involving sunlight, the ocean, the atmosphere, ice, landforms, and living things. These interactions vary with latitude, altitude, and local and regional geography, all of which can affect oceanic and atmospheric flow patterns. (MS-ESS2-6)</t>
    </r>
  </si>
  <si>
    <r>
      <rPr>
        <b/>
        <sz val="11"/>
        <color theme="1"/>
        <rFont val="Arial"/>
        <family val="2"/>
      </rPr>
      <t>ESS2.D: Weather and Climate</t>
    </r>
    <r>
      <rPr>
        <sz val="11"/>
        <color theme="1"/>
        <rFont val="Arial"/>
        <family val="2"/>
      </rPr>
      <t xml:space="preserve">
▪  The ocean exerts a major influence on weather and climate by absorbing energy from the sun, releasing it over time, and globally redistributing it through ocean currents. (MS-ESS2-6)</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</si>
  <si>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  Develop and use a model to describe phenomena. (MS- ESS2-6)</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</si>
  <si>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matter, and information flows within systems. (MS-ESS2-6)</t>
    </r>
  </si>
  <si>
    <t>MS-ESS3-1: Construct a scientific explanation based on evidence for how the uneven distributions of Earth’s mineral, energy, and groundwater resources are the result</t>
  </si>
  <si>
    <t>of past and current geoscience processes.</t>
  </si>
  <si>
    <r>
      <rPr>
        <b/>
        <sz val="11"/>
        <color theme="1"/>
        <rFont val="Arial"/>
        <family val="2"/>
      </rPr>
      <t>ESS3.A: Natural Resources</t>
    </r>
    <r>
      <rPr>
        <sz val="11"/>
        <color theme="1"/>
        <rFont val="Arial"/>
        <family val="2"/>
      </rPr>
      <t xml:space="preserve">
▪  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 (MS-ESS3-1)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</si>
  <si>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(MS-ESS3-1)</t>
    </r>
  </si>
  <si>
    <r>
      <rPr>
        <b/>
        <sz val="11"/>
        <color theme="1"/>
        <rFont val="Arial"/>
        <family val="2"/>
      </rPr>
      <t>Cause and Effect</t>
    </r>
    <r>
      <rPr>
        <sz val="11"/>
        <color theme="1"/>
        <rFont val="Arial"/>
        <family val="2"/>
      </rPr>
      <t xml:space="preserve">
▪  Cause and effect relationships may be used to predict phenomena in natural or
designed systems. (MS-ESS3-1)</t>
    </r>
  </si>
  <si>
    <r>
      <rPr>
        <b/>
        <sz val="11"/>
        <color theme="1"/>
        <rFont val="Arial"/>
        <family val="2"/>
      </rPr>
      <t>Influence of Science, Engineering, and Technology on Society and the Natural World</t>
    </r>
    <r>
      <rPr>
        <sz val="11"/>
        <color theme="1"/>
        <rFont val="Arial"/>
        <family val="2"/>
      </rPr>
      <t xml:space="preserve">
▪  All human activity draws on natural resources and has both short and long-
term consequences, positive as well as negative, for the health of people and the natural environment. (MS-ESS3-1)</t>
    </r>
  </si>
  <si>
    <t xml:space="preserve">ESS3.A </t>
  </si>
  <si>
    <t>ETS1.A</t>
  </si>
  <si>
    <t>ETS1.B</t>
  </si>
  <si>
    <t>ETS1.B &amp; ETS1.C</t>
  </si>
  <si>
    <t>FORM F.8A Citation Alignment and Scoring Rubric -                                                                              2018 Integrated Science Course 1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</si>
</sst>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diagonal/>
    </border>
    <border>
      <left/>
      <right style="thin">
        <color auto="1"/>
      </right>
      <top/>
      <bottom style="medium">
        <color indexed="64"/>
      </bottom>
      <diagonal/>
    </border>
    <border>
      <left/>
      <right/>
      <top style="thin">
        <color indexed="64"/>
      </top>
      <bottom/>
      <diagonal/>
    </border>
    <border>
      <left style="medium">
        <color auto="1"/>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diagonal/>
    </border>
    <border>
      <left style="medium">
        <color auto="1"/>
      </left>
      <right style="medium">
        <color auto="1"/>
      </right>
      <top style="thin">
        <color indexed="64"/>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78">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9" fillId="5" borderId="9"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34"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14" fillId="0" borderId="29"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7" borderId="38" xfId="0" applyFont="1" applyFill="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45" xfId="0" applyFont="1" applyFill="1" applyBorder="1" applyAlignment="1" applyProtection="1">
      <alignment horizontal="center" vertical="center"/>
    </xf>
    <xf numFmtId="0" fontId="14" fillId="0" borderId="45"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9" fillId="11" borderId="9"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9" fillId="11" borderId="41" xfId="0" applyFont="1" applyFill="1" applyBorder="1" applyAlignment="1" applyProtection="1">
      <alignment horizontal="center" vertical="center" wrapText="1"/>
      <protection locked="0"/>
    </xf>
    <xf numFmtId="0" fontId="10" fillId="10" borderId="1" xfId="0" applyFont="1" applyFill="1" applyBorder="1" applyAlignment="1" applyProtection="1">
      <alignment vertical="center" wrapText="1"/>
    </xf>
    <xf numFmtId="0" fontId="9" fillId="10" borderId="1" xfId="0" applyFont="1" applyFill="1" applyBorder="1" applyAlignment="1" applyProtection="1">
      <alignment horizontal="center" vertical="center" wrapText="1"/>
      <protection locked="0"/>
    </xf>
    <xf numFmtId="0" fontId="20" fillId="12" borderId="30" xfId="0" applyFont="1" applyFill="1" applyBorder="1" applyAlignment="1" applyProtection="1">
      <alignment horizontal="left" vertical="center"/>
    </xf>
    <xf numFmtId="0" fontId="10" fillId="11" borderId="1" xfId="0" applyFont="1" applyFill="1" applyBorder="1" applyAlignment="1" applyProtection="1">
      <alignment vertical="center" wrapText="1"/>
    </xf>
    <xf numFmtId="0" fontId="9" fillId="11" borderId="2" xfId="0" applyFont="1" applyFill="1" applyBorder="1" applyAlignment="1" applyProtection="1">
      <alignment horizontal="center" vertical="center" wrapText="1"/>
      <protection locked="0"/>
    </xf>
    <xf numFmtId="0" fontId="9" fillId="11" borderId="1" xfId="0" applyFont="1" applyFill="1" applyBorder="1" applyAlignment="1" applyProtection="1">
      <alignment horizontal="center" vertical="center" wrapText="1"/>
      <protection locked="0"/>
    </xf>
    <xf numFmtId="0" fontId="9" fillId="11" borderId="33" xfId="0" applyFont="1" applyFill="1" applyBorder="1" applyAlignment="1" applyProtection="1">
      <alignment horizontal="center" vertical="center" wrapText="1"/>
      <protection locked="0"/>
    </xf>
    <xf numFmtId="0" fontId="10" fillId="10" borderId="34" xfId="0" applyFont="1" applyFill="1" applyBorder="1" applyAlignment="1" applyProtection="1">
      <alignment vertical="center" wrapText="1"/>
    </xf>
    <xf numFmtId="0" fontId="9" fillId="10" borderId="11" xfId="0" applyFont="1" applyFill="1" applyBorder="1" applyAlignment="1" applyProtection="1">
      <alignment horizontal="center" vertical="center" wrapText="1"/>
      <protection locked="0"/>
    </xf>
    <xf numFmtId="0" fontId="9" fillId="10" borderId="34" xfId="0" applyFont="1" applyFill="1" applyBorder="1" applyAlignment="1" applyProtection="1">
      <alignment horizontal="center" vertical="center" wrapText="1"/>
      <protection locked="0"/>
    </xf>
    <xf numFmtId="0" fontId="10" fillId="5" borderId="34"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8" fillId="6" borderId="18" xfId="0" applyFont="1" applyFill="1" applyBorder="1" applyAlignment="1" applyProtection="1">
      <alignment horizontal="left" vertical="center"/>
    </xf>
    <xf numFmtId="0" fontId="0" fillId="7" borderId="18"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9" fillId="11" borderId="12" xfId="0" applyFont="1" applyFill="1" applyBorder="1" applyAlignment="1" applyProtection="1">
      <alignment horizontal="center" vertical="center" wrapText="1"/>
      <protection locked="0"/>
    </xf>
    <xf numFmtId="0" fontId="9" fillId="11" borderId="4" xfId="0" applyFont="1" applyFill="1" applyBorder="1" applyAlignment="1" applyProtection="1">
      <alignment horizontal="center" vertical="center" wrapText="1"/>
      <protection locked="0"/>
    </xf>
    <xf numFmtId="0" fontId="9" fillId="10"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0" fillId="11" borderId="4" xfId="0" applyFont="1" applyFill="1" applyBorder="1" applyAlignment="1" applyProtection="1">
      <alignment horizontal="left" vertical="center"/>
      <protection locked="0"/>
    </xf>
    <xf numFmtId="0" fontId="10" fillId="11" borderId="1" xfId="0" applyFont="1" applyFill="1" applyBorder="1" applyAlignment="1" applyProtection="1">
      <alignment horizontal="left" vertical="center"/>
      <protection locked="0"/>
    </xf>
    <xf numFmtId="0" fontId="9" fillId="11" borderId="3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vertical="center" wrapText="1"/>
    </xf>
    <xf numFmtId="0" fontId="9" fillId="10" borderId="12" xfId="0" applyFont="1" applyFill="1" applyBorder="1" applyAlignment="1" applyProtection="1">
      <alignment horizontal="center" vertical="center" wrapText="1"/>
      <protection locked="0"/>
    </xf>
    <xf numFmtId="0" fontId="20" fillId="12" borderId="18" xfId="0" applyFont="1" applyFill="1" applyBorder="1" applyAlignment="1" applyProtection="1">
      <alignment horizontal="left" vertical="center"/>
    </xf>
    <xf numFmtId="0" fontId="8" fillId="6" borderId="25" xfId="0" applyFont="1" applyFill="1" applyBorder="1" applyAlignment="1" applyProtection="1">
      <alignment horizontal="left" vertical="center"/>
    </xf>
    <xf numFmtId="0" fontId="8" fillId="6" borderId="19"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4"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4"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4"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4"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9" xfId="0" applyFont="1" applyFill="1" applyBorder="1" applyAlignment="1">
      <alignment horizontal="center" vertical="center"/>
    </xf>
    <xf numFmtId="0" fontId="14" fillId="14" borderId="31"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4" xfId="0" applyFont="1" applyFill="1" applyBorder="1" applyAlignment="1">
      <alignment vertical="center" wrapText="1"/>
    </xf>
    <xf numFmtId="0" fontId="14" fillId="14" borderId="29"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4" xfId="0" applyFont="1" applyFill="1" applyBorder="1" applyAlignment="1" applyProtection="1">
      <alignment vertical="center" wrapText="1"/>
      <protection locked="0"/>
    </xf>
    <xf numFmtId="0" fontId="8" fillId="4" borderId="5" xfId="0" applyFont="1" applyFill="1" applyBorder="1" applyAlignment="1">
      <alignment horizontal="center"/>
    </xf>
    <xf numFmtId="0" fontId="8" fillId="2" borderId="37" xfId="0" applyFont="1" applyFill="1" applyBorder="1" applyAlignment="1">
      <alignment horizontal="center"/>
    </xf>
    <xf numFmtId="0" fontId="8" fillId="7" borderId="15" xfId="0" applyFont="1" applyFill="1" applyBorder="1"/>
    <xf numFmtId="0" fontId="8" fillId="7" borderId="22" xfId="0" applyFont="1" applyFill="1" applyBorder="1" applyAlignment="1">
      <alignment horizontal="center" vertical="center"/>
    </xf>
    <xf numFmtId="0" fontId="27" fillId="13" borderId="18" xfId="0" applyFont="1" applyFill="1" applyBorder="1" applyAlignment="1">
      <alignment horizontal="left" vertical="center"/>
    </xf>
    <xf numFmtId="0" fontId="27" fillId="13" borderId="20"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8" xfId="0" applyFont="1" applyFill="1" applyBorder="1" applyAlignment="1">
      <alignment horizontal="center" vertical="center"/>
    </xf>
    <xf numFmtId="0" fontId="9" fillId="10" borderId="1" xfId="0" applyFont="1" applyFill="1" applyBorder="1" applyAlignment="1" applyProtection="1">
      <alignment horizontal="center" vertical="center"/>
      <protection locked="0"/>
    </xf>
    <xf numFmtId="0" fontId="10" fillId="10" borderId="4" xfId="0" applyFont="1" applyFill="1" applyBorder="1" applyAlignment="1" applyProtection="1">
      <alignment vertical="center" wrapText="1"/>
    </xf>
    <xf numFmtId="0" fontId="20" fillId="6" borderId="25"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8" fillId="6" borderId="24" xfId="0" applyFont="1" applyFill="1" applyBorder="1" applyAlignment="1" applyProtection="1">
      <alignment horizontal="left" vertical="center"/>
    </xf>
    <xf numFmtId="0" fontId="8" fillId="6" borderId="21" xfId="0" applyFont="1" applyFill="1" applyBorder="1" applyAlignment="1" applyProtection="1">
      <alignment horizontal="left" vertical="center"/>
    </xf>
    <xf numFmtId="0" fontId="20" fillId="6" borderId="15"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9" fillId="0" borderId="1" xfId="0" applyFont="1" applyFill="1" applyBorder="1" applyAlignment="1" applyProtection="1">
      <alignment horizontal="center" vertical="center" wrapText="1"/>
      <protection locked="0"/>
    </xf>
    <xf numFmtId="0" fontId="10" fillId="0" borderId="34" xfId="0" applyFont="1" applyFill="1" applyBorder="1" applyAlignment="1" applyProtection="1">
      <alignment vertical="center" wrapText="1"/>
    </xf>
    <xf numFmtId="0" fontId="9" fillId="0" borderId="34"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10" fillId="11" borderId="33" xfId="0" applyFont="1" applyFill="1" applyBorder="1" applyAlignment="1" applyProtection="1">
      <alignment horizontal="left" vertical="center"/>
      <protection locked="0"/>
    </xf>
    <xf numFmtId="0" fontId="9" fillId="11" borderId="42" xfId="0" applyFont="1" applyFill="1" applyBorder="1" applyAlignment="1" applyProtection="1">
      <alignment horizontal="center" vertical="center" wrapText="1"/>
      <protection locked="0"/>
    </xf>
    <xf numFmtId="0" fontId="10" fillId="11" borderId="33" xfId="0" applyFont="1" applyFill="1" applyBorder="1" applyAlignment="1" applyProtection="1">
      <alignment horizontal="center" vertical="center" wrapText="1"/>
      <protection locked="0"/>
    </xf>
    <xf numFmtId="0" fontId="14" fillId="6" borderId="19" xfId="0" applyFont="1" applyFill="1" applyBorder="1" applyAlignment="1" applyProtection="1">
      <alignment horizontal="center" vertical="center"/>
    </xf>
    <xf numFmtId="0" fontId="20" fillId="6" borderId="19"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46" xfId="0" applyFont="1" applyBorder="1" applyAlignment="1" applyProtection="1">
      <alignment horizontal="center" vertical="center"/>
    </xf>
    <xf numFmtId="0" fontId="10" fillId="5" borderId="47" xfId="0" applyFont="1" applyFill="1" applyBorder="1" applyAlignment="1" applyProtection="1">
      <alignment vertical="center" wrapText="1"/>
    </xf>
    <xf numFmtId="0" fontId="9" fillId="5" borderId="47" xfId="0" applyFont="1" applyFill="1" applyBorder="1" applyAlignment="1" applyProtection="1">
      <alignment horizontal="center" vertical="center" wrapText="1"/>
      <protection locked="0"/>
    </xf>
    <xf numFmtId="0" fontId="8" fillId="7" borderId="38"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6" xfId="0" applyFont="1" applyFill="1" applyBorder="1" applyAlignment="1">
      <alignment horizontal="center" vertical="center"/>
    </xf>
    <xf numFmtId="0" fontId="10" fillId="0" borderId="47" xfId="0" applyFont="1" applyFill="1" applyBorder="1" applyAlignment="1">
      <alignment vertical="center" wrapText="1"/>
    </xf>
    <xf numFmtId="0" fontId="9" fillId="0" borderId="50" xfId="0" applyFont="1" applyFill="1" applyBorder="1" applyAlignment="1" applyProtection="1">
      <alignment vertical="center" wrapText="1"/>
      <protection locked="0"/>
    </xf>
    <xf numFmtId="0" fontId="9" fillId="0" borderId="47" xfId="0" applyFont="1" applyFill="1" applyBorder="1" applyAlignment="1" applyProtection="1">
      <alignment vertical="center" wrapText="1"/>
      <protection locked="0"/>
    </xf>
    <xf numFmtId="0" fontId="0" fillId="7" borderId="18" xfId="0" applyFill="1" applyBorder="1" applyAlignment="1">
      <alignment horizontal="center" vertical="top" wrapText="1"/>
    </xf>
    <xf numFmtId="0" fontId="9" fillId="11" borderId="13" xfId="0" applyFont="1" applyFill="1" applyBorder="1" applyAlignment="1" applyProtection="1">
      <alignment horizontal="center" vertical="center" wrapText="1"/>
      <protection locked="0"/>
    </xf>
    <xf numFmtId="0" fontId="10" fillId="11" borderId="13" xfId="0" applyFont="1" applyFill="1" applyBorder="1" applyAlignment="1" applyProtection="1">
      <alignment horizontal="left" vertical="center"/>
      <protection locked="0"/>
    </xf>
    <xf numFmtId="0" fontId="10" fillId="11" borderId="13" xfId="0" applyFont="1" applyFill="1" applyBorder="1" applyAlignment="1" applyProtection="1">
      <alignment horizontal="center" vertical="center" wrapText="1"/>
      <protection locked="0"/>
    </xf>
    <xf numFmtId="0" fontId="14" fillId="7" borderId="54" xfId="0" applyFont="1" applyFill="1" applyBorder="1" applyAlignment="1" applyProtection="1">
      <alignment horizontal="center" vertical="center"/>
    </xf>
    <xf numFmtId="0" fontId="14" fillId="7" borderId="55" xfId="0" applyFont="1" applyFill="1" applyBorder="1" applyAlignment="1" applyProtection="1">
      <alignment horizontal="center" vertical="center"/>
    </xf>
    <xf numFmtId="0" fontId="20" fillId="12" borderId="52" xfId="0" applyFont="1" applyFill="1" applyBorder="1" applyAlignment="1" applyProtection="1">
      <alignment horizontal="left"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8"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5"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21"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1"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6" xfId="0" applyFont="1" applyFill="1" applyBorder="1" applyAlignment="1" applyProtection="1">
      <alignment vertical="center" wrapText="1"/>
    </xf>
    <xf numFmtId="0" fontId="9" fillId="2" borderId="27" xfId="0" applyFont="1" applyFill="1" applyBorder="1" applyAlignment="1" applyProtection="1">
      <alignment vertical="center" wrapText="1"/>
    </xf>
    <xf numFmtId="0" fontId="9" fillId="2" borderId="35"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51"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0" fillId="11" borderId="3" xfId="0" applyFill="1" applyBorder="1" applyProtection="1">
      <protection locked="0"/>
    </xf>
    <xf numFmtId="0" fontId="8" fillId="7" borderId="28" xfId="0" applyFont="1" applyFill="1" applyBorder="1" applyAlignment="1" applyProtection="1">
      <alignment horizontal="center" vertical="center"/>
    </xf>
    <xf numFmtId="0" fontId="11" fillId="7" borderId="19" xfId="0" applyFont="1" applyFill="1" applyBorder="1" applyAlignment="1" applyProtection="1">
      <alignment horizontal="center" vertical="top" wrapText="1"/>
    </xf>
    <xf numFmtId="0" fontId="18" fillId="7" borderId="25" xfId="0" applyFont="1" applyFill="1" applyBorder="1" applyAlignment="1" applyProtection="1">
      <alignment horizontal="center" vertical="top" wrapText="1"/>
    </xf>
    <xf numFmtId="0" fontId="18" fillId="7" borderId="22" xfId="0" applyFont="1" applyFill="1" applyBorder="1" applyAlignment="1" applyProtection="1">
      <alignment horizontal="center" vertical="top" wrapText="1"/>
    </xf>
    <xf numFmtId="0" fontId="10" fillId="6" borderId="20"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5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33"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7" borderId="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6" borderId="20" xfId="0" applyFont="1" applyFill="1" applyBorder="1" applyAlignment="1" applyProtection="1">
      <alignment horizontal="left" vertical="center"/>
    </xf>
    <xf numFmtId="0" fontId="10" fillId="6" borderId="6" xfId="0" applyFont="1" applyFill="1" applyBorder="1" applyAlignment="1" applyProtection="1">
      <alignment horizontal="left" vertical="center"/>
    </xf>
    <xf numFmtId="0" fontId="10" fillId="4" borderId="53"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9" fillId="7" borderId="33"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34" xfId="0" applyFont="1" applyFill="1" applyBorder="1" applyAlignment="1" applyProtection="1">
      <alignment horizontal="center" vertical="center"/>
    </xf>
    <xf numFmtId="0" fontId="9" fillId="7" borderId="42"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0" fontId="10" fillId="12" borderId="20" xfId="0" applyFont="1" applyFill="1" applyBorder="1" applyAlignment="1" applyProtection="1">
      <alignment horizontal="left" vertical="center"/>
    </xf>
    <xf numFmtId="0" fontId="10" fillId="12" borderId="6" xfId="0" applyFont="1" applyFill="1" applyBorder="1" applyAlignment="1" applyProtection="1">
      <alignment horizontal="left" vertical="center"/>
    </xf>
    <xf numFmtId="0" fontId="10" fillId="2" borderId="32" xfId="0" applyFont="1" applyFill="1" applyBorder="1" applyAlignment="1" applyProtection="1">
      <alignment horizontal="center" vertical="center" wrapText="1"/>
    </xf>
    <xf numFmtId="0" fontId="9" fillId="7" borderId="13"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9" fillId="7" borderId="34"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6" borderId="24" xfId="0" applyFont="1" applyFill="1" applyBorder="1" applyAlignment="1" applyProtection="1">
      <alignment horizontal="left" vertical="center"/>
    </xf>
    <xf numFmtId="0" fontId="10" fillId="6" borderId="26" xfId="0" applyFont="1" applyFill="1" applyBorder="1" applyAlignment="1" applyProtection="1">
      <alignment horizontal="left" vertical="center"/>
    </xf>
    <xf numFmtId="0" fontId="10" fillId="6" borderId="21" xfId="0" applyFont="1" applyFill="1" applyBorder="1" applyAlignment="1" applyProtection="1">
      <alignment horizontal="left" vertical="center"/>
    </xf>
    <xf numFmtId="0" fontId="10" fillId="6" borderId="7" xfId="0" applyFont="1" applyFill="1" applyBorder="1" applyAlignment="1" applyProtection="1">
      <alignment horizontal="left" vertical="center"/>
    </xf>
    <xf numFmtId="0" fontId="9" fillId="7" borderId="41" xfId="0"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12" borderId="24" xfId="0" applyFont="1" applyFill="1" applyBorder="1" applyAlignment="1" applyProtection="1">
      <alignment horizontal="left" vertical="center"/>
    </xf>
    <xf numFmtId="0" fontId="10" fillId="12" borderId="26" xfId="0" applyFont="1" applyFill="1" applyBorder="1" applyAlignment="1" applyProtection="1">
      <alignment horizontal="left" vertical="center"/>
    </xf>
    <xf numFmtId="0" fontId="9" fillId="4" borderId="15"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9" fillId="7" borderId="48"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0" fillId="0" borderId="22"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8" fillId="0" borderId="8" xfId="0" applyFont="1" applyBorder="1" applyAlignment="1" applyProtection="1">
      <alignment horizontal="center"/>
    </xf>
    <xf numFmtId="10" fontId="0" fillId="0" borderId="0" xfId="0" applyNumberFormat="1" applyBorder="1" applyAlignment="1" applyProtection="1">
      <alignment horizontal="center"/>
    </xf>
    <xf numFmtId="0" fontId="0" fillId="0" borderId="8" xfId="0" applyBorder="1" applyAlignment="1" applyProtection="1">
      <alignment horizontal="center"/>
    </xf>
    <xf numFmtId="2" fontId="0" fillId="0" borderId="0" xfId="0" applyNumberFormat="1" applyBorder="1" applyAlignment="1" applyProtection="1">
      <alignment horizontal="center"/>
    </xf>
    <xf numFmtId="0" fontId="9" fillId="6" borderId="20"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10" fillId="11" borderId="9" xfId="0" applyFont="1" applyFill="1" applyBorder="1" applyAlignment="1" applyProtection="1">
      <alignment vertical="center" wrapText="1"/>
    </xf>
    <xf numFmtId="0" fontId="9" fillId="11" borderId="9"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xf>
    <xf numFmtId="0" fontId="10" fillId="5" borderId="2" xfId="0" applyFont="1" applyFill="1" applyBorder="1" applyAlignment="1" applyProtection="1">
      <alignment vertical="center" wrapText="1"/>
    </xf>
    <xf numFmtId="0" fontId="9" fillId="5" borderId="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4" borderId="15" xfId="0" applyFont="1" applyFill="1" applyBorder="1" applyAlignment="1" applyProtection="1">
      <alignment horizontal="center" vertical="center"/>
    </xf>
    <xf numFmtId="0" fontId="9" fillId="2" borderId="32" xfId="0" applyFont="1" applyFill="1" applyBorder="1" applyAlignment="1" applyProtection="1">
      <alignment horizontal="left" vertical="top" wrapText="1"/>
    </xf>
    <xf numFmtId="0" fontId="9" fillId="10" borderId="11" xfId="0" applyFont="1" applyFill="1" applyBorder="1" applyAlignment="1" applyProtection="1">
      <alignment horizontal="left" vertical="top" wrapText="1"/>
      <protection locked="0"/>
    </xf>
    <xf numFmtId="0" fontId="9" fillId="10" borderId="34" xfId="0" applyFont="1" applyFill="1" applyBorder="1" applyAlignment="1" applyProtection="1">
      <alignment horizontal="left" vertical="top" wrapText="1"/>
      <protection locked="0"/>
    </xf>
    <xf numFmtId="0" fontId="9" fillId="7" borderId="34" xfId="0" applyFont="1" applyFill="1" applyBorder="1" applyAlignment="1" applyProtection="1">
      <alignment horizontal="left" vertical="top" wrapText="1"/>
    </xf>
    <xf numFmtId="0" fontId="10" fillId="6" borderId="20"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5" borderId="9"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7" borderId="3" xfId="0" applyFont="1" applyFill="1" applyBorder="1" applyAlignment="1" applyProtection="1">
      <alignment horizontal="left" vertical="top" wrapText="1"/>
    </xf>
    <xf numFmtId="0" fontId="9" fillId="10" borderId="12"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7" borderId="4" xfId="0" applyFont="1" applyFill="1" applyBorder="1" applyAlignment="1" applyProtection="1">
      <alignment horizontal="left" vertical="top" wrapText="1"/>
    </xf>
    <xf numFmtId="0" fontId="9" fillId="2" borderId="8"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10" fillId="4" borderId="53" xfId="0" applyFont="1" applyFill="1" applyBorder="1" applyAlignment="1" applyProtection="1">
      <alignment horizontal="center" vertical="center"/>
    </xf>
    <xf numFmtId="0" fontId="9" fillId="2" borderId="14" xfId="0" applyFont="1" applyFill="1" applyBorder="1" applyAlignment="1" applyProtection="1">
      <alignment horizontal="left" vertical="center"/>
    </xf>
    <xf numFmtId="0" fontId="9" fillId="11" borderId="1" xfId="0" applyFont="1" applyFill="1" applyBorder="1" applyAlignment="1" applyProtection="1">
      <alignment horizontal="left" vertical="top" wrapText="1"/>
      <protection locked="0"/>
    </xf>
    <xf numFmtId="0" fontId="9" fillId="2" borderId="32" xfId="0" applyFont="1" applyFill="1"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11" borderId="2" xfId="0" applyFont="1" applyFill="1" applyBorder="1" applyAlignment="1" applyProtection="1">
      <alignment horizontal="left" vertical="top" wrapText="1"/>
      <protection locked="0"/>
    </xf>
    <xf numFmtId="0" fontId="9" fillId="2" borderId="32" xfId="0" applyFont="1" applyFill="1" applyBorder="1" applyAlignment="1" applyProtection="1">
      <alignment horizontal="center" vertical="center" wrapText="1"/>
    </xf>
    <xf numFmtId="0" fontId="9" fillId="0" borderId="11" xfId="0" applyFont="1" applyFill="1" applyBorder="1" applyAlignment="1" applyProtection="1">
      <alignment horizontal="left" vertical="top" wrapText="1"/>
      <protection locked="0"/>
    </xf>
    <xf numFmtId="0" fontId="9" fillId="11" borderId="34" xfId="0" applyFont="1" applyFill="1" applyBorder="1" applyAlignment="1" applyProtection="1">
      <alignment horizontal="left" vertical="top" wrapText="1"/>
      <protection locked="0"/>
    </xf>
    <xf numFmtId="0" fontId="9" fillId="5" borderId="34" xfId="0" applyFont="1" applyFill="1" applyBorder="1" applyAlignment="1" applyProtection="1">
      <alignment horizontal="left" vertical="top" wrapText="1"/>
      <protection locked="0"/>
    </xf>
    <xf numFmtId="0" fontId="9" fillId="6" borderId="24" xfId="0" applyFont="1" applyFill="1" applyBorder="1" applyAlignment="1" applyProtection="1">
      <alignment horizontal="left" vertical="top" wrapText="1"/>
    </xf>
    <xf numFmtId="0" fontId="10" fillId="6" borderId="24" xfId="0" applyFont="1" applyFill="1" applyBorder="1" applyAlignment="1" applyProtection="1">
      <alignment horizontal="center" vertical="center"/>
    </xf>
    <xf numFmtId="0" fontId="9" fillId="6" borderId="26" xfId="0" applyFont="1" applyFill="1" applyBorder="1" applyAlignment="1" applyProtection="1">
      <alignment horizontal="left" vertical="center"/>
    </xf>
    <xf numFmtId="0" fontId="9" fillId="6" borderId="21" xfId="0" applyFont="1" applyFill="1" applyBorder="1" applyAlignment="1" applyProtection="1">
      <alignment horizontal="left" vertical="top" wrapText="1"/>
    </xf>
    <xf numFmtId="0" fontId="10" fillId="6" borderId="21" xfId="0" applyFont="1" applyFill="1" applyBorder="1" applyAlignment="1" applyProtection="1">
      <alignment horizontal="center" vertical="center"/>
    </xf>
    <xf numFmtId="0" fontId="9" fillId="6" borderId="7" xfId="0" applyFont="1" applyFill="1" applyBorder="1" applyAlignment="1" applyProtection="1">
      <alignment horizontal="left" vertical="center"/>
    </xf>
    <xf numFmtId="0" fontId="9" fillId="11" borderId="12"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8" fillId="2" borderId="29" xfId="0" applyFont="1" applyFill="1" applyBorder="1" applyAlignment="1" applyProtection="1">
      <alignment horizontal="center" vertical="center"/>
    </xf>
    <xf numFmtId="0" fontId="20" fillId="12" borderId="23" xfId="0" applyFont="1" applyFill="1" applyBorder="1" applyAlignment="1" applyProtection="1">
      <alignment vertical="center" wrapText="1"/>
    </xf>
    <xf numFmtId="0" fontId="15" fillId="5" borderId="34" xfId="0" applyFont="1" applyFill="1" applyBorder="1" applyAlignment="1" applyProtection="1">
      <alignment horizontal="center"/>
    </xf>
    <xf numFmtId="0" fontId="15" fillId="5" borderId="42" xfId="0" applyFont="1" applyFill="1" applyBorder="1" applyAlignment="1" applyProtection="1">
      <alignment horizontal="center"/>
    </xf>
    <xf numFmtId="0" fontId="15" fillId="2" borderId="35" xfId="0" applyFont="1" applyFill="1" applyBorder="1" applyAlignment="1" applyProtection="1">
      <alignment horizontal="center"/>
    </xf>
    <xf numFmtId="0" fontId="20" fillId="6" borderId="5" xfId="0" applyFont="1" applyFill="1" applyBorder="1" applyAlignment="1" applyProtection="1">
      <alignment horizontal="center" vertical="center"/>
    </xf>
    <xf numFmtId="0" fontId="18" fillId="7" borderId="44" xfId="0" applyFont="1" applyFill="1" applyBorder="1" applyAlignment="1" applyProtection="1">
      <alignment horizontal="center" vertical="top" wrapText="1"/>
    </xf>
    <xf numFmtId="0" fontId="0" fillId="0" borderId="0" xfId="0" applyFill="1" applyBorder="1" applyAlignment="1">
      <alignment vertical="center"/>
    </xf>
    <xf numFmtId="0" fontId="0" fillId="0" borderId="0" xfId="0" applyFill="1" applyBorder="1"/>
    <xf numFmtId="0" fontId="9" fillId="7" borderId="41"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9" fillId="5" borderId="9"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9" fillId="4" borderId="61"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4" borderId="63" xfId="0" applyFont="1" applyFill="1" applyBorder="1" applyAlignment="1" applyProtection="1">
      <alignment horizontal="center" vertical="center"/>
    </xf>
    <xf numFmtId="0" fontId="9" fillId="10" borderId="9"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9" fillId="4" borderId="61"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protection locked="0"/>
    </xf>
    <xf numFmtId="0" fontId="14" fillId="7" borderId="64" xfId="0" applyFont="1" applyFill="1" applyBorder="1" applyAlignment="1" applyProtection="1">
      <alignment horizontal="center" vertical="center"/>
    </xf>
    <xf numFmtId="0" fontId="20" fillId="12" borderId="64" xfId="0" applyFont="1" applyFill="1" applyBorder="1" applyAlignment="1" applyProtection="1">
      <alignment horizontal="left" vertical="center"/>
    </xf>
    <xf numFmtId="0" fontId="10" fillId="12" borderId="65" xfId="0" applyFont="1" applyFill="1" applyBorder="1" applyAlignment="1" applyProtection="1">
      <alignment horizontal="left" vertical="center"/>
    </xf>
    <xf numFmtId="0" fontId="10" fillId="12" borderId="49" xfId="0" applyFont="1" applyFill="1" applyBorder="1" applyAlignment="1" applyProtection="1">
      <alignment horizontal="left" vertical="center"/>
    </xf>
    <xf numFmtId="0" fontId="9" fillId="4" borderId="58"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protection locked="0"/>
    </xf>
    <xf numFmtId="0" fontId="9" fillId="4" borderId="63" xfId="0" applyFont="1" applyFill="1" applyBorder="1" applyAlignment="1" applyProtection="1">
      <alignment horizontal="center" vertical="center" wrapText="1"/>
    </xf>
    <xf numFmtId="0" fontId="20" fillId="6" borderId="62" xfId="0" applyFont="1" applyFill="1" applyBorder="1" applyAlignment="1" applyProtection="1">
      <alignment horizontal="center" vertical="center"/>
    </xf>
    <xf numFmtId="0" fontId="8" fillId="6" borderId="23" xfId="0" applyFont="1" applyFill="1" applyBorder="1" applyAlignment="1" applyProtection="1">
      <alignment horizontal="left" vertical="center"/>
    </xf>
    <xf numFmtId="0" fontId="10" fillId="6" borderId="57" xfId="0" applyFont="1" applyFill="1" applyBorder="1" applyAlignment="1" applyProtection="1">
      <alignment horizontal="left" vertical="center"/>
    </xf>
    <xf numFmtId="0" fontId="10" fillId="6" borderId="43" xfId="0" applyFont="1" applyFill="1" applyBorder="1" applyAlignment="1" applyProtection="1">
      <alignment horizontal="left" vertical="center"/>
    </xf>
    <xf numFmtId="0" fontId="14" fillId="7" borderId="46" xfId="0" applyFont="1" applyFill="1" applyBorder="1" applyAlignment="1" applyProtection="1">
      <alignment horizontal="center" vertical="center"/>
    </xf>
    <xf numFmtId="0" fontId="20" fillId="12" borderId="48" xfId="0" applyFont="1" applyFill="1" applyBorder="1" applyAlignment="1" applyProtection="1">
      <alignment horizontal="left" vertical="center"/>
    </xf>
    <xf numFmtId="0" fontId="9" fillId="4" borderId="62" xfId="0" applyFont="1" applyFill="1" applyBorder="1" applyAlignment="1" applyProtection="1">
      <alignment horizontal="center" vertical="center"/>
    </xf>
    <xf numFmtId="0" fontId="9" fillId="0" borderId="1" xfId="0" applyFont="1" applyFill="1" applyBorder="1" applyAlignment="1" applyProtection="1">
      <alignment horizontal="left" vertical="top" wrapText="1"/>
      <protection locked="0"/>
    </xf>
    <xf numFmtId="0" fontId="20" fillId="6" borderId="63" xfId="0" applyFont="1" applyFill="1" applyBorder="1" applyAlignment="1" applyProtection="1">
      <alignment horizontal="center" vertical="center"/>
    </xf>
    <xf numFmtId="0" fontId="8" fillId="6" borderId="64" xfId="0" applyFont="1" applyFill="1" applyBorder="1" applyAlignment="1" applyProtection="1">
      <alignment horizontal="left" vertical="center"/>
    </xf>
    <xf numFmtId="0" fontId="9" fillId="6" borderId="65" xfId="0" applyFont="1" applyFill="1" applyBorder="1" applyAlignment="1" applyProtection="1">
      <alignment horizontal="left" vertical="top" wrapText="1"/>
    </xf>
    <xf numFmtId="0" fontId="10" fillId="6" borderId="65" xfId="0" applyFont="1" applyFill="1" applyBorder="1" applyAlignment="1" applyProtection="1">
      <alignment horizontal="left" vertical="center"/>
    </xf>
    <xf numFmtId="0" fontId="10" fillId="6" borderId="65" xfId="0" applyFont="1" applyFill="1" applyBorder="1" applyAlignment="1" applyProtection="1">
      <alignment horizontal="center" vertical="center"/>
    </xf>
    <xf numFmtId="0" fontId="9" fillId="6" borderId="49" xfId="0" applyFont="1" applyFill="1" applyBorder="1" applyAlignment="1" applyProtection="1">
      <alignment horizontal="left" vertical="center"/>
    </xf>
    <xf numFmtId="0" fontId="9" fillId="10" borderId="2"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6" borderId="57" xfId="0" applyFont="1" applyFill="1" applyBorder="1" applyAlignment="1" applyProtection="1">
      <alignment horizontal="left" vertical="top" wrapText="1"/>
    </xf>
    <xf numFmtId="0" fontId="10" fillId="6" borderId="57" xfId="0" applyFont="1" applyFill="1" applyBorder="1" applyAlignment="1" applyProtection="1">
      <alignment horizontal="center" vertical="center"/>
    </xf>
    <xf numFmtId="0" fontId="9" fillId="6" borderId="43" xfId="0" applyFont="1" applyFill="1" applyBorder="1" applyAlignment="1" applyProtection="1">
      <alignment horizontal="left" vertical="center"/>
    </xf>
    <xf numFmtId="0" fontId="10" fillId="6" borderId="49" xfId="0" applyFont="1" applyFill="1" applyBorder="1" applyAlignment="1" applyProtection="1">
      <alignment horizontal="left" vertical="center"/>
    </xf>
    <xf numFmtId="0" fontId="10" fillId="10" borderId="2" xfId="0" applyFont="1" applyFill="1" applyBorder="1" applyAlignment="1" applyProtection="1">
      <alignment vertical="center" wrapText="1"/>
    </xf>
    <xf numFmtId="0" fontId="9" fillId="6" borderId="49" xfId="0" applyFont="1" applyFill="1" applyBorder="1" applyAlignment="1" applyProtection="1">
      <alignment horizontal="left" vertical="top" wrapText="1"/>
    </xf>
    <xf numFmtId="0" fontId="20" fillId="6" borderId="23" xfId="0" applyFont="1" applyFill="1" applyBorder="1" applyAlignment="1" applyProtection="1">
      <alignment horizontal="center" vertical="center"/>
    </xf>
    <xf numFmtId="0" fontId="9" fillId="4" borderId="62"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8"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8"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6" xfId="0" applyFont="1" applyFill="1" applyBorder="1" applyAlignment="1" applyProtection="1">
      <alignment horizontal="center" vertical="center" wrapText="1"/>
    </xf>
    <xf numFmtId="0" fontId="8" fillId="9" borderId="18" xfId="0" applyFont="1" applyFill="1" applyBorder="1" applyAlignment="1" applyProtection="1">
      <alignment horizontal="center" vertical="center"/>
    </xf>
    <xf numFmtId="0" fontId="8" fillId="9" borderId="20"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20" xfId="0" applyFont="1" applyBorder="1" applyAlignment="1">
      <alignment vertical="top" wrapText="1"/>
    </xf>
    <xf numFmtId="0" fontId="23" fillId="0" borderId="6" xfId="0" applyFont="1" applyBorder="1" applyAlignment="1">
      <alignment vertical="top" wrapText="1"/>
    </xf>
    <xf numFmtId="0" fontId="27" fillId="2" borderId="24" xfId="0" applyFont="1" applyFill="1" applyBorder="1" applyAlignment="1" applyProtection="1">
      <alignment vertical="top" wrapText="1"/>
    </xf>
    <xf numFmtId="0" fontId="27" fillId="2" borderId="24" xfId="0" applyFont="1" applyFill="1" applyBorder="1" applyAlignment="1" applyProtection="1">
      <alignment vertical="top"/>
    </xf>
    <xf numFmtId="0" fontId="27" fillId="2" borderId="26" xfId="0" applyFont="1" applyFill="1" applyBorder="1" applyAlignment="1" applyProtection="1">
      <alignment vertical="top"/>
    </xf>
    <xf numFmtId="0" fontId="18" fillId="15" borderId="25" xfId="0" applyFont="1" applyFill="1" applyBorder="1" applyAlignment="1" applyProtection="1">
      <alignment horizontal="left" vertical="top" wrapText="1"/>
    </xf>
    <xf numFmtId="0" fontId="35" fillId="15" borderId="24" xfId="0" applyFont="1" applyFill="1" applyBorder="1" applyAlignment="1" applyProtection="1">
      <alignment horizontal="left" vertical="top" wrapText="1"/>
    </xf>
    <xf numFmtId="0" fontId="35" fillId="15" borderId="26" xfId="0" applyFont="1" applyFill="1" applyBorder="1" applyAlignment="1" applyProtection="1">
      <alignment horizontal="left" vertical="top" wrapText="1"/>
    </xf>
    <xf numFmtId="0" fontId="26" fillId="13" borderId="30" xfId="0" applyFont="1" applyFill="1" applyBorder="1" applyAlignment="1" applyProtection="1">
      <alignment vertical="center" wrapText="1"/>
    </xf>
    <xf numFmtId="0" fontId="26" fillId="13" borderId="20"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9" xfId="0" applyFont="1" applyFill="1" applyBorder="1" applyAlignment="1" applyProtection="1">
      <alignment horizontal="left" vertical="top" wrapText="1"/>
    </xf>
    <xf numFmtId="0" fontId="18" fillId="15" borderId="21"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54" xfId="0" applyFont="1" applyFill="1" applyBorder="1" applyAlignment="1" applyProtection="1">
      <alignment horizontal="left" vertical="top" wrapText="1"/>
    </xf>
    <xf numFmtId="0" fontId="27" fillId="13" borderId="59" xfId="0" applyFont="1" applyFill="1" applyBorder="1" applyAlignment="1" applyProtection="1">
      <alignment horizontal="left" vertical="top" wrapText="1"/>
    </xf>
    <xf numFmtId="0" fontId="27" fillId="13" borderId="60" xfId="0" applyFont="1" applyFill="1" applyBorder="1" applyAlignment="1" applyProtection="1">
      <alignment horizontal="left" vertical="top" wrapText="1"/>
    </xf>
    <xf numFmtId="0" fontId="27" fillId="16" borderId="19" xfId="0" applyFont="1" applyFill="1" applyBorder="1" applyAlignment="1" applyProtection="1">
      <alignment horizontal="left" vertical="top" wrapText="1"/>
    </xf>
    <xf numFmtId="0" fontId="27" fillId="16" borderId="21"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30" xfId="0" applyFont="1" applyFill="1" applyBorder="1" applyAlignment="1">
      <alignment wrapText="1"/>
    </xf>
    <xf numFmtId="0" fontId="26" fillId="13" borderId="20" xfId="0" applyFont="1" applyFill="1" applyBorder="1" applyAlignment="1">
      <alignment wrapText="1"/>
    </xf>
    <xf numFmtId="0" fontId="26" fillId="13" borderId="6" xfId="0" applyFont="1" applyFill="1" applyBorder="1" applyAlignment="1">
      <alignment wrapText="1"/>
    </xf>
    <xf numFmtId="0" fontId="18" fillId="15" borderId="38" xfId="0" applyFont="1" applyFill="1" applyBorder="1" applyAlignment="1">
      <alignment vertical="top" wrapText="1"/>
    </xf>
    <xf numFmtId="0" fontId="18" fillId="15" borderId="39" xfId="0" applyFont="1" applyFill="1" applyBorder="1" applyAlignment="1">
      <alignment vertical="top" wrapText="1"/>
    </xf>
    <xf numFmtId="0" fontId="18" fillId="15" borderId="40" xfId="0" applyFont="1" applyFill="1" applyBorder="1" applyAlignment="1">
      <alignment vertical="top" wrapText="1"/>
    </xf>
    <xf numFmtId="0" fontId="18" fillId="2" borderId="38" xfId="0" applyFont="1" applyFill="1" applyBorder="1" applyAlignment="1">
      <alignment vertical="top" wrapText="1"/>
    </xf>
    <xf numFmtId="0" fontId="18" fillId="2" borderId="39" xfId="0" applyFont="1" applyFill="1" applyBorder="1" applyAlignment="1">
      <alignment vertical="top" wrapText="1"/>
    </xf>
    <xf numFmtId="0" fontId="18" fillId="2" borderId="40"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40"/>
      <c r="B1" s="337" t="s">
        <v>288</v>
      </c>
      <c r="C1" s="338"/>
      <c r="D1" s="339"/>
    </row>
    <row r="2" spans="1:4" ht="16.5" thickBot="1" x14ac:dyDescent="0.3">
      <c r="A2" s="346" t="s">
        <v>15</v>
      </c>
      <c r="B2" s="347"/>
      <c r="C2" s="347"/>
      <c r="D2" s="348"/>
    </row>
    <row r="3" spans="1:4" ht="16.5" thickBot="1" x14ac:dyDescent="0.3">
      <c r="A3" s="141" t="s">
        <v>16</v>
      </c>
      <c r="B3" s="137"/>
      <c r="C3" s="142" t="s">
        <v>17</v>
      </c>
      <c r="D3" s="138"/>
    </row>
    <row r="4" spans="1:4" ht="16.5" thickBot="1" x14ac:dyDescent="0.3">
      <c r="A4" s="143" t="s">
        <v>6</v>
      </c>
      <c r="B4" s="137"/>
      <c r="C4" s="142" t="s">
        <v>18</v>
      </c>
      <c r="D4" s="139"/>
    </row>
    <row r="5" spans="1:4" ht="16.5" thickBot="1" x14ac:dyDescent="0.3">
      <c r="A5" s="141" t="s">
        <v>7</v>
      </c>
      <c r="B5" s="137"/>
      <c r="C5" s="142" t="s">
        <v>19</v>
      </c>
      <c r="D5" s="139"/>
    </row>
    <row r="6" spans="1:4" ht="16.5" thickBot="1" x14ac:dyDescent="0.3">
      <c r="A6" s="141" t="s">
        <v>20</v>
      </c>
      <c r="B6" s="137"/>
      <c r="C6" s="144" t="s">
        <v>21</v>
      </c>
      <c r="D6" s="139"/>
    </row>
    <row r="7" spans="1:4" ht="16.5" thickBot="1" x14ac:dyDescent="0.3">
      <c r="A7" s="340" t="s">
        <v>22</v>
      </c>
      <c r="B7" s="341"/>
      <c r="C7" s="341"/>
      <c r="D7" s="342"/>
    </row>
    <row r="8" spans="1:4" ht="16.5" thickBot="1" x14ac:dyDescent="0.3">
      <c r="A8" s="145" t="s">
        <v>23</v>
      </c>
      <c r="B8" s="146"/>
      <c r="C8" s="147" t="s">
        <v>24</v>
      </c>
      <c r="D8" s="148"/>
    </row>
    <row r="9" spans="1:4" ht="16.5" thickBot="1" x14ac:dyDescent="0.3">
      <c r="A9" s="149" t="s">
        <v>8</v>
      </c>
      <c r="B9" s="150" t="s">
        <v>9</v>
      </c>
      <c r="C9" s="150" t="s">
        <v>25</v>
      </c>
      <c r="D9" s="150" t="s">
        <v>26</v>
      </c>
    </row>
    <row r="10" spans="1:4" ht="16.5" thickBot="1" x14ac:dyDescent="0.3">
      <c r="A10" s="151" t="s">
        <v>10</v>
      </c>
      <c r="B10" s="152">
        <f>'Section 1'!$I$211</f>
        <v>0</v>
      </c>
      <c r="C10" s="150">
        <v>990</v>
      </c>
      <c r="D10" s="150"/>
    </row>
    <row r="11" spans="1:4" ht="16.5" thickBot="1" x14ac:dyDescent="0.3">
      <c r="A11" s="151" t="s">
        <v>11</v>
      </c>
      <c r="B11" s="153">
        <f>'Section 2'!F33</f>
        <v>0</v>
      </c>
      <c r="C11" s="150">
        <v>81</v>
      </c>
      <c r="D11" s="150"/>
    </row>
    <row r="12" spans="1:4" ht="16.5" thickBot="1" x14ac:dyDescent="0.3">
      <c r="A12" s="151" t="s">
        <v>12</v>
      </c>
      <c r="B12" s="154">
        <f>B10+B11</f>
        <v>0</v>
      </c>
      <c r="C12" s="155">
        <f>SUM(C10:C11)</f>
        <v>1071</v>
      </c>
      <c r="D12" s="155"/>
    </row>
    <row r="13" spans="1:4" ht="16.5" thickBot="1" x14ac:dyDescent="0.3">
      <c r="A13" s="151" t="s">
        <v>13</v>
      </c>
      <c r="B13" s="156">
        <f>B12/C12</f>
        <v>0</v>
      </c>
      <c r="C13" s="157"/>
      <c r="D13" s="158"/>
    </row>
    <row r="14" spans="1:4" ht="16.5" thickBot="1" x14ac:dyDescent="0.3">
      <c r="A14" s="343" t="s">
        <v>27</v>
      </c>
      <c r="B14" s="344"/>
      <c r="C14" s="344"/>
      <c r="D14" s="345"/>
    </row>
    <row r="15" spans="1:4" ht="16.5" thickBot="1" x14ac:dyDescent="0.3">
      <c r="A15" s="159" t="s">
        <v>28</v>
      </c>
      <c r="B15" s="160"/>
      <c r="C15" s="335" t="s">
        <v>29</v>
      </c>
      <c r="D15" s="336"/>
    </row>
    <row r="16" spans="1:4" ht="16.5" thickBot="1" x14ac:dyDescent="0.3">
      <c r="A16" s="159" t="s">
        <v>30</v>
      </c>
      <c r="B16" s="160"/>
      <c r="C16" s="329"/>
      <c r="D16" s="330"/>
    </row>
    <row r="17" spans="1:4" ht="16.5" thickBot="1" x14ac:dyDescent="0.3">
      <c r="A17" s="161" t="s">
        <v>31</v>
      </c>
      <c r="B17" s="160"/>
      <c r="C17" s="331"/>
      <c r="D17" s="332"/>
    </row>
    <row r="18" spans="1:4" ht="16.5" thickBot="1" x14ac:dyDescent="0.3">
      <c r="A18" s="159" t="s">
        <v>30</v>
      </c>
      <c r="B18" s="162"/>
      <c r="C18" s="333"/>
      <c r="D18" s="334"/>
    </row>
  </sheetData>
  <sheetProtection algorithmName="SHA-512" hashValue="paQJgleHueRUuW2J6RbpaZjE+/y+Pbt0onh9apnEHzJZW8vngHVjJuAfigvDt5wXvInhaq6ZXxFGfubk4ogizg==" saltValue="+4lgNSQ8RQkhNt6HUmZmzQ==" spinCount="100000" sheet="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3"/>
  <sheetViews>
    <sheetView topLeftCell="A140" zoomScaleNormal="100" zoomScaleSheetLayoutView="90" workbookViewId="0">
      <selection activeCell="C149" sqref="C14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74"/>
      <c r="B1" s="357" t="s">
        <v>206</v>
      </c>
      <c r="C1" s="358"/>
      <c r="D1" s="358"/>
      <c r="E1" s="358"/>
      <c r="F1" s="358"/>
      <c r="G1" s="358"/>
      <c r="H1" s="358"/>
      <c r="I1" s="358"/>
      <c r="J1" s="359"/>
      <c r="K1" s="7"/>
      <c r="L1" s="7"/>
      <c r="M1" s="7"/>
      <c r="N1" s="7"/>
    </row>
    <row r="2" spans="1:14" s="4" customFormat="1" ht="212.1" customHeight="1" thickBot="1" x14ac:dyDescent="0.3">
      <c r="A2" s="175"/>
      <c r="B2" s="351" t="s">
        <v>207</v>
      </c>
      <c r="C2" s="352"/>
      <c r="D2" s="352"/>
      <c r="E2" s="352"/>
      <c r="F2" s="352"/>
      <c r="G2" s="352"/>
      <c r="H2" s="352"/>
      <c r="I2" s="352"/>
      <c r="J2" s="353"/>
      <c r="K2" s="7"/>
      <c r="L2" s="7"/>
      <c r="M2" s="7"/>
      <c r="N2" s="7"/>
    </row>
    <row r="3" spans="1:14" s="4" customFormat="1" ht="219.95" customHeight="1" x14ac:dyDescent="0.25">
      <c r="A3" s="176"/>
      <c r="B3" s="354" t="s">
        <v>208</v>
      </c>
      <c r="C3" s="355"/>
      <c r="D3" s="355"/>
      <c r="E3" s="355"/>
      <c r="F3" s="355"/>
      <c r="G3" s="355"/>
      <c r="H3" s="355"/>
      <c r="I3" s="355"/>
      <c r="J3" s="356"/>
      <c r="K3" s="7"/>
      <c r="L3" s="7"/>
      <c r="M3" s="7"/>
      <c r="N3" s="7"/>
    </row>
    <row r="4" spans="1:14" s="4" customFormat="1" ht="230.1" customHeight="1" thickBot="1" x14ac:dyDescent="0.3">
      <c r="A4" s="177"/>
      <c r="B4" s="360" t="s">
        <v>209</v>
      </c>
      <c r="C4" s="361"/>
      <c r="D4" s="361"/>
      <c r="E4" s="361"/>
      <c r="F4" s="361"/>
      <c r="G4" s="361"/>
      <c r="H4" s="361"/>
      <c r="I4" s="361"/>
      <c r="J4" s="362"/>
      <c r="K4" s="7"/>
      <c r="L4" s="7"/>
      <c r="M4" s="7"/>
      <c r="N4" s="7"/>
    </row>
    <row r="5" spans="1:14" s="4" customFormat="1" ht="159.94999999999999" customHeight="1" thickBot="1" x14ac:dyDescent="0.3">
      <c r="A5" s="177"/>
      <c r="B5" s="366" t="s">
        <v>210</v>
      </c>
      <c r="C5" s="367"/>
      <c r="D5" s="367"/>
      <c r="E5" s="367"/>
      <c r="F5" s="367"/>
      <c r="G5" s="367"/>
      <c r="H5" s="367"/>
      <c r="I5" s="367"/>
      <c r="J5" s="368"/>
      <c r="K5" s="7"/>
      <c r="L5" s="7"/>
      <c r="M5" s="7"/>
      <c r="N5" s="7"/>
    </row>
    <row r="6" spans="1:14" s="4" customFormat="1" ht="24.95" customHeight="1" x14ac:dyDescent="0.25">
      <c r="A6" s="284"/>
      <c r="B6" s="363" t="s">
        <v>196</v>
      </c>
      <c r="C6" s="364"/>
      <c r="D6" s="364"/>
      <c r="E6" s="364"/>
      <c r="F6" s="364"/>
      <c r="G6" s="364"/>
      <c r="H6" s="364"/>
      <c r="I6" s="364"/>
      <c r="J6" s="365"/>
      <c r="K6" s="286"/>
      <c r="L6" s="286"/>
      <c r="M6" s="7"/>
      <c r="N6" s="7"/>
    </row>
    <row r="7" spans="1:14" s="23" customFormat="1" ht="24" thickBot="1" x14ac:dyDescent="0.25">
      <c r="A7" s="278" t="s">
        <v>32</v>
      </c>
      <c r="B7" s="279" t="s">
        <v>211</v>
      </c>
      <c r="C7" s="280" t="s">
        <v>36</v>
      </c>
      <c r="D7" s="280"/>
      <c r="E7" s="280" t="s">
        <v>37</v>
      </c>
      <c r="F7" s="280"/>
      <c r="G7" s="280" t="s">
        <v>38</v>
      </c>
      <c r="H7" s="280"/>
      <c r="I7" s="281" t="s">
        <v>201</v>
      </c>
      <c r="J7" s="282" t="s">
        <v>14</v>
      </c>
      <c r="K7" s="285"/>
      <c r="L7" s="285"/>
      <c r="M7" s="22"/>
      <c r="N7" s="22"/>
    </row>
    <row r="8" spans="1:14" s="23" customFormat="1" ht="24" thickBot="1" x14ac:dyDescent="0.3">
      <c r="A8" s="283" t="s">
        <v>187</v>
      </c>
      <c r="B8" s="41" t="s">
        <v>55</v>
      </c>
      <c r="C8" s="178"/>
      <c r="D8" s="178"/>
      <c r="E8" s="178"/>
      <c r="F8" s="178"/>
      <c r="G8" s="178"/>
      <c r="H8" s="178"/>
      <c r="I8" s="178"/>
      <c r="J8" s="179"/>
      <c r="K8" s="285"/>
      <c r="L8" s="285"/>
      <c r="M8" s="22"/>
      <c r="N8" s="22"/>
    </row>
    <row r="9" spans="1:14" s="5" customFormat="1" ht="58.5" x14ac:dyDescent="0.25">
      <c r="A9" s="19">
        <v>1</v>
      </c>
      <c r="B9" s="44" t="s">
        <v>56</v>
      </c>
      <c r="C9" s="26"/>
      <c r="D9" s="180"/>
      <c r="E9" s="173"/>
      <c r="F9" s="180"/>
      <c r="G9" s="27"/>
      <c r="H9" s="180"/>
      <c r="I9" s="181"/>
      <c r="J9" s="182"/>
      <c r="K9" s="8"/>
      <c r="L9" s="8" t="s">
        <v>202</v>
      </c>
      <c r="M9" s="8"/>
      <c r="N9" s="8"/>
    </row>
    <row r="10" spans="1:14" s="5" customFormat="1" ht="44.25" thickBot="1" x14ac:dyDescent="0.3">
      <c r="A10" s="16">
        <v>2</v>
      </c>
      <c r="B10" s="44" t="s">
        <v>57</v>
      </c>
      <c r="C10" s="26"/>
      <c r="D10" s="183"/>
      <c r="E10" s="173"/>
      <c r="F10" s="183"/>
      <c r="G10" s="27"/>
      <c r="H10" s="183"/>
      <c r="I10" s="184"/>
      <c r="J10" s="182"/>
      <c r="K10" s="8"/>
      <c r="L10" s="8"/>
      <c r="M10" s="8"/>
      <c r="N10" s="8"/>
    </row>
    <row r="11" spans="1:14" s="5" customFormat="1" ht="72.75" thickBot="1" x14ac:dyDescent="0.3">
      <c r="A11" s="16">
        <v>3</v>
      </c>
      <c r="B11" s="24" t="s">
        <v>58</v>
      </c>
      <c r="C11" s="9"/>
      <c r="D11" s="185"/>
      <c r="E11" s="10"/>
      <c r="F11" s="185"/>
      <c r="G11" s="186"/>
      <c r="H11" s="187"/>
      <c r="I11" s="188">
        <f>CONCATENATE(IF(OR(D11=3,F11=3),7.5,),IF(AND(D11=2,F11=2),5,),IF(AND(D11=1,F11=1),2.5,),IF(AND(D11=0,F11=0),0,),IF(AND(D11=2,F11=1),5,),IF(AND(D11=2,F11=0),5,),IF(AND(D11=1,F11=2),5,),IF(AND(D11=1,F11=0),2.5,),IF(AND(D11=0,F11=2),5,),IF(AND(D11=0,F11=1),2.5,))+0</f>
        <v>0</v>
      </c>
      <c r="J11" s="182"/>
      <c r="K11" s="8"/>
      <c r="L11" s="8"/>
      <c r="M11" s="8"/>
      <c r="N11" s="8"/>
    </row>
    <row r="12" spans="1:14" s="5" customFormat="1" ht="44.25" thickBot="1" x14ac:dyDescent="0.3">
      <c r="A12" s="16">
        <v>4</v>
      </c>
      <c r="B12" s="98" t="s">
        <v>199</v>
      </c>
      <c r="C12" s="56"/>
      <c r="D12" s="185"/>
      <c r="E12" s="47"/>
      <c r="F12" s="185"/>
      <c r="G12" s="189"/>
      <c r="H12" s="190"/>
      <c r="I12" s="188">
        <f>CONCATENATE(IF(OR(D12=3,F12=3),7.5,),IF(AND(D12=2,F12=2),5,),IF(AND(D12=1,F12=1),2.5,),IF(AND(D12=0,F12=0),0,),IF(AND(D12=2,F12=1),5,),IF(AND(D12=2,F12=0),5,),IF(AND(D12=1,F12=2),5,),IF(AND(D12=1,F12=0),2.5,),IF(AND(D12=0,F12=2),5,),IF(AND(D12=0,F12=1),2.5,))+0</f>
        <v>0</v>
      </c>
      <c r="J12" s="191"/>
      <c r="K12" s="8"/>
      <c r="L12" s="8"/>
      <c r="M12" s="8"/>
      <c r="N12" s="8"/>
    </row>
    <row r="13" spans="1:14" s="5" customFormat="1" ht="24" thickBot="1" x14ac:dyDescent="0.3">
      <c r="A13" s="100" t="s">
        <v>187</v>
      </c>
      <c r="B13" s="41" t="s">
        <v>73</v>
      </c>
      <c r="C13" s="192"/>
      <c r="D13" s="192"/>
      <c r="E13" s="192"/>
      <c r="F13" s="192"/>
      <c r="G13" s="192"/>
      <c r="H13" s="192"/>
      <c r="I13" s="192"/>
      <c r="J13" s="193"/>
      <c r="K13" s="8"/>
      <c r="L13" s="8"/>
      <c r="M13" s="8"/>
      <c r="N13" s="8"/>
    </row>
    <row r="14" spans="1:14" s="5" customFormat="1" ht="57.75" x14ac:dyDescent="0.25">
      <c r="A14" s="17">
        <v>5</v>
      </c>
      <c r="B14" s="48" t="s">
        <v>72</v>
      </c>
      <c r="C14" s="46"/>
      <c r="D14" s="180"/>
      <c r="E14" s="46"/>
      <c r="F14" s="180"/>
      <c r="G14" s="131"/>
      <c r="H14" s="180"/>
      <c r="I14" s="181"/>
      <c r="J14" s="191"/>
      <c r="K14" s="8"/>
      <c r="L14" s="8"/>
      <c r="M14" s="8"/>
      <c r="N14" s="8"/>
    </row>
    <row r="15" spans="1:14" s="5" customFormat="1" ht="72.75" thickBot="1" x14ac:dyDescent="0.3">
      <c r="A15" s="16">
        <v>6</v>
      </c>
      <c r="B15" s="32" t="s">
        <v>200</v>
      </c>
      <c r="C15" s="34"/>
      <c r="D15" s="183"/>
      <c r="E15" s="34"/>
      <c r="F15" s="183"/>
      <c r="G15" s="35"/>
      <c r="H15" s="183"/>
      <c r="I15" s="184"/>
      <c r="J15" s="207"/>
      <c r="K15" s="8"/>
      <c r="L15" s="8"/>
      <c r="M15" s="8"/>
      <c r="N15" s="8"/>
    </row>
    <row r="16" spans="1:14" s="5" customFormat="1" ht="87" thickBot="1" x14ac:dyDescent="0.3">
      <c r="A16" s="21">
        <v>7</v>
      </c>
      <c r="B16" s="40" t="s">
        <v>75</v>
      </c>
      <c r="C16" s="14"/>
      <c r="D16" s="185"/>
      <c r="E16" s="15"/>
      <c r="F16" s="185"/>
      <c r="G16" s="208"/>
      <c r="H16" s="187"/>
      <c r="I16" s="198">
        <f>CONCATENATE(IF(OR(D16=3,F16=3),7,),IF(AND(D16=2,F16=2),4.67,),IF(AND(D16=1,F16=1),2.33,),IF(AND(D16=0,F16=0),0,),IF(AND(D16=2,F16=1),4.67,),IF(AND(D16=2,F16=0),4.67,),IF(AND(D16=1,F16=2),4.67,),IF(AND(D16=1,F16=0),2.33,),IF(AND(D16=0,F16=2),4.67,),IF(AND(D16=0,F16=1),2.33,))+0</f>
        <v>0</v>
      </c>
      <c r="J16" s="191"/>
      <c r="K16" s="8"/>
      <c r="L16" s="8"/>
      <c r="M16" s="8"/>
      <c r="N16" s="8"/>
    </row>
    <row r="17" spans="1:14" s="5" customFormat="1" ht="44.25" thickBot="1" x14ac:dyDescent="0.3">
      <c r="A17" s="16">
        <v>8</v>
      </c>
      <c r="B17" s="105" t="s">
        <v>176</v>
      </c>
      <c r="C17" s="106"/>
      <c r="D17" s="200"/>
      <c r="E17" s="209"/>
      <c r="F17" s="187"/>
      <c r="G17" s="187"/>
      <c r="H17" s="187"/>
      <c r="I17" s="188">
        <f>IF(D17=1,1,0)+0</f>
        <v>0</v>
      </c>
      <c r="J17" s="207"/>
      <c r="K17" s="8"/>
      <c r="L17" s="8"/>
      <c r="M17" s="8"/>
      <c r="N17" s="8"/>
    </row>
    <row r="18" spans="1:14" s="5" customFormat="1" ht="44.25" thickBot="1" x14ac:dyDescent="0.3">
      <c r="A18" s="21">
        <v>9</v>
      </c>
      <c r="B18" s="98" t="s">
        <v>76</v>
      </c>
      <c r="C18" s="47"/>
      <c r="D18" s="185"/>
      <c r="E18" s="47"/>
      <c r="F18" s="185"/>
      <c r="G18" s="208"/>
      <c r="H18" s="190"/>
      <c r="I18" s="198">
        <f>CONCATENATE(IF(OR(D18=3,F18=3),7,),IF(AND(D18=2,F18=2),4.67,),IF(AND(D18=1,F18=1),2.33,),IF(AND(D18=0,F18=0),0,),IF(AND(D18=2,F18=1),4.67,),IF(AND(D18=2,F18=0),4.67,),IF(AND(D18=1,F18=2),4.67,),IF(AND(D18=1,F18=0),2.33,),IF(AND(D18=0,F18=2),4.67,),IF(AND(D18=0,F18=1),2.33,))+0</f>
        <v>0</v>
      </c>
      <c r="J18" s="191"/>
      <c r="K18" s="8"/>
      <c r="L18" s="8"/>
      <c r="M18" s="8"/>
      <c r="N18" s="8"/>
    </row>
    <row r="19" spans="1:14" s="5" customFormat="1" ht="24" thickBot="1" x14ac:dyDescent="0.3">
      <c r="A19" s="100" t="s">
        <v>187</v>
      </c>
      <c r="B19" s="41" t="s">
        <v>64</v>
      </c>
      <c r="C19" s="192"/>
      <c r="D19" s="192"/>
      <c r="E19" s="192"/>
      <c r="F19" s="192"/>
      <c r="G19" s="192"/>
      <c r="H19" s="192"/>
      <c r="I19" s="192"/>
      <c r="J19" s="193"/>
      <c r="K19" s="8"/>
      <c r="L19" s="8"/>
      <c r="M19" s="8"/>
      <c r="N19" s="8"/>
    </row>
    <row r="20" spans="1:14" s="8" customFormat="1" ht="57.75" x14ac:dyDescent="0.25">
      <c r="A20" s="20">
        <v>10</v>
      </c>
      <c r="B20" s="48" t="s">
        <v>59</v>
      </c>
      <c r="C20" s="50"/>
      <c r="D20" s="180"/>
      <c r="E20" s="50"/>
      <c r="F20" s="180"/>
      <c r="G20" s="132"/>
      <c r="H20" s="180"/>
      <c r="I20" s="194"/>
      <c r="J20" s="195"/>
    </row>
    <row r="21" spans="1:14" s="8" customFormat="1" ht="72.75" thickBot="1" x14ac:dyDescent="0.3">
      <c r="A21" s="117">
        <v>11</v>
      </c>
      <c r="B21" s="32" t="s">
        <v>60</v>
      </c>
      <c r="C21" s="51"/>
      <c r="D21" s="183"/>
      <c r="E21" s="51"/>
      <c r="F21" s="183"/>
      <c r="G21" s="112"/>
      <c r="H21" s="183"/>
      <c r="I21" s="184"/>
      <c r="J21" s="196"/>
    </row>
    <row r="22" spans="1:14" s="5" customFormat="1" ht="100.5" x14ac:dyDescent="0.25">
      <c r="A22" s="19">
        <v>12</v>
      </c>
      <c r="B22" s="49" t="s">
        <v>61</v>
      </c>
      <c r="C22" s="289"/>
      <c r="D22" s="185"/>
      <c r="E22" s="290"/>
      <c r="F22" s="185"/>
      <c r="G22" s="287"/>
      <c r="H22" s="197"/>
      <c r="I22" s="291">
        <f>CONCATENATE(IF(OR(D22=3,F22=3),7,),IF(AND(D22=2,F22=2),4.67,),IF(AND(D22=1,F22=1),2.33,),IF(AND(D22=0,F22=0),0,),IF(AND(D22=2,F22=1),4.67,),IF(AND(D22=2,F22=0),4.67,),IF(AND(D22=1,F22=2),4.67,),IF(AND(D22=1,F22=0),2.33,),IF(AND(D22=0,F22=2),4.67,),IF(AND(D22=0,F22=1),2.33,))+0</f>
        <v>0</v>
      </c>
      <c r="J22" s="288"/>
      <c r="K22" s="8"/>
      <c r="L22" s="8"/>
      <c r="M22" s="8"/>
      <c r="N22" s="8"/>
    </row>
    <row r="23" spans="1:14" s="5" customFormat="1" ht="58.5" thickBot="1" x14ac:dyDescent="0.3">
      <c r="A23" s="16">
        <v>13</v>
      </c>
      <c r="B23" s="29" t="s">
        <v>62</v>
      </c>
      <c r="C23" s="97"/>
      <c r="D23" s="292"/>
      <c r="E23" s="97"/>
      <c r="F23" s="292"/>
      <c r="G23" s="197"/>
      <c r="H23" s="197"/>
      <c r="I23" s="293">
        <f>CONCATENATE(IF(OR(D23=3,F23=3),7,),IF(AND(D23=2,F23=2),4.67,),IF(AND(D23=1,F23=1),2.33,),IF(AND(D23=0,F23=0),0,),IF(AND(D23=2,F23=1),4.67,),IF(AND(D23=2,F23=0),4.67,),IF(AND(D23=1,F23=2),4.67,),IF(AND(D23=1,F23=0),2.33,),IF(AND(D23=0,F23=2),4.67,),IF(AND(D23=0,F23=1),2.33,))+0</f>
        <v>0</v>
      </c>
      <c r="J23" s="199"/>
      <c r="K23" s="8"/>
      <c r="L23" s="8"/>
      <c r="M23" s="8"/>
      <c r="N23" s="8"/>
    </row>
    <row r="24" spans="1:14" s="5" customFormat="1" ht="58.5" thickBot="1" x14ac:dyDescent="0.3">
      <c r="A24" s="16">
        <v>14</v>
      </c>
      <c r="B24" s="105" t="s">
        <v>173</v>
      </c>
      <c r="C24" s="110"/>
      <c r="D24" s="200"/>
      <c r="E24" s="201"/>
      <c r="F24" s="197"/>
      <c r="G24" s="197"/>
      <c r="H24" s="197"/>
      <c r="I24" s="198">
        <f>CONCATENATE(IF(D24=1,0.5,),IF(D24=0,0,))+0</f>
        <v>0</v>
      </c>
      <c r="J24" s="199"/>
      <c r="K24" s="8"/>
      <c r="L24" s="8"/>
      <c r="M24" s="8"/>
      <c r="N24" s="8"/>
    </row>
    <row r="25" spans="1:14" s="5" customFormat="1" ht="102" thickBot="1" x14ac:dyDescent="0.3">
      <c r="A25" s="16">
        <v>15</v>
      </c>
      <c r="B25" s="107" t="s">
        <v>174</v>
      </c>
      <c r="C25" s="111"/>
      <c r="D25" s="200"/>
      <c r="E25" s="202"/>
      <c r="F25" s="203"/>
      <c r="G25" s="203"/>
      <c r="H25" s="203"/>
      <c r="I25" s="198">
        <f>CONCATENATE(IF(D25=1,0.5,),IF(D25=0,0,))+0</f>
        <v>0</v>
      </c>
      <c r="J25" s="204"/>
      <c r="K25" s="8"/>
      <c r="L25" s="8"/>
      <c r="M25" s="8"/>
      <c r="N25" s="8"/>
    </row>
    <row r="26" spans="1:14" s="5" customFormat="1" ht="24" thickBot="1" x14ac:dyDescent="0.3">
      <c r="A26" s="100" t="s">
        <v>187</v>
      </c>
      <c r="B26" s="41" t="s">
        <v>63</v>
      </c>
      <c r="C26" s="192"/>
      <c r="D26" s="192"/>
      <c r="E26" s="192"/>
      <c r="F26" s="192"/>
      <c r="G26" s="192"/>
      <c r="H26" s="192"/>
      <c r="I26" s="192"/>
      <c r="J26" s="193"/>
      <c r="K26" s="8"/>
      <c r="L26" s="8"/>
      <c r="M26" s="8"/>
      <c r="N26" s="8"/>
    </row>
    <row r="27" spans="1:14" s="5" customFormat="1" ht="43.5" x14ac:dyDescent="0.25">
      <c r="A27" s="19">
        <v>16</v>
      </c>
      <c r="B27" s="25" t="s">
        <v>66</v>
      </c>
      <c r="C27" s="26"/>
      <c r="D27" s="180"/>
      <c r="E27" s="27"/>
      <c r="F27" s="180"/>
      <c r="G27" s="27"/>
      <c r="H27" s="180"/>
      <c r="I27" s="181"/>
      <c r="J27" s="182"/>
      <c r="K27" s="8"/>
      <c r="L27" s="8"/>
      <c r="M27" s="8"/>
      <c r="N27" s="8"/>
    </row>
    <row r="28" spans="1:14" s="5" customFormat="1" ht="72" x14ac:dyDescent="0.25">
      <c r="A28" s="19">
        <v>17</v>
      </c>
      <c r="B28" s="32" t="s">
        <v>67</v>
      </c>
      <c r="C28" s="26"/>
      <c r="D28" s="183"/>
      <c r="E28" s="27"/>
      <c r="F28" s="183"/>
      <c r="G28" s="27"/>
      <c r="H28" s="183"/>
      <c r="I28" s="181"/>
      <c r="J28" s="182"/>
      <c r="K28" s="8"/>
      <c r="L28" s="8"/>
      <c r="M28" s="8"/>
      <c r="N28" s="8"/>
    </row>
    <row r="29" spans="1:14" s="5" customFormat="1" ht="43.5" x14ac:dyDescent="0.25">
      <c r="A29" s="19">
        <v>18</v>
      </c>
      <c r="B29" s="32" t="s">
        <v>68</v>
      </c>
      <c r="C29" s="26"/>
      <c r="D29" s="183"/>
      <c r="E29" s="27"/>
      <c r="F29" s="183"/>
      <c r="G29" s="27"/>
      <c r="H29" s="183"/>
      <c r="I29" s="181"/>
      <c r="J29" s="182"/>
      <c r="K29" s="8"/>
      <c r="L29" s="8"/>
      <c r="M29" s="8"/>
      <c r="N29" s="8"/>
    </row>
    <row r="30" spans="1:14" s="5" customFormat="1" ht="86.25" x14ac:dyDescent="0.25">
      <c r="A30" s="19">
        <v>19</v>
      </c>
      <c r="B30" s="32" t="s">
        <v>69</v>
      </c>
      <c r="C30" s="26"/>
      <c r="D30" s="183"/>
      <c r="E30" s="27"/>
      <c r="F30" s="183"/>
      <c r="G30" s="27"/>
      <c r="H30" s="183"/>
      <c r="I30" s="181"/>
      <c r="J30" s="182"/>
      <c r="K30" s="8"/>
      <c r="L30" s="8"/>
      <c r="M30" s="8"/>
      <c r="N30" s="8"/>
    </row>
    <row r="31" spans="1:14" s="5" customFormat="1" ht="144" thickBot="1" x14ac:dyDescent="0.3">
      <c r="A31" s="19">
        <v>20</v>
      </c>
      <c r="B31" s="32" t="s">
        <v>70</v>
      </c>
      <c r="C31" s="26"/>
      <c r="D31" s="183"/>
      <c r="E31" s="27"/>
      <c r="F31" s="183"/>
      <c r="G31" s="27"/>
      <c r="H31" s="183"/>
      <c r="I31" s="184"/>
      <c r="J31" s="182"/>
      <c r="K31" s="8"/>
      <c r="L31" s="8"/>
      <c r="M31" s="8"/>
      <c r="N31" s="8"/>
    </row>
    <row r="32" spans="1:14" s="5" customFormat="1" ht="72.75" thickBot="1" x14ac:dyDescent="0.3">
      <c r="A32" s="16">
        <v>21</v>
      </c>
      <c r="B32" s="24" t="s">
        <v>71</v>
      </c>
      <c r="C32" s="9"/>
      <c r="D32" s="185"/>
      <c r="E32" s="10"/>
      <c r="F32" s="185"/>
      <c r="G32" s="186"/>
      <c r="H32" s="187"/>
      <c r="I32" s="188">
        <f>CONCATENATE(IF(OR(D32=3,F32=3),7.5,),IF(AND(D32=2,F32=2),5,),IF(AND(D32=1,F32=1),2.5,),IF(AND(D32=0,F32=0),0,),IF(AND(D32=2,F32=1),5,),IF(AND(D32=2,F32=0),5,),IF(AND(D32=1,F32=2),5,),IF(AND(D32=1,F32=0),2.5,),IF(AND(D32=0,F32=2),5,),IF(AND(D32=0,F32=1),2.5,))+0</f>
        <v>0</v>
      </c>
      <c r="J32" s="182"/>
      <c r="K32" s="8"/>
      <c r="L32" s="8"/>
      <c r="M32" s="8"/>
      <c r="N32" s="8"/>
    </row>
    <row r="33" spans="1:14" s="5" customFormat="1" ht="43.5" x14ac:dyDescent="0.25">
      <c r="A33" s="16">
        <v>22</v>
      </c>
      <c r="B33" s="29" t="s">
        <v>65</v>
      </c>
      <c r="C33" s="294"/>
      <c r="D33" s="185"/>
      <c r="E33" s="295"/>
      <c r="F33" s="185"/>
      <c r="G33" s="186"/>
      <c r="H33" s="187"/>
      <c r="I33" s="296">
        <f>CONCATENATE(IF(OR(D33=3,F33=3),7.5,),IF(AND(D33=2,F33=2),5,),IF(AND(D33=1,F33=1),2.5,),IF(AND(D33=0,F33=0),0,),IF(AND(D33=2,F33=1),5,),IF(AND(D33=2,F33=0),5,),IF(AND(D33=1,F33=2),5,),IF(AND(D33=1,F33=0),2.5,),IF(AND(D33=0,F33=2),5,),IF(AND(D33=0,F33=1),2.5,))+0</f>
        <v>0</v>
      </c>
      <c r="J33" s="182"/>
      <c r="K33" s="8"/>
      <c r="L33" s="8"/>
      <c r="M33" s="8"/>
      <c r="N33" s="8"/>
    </row>
    <row r="34" spans="1:14" s="5" customFormat="1" ht="27" thickBot="1" x14ac:dyDescent="0.3">
      <c r="A34" s="298"/>
      <c r="B34" s="299" t="s">
        <v>212</v>
      </c>
      <c r="C34" s="300"/>
      <c r="D34" s="300"/>
      <c r="E34" s="300"/>
      <c r="F34" s="300"/>
      <c r="G34" s="300"/>
      <c r="H34" s="300"/>
      <c r="I34" s="300"/>
      <c r="J34" s="301"/>
      <c r="K34" s="8"/>
      <c r="L34" s="8"/>
      <c r="M34" s="8"/>
      <c r="N34" s="8"/>
    </row>
    <row r="35" spans="1:14" s="5" customFormat="1" ht="24" thickBot="1" x14ac:dyDescent="0.3">
      <c r="A35" s="100" t="s">
        <v>187</v>
      </c>
      <c r="B35" s="41" t="s">
        <v>74</v>
      </c>
      <c r="C35" s="192"/>
      <c r="D35" s="192"/>
      <c r="E35" s="192"/>
      <c r="F35" s="192"/>
      <c r="G35" s="192"/>
      <c r="H35" s="192"/>
      <c r="I35" s="192"/>
      <c r="J35" s="193"/>
      <c r="K35" s="8"/>
      <c r="L35" s="8"/>
      <c r="M35" s="8"/>
      <c r="N35" s="8"/>
    </row>
    <row r="36" spans="1:14" s="5" customFormat="1" ht="72" x14ac:dyDescent="0.25">
      <c r="A36" s="16">
        <v>23</v>
      </c>
      <c r="B36" s="25" t="s">
        <v>79</v>
      </c>
      <c r="C36" s="26"/>
      <c r="D36" s="180"/>
      <c r="E36" s="27"/>
      <c r="F36" s="180"/>
      <c r="G36" s="28"/>
      <c r="H36" s="180"/>
      <c r="I36" s="181"/>
      <c r="J36" s="182"/>
      <c r="K36" s="8"/>
      <c r="L36" s="8"/>
      <c r="M36" s="8"/>
      <c r="N36" s="8"/>
    </row>
    <row r="37" spans="1:14" s="5" customFormat="1" ht="44.25" thickBot="1" x14ac:dyDescent="0.3">
      <c r="A37" s="16">
        <v>24</v>
      </c>
      <c r="B37" s="32" t="s">
        <v>80</v>
      </c>
      <c r="C37" s="33"/>
      <c r="D37" s="183"/>
      <c r="E37" s="34"/>
      <c r="F37" s="183"/>
      <c r="G37" s="35"/>
      <c r="H37" s="183"/>
      <c r="I37" s="184"/>
      <c r="J37" s="207"/>
      <c r="K37" s="8"/>
      <c r="L37" s="8"/>
      <c r="M37" s="8"/>
      <c r="N37" s="8"/>
    </row>
    <row r="38" spans="1:14" s="5" customFormat="1" ht="72.75" thickBot="1" x14ac:dyDescent="0.3">
      <c r="A38" s="16">
        <v>25</v>
      </c>
      <c r="B38" s="24" t="s">
        <v>93</v>
      </c>
      <c r="C38" s="11"/>
      <c r="D38" s="185"/>
      <c r="E38" s="12"/>
      <c r="F38" s="185"/>
      <c r="G38" s="187"/>
      <c r="H38" s="187"/>
      <c r="I38" s="198">
        <f>CONCATENATE(IF(OR(D38=3,F38=3),7,),IF(AND(D38=2,F38=2),4.67,),IF(AND(D38=1,F38=1),2.33,),IF(AND(D38=0,F38=0),0,),IF(AND(D38=2,F38=1),4.67,),IF(AND(D38=2,F38=0),4.67,),IF(AND(D38=1,F38=2),4.67,),IF(AND(D38=1,F38=0),2.33,),IF(AND(D38=0,F38=2),4.67,),IF(AND(D38=0,F38=1),2.33,))+0</f>
        <v>0</v>
      </c>
      <c r="J38" s="207"/>
      <c r="K38" s="8"/>
      <c r="L38" s="8"/>
      <c r="M38" s="8"/>
      <c r="N38" s="8"/>
    </row>
    <row r="39" spans="1:14" s="5" customFormat="1" ht="59.25" thickBot="1" x14ac:dyDescent="0.3">
      <c r="A39" s="16">
        <v>26</v>
      </c>
      <c r="B39" s="107" t="s">
        <v>175</v>
      </c>
      <c r="C39" s="109"/>
      <c r="D39" s="200"/>
      <c r="E39" s="210"/>
      <c r="F39" s="190"/>
      <c r="G39" s="190"/>
      <c r="H39" s="187"/>
      <c r="I39" s="188">
        <f>IF(D39=1,1,0)+0</f>
        <v>0</v>
      </c>
      <c r="J39" s="211"/>
      <c r="K39" s="8"/>
      <c r="L39" s="8"/>
      <c r="M39" s="8"/>
      <c r="N39" s="8"/>
    </row>
    <row r="40" spans="1:14" s="5" customFormat="1" ht="44.25" thickBot="1" x14ac:dyDescent="0.3">
      <c r="A40" s="16">
        <v>27</v>
      </c>
      <c r="B40" s="36" t="s">
        <v>77</v>
      </c>
      <c r="C40" s="37"/>
      <c r="D40" s="185"/>
      <c r="E40" s="38"/>
      <c r="F40" s="185"/>
      <c r="G40" s="190"/>
      <c r="H40" s="190"/>
      <c r="I40" s="198">
        <f>CONCATENATE(IF(OR(D40=3,F40=3),7,),IF(AND(D40=2,F40=2),4.67,),IF(AND(D40=1,F40=1),2.33,),IF(AND(D40=0,F40=0),0,),IF(AND(D40=2,F40=1),4.67,),IF(AND(D40=2,F40=0),4.67,),IF(AND(D40=1,F40=2),4.67,),IF(AND(D40=1,F40=0),2.33,),IF(AND(D40=0,F40=2),4.67,),IF(AND(D40=0,F40=1),2.33,))+0</f>
        <v>0</v>
      </c>
      <c r="J40" s="211"/>
      <c r="K40" s="8"/>
      <c r="L40" s="8"/>
      <c r="M40" s="8"/>
      <c r="N40" s="8"/>
    </row>
    <row r="41" spans="1:14" s="5" customFormat="1" ht="24" thickBot="1" x14ac:dyDescent="0.3">
      <c r="A41" s="100" t="s">
        <v>187</v>
      </c>
      <c r="B41" s="41" t="s">
        <v>100</v>
      </c>
      <c r="C41" s="192"/>
      <c r="D41" s="192"/>
      <c r="E41" s="192"/>
      <c r="F41" s="192"/>
      <c r="G41" s="192"/>
      <c r="H41" s="192"/>
      <c r="I41" s="192"/>
      <c r="J41" s="193"/>
      <c r="K41" s="8"/>
      <c r="L41" s="8"/>
      <c r="M41" s="8"/>
      <c r="N41" s="8"/>
    </row>
    <row r="42" spans="1:14" s="5" customFormat="1" ht="43.5" x14ac:dyDescent="0.25">
      <c r="A42" s="16">
        <v>28</v>
      </c>
      <c r="B42" s="25" t="s">
        <v>81</v>
      </c>
      <c r="C42" s="26"/>
      <c r="D42" s="180"/>
      <c r="E42" s="27"/>
      <c r="F42" s="180"/>
      <c r="G42" s="27"/>
      <c r="H42" s="180"/>
      <c r="I42" s="181"/>
      <c r="J42" s="182"/>
      <c r="K42" s="8"/>
      <c r="L42" s="8"/>
      <c r="M42" s="8"/>
      <c r="N42" s="8"/>
    </row>
    <row r="43" spans="1:14" s="5" customFormat="1" ht="43.5" x14ac:dyDescent="0.25">
      <c r="A43" s="16">
        <v>29</v>
      </c>
      <c r="B43" s="32" t="s">
        <v>82</v>
      </c>
      <c r="C43" s="33"/>
      <c r="D43" s="183"/>
      <c r="E43" s="34"/>
      <c r="F43" s="183"/>
      <c r="G43" s="34"/>
      <c r="H43" s="183"/>
      <c r="I43" s="181"/>
      <c r="J43" s="207"/>
      <c r="K43" s="8"/>
      <c r="L43" s="8"/>
      <c r="M43" s="8"/>
      <c r="N43" s="8"/>
    </row>
    <row r="44" spans="1:14" s="5" customFormat="1" ht="86.25" x14ac:dyDescent="0.25">
      <c r="A44" s="16">
        <v>30</v>
      </c>
      <c r="B44" s="32" t="s">
        <v>84</v>
      </c>
      <c r="C44" s="33"/>
      <c r="D44" s="183"/>
      <c r="E44" s="34"/>
      <c r="F44" s="183"/>
      <c r="G44" s="34"/>
      <c r="H44" s="183"/>
      <c r="I44" s="181"/>
      <c r="J44" s="207"/>
      <c r="K44" s="8"/>
      <c r="L44" s="8"/>
      <c r="M44" s="8"/>
      <c r="N44" s="8"/>
    </row>
    <row r="45" spans="1:14" s="5" customFormat="1" ht="58.5" thickBot="1" x14ac:dyDescent="0.3">
      <c r="A45" s="16">
        <v>31</v>
      </c>
      <c r="B45" s="32" t="s">
        <v>83</v>
      </c>
      <c r="C45" s="33"/>
      <c r="D45" s="183"/>
      <c r="E45" s="34"/>
      <c r="F45" s="183"/>
      <c r="G45" s="34"/>
      <c r="H45" s="183"/>
      <c r="I45" s="184"/>
      <c r="J45" s="207"/>
      <c r="K45" s="8"/>
      <c r="L45" s="8"/>
      <c r="M45" s="8"/>
      <c r="N45" s="8"/>
    </row>
    <row r="46" spans="1:14" s="5" customFormat="1" ht="115.5" thickBot="1" x14ac:dyDescent="0.3">
      <c r="A46" s="16">
        <v>32</v>
      </c>
      <c r="B46" s="24" t="s">
        <v>85</v>
      </c>
      <c r="C46" s="11"/>
      <c r="D46" s="185"/>
      <c r="E46" s="12"/>
      <c r="F46" s="185"/>
      <c r="G46" s="209"/>
      <c r="H46" s="187"/>
      <c r="I46" s="188">
        <f>CONCATENATE(IF(OR(D46=3,F46=3),7.5,),IF(AND(D46=2,F46=2),5,),IF(AND(D46=1,F46=1),2.5,),IF(AND(D46=0,F46=0),0,),IF(AND(D46=2,F46=1),5,),IF(AND(D46=2,F46=0),5,),IF(AND(D46=1,F46=2),5,),IF(AND(D46=1,F46=0),2.5,),IF(AND(D46=0,F46=2),5,),IF(AND(D46=0,F46=1),2.5,))+0</f>
        <v>0</v>
      </c>
      <c r="J46" s="207"/>
      <c r="K46" s="8"/>
      <c r="L46" s="8"/>
      <c r="M46" s="8"/>
      <c r="N46" s="8"/>
    </row>
    <row r="47" spans="1:14" s="5" customFormat="1" ht="43.5" x14ac:dyDescent="0.25">
      <c r="A47" s="16">
        <v>33</v>
      </c>
      <c r="B47" s="29" t="s">
        <v>78</v>
      </c>
      <c r="C47" s="297"/>
      <c r="D47" s="185"/>
      <c r="E47" s="30"/>
      <c r="F47" s="185"/>
      <c r="G47" s="209"/>
      <c r="H47" s="187"/>
      <c r="I47" s="296">
        <f>CONCATENATE(IF(OR(D47=3,F47=3),7.5,),IF(AND(D47=2,F47=2),5,),IF(AND(D47=1,F47=1),2.5,),IF(AND(D47=0,F47=0),0,),IF(AND(D47=2,F47=1),5,),IF(AND(D47=2,F47=0),5,),IF(AND(D47=1,F47=2),5,),IF(AND(D47=1,F47=0),2.5,),IF(AND(D47=0,F47=2),5,),IF(AND(D47=0,F47=1),2.5,))+0</f>
        <v>0</v>
      </c>
      <c r="J47" s="207"/>
      <c r="K47" s="8"/>
      <c r="L47" s="8"/>
      <c r="M47" s="8"/>
      <c r="N47" s="8"/>
    </row>
    <row r="48" spans="1:14" s="5" customFormat="1" ht="27" thickBot="1" x14ac:dyDescent="0.3">
      <c r="A48" s="298"/>
      <c r="B48" s="299" t="s">
        <v>213</v>
      </c>
      <c r="C48" s="300"/>
      <c r="D48" s="300"/>
      <c r="E48" s="300"/>
      <c r="F48" s="300"/>
      <c r="G48" s="300"/>
      <c r="H48" s="300"/>
      <c r="I48" s="300"/>
      <c r="J48" s="301"/>
      <c r="K48" s="8"/>
      <c r="L48" s="8"/>
      <c r="M48" s="8"/>
      <c r="N48" s="8"/>
    </row>
    <row r="49" spans="1:14" s="5" customFormat="1" ht="24" thickBot="1" x14ac:dyDescent="0.3">
      <c r="A49" s="100" t="s">
        <v>187</v>
      </c>
      <c r="B49" s="41" t="s">
        <v>99</v>
      </c>
      <c r="C49" s="192"/>
      <c r="D49" s="192"/>
      <c r="E49" s="192"/>
      <c r="F49" s="192"/>
      <c r="G49" s="192"/>
      <c r="H49" s="192"/>
      <c r="I49" s="192"/>
      <c r="J49" s="193"/>
      <c r="K49" s="8"/>
      <c r="L49" s="8"/>
      <c r="M49" s="8"/>
      <c r="N49" s="8"/>
    </row>
    <row r="50" spans="1:14" s="5" customFormat="1" ht="58.5" thickBot="1" x14ac:dyDescent="0.3">
      <c r="A50" s="19">
        <v>34</v>
      </c>
      <c r="B50" s="25" t="s">
        <v>86</v>
      </c>
      <c r="C50" s="26"/>
      <c r="D50" s="180"/>
      <c r="E50" s="27"/>
      <c r="F50" s="180"/>
      <c r="G50" s="28"/>
      <c r="H50" s="180"/>
      <c r="I50" s="184"/>
      <c r="J50" s="182"/>
      <c r="K50" s="8"/>
      <c r="L50" s="8"/>
      <c r="M50" s="8"/>
      <c r="N50" s="8"/>
    </row>
    <row r="51" spans="1:14" s="5" customFormat="1" ht="100.5" x14ac:dyDescent="0.25">
      <c r="A51" s="16">
        <v>35</v>
      </c>
      <c r="B51" s="24" t="s">
        <v>88</v>
      </c>
      <c r="C51" s="11"/>
      <c r="D51" s="185"/>
      <c r="E51" s="12"/>
      <c r="F51" s="185"/>
      <c r="G51" s="187"/>
      <c r="H51" s="187"/>
      <c r="I51" s="291">
        <f>CONCATENATE(IF(OR(D51=3,F51=3),7,),IF(AND(D51=2,F51=2),4.67,),IF(AND(D51=1,F51=1),2.33,),IF(AND(D51=0,F51=0),0,),IF(AND(D51=2,F51=1),4.67,),IF(AND(D51=2,F51=0),4.67,),IF(AND(D51=1,F51=2),4.67,),IF(AND(D51=1,F51=0),2.33,),IF(AND(D51=0,F51=2),4.67,),IF(AND(D51=0,F51=1),2.33,))+0</f>
        <v>0</v>
      </c>
      <c r="J51" s="207"/>
      <c r="K51" s="8"/>
      <c r="L51" s="8"/>
      <c r="M51" s="8"/>
      <c r="N51" s="8"/>
    </row>
    <row r="52" spans="1:14" s="5" customFormat="1" ht="58.5" thickBot="1" x14ac:dyDescent="0.3">
      <c r="A52" s="17">
        <v>36</v>
      </c>
      <c r="B52" s="36" t="s">
        <v>87</v>
      </c>
      <c r="C52" s="37"/>
      <c r="D52" s="292"/>
      <c r="E52" s="38"/>
      <c r="F52" s="292"/>
      <c r="G52" s="190"/>
      <c r="H52" s="187"/>
      <c r="I52" s="293">
        <f>CONCATENATE(IF(OR(D52=3,F52=3),7,),IF(AND(D52=2,F52=2),4.67,),IF(AND(D52=1,F52=1),2.33,),IF(AND(D52=0,F52=0),0,),IF(AND(D52=2,F52=1),4.67,),IF(AND(D52=2,F52=0),4.67,),IF(AND(D52=1,F52=2),4.67,),IF(AND(D52=1,F52=0),2.33,),IF(AND(D52=0,F52=2),4.67,),IF(AND(D52=0,F52=1),2.33,))+0</f>
        <v>0</v>
      </c>
      <c r="J52" s="211"/>
      <c r="K52" s="8"/>
      <c r="L52" s="8"/>
      <c r="M52" s="8"/>
      <c r="N52" s="8"/>
    </row>
    <row r="53" spans="1:14" s="5" customFormat="1" ht="102" thickBot="1" x14ac:dyDescent="0.3">
      <c r="A53" s="16">
        <v>37</v>
      </c>
      <c r="B53" s="107" t="s">
        <v>179</v>
      </c>
      <c r="C53" s="108"/>
      <c r="D53" s="200"/>
      <c r="E53" s="210"/>
      <c r="F53" s="190"/>
      <c r="G53" s="190"/>
      <c r="H53" s="190"/>
      <c r="I53" s="188">
        <f>IF(D53=1,1,0)+0</f>
        <v>0</v>
      </c>
      <c r="J53" s="211"/>
      <c r="K53" s="8"/>
      <c r="L53" s="8"/>
      <c r="M53" s="8"/>
      <c r="N53" s="8"/>
    </row>
    <row r="54" spans="1:14" s="5" customFormat="1" ht="24" thickBot="1" x14ac:dyDescent="0.3">
      <c r="A54" s="100" t="s">
        <v>187</v>
      </c>
      <c r="B54" s="41" t="s">
        <v>98</v>
      </c>
      <c r="C54" s="192"/>
      <c r="D54" s="192"/>
      <c r="E54" s="192"/>
      <c r="F54" s="192"/>
      <c r="G54" s="192"/>
      <c r="H54" s="192"/>
      <c r="I54" s="192"/>
      <c r="J54" s="193"/>
      <c r="K54" s="8"/>
      <c r="L54" s="8"/>
      <c r="M54" s="8"/>
      <c r="N54" s="8"/>
    </row>
    <row r="55" spans="1:14" s="5" customFormat="1" ht="100.5" x14ac:dyDescent="0.25">
      <c r="A55" s="16">
        <v>38</v>
      </c>
      <c r="B55" s="25" t="s">
        <v>89</v>
      </c>
      <c r="C55" s="27"/>
      <c r="D55" s="180"/>
      <c r="E55" s="27"/>
      <c r="F55" s="180"/>
      <c r="G55" s="28"/>
      <c r="H55" s="180"/>
      <c r="I55" s="181"/>
      <c r="J55" s="182"/>
      <c r="K55" s="8"/>
      <c r="L55" s="8"/>
      <c r="M55" s="8"/>
      <c r="N55" s="8"/>
    </row>
    <row r="56" spans="1:14" s="5" customFormat="1" ht="72.75" thickBot="1" x14ac:dyDescent="0.3">
      <c r="A56" s="16">
        <v>39</v>
      </c>
      <c r="B56" s="32" t="s">
        <v>90</v>
      </c>
      <c r="C56" s="52"/>
      <c r="D56" s="183"/>
      <c r="E56" s="52"/>
      <c r="F56" s="183"/>
      <c r="G56" s="113"/>
      <c r="H56" s="183"/>
      <c r="I56" s="184"/>
      <c r="J56" s="211"/>
      <c r="K56" s="8"/>
      <c r="L56" s="8"/>
      <c r="M56" s="8"/>
      <c r="N56" s="8"/>
    </row>
    <row r="57" spans="1:14" s="5" customFormat="1" ht="129.75" thickBot="1" x14ac:dyDescent="0.3">
      <c r="A57" s="16">
        <v>40</v>
      </c>
      <c r="B57" s="24" t="s">
        <v>91</v>
      </c>
      <c r="C57" s="13"/>
      <c r="D57" s="185"/>
      <c r="E57" s="13"/>
      <c r="F57" s="185"/>
      <c r="G57" s="190"/>
      <c r="H57" s="187"/>
      <c r="I57" s="198">
        <f>CONCATENATE(IF(OR(D57=3,F57=3),7,),IF(AND(D57=2,F57=2),4.67,),IF(AND(D57=1,F57=1),2.33,),IF(AND(D57=0,F57=0),0,),IF(AND(D57=2,F57=1),4.67,),IF(AND(D57=2,F57=0),4.67,),IF(AND(D57=1,F57=2),4.67,),IF(AND(D57=1,F57=0),2.33,),IF(AND(D57=0,F57=2),4.67,),IF(AND(D57=0,F57=1),2.33,))+0</f>
        <v>0</v>
      </c>
      <c r="J57" s="211"/>
      <c r="K57" s="8"/>
      <c r="L57" s="8"/>
      <c r="M57" s="8"/>
      <c r="N57" s="8"/>
    </row>
    <row r="58" spans="1:14" s="5" customFormat="1" ht="44.25" thickBot="1" x14ac:dyDescent="0.3">
      <c r="A58" s="17">
        <v>41</v>
      </c>
      <c r="B58" s="107" t="s">
        <v>177</v>
      </c>
      <c r="C58" s="108"/>
      <c r="D58" s="200"/>
      <c r="E58" s="210"/>
      <c r="F58" s="190"/>
      <c r="G58" s="190"/>
      <c r="H58" s="187"/>
      <c r="I58" s="188">
        <f>IF(D58=1,1,0)+0</f>
        <v>0</v>
      </c>
      <c r="J58" s="211"/>
      <c r="K58" s="8"/>
      <c r="L58" s="8"/>
      <c r="M58" s="8"/>
      <c r="N58" s="8"/>
    </row>
    <row r="59" spans="1:14" s="5" customFormat="1" ht="57.75" x14ac:dyDescent="0.25">
      <c r="A59" s="16">
        <v>42</v>
      </c>
      <c r="B59" s="29" t="s">
        <v>92</v>
      </c>
      <c r="C59" s="30"/>
      <c r="D59" s="185"/>
      <c r="E59" s="30"/>
      <c r="F59" s="185"/>
      <c r="G59" s="187"/>
      <c r="H59" s="187"/>
      <c r="I59" s="291">
        <f>CONCATENATE(IF(OR(D59=3,F59=3),7,),IF(AND(D59=2,F59=2),4.67,),IF(AND(D59=1,F59=1),2.33,),IF(AND(D59=0,F59=0),0,),IF(AND(D59=2,F59=1),4.67,),IF(AND(D59=2,F59=0),4.67,),IF(AND(D59=1,F59=2),4.67,),IF(AND(D59=1,F59=0),2.33,),IF(AND(D59=0,F59=2),4.67,),IF(AND(D59=0,F59=1),2.33,))+0</f>
        <v>0</v>
      </c>
      <c r="J59" s="207"/>
      <c r="K59" s="8"/>
      <c r="L59" s="8"/>
      <c r="M59" s="8"/>
      <c r="N59" s="8"/>
    </row>
    <row r="60" spans="1:14" s="5" customFormat="1" ht="27" thickBot="1" x14ac:dyDescent="0.3">
      <c r="A60" s="298"/>
      <c r="B60" s="299" t="s">
        <v>214</v>
      </c>
      <c r="C60" s="300"/>
      <c r="D60" s="300"/>
      <c r="E60" s="300"/>
      <c r="F60" s="300"/>
      <c r="G60" s="300"/>
      <c r="H60" s="300"/>
      <c r="I60" s="300"/>
      <c r="J60" s="301"/>
      <c r="K60" s="8"/>
      <c r="L60" s="8"/>
      <c r="M60" s="8"/>
      <c r="N60" s="8"/>
    </row>
    <row r="61" spans="1:14" s="5" customFormat="1" ht="24" thickBot="1" x14ac:dyDescent="0.3">
      <c r="A61" s="100" t="s">
        <v>187</v>
      </c>
      <c r="B61" s="41" t="s">
        <v>97</v>
      </c>
      <c r="C61" s="192"/>
      <c r="D61" s="192"/>
      <c r="E61" s="192"/>
      <c r="F61" s="192"/>
      <c r="G61" s="192"/>
      <c r="H61" s="192"/>
      <c r="I61" s="192"/>
      <c r="J61" s="193"/>
      <c r="K61" s="8"/>
      <c r="L61" s="8"/>
      <c r="M61" s="8"/>
      <c r="N61" s="8"/>
    </row>
    <row r="62" spans="1:14" s="5" customFormat="1" ht="72.75" thickBot="1" x14ac:dyDescent="0.3">
      <c r="A62" s="21">
        <v>43</v>
      </c>
      <c r="B62" s="48" t="s">
        <v>95</v>
      </c>
      <c r="C62" s="45"/>
      <c r="D62" s="180"/>
      <c r="E62" s="46"/>
      <c r="F62" s="180"/>
      <c r="G62" s="131"/>
      <c r="H62" s="180"/>
      <c r="I62" s="184"/>
      <c r="J62" s="191"/>
      <c r="K62" s="8"/>
      <c r="L62" s="8"/>
      <c r="M62" s="8"/>
      <c r="N62" s="8"/>
    </row>
    <row r="63" spans="1:14" s="5" customFormat="1" ht="115.5" thickBot="1" x14ac:dyDescent="0.3">
      <c r="A63" s="16">
        <v>44</v>
      </c>
      <c r="B63" s="24" t="s">
        <v>101</v>
      </c>
      <c r="C63" s="12"/>
      <c r="D63" s="185"/>
      <c r="E63" s="12"/>
      <c r="F63" s="185"/>
      <c r="G63" s="187"/>
      <c r="H63" s="187"/>
      <c r="I63" s="188">
        <f>CONCATENATE(IF(OR(D63=3,F63=3),7.5,),IF(AND(D63=2,F63=2),5,),IF(AND(D63=1,F63=1),2.5,),IF(AND(D63=0,F63=0),0,),IF(AND(D63=2,F63=1),5,),IF(AND(D63=2,F63=0),5,),IF(AND(D63=1,F63=2),5,),IF(AND(D63=1,F63=0),2.5,),IF(AND(D63=0,F63=2),5,),IF(AND(D63=0,F63=1),2.5,))+0</f>
        <v>0</v>
      </c>
      <c r="J63" s="207"/>
      <c r="K63" s="8"/>
      <c r="L63" s="8"/>
      <c r="M63" s="8"/>
      <c r="N63" s="8"/>
    </row>
    <row r="64" spans="1:14" s="5" customFormat="1" ht="57.75" x14ac:dyDescent="0.25">
      <c r="A64" s="16">
        <v>45</v>
      </c>
      <c r="B64" s="29" t="s">
        <v>102</v>
      </c>
      <c r="C64" s="30"/>
      <c r="D64" s="185"/>
      <c r="E64" s="30"/>
      <c r="F64" s="185"/>
      <c r="G64" s="187"/>
      <c r="H64" s="187"/>
      <c r="I64" s="296">
        <f>CONCATENATE(IF(OR(D64=3,F64=3),7.5,),IF(AND(D64=2,F64=2),5,),IF(AND(D64=1,F64=1),2.5,),IF(AND(D64=0,F64=0),0,),IF(AND(D64=2,F64=1),5,),IF(AND(D64=2,F64=0),5,),IF(AND(D64=1,F64=2),5,),IF(AND(D64=1,F64=0),2.5,),IF(AND(D64=0,F64=2),5,),IF(AND(D64=0,F64=1),2.5,))+0</f>
        <v>0</v>
      </c>
      <c r="J64" s="207"/>
      <c r="K64" s="8"/>
      <c r="L64" s="8"/>
      <c r="M64" s="8"/>
      <c r="N64" s="8"/>
    </row>
    <row r="65" spans="1:14" s="5" customFormat="1" ht="23.25" x14ac:dyDescent="0.25">
      <c r="A65" s="327" t="s">
        <v>187</v>
      </c>
      <c r="B65" s="306" t="s">
        <v>186</v>
      </c>
      <c r="C65" s="307"/>
      <c r="D65" s="307"/>
      <c r="E65" s="307"/>
      <c r="F65" s="307"/>
      <c r="G65" s="307"/>
      <c r="H65" s="307"/>
      <c r="I65" s="307"/>
      <c r="J65" s="308"/>
      <c r="K65" s="8"/>
      <c r="L65" s="8"/>
      <c r="M65" s="8"/>
      <c r="N65" s="8"/>
    </row>
    <row r="66" spans="1:14" s="5" customFormat="1" ht="27" thickBot="1" x14ac:dyDescent="0.3">
      <c r="A66" s="115"/>
      <c r="B66" s="59" t="s">
        <v>185</v>
      </c>
      <c r="C66" s="214"/>
      <c r="D66" s="214"/>
      <c r="E66" s="214"/>
      <c r="F66" s="214"/>
      <c r="G66" s="214"/>
      <c r="H66" s="214"/>
      <c r="I66" s="214"/>
      <c r="J66" s="215"/>
      <c r="K66" s="8"/>
      <c r="L66" s="8"/>
      <c r="M66" s="8"/>
      <c r="N66" s="8"/>
    </row>
    <row r="67" spans="1:14" s="5" customFormat="1" ht="58.5" thickBot="1" x14ac:dyDescent="0.3">
      <c r="A67" s="19">
        <v>46</v>
      </c>
      <c r="B67" s="25" t="s">
        <v>96</v>
      </c>
      <c r="C67" s="27"/>
      <c r="D67" s="183"/>
      <c r="E67" s="27"/>
      <c r="F67" s="183"/>
      <c r="G67" s="28"/>
      <c r="H67" s="183"/>
      <c r="I67" s="184"/>
      <c r="J67" s="182"/>
      <c r="K67" s="8"/>
      <c r="L67" s="8"/>
      <c r="M67" s="8"/>
      <c r="N67" s="8"/>
    </row>
    <row r="68" spans="1:14" s="5" customFormat="1" ht="115.5" thickBot="1" x14ac:dyDescent="0.3">
      <c r="A68" s="16">
        <v>47</v>
      </c>
      <c r="B68" s="24" t="s">
        <v>106</v>
      </c>
      <c r="C68" s="12"/>
      <c r="D68" s="185"/>
      <c r="E68" s="12"/>
      <c r="F68" s="185"/>
      <c r="G68" s="187"/>
      <c r="H68" s="187"/>
      <c r="I68" s="198">
        <f>CONCATENATE(IF(OR(D68=3,F68=3),7,),IF(AND(D68=2,F68=2),4.67,),IF(AND(D68=1,F68=1),2.33,),IF(AND(D68=0,F68=0),0,),IF(AND(D68=2,F68=1),4.67,),IF(AND(D68=2,F68=0),4.67,),IF(AND(D68=1,F68=2),4.67,),IF(AND(D68=1,F68=0),2.33,),IF(AND(D68=0,F68=2),4.67,),IF(AND(D68=0,F68=1),2.33,))+0</f>
        <v>0</v>
      </c>
      <c r="J68" s="207"/>
      <c r="K68" s="8"/>
      <c r="L68" s="8"/>
      <c r="M68" s="8"/>
      <c r="N68" s="8"/>
    </row>
    <row r="69" spans="1:14" s="5" customFormat="1" ht="44.25" thickBot="1" x14ac:dyDescent="0.3">
      <c r="A69" s="16">
        <v>48</v>
      </c>
      <c r="B69" s="107" t="s">
        <v>178</v>
      </c>
      <c r="C69" s="108"/>
      <c r="D69" s="200"/>
      <c r="E69" s="210"/>
      <c r="F69" s="190"/>
      <c r="G69" s="190"/>
      <c r="H69" s="187"/>
      <c r="I69" s="188">
        <f>IF(D69=1,1,0)+0</f>
        <v>0</v>
      </c>
      <c r="J69" s="211"/>
      <c r="K69" s="8"/>
      <c r="L69" s="8"/>
      <c r="M69" s="8"/>
      <c r="N69" s="8"/>
    </row>
    <row r="70" spans="1:14" s="5" customFormat="1" ht="58.5" thickBot="1" x14ac:dyDescent="0.3">
      <c r="A70" s="17">
        <v>49</v>
      </c>
      <c r="B70" s="36" t="s">
        <v>104</v>
      </c>
      <c r="C70" s="38"/>
      <c r="D70" s="185"/>
      <c r="E70" s="38"/>
      <c r="F70" s="185"/>
      <c r="G70" s="190"/>
      <c r="H70" s="190"/>
      <c r="I70" s="198">
        <f>CONCATENATE(IF(OR(D70=3,F70=3),7,),IF(AND(D70=2,F70=2),4.67,),IF(AND(D70=1,F70=1),2.33,),IF(AND(D70=0,F70=0),0,),IF(AND(D70=2,F70=1),4.67,),IF(AND(D70=2,F70=0),4.67,),IF(AND(D70=1,F70=2),4.67,),IF(AND(D70=1,F70=0),2.33,),IF(AND(D70=0,F70=2),4.67,),IF(AND(D70=0,F70=1),2.33,))+0</f>
        <v>0</v>
      </c>
      <c r="J70" s="211"/>
      <c r="K70" s="8"/>
      <c r="L70" s="8"/>
      <c r="M70" s="8"/>
      <c r="N70" s="8"/>
    </row>
    <row r="71" spans="1:14" s="5" customFormat="1" ht="23.25" x14ac:dyDescent="0.25">
      <c r="A71" s="103" t="s">
        <v>187</v>
      </c>
      <c r="B71" s="58" t="s">
        <v>184</v>
      </c>
      <c r="C71" s="212"/>
      <c r="D71" s="212"/>
      <c r="E71" s="212"/>
      <c r="F71" s="212"/>
      <c r="G71" s="212"/>
      <c r="H71" s="212"/>
      <c r="I71" s="212"/>
      <c r="J71" s="213"/>
      <c r="K71" s="8"/>
      <c r="L71" s="8"/>
      <c r="M71" s="8"/>
      <c r="N71" s="8"/>
    </row>
    <row r="72" spans="1:14" s="5" customFormat="1" ht="27" thickBot="1" x14ac:dyDescent="0.3">
      <c r="A72" s="104"/>
      <c r="B72" s="59" t="s">
        <v>183</v>
      </c>
      <c r="C72" s="214"/>
      <c r="D72" s="214"/>
      <c r="E72" s="214"/>
      <c r="F72" s="214"/>
      <c r="G72" s="214"/>
      <c r="H72" s="214"/>
      <c r="I72" s="214"/>
      <c r="J72" s="215"/>
      <c r="K72" s="8"/>
      <c r="L72" s="8"/>
      <c r="M72" s="8"/>
      <c r="N72" s="8"/>
    </row>
    <row r="73" spans="1:14" s="5" customFormat="1" ht="58.5" thickBot="1" x14ac:dyDescent="0.3">
      <c r="A73" s="19">
        <v>50</v>
      </c>
      <c r="B73" s="25" t="s">
        <v>94</v>
      </c>
      <c r="C73" s="27"/>
      <c r="D73" s="180"/>
      <c r="E73" s="27"/>
      <c r="F73" s="180"/>
      <c r="G73" s="28"/>
      <c r="H73" s="180"/>
      <c r="I73" s="184"/>
      <c r="J73" s="182"/>
      <c r="K73" s="8"/>
      <c r="L73" s="8"/>
      <c r="M73" s="8"/>
      <c r="N73" s="8"/>
    </row>
    <row r="74" spans="1:14" s="5" customFormat="1" ht="115.5" thickBot="1" x14ac:dyDescent="0.3">
      <c r="A74" s="17">
        <v>51</v>
      </c>
      <c r="B74" s="24" t="s">
        <v>105</v>
      </c>
      <c r="C74" s="12"/>
      <c r="D74" s="185"/>
      <c r="E74" s="12"/>
      <c r="F74" s="185"/>
      <c r="G74" s="187"/>
      <c r="H74" s="187"/>
      <c r="I74" s="188">
        <f>CONCATENATE(IF(OR(D74=3,F74=3),7.5,),IF(AND(D74=2,F74=2),5,),IF(AND(D74=1,F74=1),2.5,),IF(AND(D74=0,F74=0),0,),IF(AND(D74=2,F74=1),5,),IF(AND(D74=2,F74=0),5,),IF(AND(D74=1,F74=2),5,),IF(AND(D74=1,F74=0),2.5,),IF(AND(D74=0,F74=2),5,),IF(AND(D74=0,F74=1),2.5,))+0</f>
        <v>0</v>
      </c>
      <c r="J74" s="207"/>
      <c r="K74" s="8"/>
      <c r="L74" s="8"/>
      <c r="M74" s="8"/>
      <c r="N74" s="8"/>
    </row>
    <row r="75" spans="1:14" s="5" customFormat="1" ht="57.75" x14ac:dyDescent="0.25">
      <c r="A75" s="16">
        <v>52</v>
      </c>
      <c r="B75" s="29" t="s">
        <v>103</v>
      </c>
      <c r="C75" s="30"/>
      <c r="D75" s="185"/>
      <c r="E75" s="30"/>
      <c r="F75" s="185"/>
      <c r="G75" s="187"/>
      <c r="H75" s="187"/>
      <c r="I75" s="296">
        <f>CONCATENATE(IF(OR(D75=3,F75=3),7.5,),IF(AND(D75=2,F75=2),5,),IF(AND(D75=1,F75=1),2.5,),IF(AND(D75=0,F75=0),0,),IF(AND(D75=2,F75=1),5,),IF(AND(D75=2,F75=0),5,),IF(AND(D75=1,F75=2),5,),IF(AND(D75=1,F75=0),2.5,),IF(AND(D75=0,F75=2),5,),IF(AND(D75=0,F75=1),2.5,))+0</f>
        <v>0</v>
      </c>
      <c r="J75" s="207"/>
      <c r="K75" s="8"/>
      <c r="L75" s="8"/>
      <c r="M75" s="8"/>
      <c r="N75" s="8"/>
    </row>
    <row r="76" spans="1:14" s="5" customFormat="1" ht="27" thickBot="1" x14ac:dyDescent="0.3">
      <c r="A76" s="298"/>
      <c r="B76" s="299" t="s">
        <v>215</v>
      </c>
      <c r="C76" s="300"/>
      <c r="D76" s="300"/>
      <c r="E76" s="300"/>
      <c r="F76" s="300"/>
      <c r="G76" s="300"/>
      <c r="H76" s="300"/>
      <c r="I76" s="300"/>
      <c r="J76" s="301"/>
      <c r="K76" s="8"/>
      <c r="L76" s="8"/>
      <c r="M76" s="8"/>
      <c r="N76" s="8"/>
    </row>
    <row r="77" spans="1:14" s="5" customFormat="1" ht="24" thickBot="1" x14ac:dyDescent="0.3">
      <c r="A77" s="100" t="s">
        <v>187</v>
      </c>
      <c r="B77" s="41" t="s">
        <v>129</v>
      </c>
      <c r="C77" s="192"/>
      <c r="D77" s="192"/>
      <c r="E77" s="192"/>
      <c r="F77" s="192"/>
      <c r="G77" s="192"/>
      <c r="H77" s="192"/>
      <c r="I77" s="192"/>
      <c r="J77" s="193"/>
      <c r="K77" s="8"/>
      <c r="L77" s="8"/>
      <c r="M77" s="8"/>
      <c r="N77" s="8"/>
    </row>
    <row r="78" spans="1:14" s="5" customFormat="1" ht="44.25" thickBot="1" x14ac:dyDescent="0.3">
      <c r="A78" s="19">
        <v>53</v>
      </c>
      <c r="B78" s="25" t="s">
        <v>107</v>
      </c>
      <c r="C78" s="27"/>
      <c r="D78" s="180"/>
      <c r="E78" s="27"/>
      <c r="F78" s="180"/>
      <c r="G78" s="28"/>
      <c r="H78" s="180"/>
      <c r="I78" s="184"/>
      <c r="J78" s="182"/>
      <c r="K78" s="8"/>
      <c r="L78" s="8"/>
      <c r="M78" s="8"/>
      <c r="N78" s="8"/>
    </row>
    <row r="79" spans="1:14" s="5" customFormat="1" ht="87" thickBot="1" x14ac:dyDescent="0.3">
      <c r="A79" s="16">
        <v>54</v>
      </c>
      <c r="B79" s="49" t="s">
        <v>113</v>
      </c>
      <c r="C79" s="10"/>
      <c r="D79" s="185"/>
      <c r="E79" s="10"/>
      <c r="F79" s="185"/>
      <c r="G79" s="216"/>
      <c r="H79" s="187"/>
      <c r="I79" s="188">
        <f>CONCATENATE(IF(OR(D79=3,F79=3),7.5,),IF(AND(D79=2,F79=2),5,),IF(AND(D79=1,F79=1),2.5,),IF(AND(D79=0,F79=0),0,),IF(AND(D79=2,F79=1),5,),IF(AND(D79=2,F79=0),5,),IF(AND(D79=1,F79=2),5,),IF(AND(D79=1,F79=0),2.5,),IF(AND(D79=0,F79=2),5,),IF(AND(D79=0,F79=1),2.5,))+0</f>
        <v>0</v>
      </c>
      <c r="J79" s="182"/>
      <c r="K79" s="8"/>
      <c r="L79" s="8"/>
      <c r="M79" s="8"/>
      <c r="N79" s="8"/>
    </row>
    <row r="80" spans="1:14" s="5" customFormat="1" ht="57.75" x14ac:dyDescent="0.25">
      <c r="A80" s="16">
        <v>55</v>
      </c>
      <c r="B80" s="29" t="s">
        <v>108</v>
      </c>
      <c r="C80" s="30"/>
      <c r="D80" s="185"/>
      <c r="E80" s="30"/>
      <c r="F80" s="185"/>
      <c r="G80" s="187"/>
      <c r="H80" s="187"/>
      <c r="I80" s="296">
        <f>CONCATENATE(IF(OR(D80=3,F80=3),7.5,),IF(AND(D80=2,F80=2),5,),IF(AND(D80=1,F80=1),2.5,),IF(AND(D80=0,F80=0),0,),IF(AND(D80=2,F80=1),5,),IF(AND(D80=2,F80=0),5,),IF(AND(D80=1,F80=2),5,),IF(AND(D80=1,F80=0),2.5,),IF(AND(D80=0,F80=2),5,),IF(AND(D80=0,F80=1),2.5,))+0</f>
        <v>0</v>
      </c>
      <c r="J80" s="207"/>
      <c r="K80" s="8"/>
      <c r="L80" s="8"/>
      <c r="M80" s="8"/>
      <c r="N80" s="8"/>
    </row>
    <row r="81" spans="1:14" s="5" customFormat="1" ht="23.25" x14ac:dyDescent="0.25">
      <c r="A81" s="327" t="s">
        <v>187</v>
      </c>
      <c r="B81" s="306" t="s">
        <v>195</v>
      </c>
      <c r="C81" s="307"/>
      <c r="D81" s="307"/>
      <c r="E81" s="307"/>
      <c r="F81" s="307"/>
      <c r="G81" s="307"/>
      <c r="H81" s="307"/>
      <c r="I81" s="307"/>
      <c r="J81" s="308"/>
      <c r="K81" s="8"/>
      <c r="L81" s="8"/>
      <c r="M81" s="8"/>
      <c r="N81" s="8"/>
    </row>
    <row r="82" spans="1:14" s="5" customFormat="1" ht="24" thickBot="1" x14ac:dyDescent="0.3">
      <c r="A82" s="116"/>
      <c r="B82" s="59" t="s">
        <v>194</v>
      </c>
      <c r="C82" s="214"/>
      <c r="D82" s="214"/>
      <c r="E82" s="214"/>
      <c r="F82" s="214"/>
      <c r="G82" s="214"/>
      <c r="H82" s="214"/>
      <c r="I82" s="214"/>
      <c r="J82" s="215"/>
      <c r="K82" s="8"/>
      <c r="L82" s="8"/>
      <c r="M82" s="8"/>
      <c r="N82" s="8"/>
    </row>
    <row r="83" spans="1:14" s="5" customFormat="1" ht="43.5" x14ac:dyDescent="0.25">
      <c r="A83" s="19">
        <v>56</v>
      </c>
      <c r="B83" s="25" t="s">
        <v>114</v>
      </c>
      <c r="C83" s="27"/>
      <c r="D83" s="180"/>
      <c r="E83" s="27"/>
      <c r="F83" s="180"/>
      <c r="G83" s="28"/>
      <c r="H83" s="180"/>
      <c r="I83" s="181"/>
      <c r="J83" s="182"/>
      <c r="K83" s="8"/>
      <c r="L83" s="8"/>
      <c r="M83" s="8"/>
      <c r="N83" s="8"/>
    </row>
    <row r="84" spans="1:14" s="5" customFormat="1" ht="44.25" thickBot="1" x14ac:dyDescent="0.3">
      <c r="A84" s="16">
        <v>57</v>
      </c>
      <c r="B84" s="25" t="s">
        <v>117</v>
      </c>
      <c r="C84" s="27"/>
      <c r="D84" s="183"/>
      <c r="E84" s="27"/>
      <c r="F84" s="183"/>
      <c r="G84" s="28"/>
      <c r="H84" s="183"/>
      <c r="I84" s="184"/>
      <c r="J84" s="182"/>
      <c r="K84" s="8"/>
      <c r="L84" s="8"/>
      <c r="M84" s="8"/>
      <c r="N84" s="8"/>
    </row>
    <row r="85" spans="1:14" s="5" customFormat="1" ht="72.75" thickBot="1" x14ac:dyDescent="0.3">
      <c r="A85" s="16">
        <v>58</v>
      </c>
      <c r="B85" s="49" t="s">
        <v>118</v>
      </c>
      <c r="C85" s="12"/>
      <c r="D85" s="185"/>
      <c r="E85" s="12"/>
      <c r="F85" s="185"/>
      <c r="G85" s="187"/>
      <c r="H85" s="187"/>
      <c r="I85" s="188">
        <f>CONCATENATE(IF(OR(D85=3,F85=3),7.5,),IF(AND(D85=2,F85=2),5,),IF(AND(D85=1,F85=1),2.5,),IF(AND(D85=0,F85=0),0,),IF(AND(D85=2,F85=1),5,),IF(AND(D85=2,F85=0),5,),IF(AND(D85=1,F85=2),5,),IF(AND(D85=1,F85=0),2.5,),IF(AND(D85=0,F85=2),5,),IF(AND(D85=0,F85=1),2.5,))+0</f>
        <v>0</v>
      </c>
      <c r="J85" s="207"/>
      <c r="K85" s="8"/>
      <c r="L85" s="8"/>
      <c r="M85" s="8"/>
      <c r="N85" s="8"/>
    </row>
    <row r="86" spans="1:14" s="5" customFormat="1" ht="58.5" thickBot="1" x14ac:dyDescent="0.3">
      <c r="A86" s="16">
        <v>59</v>
      </c>
      <c r="B86" s="36" t="s">
        <v>110</v>
      </c>
      <c r="C86" s="38"/>
      <c r="D86" s="185"/>
      <c r="E86" s="38"/>
      <c r="F86" s="185"/>
      <c r="G86" s="190"/>
      <c r="H86" s="190"/>
      <c r="I86" s="188">
        <f>CONCATENATE(IF(OR(D86=3,F86=3),7.5,),IF(AND(D86=2,F86=2),5,),IF(AND(D86=1,F86=1),2.5,),IF(AND(D86=0,F86=0),0,),IF(AND(D86=2,F86=1),5,),IF(AND(D86=2,F86=0),5,),IF(AND(D86=1,F86=2),5,),IF(AND(D86=1,F86=0),2.5,),IF(AND(D86=0,F86=2),5,),IF(AND(D86=0,F86=1),2.5,))+0</f>
        <v>0</v>
      </c>
      <c r="J86" s="211"/>
      <c r="K86" s="8"/>
      <c r="L86" s="8"/>
      <c r="M86" s="8"/>
      <c r="N86" s="8"/>
    </row>
    <row r="87" spans="1:14" s="5" customFormat="1" ht="24" thickBot="1" x14ac:dyDescent="0.3">
      <c r="A87" s="100" t="s">
        <v>187</v>
      </c>
      <c r="B87" s="41" t="s">
        <v>128</v>
      </c>
      <c r="C87" s="192"/>
      <c r="D87" s="192"/>
      <c r="E87" s="192"/>
      <c r="F87" s="192"/>
      <c r="G87" s="192"/>
      <c r="H87" s="192"/>
      <c r="I87" s="192"/>
      <c r="J87" s="193"/>
      <c r="K87" s="8"/>
      <c r="L87" s="8"/>
      <c r="M87" s="8"/>
      <c r="N87" s="8"/>
    </row>
    <row r="88" spans="1:14" s="5" customFormat="1" ht="72" x14ac:dyDescent="0.25">
      <c r="A88" s="21">
        <v>60</v>
      </c>
      <c r="B88" s="48" t="s">
        <v>115</v>
      </c>
      <c r="C88" s="53"/>
      <c r="D88" s="180"/>
      <c r="E88" s="53"/>
      <c r="F88" s="180"/>
      <c r="G88" s="133"/>
      <c r="H88" s="180"/>
      <c r="I88" s="217"/>
      <c r="J88" s="191"/>
      <c r="K88" s="8"/>
      <c r="L88" s="8"/>
      <c r="M88" s="8"/>
      <c r="N88" s="8"/>
    </row>
    <row r="89" spans="1:14" s="5" customFormat="1" ht="43.5" x14ac:dyDescent="0.25">
      <c r="A89" s="16">
        <v>61</v>
      </c>
      <c r="B89" s="32" t="s">
        <v>119</v>
      </c>
      <c r="C89" s="54"/>
      <c r="D89" s="183"/>
      <c r="E89" s="54"/>
      <c r="F89" s="183"/>
      <c r="G89" s="114"/>
      <c r="H89" s="183"/>
      <c r="I89" s="217"/>
      <c r="J89" s="207"/>
      <c r="K89" s="8"/>
      <c r="L89" s="8"/>
      <c r="M89" s="8"/>
      <c r="N89" s="8"/>
    </row>
    <row r="90" spans="1:14" s="5" customFormat="1" ht="72" x14ac:dyDescent="0.25">
      <c r="A90" s="16">
        <v>62</v>
      </c>
      <c r="B90" s="32" t="s">
        <v>122</v>
      </c>
      <c r="C90" s="54"/>
      <c r="D90" s="183"/>
      <c r="E90" s="54"/>
      <c r="F90" s="183"/>
      <c r="G90" s="114"/>
      <c r="H90" s="183"/>
      <c r="I90" s="217"/>
      <c r="J90" s="207"/>
      <c r="K90" s="8"/>
      <c r="L90" s="8"/>
      <c r="M90" s="8"/>
      <c r="N90" s="8"/>
    </row>
    <row r="91" spans="1:14" s="5" customFormat="1" ht="72" x14ac:dyDescent="0.25">
      <c r="A91" s="16">
        <v>63</v>
      </c>
      <c r="B91" s="32" t="s">
        <v>123</v>
      </c>
      <c r="C91" s="54"/>
      <c r="D91" s="183"/>
      <c r="E91" s="54"/>
      <c r="F91" s="183"/>
      <c r="G91" s="114"/>
      <c r="H91" s="183"/>
      <c r="I91" s="302"/>
      <c r="J91" s="207"/>
      <c r="K91" s="8"/>
      <c r="L91" s="8"/>
      <c r="M91" s="8"/>
      <c r="N91" s="8"/>
    </row>
    <row r="92" spans="1:14" s="5" customFormat="1" ht="101.25" thickBot="1" x14ac:dyDescent="0.3">
      <c r="A92" s="17">
        <v>64</v>
      </c>
      <c r="B92" s="39" t="s">
        <v>124</v>
      </c>
      <c r="C92" s="303"/>
      <c r="D92" s="292"/>
      <c r="E92" s="13"/>
      <c r="F92" s="292"/>
      <c r="G92" s="190"/>
      <c r="H92" s="187"/>
      <c r="I92" s="304">
        <f>CONCATENATE(IF(OR(D92=3,F92=3),7.5,),IF(AND(D92=2,F92=2),5,),IF(AND(D92=1,F92=1),2.5,),IF(AND(D92=0,F92=0),0,),IF(AND(D92=2,F92=1),5,),IF(AND(D92=2,F92=0),5,),IF(AND(D92=1,F92=2),5,),IF(AND(D92=1,F92=0),2.5,),IF(AND(D92=0,F92=2),5,),IF(AND(D92=0,F92=1),2.5,))+0</f>
        <v>0</v>
      </c>
      <c r="J92" s="211"/>
      <c r="K92" s="8"/>
      <c r="L92" s="8"/>
      <c r="M92" s="8"/>
      <c r="N92" s="8"/>
    </row>
    <row r="93" spans="1:14" s="5" customFormat="1" ht="43.5" x14ac:dyDescent="0.25">
      <c r="A93" s="16">
        <v>65</v>
      </c>
      <c r="B93" s="29" t="s">
        <v>111</v>
      </c>
      <c r="C93" s="297"/>
      <c r="D93" s="185"/>
      <c r="E93" s="30"/>
      <c r="F93" s="185"/>
      <c r="G93" s="187"/>
      <c r="H93" s="187"/>
      <c r="I93" s="296">
        <f>CONCATENATE(IF(OR(D93=3,F93=3),7.5,),IF(AND(D93=2,F93=2),5,),IF(AND(D93=1,F93=1),2.5,),IF(AND(D93=0,F93=0),0,),IF(AND(D93=2,F93=1),5,),IF(AND(D93=2,F93=0),5,),IF(AND(D93=1,F93=2),5,),IF(AND(D93=1,F93=0),2.5,),IF(AND(D93=0,F93=2),5,),IF(AND(D93=0,F93=1),2.5,))+0</f>
        <v>0</v>
      </c>
      <c r="J93" s="207"/>
      <c r="K93" s="8"/>
      <c r="L93" s="8"/>
      <c r="M93" s="8"/>
      <c r="N93" s="8"/>
    </row>
    <row r="94" spans="1:14" s="5" customFormat="1" ht="23.25" x14ac:dyDescent="0.25">
      <c r="A94" s="305" t="s">
        <v>187</v>
      </c>
      <c r="B94" s="306" t="s">
        <v>193</v>
      </c>
      <c r="C94" s="307"/>
      <c r="D94" s="307"/>
      <c r="E94" s="307"/>
      <c r="F94" s="307"/>
      <c r="G94" s="307"/>
      <c r="H94" s="307"/>
      <c r="I94" s="307"/>
      <c r="J94" s="308"/>
      <c r="K94" s="8"/>
      <c r="L94" s="8"/>
      <c r="M94" s="8"/>
      <c r="N94" s="8"/>
    </row>
    <row r="95" spans="1:14" s="5" customFormat="1" ht="27" thickBot="1" x14ac:dyDescent="0.3">
      <c r="A95" s="104"/>
      <c r="B95" s="59" t="s">
        <v>192</v>
      </c>
      <c r="C95" s="214"/>
      <c r="D95" s="214"/>
      <c r="E95" s="214"/>
      <c r="F95" s="214"/>
      <c r="G95" s="214"/>
      <c r="H95" s="214"/>
      <c r="I95" s="214"/>
      <c r="J95" s="215"/>
      <c r="K95" s="8"/>
      <c r="L95" s="8"/>
      <c r="M95" s="8"/>
      <c r="N95" s="8"/>
    </row>
    <row r="96" spans="1:14" s="5" customFormat="1" ht="72" x14ac:dyDescent="0.25">
      <c r="A96" s="118">
        <v>66</v>
      </c>
      <c r="B96" s="25" t="s">
        <v>116</v>
      </c>
      <c r="C96" s="27"/>
      <c r="D96" s="180"/>
      <c r="E96" s="27"/>
      <c r="F96" s="180"/>
      <c r="G96" s="28"/>
      <c r="H96" s="180"/>
      <c r="I96" s="181"/>
      <c r="J96" s="182"/>
      <c r="K96" s="8"/>
      <c r="L96" s="8"/>
      <c r="M96" s="8"/>
      <c r="N96" s="8"/>
    </row>
    <row r="97" spans="1:14" s="5" customFormat="1" ht="57.75" x14ac:dyDescent="0.25">
      <c r="A97" s="117">
        <v>67</v>
      </c>
      <c r="B97" s="32" t="s">
        <v>120</v>
      </c>
      <c r="C97" s="34"/>
      <c r="D97" s="183"/>
      <c r="E97" s="34"/>
      <c r="F97" s="183"/>
      <c r="G97" s="35"/>
      <c r="H97" s="183"/>
      <c r="I97" s="302"/>
      <c r="J97" s="207"/>
      <c r="K97" s="8"/>
      <c r="L97" s="8"/>
      <c r="M97" s="8"/>
      <c r="N97" s="8"/>
    </row>
    <row r="98" spans="1:14" s="5" customFormat="1" ht="129.75" thickBot="1" x14ac:dyDescent="0.3">
      <c r="A98" s="117">
        <v>68</v>
      </c>
      <c r="B98" s="24" t="s">
        <v>125</v>
      </c>
      <c r="C98" s="12"/>
      <c r="D98" s="292"/>
      <c r="E98" s="12"/>
      <c r="F98" s="292"/>
      <c r="G98" s="187"/>
      <c r="H98" s="187"/>
      <c r="I98" s="293">
        <f>CONCATENATE(IF(OR(D98=3,F98=3),7,),IF(AND(D98=2,F98=2),4.67,),IF(AND(D98=1,F98=1),2.33,),IF(AND(D98=0,F98=0),0,),IF(AND(D98=2,F98=1),4.67,),IF(AND(D98=2,F98=0),4.67,),IF(AND(D98=1,F98=2),4.67,),IF(AND(D98=1,F98=0),2.33,),IF(AND(D98=0,F98=2),4.67,),IF(AND(D98=0,F98=1),2.33,))+0</f>
        <v>0</v>
      </c>
      <c r="J98" s="207"/>
      <c r="K98" s="8"/>
      <c r="L98" s="8"/>
      <c r="M98" s="8"/>
      <c r="N98" s="8"/>
    </row>
    <row r="99" spans="1:14" s="5" customFormat="1" ht="44.25" thickBot="1" x14ac:dyDescent="0.3">
      <c r="A99" s="117">
        <v>69</v>
      </c>
      <c r="B99" s="107" t="s">
        <v>181</v>
      </c>
      <c r="C99" s="108"/>
      <c r="D99" s="200"/>
      <c r="E99" s="210"/>
      <c r="F99" s="190"/>
      <c r="G99" s="190"/>
      <c r="H99" s="187"/>
      <c r="I99" s="188">
        <f>IF(D99=1,1,0)+0</f>
        <v>0</v>
      </c>
      <c r="J99" s="211"/>
      <c r="K99" s="8"/>
      <c r="L99" s="8"/>
      <c r="M99" s="8"/>
      <c r="N99" s="8"/>
    </row>
    <row r="100" spans="1:14" s="5" customFormat="1" ht="58.5" thickBot="1" x14ac:dyDescent="0.3">
      <c r="A100" s="117">
        <v>70</v>
      </c>
      <c r="B100" s="36" t="s">
        <v>109</v>
      </c>
      <c r="C100" s="38"/>
      <c r="D100" s="185"/>
      <c r="E100" s="38"/>
      <c r="F100" s="185"/>
      <c r="G100" s="190"/>
      <c r="H100" s="190"/>
      <c r="I100" s="198">
        <f>CONCATENATE(IF(OR(D100=3,F100=3),7,),IF(AND(D100=2,F100=2),4.67,),IF(AND(D100=1,F100=1),2.33,),IF(AND(D100=0,F100=0),0,),IF(AND(D100=2,F100=1),4.67,),IF(AND(D100=2,F100=0),4.67,),IF(AND(D100=1,F100=2),4.67,),IF(AND(D100=1,F100=0),2.33,),IF(AND(D100=0,F100=2),4.67,),IF(AND(D100=0,F100=1),2.33,))+0</f>
        <v>0</v>
      </c>
      <c r="J100" s="211"/>
      <c r="K100" s="8"/>
      <c r="L100" s="8"/>
      <c r="M100" s="8"/>
      <c r="N100" s="8"/>
    </row>
    <row r="101" spans="1:14" s="5" customFormat="1" ht="27" thickBot="1" x14ac:dyDescent="0.3">
      <c r="A101" s="134"/>
      <c r="B101" s="57" t="s">
        <v>216</v>
      </c>
      <c r="C101" s="205"/>
      <c r="D101" s="205"/>
      <c r="E101" s="205"/>
      <c r="F101" s="205"/>
      <c r="G101" s="205"/>
      <c r="H101" s="205"/>
      <c r="I101" s="205"/>
      <c r="J101" s="206"/>
      <c r="K101" s="8"/>
      <c r="L101" s="8"/>
      <c r="M101" s="8"/>
      <c r="N101" s="8"/>
    </row>
    <row r="102" spans="1:14" s="5" customFormat="1" ht="24" thickBot="1" x14ac:dyDescent="0.3">
      <c r="A102" s="100" t="s">
        <v>187</v>
      </c>
      <c r="B102" s="41" t="s">
        <v>127</v>
      </c>
      <c r="C102" s="192"/>
      <c r="D102" s="192"/>
      <c r="E102" s="192"/>
      <c r="F102" s="192"/>
      <c r="G102" s="192"/>
      <c r="H102" s="192"/>
      <c r="I102" s="192"/>
      <c r="J102" s="193"/>
      <c r="K102" s="8"/>
      <c r="L102" s="8"/>
      <c r="M102" s="8"/>
      <c r="N102" s="8"/>
    </row>
    <row r="103" spans="1:14" s="5" customFormat="1" ht="44.25" thickBot="1" x14ac:dyDescent="0.3">
      <c r="A103" s="117">
        <v>71</v>
      </c>
      <c r="B103" s="25" t="s">
        <v>121</v>
      </c>
      <c r="C103" s="27"/>
      <c r="D103" s="180"/>
      <c r="E103" s="27"/>
      <c r="F103" s="180"/>
      <c r="G103" s="28"/>
      <c r="H103" s="180"/>
      <c r="I103" s="184"/>
      <c r="J103" s="182"/>
      <c r="K103" s="8"/>
      <c r="L103" s="8"/>
      <c r="M103" s="8"/>
      <c r="N103" s="8"/>
    </row>
    <row r="104" spans="1:14" s="5" customFormat="1" ht="115.5" thickBot="1" x14ac:dyDescent="0.3">
      <c r="A104" s="117">
        <v>72</v>
      </c>
      <c r="B104" s="24" t="s">
        <v>126</v>
      </c>
      <c r="C104" s="12"/>
      <c r="D104" s="185"/>
      <c r="E104" s="12"/>
      <c r="F104" s="185"/>
      <c r="G104" s="187"/>
      <c r="H104" s="187"/>
      <c r="I104" s="198">
        <f>CONCATENATE(IF(OR(D104=3,F104=3),7,),IF(AND(D104=2,F104=2),4.67,),IF(AND(D104=1,F104=1),2.33,),IF(AND(D104=0,F104=0),0,),IF(AND(D104=2,F104=1),4.67,),IF(AND(D104=2,F104=0),4.67,),IF(AND(D104=1,F104=2),4.67,),IF(AND(D104=1,F104=0),2.33,),IF(AND(D104=0,F104=2),4.67,),IF(AND(D104=0,F104=1),2.33,))+0</f>
        <v>0</v>
      </c>
      <c r="J104" s="207"/>
      <c r="K104" s="8"/>
      <c r="L104" s="8"/>
      <c r="M104" s="8"/>
      <c r="N104" s="8"/>
    </row>
    <row r="105" spans="1:14" s="5" customFormat="1" ht="44.25" thickBot="1" x14ac:dyDescent="0.3">
      <c r="A105" s="117">
        <v>73</v>
      </c>
      <c r="B105" s="107" t="s">
        <v>180</v>
      </c>
      <c r="C105" s="108"/>
      <c r="D105" s="200"/>
      <c r="E105" s="210"/>
      <c r="F105" s="190"/>
      <c r="G105" s="190"/>
      <c r="H105" s="187"/>
      <c r="I105" s="188">
        <f>IF(D105=1,1,0)+0</f>
        <v>0</v>
      </c>
      <c r="J105" s="211"/>
      <c r="K105" s="8"/>
      <c r="L105" s="8"/>
      <c r="M105" s="8"/>
      <c r="N105" s="8"/>
    </row>
    <row r="106" spans="1:14" s="5" customFormat="1" ht="43.5" x14ac:dyDescent="0.25">
      <c r="A106" s="117">
        <v>74</v>
      </c>
      <c r="B106" s="29" t="s">
        <v>112</v>
      </c>
      <c r="C106" s="30"/>
      <c r="D106" s="185"/>
      <c r="E106" s="30"/>
      <c r="F106" s="185"/>
      <c r="G106" s="187"/>
      <c r="H106" s="187"/>
      <c r="I106" s="291">
        <f>CONCATENATE(IF(OR(D106=3,F106=3),7,),IF(AND(D106=2,F106=2),4.67,),IF(AND(D106=1,F106=1),2.33,),IF(AND(D106=0,F106=0),0,),IF(AND(D106=2,F106=1),4.67,),IF(AND(D106=2,F106=0),4.67,),IF(AND(D106=1,F106=2),4.67,),IF(AND(D106=1,F106=0),2.33,),IF(AND(D106=0,F106=2),4.67,),IF(AND(D106=0,F106=1),2.33,))+0</f>
        <v>0</v>
      </c>
      <c r="J106" s="207"/>
      <c r="K106" s="8"/>
      <c r="L106" s="8"/>
      <c r="M106" s="8"/>
      <c r="N106" s="8"/>
    </row>
    <row r="107" spans="1:14" s="5" customFormat="1" ht="27" thickBot="1" x14ac:dyDescent="0.3">
      <c r="A107" s="309"/>
      <c r="B107" s="310" t="s">
        <v>217</v>
      </c>
      <c r="C107" s="300"/>
      <c r="D107" s="300"/>
      <c r="E107" s="300"/>
      <c r="F107" s="300"/>
      <c r="G107" s="300"/>
      <c r="H107" s="300"/>
      <c r="I107" s="300"/>
      <c r="J107" s="301"/>
      <c r="K107" s="8"/>
      <c r="L107" s="8"/>
      <c r="M107" s="8"/>
      <c r="N107" s="8"/>
    </row>
    <row r="108" spans="1:14" s="5" customFormat="1" ht="24" thickBot="1" x14ac:dyDescent="0.3">
      <c r="A108" s="100" t="s">
        <v>187</v>
      </c>
      <c r="B108" s="41" t="s">
        <v>130</v>
      </c>
      <c r="C108" s="192"/>
      <c r="D108" s="192"/>
      <c r="E108" s="192"/>
      <c r="F108" s="192"/>
      <c r="G108" s="192"/>
      <c r="H108" s="192"/>
      <c r="I108" s="192"/>
      <c r="J108" s="193"/>
      <c r="K108" s="8"/>
      <c r="L108" s="8"/>
      <c r="M108" s="8"/>
      <c r="N108" s="8"/>
    </row>
    <row r="109" spans="1:14" s="5" customFormat="1" ht="44.25" thickBot="1" x14ac:dyDescent="0.3">
      <c r="A109" s="19">
        <v>75</v>
      </c>
      <c r="B109" s="25" t="s">
        <v>132</v>
      </c>
      <c r="C109" s="27"/>
      <c r="D109" s="180"/>
      <c r="E109" s="27"/>
      <c r="F109" s="180"/>
      <c r="G109" s="28"/>
      <c r="H109" s="180"/>
      <c r="I109" s="184"/>
      <c r="J109" s="182"/>
      <c r="K109" s="8"/>
      <c r="L109" s="8"/>
      <c r="M109" s="8"/>
      <c r="N109" s="8"/>
    </row>
    <row r="110" spans="1:14" s="5" customFormat="1" ht="86.25" x14ac:dyDescent="0.25">
      <c r="A110" s="16">
        <v>76</v>
      </c>
      <c r="B110" s="24" t="s">
        <v>133</v>
      </c>
      <c r="C110" s="12"/>
      <c r="D110" s="185"/>
      <c r="E110" s="12"/>
      <c r="F110" s="185"/>
      <c r="G110" s="187"/>
      <c r="H110" s="187"/>
      <c r="I110" s="291">
        <f>CONCATENATE(IF(OR(D110=3,F110=3),7,),IF(AND(D110=2,F110=2),4.67,),IF(AND(D110=1,F110=1),2.33,),IF(AND(D110=0,F110=0),0,),IF(AND(D110=2,F110=1),4.67,),IF(AND(D110=2,F110=0),4.67,),IF(AND(D110=1,F110=2),4.67,),IF(AND(D110=1,F110=0),2.33,),IF(AND(D110=0,F110=2),4.67,),IF(AND(D110=0,F110=1),2.33,))+0</f>
        <v>0</v>
      </c>
      <c r="J110" s="207"/>
      <c r="K110" s="8"/>
      <c r="L110" s="8"/>
      <c r="M110" s="8"/>
      <c r="N110" s="8"/>
    </row>
    <row r="111" spans="1:14" s="5" customFormat="1" ht="44.25" thickBot="1" x14ac:dyDescent="0.3">
      <c r="A111" s="16">
        <v>77</v>
      </c>
      <c r="B111" s="107" t="s">
        <v>182</v>
      </c>
      <c r="C111" s="108"/>
      <c r="D111" s="200"/>
      <c r="E111" s="210"/>
      <c r="F111" s="190"/>
      <c r="G111" s="190"/>
      <c r="H111" s="187"/>
      <c r="I111" s="304">
        <f>IF(D111=1,1,0)+0</f>
        <v>0</v>
      </c>
      <c r="J111" s="211"/>
      <c r="K111" s="8"/>
      <c r="L111" s="8"/>
      <c r="M111" s="8"/>
      <c r="N111" s="8"/>
    </row>
    <row r="112" spans="1:14" s="5" customFormat="1" ht="30" thickBot="1" x14ac:dyDescent="0.3">
      <c r="A112" s="117">
        <v>78</v>
      </c>
      <c r="B112" s="36" t="s">
        <v>134</v>
      </c>
      <c r="C112" s="38"/>
      <c r="D112" s="185"/>
      <c r="E112" s="38"/>
      <c r="F112" s="185"/>
      <c r="G112" s="190"/>
      <c r="H112" s="190"/>
      <c r="I112" s="198">
        <f>CONCATENATE(IF(OR(D112=3,F112=3),7,),IF(AND(D112=2,F112=2),4.67,),IF(AND(D112=1,F112=1),2.33,),IF(AND(D112=0,F112=0),0,),IF(AND(D112=2,F112=1),4.67,),IF(AND(D112=2,F112=0),4.67,),IF(AND(D112=1,F112=2),4.67,),IF(AND(D112=1,F112=0),2.33,),IF(AND(D112=0,F112=2),4.67,),IF(AND(D112=0,F112=1),2.33,))+0</f>
        <v>0</v>
      </c>
      <c r="J112" s="211"/>
      <c r="K112" s="8"/>
      <c r="L112" s="8"/>
      <c r="M112" s="8"/>
      <c r="N112" s="8"/>
    </row>
    <row r="113" spans="1:14" s="5" customFormat="1" ht="24" thickBot="1" x14ac:dyDescent="0.3">
      <c r="A113" s="100" t="s">
        <v>187</v>
      </c>
      <c r="B113" s="41" t="s">
        <v>139</v>
      </c>
      <c r="C113" s="192"/>
      <c r="D113" s="192"/>
      <c r="E113" s="192"/>
      <c r="F113" s="192"/>
      <c r="G113" s="192"/>
      <c r="H113" s="192"/>
      <c r="I113" s="192"/>
      <c r="J113" s="193"/>
      <c r="K113" s="8"/>
      <c r="L113" s="8"/>
      <c r="M113" s="8"/>
      <c r="N113" s="8"/>
    </row>
    <row r="114" spans="1:14" s="5" customFormat="1" ht="29.25" x14ac:dyDescent="0.25">
      <c r="A114" s="16">
        <v>79</v>
      </c>
      <c r="B114" s="25" t="s">
        <v>131</v>
      </c>
      <c r="C114" s="27"/>
      <c r="D114" s="180"/>
      <c r="E114" s="27"/>
      <c r="F114" s="180"/>
      <c r="G114" s="28"/>
      <c r="H114" s="180"/>
      <c r="I114" s="181"/>
      <c r="J114" s="182"/>
      <c r="K114" s="8"/>
      <c r="L114" s="8"/>
      <c r="M114" s="8"/>
      <c r="N114" s="8"/>
    </row>
    <row r="115" spans="1:14" s="5" customFormat="1" ht="72" x14ac:dyDescent="0.25">
      <c r="A115" s="16">
        <v>80</v>
      </c>
      <c r="B115" s="32" t="s">
        <v>135</v>
      </c>
      <c r="C115" s="34"/>
      <c r="D115" s="183"/>
      <c r="E115" s="34"/>
      <c r="F115" s="183"/>
      <c r="G115" s="35"/>
      <c r="H115" s="183"/>
      <c r="I115" s="302"/>
      <c r="J115" s="207"/>
      <c r="K115" s="8"/>
      <c r="L115" s="8"/>
      <c r="M115" s="8"/>
      <c r="N115" s="8"/>
    </row>
    <row r="116" spans="1:14" s="5" customFormat="1" ht="57.75" x14ac:dyDescent="0.25">
      <c r="A116" s="16">
        <v>81</v>
      </c>
      <c r="B116" s="32" t="s">
        <v>136</v>
      </c>
      <c r="C116" s="34"/>
      <c r="D116" s="183"/>
      <c r="E116" s="34"/>
      <c r="F116" s="183"/>
      <c r="G116" s="35"/>
      <c r="H116" s="183"/>
      <c r="I116" s="328"/>
      <c r="J116" s="207"/>
      <c r="K116" s="8"/>
      <c r="L116" s="8"/>
      <c r="M116" s="8"/>
      <c r="N116" s="8"/>
    </row>
    <row r="117" spans="1:14" s="5" customFormat="1" ht="43.5" x14ac:dyDescent="0.25">
      <c r="A117" s="16">
        <v>82</v>
      </c>
      <c r="B117" s="32" t="s">
        <v>138</v>
      </c>
      <c r="C117" s="34"/>
      <c r="D117" s="183"/>
      <c r="E117" s="34"/>
      <c r="F117" s="183"/>
      <c r="G117" s="35"/>
      <c r="H117" s="183"/>
      <c r="I117" s="181"/>
      <c r="J117" s="207"/>
      <c r="K117" s="8"/>
      <c r="L117" s="8"/>
      <c r="M117" s="8"/>
      <c r="N117" s="8"/>
    </row>
    <row r="118" spans="1:14" s="5" customFormat="1" ht="44.25" thickBot="1" x14ac:dyDescent="0.3">
      <c r="A118" s="16">
        <v>83</v>
      </c>
      <c r="B118" s="32" t="s">
        <v>137</v>
      </c>
      <c r="C118" s="34"/>
      <c r="D118" s="183"/>
      <c r="E118" s="34"/>
      <c r="F118" s="183"/>
      <c r="G118" s="35"/>
      <c r="H118" s="183"/>
      <c r="I118" s="184"/>
      <c r="J118" s="207"/>
      <c r="K118" s="8"/>
      <c r="L118" s="8"/>
      <c r="M118" s="8"/>
      <c r="N118" s="8"/>
    </row>
    <row r="119" spans="1:14" s="5" customFormat="1" ht="72.75" thickBot="1" x14ac:dyDescent="0.3">
      <c r="A119" s="16">
        <v>84</v>
      </c>
      <c r="B119" s="24" t="s">
        <v>140</v>
      </c>
      <c r="C119" s="12"/>
      <c r="D119" s="185"/>
      <c r="E119" s="12"/>
      <c r="F119" s="185"/>
      <c r="G119" s="187"/>
      <c r="H119" s="187"/>
      <c r="I119" s="188">
        <f>CONCATENATE(IF(OR(D119=3,F119=3),7.5,),IF(AND(D119=2,F119=2),5,),IF(AND(D119=1,F119=1),2.5,),IF(AND(D119=0,F119=0),0,),IF(AND(D119=2,F119=1),5,),IF(AND(D119=2,F119=0),5,),IF(AND(D119=1,F119=2),5,),IF(AND(D119=1,F119=0),2.5,),IF(AND(D119=0,F119=2),5,),IF(AND(D119=0,F119=1),2.5,))+0</f>
        <v>0</v>
      </c>
      <c r="J119" s="207"/>
      <c r="K119" s="8"/>
      <c r="L119" s="8"/>
      <c r="M119" s="8"/>
      <c r="N119" s="8"/>
    </row>
    <row r="120" spans="1:14" s="5" customFormat="1" ht="58.5" thickBot="1" x14ac:dyDescent="0.3">
      <c r="A120" s="119">
        <v>85</v>
      </c>
      <c r="B120" s="36" t="s">
        <v>141</v>
      </c>
      <c r="C120" s="38"/>
      <c r="D120" s="185"/>
      <c r="E120" s="38"/>
      <c r="F120" s="185"/>
      <c r="G120" s="190"/>
      <c r="H120" s="190"/>
      <c r="I120" s="188">
        <f>CONCATENATE(IF(OR(D120=3,F120=3),7.5,),IF(AND(D120=2,F120=2),5,),IF(AND(D120=1,F120=1),2.5,),IF(AND(D120=0,F120=0),0,),IF(AND(D120=2,F120=1),5,),IF(AND(D120=2,F120=0),5,),IF(AND(D120=1,F120=2),5,),IF(AND(D120=1,F120=0),2.5,),IF(AND(D120=0,F120=2),5,),IF(AND(D120=0,F120=1),2.5,))+0</f>
        <v>0</v>
      </c>
      <c r="J120" s="211"/>
      <c r="K120" s="8"/>
      <c r="L120" s="8"/>
      <c r="M120" s="8"/>
      <c r="N120" s="8"/>
    </row>
    <row r="121" spans="1:14" s="5" customFormat="1" ht="27" thickBot="1" x14ac:dyDescent="0.3">
      <c r="A121" s="18"/>
      <c r="B121" s="31" t="s">
        <v>218</v>
      </c>
      <c r="C121" s="205"/>
      <c r="D121" s="205"/>
      <c r="E121" s="205"/>
      <c r="F121" s="205"/>
      <c r="G121" s="205"/>
      <c r="H121" s="205"/>
      <c r="I121" s="205"/>
      <c r="J121" s="206"/>
      <c r="K121" s="8"/>
      <c r="L121" s="8"/>
      <c r="M121" s="8"/>
      <c r="N121" s="8"/>
    </row>
    <row r="122" spans="1:14" s="5" customFormat="1" ht="24" thickBot="1" x14ac:dyDescent="0.3">
      <c r="A122" s="100" t="s">
        <v>187</v>
      </c>
      <c r="B122" s="41" t="s">
        <v>219</v>
      </c>
      <c r="C122" s="232"/>
      <c r="D122" s="192"/>
      <c r="E122" s="232"/>
      <c r="F122" s="192"/>
      <c r="G122" s="232"/>
      <c r="H122" s="192"/>
      <c r="I122" s="192"/>
      <c r="J122" s="233"/>
      <c r="K122" s="8"/>
      <c r="L122" s="8"/>
      <c r="M122" s="8"/>
      <c r="N122" s="8"/>
    </row>
    <row r="123" spans="1:14" s="5" customFormat="1" ht="57.75" x14ac:dyDescent="0.25">
      <c r="A123" s="19">
        <v>86</v>
      </c>
      <c r="B123" s="234" t="s">
        <v>220</v>
      </c>
      <c r="C123" s="235"/>
      <c r="D123" s="183"/>
      <c r="E123" s="236"/>
      <c r="F123" s="183"/>
      <c r="G123" s="236"/>
      <c r="H123" s="183"/>
      <c r="I123" s="181"/>
      <c r="J123" s="237"/>
      <c r="K123" s="8"/>
      <c r="L123" s="8"/>
      <c r="M123" s="8"/>
      <c r="N123" s="8"/>
    </row>
    <row r="124" spans="1:14" s="5" customFormat="1" ht="72" x14ac:dyDescent="0.25">
      <c r="A124" s="16">
        <v>87</v>
      </c>
      <c r="B124" s="234" t="s">
        <v>221</v>
      </c>
      <c r="C124" s="235"/>
      <c r="D124" s="183"/>
      <c r="E124" s="236"/>
      <c r="F124" s="183"/>
      <c r="G124" s="236"/>
      <c r="H124" s="183"/>
      <c r="I124" s="181"/>
      <c r="J124" s="237"/>
      <c r="K124" s="8"/>
      <c r="L124" s="8"/>
      <c r="M124" s="8"/>
      <c r="N124" s="8"/>
    </row>
    <row r="125" spans="1:14" s="5" customFormat="1" ht="43.5" x14ac:dyDescent="0.25">
      <c r="A125" s="16">
        <v>88</v>
      </c>
      <c r="B125" s="234" t="s">
        <v>222</v>
      </c>
      <c r="C125" s="235"/>
      <c r="D125" s="183"/>
      <c r="E125" s="236"/>
      <c r="F125" s="183"/>
      <c r="G125" s="236"/>
      <c r="H125" s="183"/>
      <c r="I125" s="302"/>
      <c r="J125" s="237"/>
      <c r="K125" s="8"/>
      <c r="L125" s="8"/>
      <c r="M125" s="8"/>
      <c r="N125" s="8"/>
    </row>
    <row r="126" spans="1:14" s="5" customFormat="1" ht="72.75" thickBot="1" x14ac:dyDescent="0.3">
      <c r="A126" s="16">
        <v>89</v>
      </c>
      <c r="B126" s="238" t="s">
        <v>223</v>
      </c>
      <c r="C126" s="239"/>
      <c r="D126" s="292"/>
      <c r="E126" s="240"/>
      <c r="F126" s="292"/>
      <c r="G126" s="241"/>
      <c r="H126" s="187"/>
      <c r="I126" s="311">
        <f>CONCATENATE(IF(OR(D126=3,F126=3),7.5,),IF(AND(D126=2,F126=2),5,),IF(AND(D126=1,F126=1),2.5,),IF(AND(D126=0,F126=0),0,),IF(AND(D126=2,F126=1),5,),IF(AND(D126=2,F126=0),5,),IF(AND(D126=1,F126=2),5,),IF(AND(D126=1,F126=0),2.5,),IF(AND(D126=0,F126=2),5,),IF(AND(D126=0,F126=1),2.5,))+0</f>
        <v>0</v>
      </c>
      <c r="J126" s="243"/>
      <c r="K126" s="8"/>
      <c r="L126" s="8"/>
      <c r="M126" s="8"/>
      <c r="N126" s="8"/>
    </row>
    <row r="127" spans="1:14" s="5" customFormat="1" ht="43.5" x14ac:dyDescent="0.25">
      <c r="A127" s="16">
        <v>90</v>
      </c>
      <c r="B127" s="325" t="s">
        <v>224</v>
      </c>
      <c r="C127" s="319"/>
      <c r="D127" s="185"/>
      <c r="E127" s="320"/>
      <c r="F127" s="185"/>
      <c r="G127" s="241"/>
      <c r="H127" s="187"/>
      <c r="I127" s="291">
        <f>CONCATENATE(IF(OR(D127=3,F127=3),7.5,),IF(AND(D127=2,F127=2),5,),IF(AND(D127=1,F127=1),2.5,),IF(AND(D127=0,F127=0),0,),IF(AND(D127=2,F127=1),5,),IF(AND(D127=2,F127=0),5,),IF(AND(D127=1,F127=2),5,),IF(AND(D127=1,F127=0),2.5,),IF(AND(D127=0,F127=2),5,),IF(AND(D127=0,F127=1),2.5,))+0</f>
        <v>0</v>
      </c>
      <c r="J127" s="243"/>
      <c r="K127" s="8"/>
      <c r="L127" s="8"/>
      <c r="M127" s="8"/>
      <c r="N127" s="8"/>
    </row>
    <row r="128" spans="1:14" s="5" customFormat="1" ht="24" thickBot="1" x14ac:dyDescent="0.3">
      <c r="A128" s="313" t="s">
        <v>187</v>
      </c>
      <c r="B128" s="314" t="s">
        <v>225</v>
      </c>
      <c r="C128" s="315"/>
      <c r="D128" s="316"/>
      <c r="E128" s="315"/>
      <c r="F128" s="316"/>
      <c r="G128" s="315"/>
      <c r="H128" s="316"/>
      <c r="I128" s="316"/>
      <c r="J128" s="326"/>
      <c r="K128" s="8"/>
      <c r="L128" s="8"/>
      <c r="M128" s="8"/>
      <c r="N128" s="8"/>
    </row>
    <row r="129" spans="1:14" s="5" customFormat="1" ht="115.5" thickBot="1" x14ac:dyDescent="0.3">
      <c r="A129" s="19">
        <v>91</v>
      </c>
      <c r="B129" s="234" t="s">
        <v>226</v>
      </c>
      <c r="C129" s="236"/>
      <c r="D129" s="183"/>
      <c r="E129" s="236"/>
      <c r="F129" s="183"/>
      <c r="G129" s="236"/>
      <c r="H129" s="183"/>
      <c r="I129" s="184"/>
      <c r="J129" s="237"/>
      <c r="K129" s="8"/>
      <c r="L129" s="8"/>
      <c r="M129" s="8"/>
      <c r="N129" s="8"/>
    </row>
    <row r="130" spans="1:14" s="5" customFormat="1" ht="101.25" thickBot="1" x14ac:dyDescent="0.3">
      <c r="A130" s="16">
        <v>92</v>
      </c>
      <c r="B130" s="238" t="s">
        <v>227</v>
      </c>
      <c r="C130" s="240"/>
      <c r="D130" s="185"/>
      <c r="E130" s="240"/>
      <c r="F130" s="185"/>
      <c r="G130" s="241"/>
      <c r="H130" s="187"/>
      <c r="I130" s="242">
        <f>CONCATENATE(IF(OR(D130=3,F130=3),7.5,),IF(AND(D130=2,F130=2),5,),IF(AND(D130=1,F130=1),2.5,),IF(AND(D130=0,F130=0),0,),IF(AND(D130=2,F130=1),5,),IF(AND(D130=2,F130=0),5,),IF(AND(D130=1,F130=2),5,),IF(AND(D130=1,F130=0),2.5,),IF(AND(D130=0,F130=2),5,),IF(AND(D130=0,F130=1),2.5,))+0</f>
        <v>0</v>
      </c>
      <c r="J130" s="243"/>
      <c r="K130" s="8"/>
      <c r="L130" s="8"/>
      <c r="M130" s="8"/>
      <c r="N130" s="8"/>
    </row>
    <row r="131" spans="1:14" s="5" customFormat="1" ht="29.25" x14ac:dyDescent="0.25">
      <c r="A131" s="16">
        <v>93</v>
      </c>
      <c r="B131" s="325" t="s">
        <v>228</v>
      </c>
      <c r="C131" s="320"/>
      <c r="D131" s="185"/>
      <c r="E131" s="320"/>
      <c r="F131" s="185"/>
      <c r="G131" s="241"/>
      <c r="H131" s="187"/>
      <c r="I131" s="291">
        <f>CONCATENATE(IF(OR(D131=3,F131=3),7.5,),IF(AND(D131=2,F131=2),5,),IF(AND(D131=1,F131=1),2.5,),IF(AND(D131=0,F131=0),0,),IF(AND(D131=2,F131=1),5,),IF(AND(D131=2,F131=0),5,),IF(AND(D131=1,F131=2),5,),IF(AND(D131=1,F131=0),2.5,),IF(AND(D131=0,F131=2),5,),IF(AND(D131=0,F131=1),2.5,))+0</f>
        <v>0</v>
      </c>
      <c r="J131" s="243"/>
      <c r="K131" s="8"/>
      <c r="L131" s="8"/>
      <c r="M131" s="8"/>
      <c r="N131" s="8"/>
    </row>
    <row r="132" spans="1:14" s="5" customFormat="1" ht="27" thickBot="1" x14ac:dyDescent="0.3">
      <c r="A132" s="309"/>
      <c r="B132" s="310" t="s">
        <v>229</v>
      </c>
      <c r="C132" s="300"/>
      <c r="D132" s="300"/>
      <c r="E132" s="300"/>
      <c r="F132" s="300"/>
      <c r="G132" s="300"/>
      <c r="H132" s="300"/>
      <c r="I132" s="300"/>
      <c r="J132" s="301"/>
      <c r="K132" s="8"/>
      <c r="L132" s="8"/>
      <c r="M132" s="8"/>
      <c r="N132" s="8"/>
    </row>
    <row r="133" spans="1:14" s="5" customFormat="1" ht="24" thickBot="1" x14ac:dyDescent="0.3">
      <c r="A133" s="100" t="s">
        <v>187</v>
      </c>
      <c r="B133" s="41" t="s">
        <v>230</v>
      </c>
      <c r="C133" s="178"/>
      <c r="D133" s="178"/>
      <c r="E133" s="178"/>
      <c r="F133" s="178"/>
      <c r="G133" s="178"/>
      <c r="H133" s="178"/>
      <c r="I133" s="247"/>
      <c r="J133" s="179"/>
      <c r="K133" s="8"/>
      <c r="L133" s="8"/>
      <c r="M133" s="8"/>
      <c r="N133" s="8"/>
    </row>
    <row r="134" spans="1:14" s="5" customFormat="1" ht="57.75" x14ac:dyDescent="0.25">
      <c r="A134" s="19">
        <v>94</v>
      </c>
      <c r="B134" s="44" t="s">
        <v>231</v>
      </c>
      <c r="C134" s="235"/>
      <c r="D134" s="180"/>
      <c r="E134" s="236"/>
      <c r="F134" s="180"/>
      <c r="G134" s="236"/>
      <c r="H134" s="180"/>
      <c r="I134" s="181"/>
      <c r="J134" s="248"/>
      <c r="K134" s="8"/>
      <c r="L134" s="8"/>
      <c r="M134" s="8"/>
      <c r="N134" s="8"/>
    </row>
    <row r="135" spans="1:14" s="5" customFormat="1" ht="87" thickBot="1" x14ac:dyDescent="0.3">
      <c r="A135" s="16">
        <v>95</v>
      </c>
      <c r="B135" s="44" t="s">
        <v>232</v>
      </c>
      <c r="C135" s="235"/>
      <c r="D135" s="180"/>
      <c r="E135" s="236"/>
      <c r="F135" s="180"/>
      <c r="G135" s="236"/>
      <c r="H135" s="180"/>
      <c r="I135" s="184"/>
      <c r="J135" s="248"/>
      <c r="K135" s="8"/>
      <c r="L135" s="8"/>
      <c r="M135" s="8"/>
      <c r="N135" s="8"/>
    </row>
    <row r="136" spans="1:14" s="5" customFormat="1" ht="72.75" thickBot="1" x14ac:dyDescent="0.3">
      <c r="A136" s="16">
        <v>96</v>
      </c>
      <c r="B136" s="24" t="s">
        <v>233</v>
      </c>
      <c r="C136" s="249"/>
      <c r="D136" s="185"/>
      <c r="E136" s="250"/>
      <c r="F136" s="185"/>
      <c r="G136" s="251"/>
      <c r="H136" s="187"/>
      <c r="I136" s="184">
        <f>CONCATENATE(IF(OR(D136=3,F136=3),7,),IF(AND(D136=2,F136=2),4.67,),IF(AND(D136=1,F136=1),2.33,),IF(AND(D136=0,F136=0),0,),IF(AND(D136=2,F136=1),4.67,),IF(AND(D136=2,F136=0),4.67,),IF(AND(D136=1,F136=2),4.67,),IF(AND(D136=1,F136=0),2.33,),IF(AND(D136=0,F136=2),4.67,),IF(AND(D136=0,F136=1),2.33,))+0</f>
        <v>0</v>
      </c>
      <c r="J136" s="248"/>
      <c r="K136" s="8"/>
      <c r="L136" s="8"/>
      <c r="M136" s="8"/>
      <c r="N136" s="8"/>
    </row>
    <row r="137" spans="1:14" s="5" customFormat="1" ht="44.25" thickBot="1" x14ac:dyDescent="0.3">
      <c r="A137" s="17">
        <v>97</v>
      </c>
      <c r="B137" s="98" t="s">
        <v>234</v>
      </c>
      <c r="C137" s="252"/>
      <c r="D137" s="185"/>
      <c r="E137" s="253"/>
      <c r="F137" s="185"/>
      <c r="G137" s="254"/>
      <c r="H137" s="187"/>
      <c r="I137" s="184">
        <f>CONCATENATE(IF(OR(D137=3,F137=3),7,),IF(AND(D137=2,F137=2),4.67,),IF(AND(D137=1,F137=1),2.33,),IF(AND(D137=0,F137=0),0,),IF(AND(D137=2,F137=1),4.67,),IF(AND(D137=2,F137=0),4.67,),IF(AND(D137=1,F137=2),4.67,),IF(AND(D137=1,F137=0),2.33,),IF(AND(D137=0,F137=2),4.67,),IF(AND(D137=0,F137=1),2.33,))+0</f>
        <v>0</v>
      </c>
      <c r="J137" s="255"/>
      <c r="K137" s="8"/>
      <c r="L137" s="8"/>
      <c r="M137" s="8"/>
      <c r="N137" s="8"/>
    </row>
    <row r="138" spans="1:14" s="5" customFormat="1" ht="72.75" x14ac:dyDescent="0.25">
      <c r="A138" s="16">
        <v>98</v>
      </c>
      <c r="B138" s="105" t="s">
        <v>235</v>
      </c>
      <c r="C138" s="312"/>
      <c r="D138" s="200"/>
      <c r="E138" s="241"/>
      <c r="F138" s="209"/>
      <c r="G138" s="241"/>
      <c r="H138" s="187"/>
      <c r="I138" s="296">
        <f>IF(D138=1,1,0)+0</f>
        <v>0</v>
      </c>
      <c r="J138" s="266"/>
      <c r="K138" s="8"/>
      <c r="L138" s="8"/>
      <c r="M138" s="8"/>
      <c r="N138" s="8"/>
    </row>
    <row r="139" spans="1:14" s="5" customFormat="1" ht="24" thickBot="1" x14ac:dyDescent="0.3">
      <c r="A139" s="313" t="s">
        <v>187</v>
      </c>
      <c r="B139" s="314" t="s">
        <v>236</v>
      </c>
      <c r="C139" s="315"/>
      <c r="D139" s="316"/>
      <c r="E139" s="315"/>
      <c r="F139" s="316"/>
      <c r="G139" s="315"/>
      <c r="H139" s="316"/>
      <c r="I139" s="317"/>
      <c r="J139" s="318"/>
      <c r="K139" s="8"/>
      <c r="L139" s="8"/>
      <c r="M139" s="8"/>
      <c r="N139" s="8"/>
    </row>
    <row r="140" spans="1:14" s="5" customFormat="1" ht="43.5" x14ac:dyDescent="0.25">
      <c r="A140" s="117">
        <v>99</v>
      </c>
      <c r="B140" s="25" t="s">
        <v>237</v>
      </c>
      <c r="C140" s="236"/>
      <c r="D140" s="180"/>
      <c r="E140" s="236"/>
      <c r="F140" s="180"/>
      <c r="G140" s="236"/>
      <c r="H140" s="180"/>
      <c r="I140" s="259"/>
      <c r="J140" s="260"/>
      <c r="K140" s="8"/>
      <c r="L140" s="8"/>
      <c r="M140" s="8"/>
      <c r="N140" s="8"/>
    </row>
    <row r="141" spans="1:14" s="5" customFormat="1" ht="57.75" x14ac:dyDescent="0.25">
      <c r="A141" s="117">
        <v>100</v>
      </c>
      <c r="B141" s="32" t="s">
        <v>238</v>
      </c>
      <c r="C141" s="261"/>
      <c r="D141" s="180"/>
      <c r="E141" s="261"/>
      <c r="F141" s="180"/>
      <c r="G141" s="261"/>
      <c r="H141" s="180"/>
      <c r="I141" s="259"/>
      <c r="J141" s="262"/>
      <c r="K141" s="8"/>
      <c r="L141" s="8"/>
      <c r="M141" s="8"/>
      <c r="N141" s="8"/>
    </row>
    <row r="142" spans="1:14" s="5" customFormat="1" ht="43.5" x14ac:dyDescent="0.25">
      <c r="A142" s="117">
        <v>101</v>
      </c>
      <c r="B142" s="32" t="s">
        <v>239</v>
      </c>
      <c r="C142" s="261"/>
      <c r="D142" s="180"/>
      <c r="E142" s="261"/>
      <c r="F142" s="180"/>
      <c r="G142" s="261"/>
      <c r="H142" s="180"/>
      <c r="I142" s="302"/>
      <c r="J142" s="262"/>
      <c r="K142" s="8"/>
      <c r="L142" s="8"/>
      <c r="M142" s="8"/>
      <c r="N142" s="8"/>
    </row>
    <row r="143" spans="1:14" s="5" customFormat="1" ht="72.75" thickBot="1" x14ac:dyDescent="0.3">
      <c r="A143" s="16">
        <v>102</v>
      </c>
      <c r="B143" s="24" t="s">
        <v>240</v>
      </c>
      <c r="C143" s="240"/>
      <c r="D143" s="292"/>
      <c r="E143" s="240"/>
      <c r="F143" s="292"/>
      <c r="G143" s="241"/>
      <c r="H143" s="197"/>
      <c r="I143" s="304">
        <f>CONCATENATE(IF(OR(D143=3,F143=3),7,),IF(AND(D143=2,F143=2),4.67,),IF(AND(D143=1,F143=1),2.33,),IF(AND(D143=0,F143=0),0,),IF(AND(D143=2,F143=1),4.67,),IF(AND(D143=2,F143=0),4.67,),IF(AND(D143=1,F143=2),4.67,),IF(AND(D143=1,F143=0),2.33,),IF(AND(D143=0,F143=2),4.67,),IF(AND(D143=0,F143=1),2.33,))+0</f>
        <v>0</v>
      </c>
      <c r="J143" s="263"/>
      <c r="K143" s="8"/>
      <c r="L143" s="8"/>
      <c r="M143" s="8"/>
      <c r="N143" s="8"/>
    </row>
    <row r="144" spans="1:14" s="5" customFormat="1" ht="44.25" thickBot="1" x14ac:dyDescent="0.3">
      <c r="A144" s="21">
        <v>103</v>
      </c>
      <c r="B144" s="98" t="s">
        <v>241</v>
      </c>
      <c r="C144" s="252"/>
      <c r="D144" s="185"/>
      <c r="E144" s="253"/>
      <c r="F144" s="185"/>
      <c r="G144" s="254"/>
      <c r="H144" s="197"/>
      <c r="I144" s="184">
        <f>CONCATENATE(IF(OR(D144=3,F144=3),7,),IF(AND(D144=2,F144=2),4.67,),IF(AND(D144=1,F144=1),2.33,),IF(AND(D144=0,F144=0),0,),IF(AND(D144=2,F144=1),4.67,),IF(AND(D144=2,F144=0),4.67,),IF(AND(D144=1,F144=2),4.67,),IF(AND(D144=1,F144=0),2.33,),IF(AND(D144=0,F144=2),4.67,),IF(AND(D144=0,F144=1),2.33,))+0</f>
        <v>0</v>
      </c>
      <c r="J144" s="264"/>
      <c r="K144" s="8"/>
      <c r="L144" s="8"/>
      <c r="M144" s="8"/>
      <c r="N144" s="8"/>
    </row>
    <row r="145" spans="1:14" s="5" customFormat="1" ht="72.75" x14ac:dyDescent="0.25">
      <c r="A145" s="16">
        <v>104</v>
      </c>
      <c r="B145" s="105" t="s">
        <v>242</v>
      </c>
      <c r="C145" s="312"/>
      <c r="D145" s="200"/>
      <c r="E145" s="241"/>
      <c r="F145" s="201"/>
      <c r="G145" s="241"/>
      <c r="H145" s="197"/>
      <c r="I145" s="296">
        <f>IF(D145=1,1,0)+0</f>
        <v>0</v>
      </c>
      <c r="J145" s="263"/>
      <c r="K145" s="8"/>
      <c r="L145" s="8"/>
      <c r="M145" s="8"/>
      <c r="N145" s="8"/>
    </row>
    <row r="146" spans="1:14" s="5" customFormat="1" ht="24" thickBot="1" x14ac:dyDescent="0.3">
      <c r="A146" s="313" t="s">
        <v>187</v>
      </c>
      <c r="B146" s="314" t="s">
        <v>243</v>
      </c>
      <c r="C146" s="315"/>
      <c r="D146" s="316"/>
      <c r="E146" s="315"/>
      <c r="F146" s="316"/>
      <c r="G146" s="315"/>
      <c r="H146" s="316"/>
      <c r="I146" s="317"/>
      <c r="J146" s="318"/>
      <c r="K146" s="8"/>
      <c r="L146" s="8"/>
      <c r="M146" s="8"/>
      <c r="N146" s="8"/>
    </row>
    <row r="147" spans="1:14" s="5" customFormat="1" ht="58.5" thickBot="1" x14ac:dyDescent="0.3">
      <c r="A147" s="19">
        <v>105</v>
      </c>
      <c r="B147" s="25" t="s">
        <v>244</v>
      </c>
      <c r="C147" s="235"/>
      <c r="D147" s="180"/>
      <c r="E147" s="236"/>
      <c r="F147" s="180"/>
      <c r="G147" s="236"/>
      <c r="H147" s="180"/>
      <c r="I147" s="184"/>
      <c r="J147" s="248"/>
      <c r="K147" s="8"/>
      <c r="L147" s="8"/>
      <c r="M147" s="8"/>
      <c r="N147" s="8"/>
    </row>
    <row r="148" spans="1:14" s="5" customFormat="1" ht="86.25" x14ac:dyDescent="0.25">
      <c r="A148" s="16">
        <v>106</v>
      </c>
      <c r="B148" s="24" t="s">
        <v>245</v>
      </c>
      <c r="C148" s="249"/>
      <c r="D148" s="185"/>
      <c r="E148" s="250"/>
      <c r="F148" s="185"/>
      <c r="G148" s="251"/>
      <c r="H148" s="187"/>
      <c r="I148" s="302">
        <f>CONCATENATE(IF(OR(D148=3,F148=3),7,),IF(AND(D148=2,F148=2),4.67,),IF(AND(D148=1,F148=1),2.33,),IF(AND(D148=0,F148=0),0,),IF(AND(D148=2,F148=1),4.67,),IF(AND(D148=2,F148=0),4.67,),IF(AND(D148=1,F148=2),4.67,),IF(AND(D148=1,F148=0),2.33,),IF(AND(D148=0,F148=2),4.67,),IF(AND(D148=0,F148=1),2.33,))+0</f>
        <v>0</v>
      </c>
      <c r="J148" s="248"/>
      <c r="K148" s="8"/>
      <c r="L148" s="8"/>
      <c r="M148" s="8"/>
      <c r="N148" s="8"/>
    </row>
    <row r="149" spans="1:14" s="5" customFormat="1" ht="44.25" thickBot="1" x14ac:dyDescent="0.3">
      <c r="A149" s="17">
        <v>107</v>
      </c>
      <c r="B149" s="36" t="s">
        <v>246</v>
      </c>
      <c r="C149" s="244"/>
      <c r="D149" s="292"/>
      <c r="E149" s="245"/>
      <c r="F149" s="292"/>
      <c r="G149" s="246"/>
      <c r="H149" s="187"/>
      <c r="I149" s="304">
        <f>CONCATENATE(IF(OR(D149=3,F149=3),7,),IF(AND(D149=2,F149=2),4.67,),IF(AND(D149=1,F149=1),2.33,),IF(AND(D149=0,F149=0),0,),IF(AND(D149=2,F149=1),4.67,),IF(AND(D149=2,F149=0),4.67,),IF(AND(D149=1,F149=2),4.67,),IF(AND(D149=1,F149=0),2.33,),IF(AND(D149=0,F149=2),4.67,),IF(AND(D149=0,F149=1),2.33,))+0</f>
        <v>0</v>
      </c>
      <c r="J149" s="256"/>
      <c r="K149" s="8"/>
      <c r="L149" s="8"/>
      <c r="M149" s="8"/>
      <c r="N149" s="8"/>
    </row>
    <row r="150" spans="1:14" s="5" customFormat="1" ht="57.75" x14ac:dyDescent="0.25">
      <c r="A150" s="16">
        <v>108</v>
      </c>
      <c r="B150" s="105" t="s">
        <v>247</v>
      </c>
      <c r="C150" s="312"/>
      <c r="D150" s="200"/>
      <c r="E150" s="241"/>
      <c r="F150" s="209"/>
      <c r="G150" s="241"/>
      <c r="H150" s="187"/>
      <c r="I150" s="296">
        <f>IF(D150=1,1,0)+0</f>
        <v>0</v>
      </c>
      <c r="J150" s="266"/>
      <c r="K150" s="8"/>
      <c r="L150" s="8"/>
      <c r="M150" s="8"/>
      <c r="N150" s="8"/>
    </row>
    <row r="151" spans="1:14" s="5" customFormat="1" ht="27" thickBot="1" x14ac:dyDescent="0.3">
      <c r="A151" s="309"/>
      <c r="B151" s="310" t="s">
        <v>248</v>
      </c>
      <c r="C151" s="300"/>
      <c r="D151" s="300"/>
      <c r="E151" s="300"/>
      <c r="F151" s="300"/>
      <c r="G151" s="300"/>
      <c r="H151" s="300"/>
      <c r="I151" s="300"/>
      <c r="J151" s="301"/>
      <c r="K151" s="8"/>
      <c r="L151" s="8"/>
      <c r="M151" s="8"/>
      <c r="N151" s="8"/>
    </row>
    <row r="152" spans="1:14" s="5" customFormat="1" ht="24" thickBot="1" x14ac:dyDescent="0.3">
      <c r="A152" s="100" t="s">
        <v>187</v>
      </c>
      <c r="B152" s="41" t="s">
        <v>249</v>
      </c>
      <c r="C152" s="232"/>
      <c r="D152" s="192"/>
      <c r="E152" s="232"/>
      <c r="F152" s="192"/>
      <c r="G152" s="232"/>
      <c r="H152" s="192"/>
      <c r="I152" s="257"/>
      <c r="J152" s="258"/>
      <c r="K152" s="8"/>
      <c r="L152" s="8"/>
      <c r="M152" s="8"/>
      <c r="N152" s="8"/>
    </row>
    <row r="153" spans="1:14" s="5" customFormat="1" ht="57.75" x14ac:dyDescent="0.25">
      <c r="A153" s="16">
        <v>109</v>
      </c>
      <c r="B153" s="25" t="s">
        <v>250</v>
      </c>
      <c r="C153" s="235"/>
      <c r="D153" s="180"/>
      <c r="E153" s="236"/>
      <c r="F153" s="180"/>
      <c r="G153" s="236"/>
      <c r="H153" s="180"/>
      <c r="I153" s="181"/>
      <c r="J153" s="248"/>
      <c r="K153" s="8"/>
      <c r="L153" s="8"/>
      <c r="M153" s="8"/>
      <c r="N153" s="8"/>
    </row>
    <row r="154" spans="1:14" s="5" customFormat="1" ht="58.5" thickBot="1" x14ac:dyDescent="0.3">
      <c r="A154" s="16">
        <v>110</v>
      </c>
      <c r="B154" s="32" t="s">
        <v>251</v>
      </c>
      <c r="C154" s="265"/>
      <c r="D154" s="180"/>
      <c r="E154" s="261"/>
      <c r="F154" s="180"/>
      <c r="G154" s="261"/>
      <c r="H154" s="180"/>
      <c r="I154" s="184"/>
      <c r="J154" s="266"/>
      <c r="K154" s="8"/>
      <c r="L154" s="8"/>
      <c r="M154" s="8"/>
      <c r="N154" s="8"/>
    </row>
    <row r="155" spans="1:14" s="5" customFormat="1" ht="72.75" thickBot="1" x14ac:dyDescent="0.3">
      <c r="A155" s="16">
        <v>111</v>
      </c>
      <c r="B155" s="24" t="s">
        <v>252</v>
      </c>
      <c r="C155" s="239"/>
      <c r="D155" s="185"/>
      <c r="E155" s="240"/>
      <c r="F155" s="185"/>
      <c r="G155" s="241"/>
      <c r="H155" s="187"/>
      <c r="I155" s="184">
        <f>CONCATENATE(IF(OR(D155=3,F155=3),7,),IF(AND(D155=2,F155=2),4.67,),IF(AND(D155=1,F155=1),2.33,),IF(AND(D155=0,F155=0),0,),IF(AND(D155=2,F155=1),4.67,),IF(AND(D155=2,F155=0),4.67,),IF(AND(D155=1,F155=2),4.67,),IF(AND(D155=1,F155=0),2.33,),IF(AND(D155=0,F155=2),4.67,),IF(AND(D155=0,F155=1),2.33,))+0</f>
        <v>0</v>
      </c>
      <c r="J155" s="266"/>
      <c r="K155" s="8"/>
      <c r="L155" s="8"/>
      <c r="M155" s="8"/>
      <c r="N155" s="8"/>
    </row>
    <row r="156" spans="1:14" s="5" customFormat="1" ht="44.25" thickBot="1" x14ac:dyDescent="0.3">
      <c r="A156" s="16">
        <v>112</v>
      </c>
      <c r="B156" s="107" t="s">
        <v>253</v>
      </c>
      <c r="C156" s="267"/>
      <c r="D156" s="200"/>
      <c r="E156" s="246"/>
      <c r="F156" s="210"/>
      <c r="G156" s="246"/>
      <c r="H156" s="187"/>
      <c r="I156" s="188">
        <f>IF(D156=1,1,0)+0</f>
        <v>0</v>
      </c>
      <c r="J156" s="256"/>
      <c r="K156" s="8"/>
      <c r="L156" s="8"/>
      <c r="M156" s="8"/>
      <c r="N156" s="8"/>
    </row>
    <row r="157" spans="1:14" s="5" customFormat="1" ht="43.5" x14ac:dyDescent="0.25">
      <c r="A157" s="16">
        <v>113</v>
      </c>
      <c r="B157" s="29" t="s">
        <v>254</v>
      </c>
      <c r="C157" s="319"/>
      <c r="D157" s="185"/>
      <c r="E157" s="320"/>
      <c r="F157" s="185"/>
      <c r="G157" s="241"/>
      <c r="H157" s="187"/>
      <c r="I157" s="302">
        <f>CONCATENATE(IF(OR(D157=3,F157=3),7,),IF(AND(D157=2,F157=2),4.67,),IF(AND(D157=1,F157=1),2.33,),IF(AND(D157=0,F157=0),0,),IF(AND(D157=2,F157=1),4.67,),IF(AND(D157=2,F157=0),4.67,),IF(AND(D157=1,F157=2),4.67,),IF(AND(D157=1,F157=0),2.33,),IF(AND(D157=0,F157=2),4.67,),IF(AND(D157=0,F157=1),2.33,))+0</f>
        <v>0</v>
      </c>
      <c r="J157" s="266"/>
      <c r="K157" s="8"/>
      <c r="L157" s="8"/>
      <c r="M157" s="8"/>
      <c r="N157" s="8"/>
    </row>
    <row r="158" spans="1:14" s="5" customFormat="1" ht="27" thickBot="1" x14ac:dyDescent="0.3">
      <c r="A158" s="309"/>
      <c r="B158" s="310" t="s">
        <v>255</v>
      </c>
      <c r="C158" s="300"/>
      <c r="D158" s="300"/>
      <c r="E158" s="300"/>
      <c r="F158" s="300"/>
      <c r="G158" s="300"/>
      <c r="H158" s="300"/>
      <c r="I158" s="300"/>
      <c r="J158" s="301"/>
      <c r="K158" s="8"/>
      <c r="L158" s="8"/>
      <c r="M158" s="8"/>
      <c r="N158" s="8"/>
    </row>
    <row r="159" spans="1:14" s="5" customFormat="1" ht="24" thickBot="1" x14ac:dyDescent="0.3">
      <c r="A159" s="100" t="s">
        <v>187</v>
      </c>
      <c r="B159" s="41" t="s">
        <v>256</v>
      </c>
      <c r="C159" s="232"/>
      <c r="D159" s="192"/>
      <c r="E159" s="232"/>
      <c r="F159" s="192"/>
      <c r="G159" s="232"/>
      <c r="H159" s="192"/>
      <c r="I159" s="257"/>
      <c r="J159" s="258"/>
      <c r="K159" s="8"/>
      <c r="L159" s="8"/>
      <c r="M159" s="8"/>
      <c r="N159" s="8"/>
    </row>
    <row r="160" spans="1:14" s="5" customFormat="1" ht="72" x14ac:dyDescent="0.25">
      <c r="A160" s="16">
        <v>114</v>
      </c>
      <c r="B160" s="25" t="s">
        <v>257</v>
      </c>
      <c r="C160" s="235"/>
      <c r="D160" s="180"/>
      <c r="E160" s="236"/>
      <c r="F160" s="180"/>
      <c r="G160" s="236"/>
      <c r="H160" s="180"/>
      <c r="I160" s="181"/>
      <c r="J160" s="248"/>
      <c r="K160" s="8"/>
      <c r="L160" s="8"/>
      <c r="M160" s="8"/>
      <c r="N160" s="8"/>
    </row>
    <row r="161" spans="1:14" s="5" customFormat="1" ht="57.75" x14ac:dyDescent="0.25">
      <c r="A161" s="16">
        <v>115</v>
      </c>
      <c r="B161" s="32" t="s">
        <v>258</v>
      </c>
      <c r="C161" s="265"/>
      <c r="D161" s="180"/>
      <c r="E161" s="261"/>
      <c r="F161" s="180"/>
      <c r="G161" s="261"/>
      <c r="H161" s="180"/>
      <c r="I161" s="302"/>
      <c r="J161" s="266"/>
      <c r="K161" s="8"/>
      <c r="L161" s="8"/>
      <c r="M161" s="8"/>
      <c r="N161" s="8"/>
    </row>
    <row r="162" spans="1:14" s="5" customFormat="1" ht="144" thickBot="1" x14ac:dyDescent="0.3">
      <c r="A162" s="16">
        <v>116</v>
      </c>
      <c r="B162" s="24" t="s">
        <v>259</v>
      </c>
      <c r="C162" s="239"/>
      <c r="D162" s="292"/>
      <c r="E162" s="240"/>
      <c r="F162" s="292"/>
      <c r="G162" s="241"/>
      <c r="H162" s="187"/>
      <c r="I162" s="304">
        <f>CONCATENATE(IF(OR(D162=3,F162=3),7.5,),IF(AND(D162=2,F162=2),5,),IF(AND(D162=1,F162=1),2.5,),IF(AND(D162=0,F162=0),0,),IF(AND(D162=2,F162=1),5,),IF(AND(D162=2,F162=0),5,),IF(AND(D162=1,F162=2),5,),IF(AND(D162=1,F162=0),2.5,),IF(AND(D162=0,F162=2),5,),IF(AND(D162=0,F162=1),2.5,))+0</f>
        <v>0</v>
      </c>
      <c r="J162" s="266"/>
      <c r="K162" s="8"/>
      <c r="L162" s="8"/>
      <c r="M162" s="8"/>
      <c r="N162" s="8"/>
    </row>
    <row r="163" spans="1:14" s="5" customFormat="1" ht="43.5" x14ac:dyDescent="0.25">
      <c r="A163" s="16">
        <v>117</v>
      </c>
      <c r="B163" s="29" t="s">
        <v>260</v>
      </c>
      <c r="C163" s="319"/>
      <c r="D163" s="185"/>
      <c r="E163" s="320"/>
      <c r="F163" s="185"/>
      <c r="G163" s="241"/>
      <c r="H163" s="187"/>
      <c r="I163" s="296">
        <f>CONCATENATE(IF(OR(D163=3,F163=3),7.5,),IF(AND(D163=2,F163=2),5,),IF(AND(D163=1,F163=1),2.5,),IF(AND(D163=0,F163=0),0,),IF(AND(D163=2,F163=1),5,),IF(AND(D163=2,F163=0),5,),IF(AND(D163=1,F163=2),5,),IF(AND(D163=1,F163=0),2.5,),IF(AND(D163=0,F163=2),5,),IF(AND(D163=0,F163=1),2.5,))+0</f>
        <v>0</v>
      </c>
      <c r="J163" s="266"/>
      <c r="K163" s="8"/>
      <c r="L163" s="8"/>
      <c r="M163" s="8"/>
      <c r="N163" s="8"/>
    </row>
    <row r="164" spans="1:14" s="5" customFormat="1" ht="24" thickBot="1" x14ac:dyDescent="0.3">
      <c r="A164" s="313" t="s">
        <v>187</v>
      </c>
      <c r="B164" s="314" t="s">
        <v>261</v>
      </c>
      <c r="C164" s="315"/>
      <c r="D164" s="316"/>
      <c r="E164" s="315"/>
      <c r="F164" s="316"/>
      <c r="G164" s="315"/>
      <c r="H164" s="316"/>
      <c r="I164" s="317"/>
      <c r="J164" s="318"/>
      <c r="K164" s="8"/>
      <c r="L164" s="8"/>
      <c r="M164" s="8"/>
      <c r="N164" s="8"/>
    </row>
    <row r="165" spans="1:14" s="5" customFormat="1" ht="57.75" x14ac:dyDescent="0.25">
      <c r="A165" s="16">
        <v>118</v>
      </c>
      <c r="B165" s="25" t="s">
        <v>262</v>
      </c>
      <c r="C165" s="236"/>
      <c r="D165" s="180"/>
      <c r="E165" s="236"/>
      <c r="F165" s="180"/>
      <c r="G165" s="236"/>
      <c r="H165" s="180"/>
      <c r="I165" s="181"/>
      <c r="J165" s="248"/>
      <c r="K165" s="8"/>
      <c r="L165" s="8"/>
      <c r="M165" s="8"/>
      <c r="N165" s="8"/>
    </row>
    <row r="166" spans="1:14" s="5" customFormat="1" ht="44.25" thickBot="1" x14ac:dyDescent="0.3">
      <c r="A166" s="16">
        <v>119</v>
      </c>
      <c r="B166" s="32" t="s">
        <v>263</v>
      </c>
      <c r="C166" s="268"/>
      <c r="D166" s="180"/>
      <c r="E166" s="268"/>
      <c r="F166" s="180"/>
      <c r="G166" s="268"/>
      <c r="H166" s="180"/>
      <c r="I166" s="184"/>
      <c r="J166" s="256"/>
      <c r="K166" s="8"/>
      <c r="L166" s="8"/>
      <c r="M166" s="8"/>
      <c r="N166" s="8"/>
    </row>
    <row r="167" spans="1:14" s="5" customFormat="1" ht="72.75" thickBot="1" x14ac:dyDescent="0.3">
      <c r="A167" s="16">
        <v>120</v>
      </c>
      <c r="B167" s="24" t="s">
        <v>264</v>
      </c>
      <c r="C167" s="269"/>
      <c r="D167" s="185"/>
      <c r="E167" s="269"/>
      <c r="F167" s="185"/>
      <c r="G167" s="246"/>
      <c r="H167" s="187"/>
      <c r="I167" s="188">
        <f>CONCATENATE(IF(OR(D167=3,F167=3),7.5,),IF(AND(D167=2,F167=2),5,),IF(AND(D167=1,F167=1),2.5,),IF(AND(D167=0,F167=0),0,),IF(AND(D167=2,F167=1),5,),IF(AND(D167=2,F167=0),5,),IF(AND(D167=1,F167=2),5,),IF(AND(D167=1,F167=0),2.5,),IF(AND(D167=0,F167=2),5,),IF(AND(D167=0,F167=1),2.5,))+0</f>
        <v>0</v>
      </c>
      <c r="J167" s="256"/>
      <c r="K167" s="8"/>
      <c r="L167" s="8"/>
      <c r="M167" s="8"/>
      <c r="N167" s="8"/>
    </row>
    <row r="168" spans="1:14" s="5" customFormat="1" ht="44.25" thickBot="1" x14ac:dyDescent="0.3">
      <c r="A168" s="17">
        <v>121</v>
      </c>
      <c r="B168" s="36" t="s">
        <v>265</v>
      </c>
      <c r="C168" s="245"/>
      <c r="D168" s="185"/>
      <c r="E168" s="245"/>
      <c r="F168" s="185"/>
      <c r="G168" s="246"/>
      <c r="H168" s="190"/>
      <c r="I168" s="188">
        <f>CONCATENATE(IF(OR(D168=3,F168=3),7.5,),IF(AND(D168=2,F168=2),5,),IF(AND(D168=1,F168=1),2.5,),IF(AND(D168=0,F168=0),0,),IF(AND(D168=2,F168=1),5,),IF(AND(D168=2,F168=0),5,),IF(AND(D168=1,F168=2),5,),IF(AND(D168=1,F168=0),2.5,),IF(AND(D168=0,F168=2),5,),IF(AND(D168=0,F168=1),2.5,))+0</f>
        <v>0</v>
      </c>
      <c r="J168" s="256"/>
      <c r="K168" s="8"/>
      <c r="L168" s="8"/>
      <c r="M168" s="8"/>
      <c r="N168" s="8"/>
    </row>
    <row r="169" spans="1:14" s="5" customFormat="1" ht="24" thickBot="1" x14ac:dyDescent="0.3">
      <c r="A169" s="100" t="s">
        <v>187</v>
      </c>
      <c r="B169" s="41" t="s">
        <v>266</v>
      </c>
      <c r="C169" s="232"/>
      <c r="D169" s="192"/>
      <c r="E169" s="232"/>
      <c r="F169" s="192"/>
      <c r="G169" s="232"/>
      <c r="H169" s="192"/>
      <c r="I169" s="257"/>
      <c r="J169" s="258"/>
      <c r="K169" s="8"/>
      <c r="L169" s="8"/>
      <c r="M169" s="8"/>
      <c r="N169" s="8"/>
    </row>
    <row r="170" spans="1:14" s="5" customFormat="1" ht="57.75" x14ac:dyDescent="0.25">
      <c r="A170" s="16">
        <v>122</v>
      </c>
      <c r="B170" s="25" t="s">
        <v>267</v>
      </c>
      <c r="C170" s="236"/>
      <c r="D170" s="180"/>
      <c r="E170" s="236"/>
      <c r="F170" s="180"/>
      <c r="G170" s="236"/>
      <c r="H170" s="180"/>
      <c r="I170" s="181"/>
      <c r="J170" s="248"/>
      <c r="K170" s="8"/>
      <c r="L170" s="8"/>
      <c r="M170" s="8"/>
      <c r="N170" s="8"/>
    </row>
    <row r="171" spans="1:14" s="5" customFormat="1" ht="44.25" thickBot="1" x14ac:dyDescent="0.3">
      <c r="A171" s="17">
        <v>123</v>
      </c>
      <c r="B171" s="25" t="s">
        <v>268</v>
      </c>
      <c r="C171" s="236"/>
      <c r="D171" s="180"/>
      <c r="E171" s="236"/>
      <c r="F171" s="180"/>
      <c r="G171" s="236"/>
      <c r="H171" s="180"/>
      <c r="I171" s="184"/>
      <c r="J171" s="248"/>
      <c r="K171" s="8"/>
      <c r="L171" s="8"/>
      <c r="M171" s="8"/>
      <c r="N171" s="8"/>
    </row>
    <row r="172" spans="1:14" s="5" customFormat="1" ht="101.25" thickBot="1" x14ac:dyDescent="0.3">
      <c r="A172" s="17">
        <v>124</v>
      </c>
      <c r="B172" s="24" t="s">
        <v>269</v>
      </c>
      <c r="C172" s="240"/>
      <c r="D172" s="185"/>
      <c r="E172" s="240"/>
      <c r="F172" s="185"/>
      <c r="G172" s="241"/>
      <c r="H172" s="187"/>
      <c r="I172" s="188">
        <f>CONCATENATE(IF(OR(D172=3,F172=3),7.5,),IF(AND(D172=2,F172=2),5,),IF(AND(D172=1,F172=1),2.5,),IF(AND(D172=0,F172=0),0,),IF(AND(D172=2,F172=1),5,),IF(AND(D172=2,F172=0),5,),IF(AND(D172=1,F172=2),5,),IF(AND(D172=1,F172=0),2.5,),IF(AND(D172=0,F172=2),5,),IF(AND(D172=0,F172=1),2.5,))+0</f>
        <v>0</v>
      </c>
      <c r="J172" s="266"/>
      <c r="K172" s="8"/>
      <c r="L172" s="8"/>
      <c r="M172" s="8"/>
      <c r="N172" s="8"/>
    </row>
    <row r="173" spans="1:14" s="5" customFormat="1" ht="43.5" x14ac:dyDescent="0.25">
      <c r="A173" s="16">
        <v>125</v>
      </c>
      <c r="B173" s="29" t="s">
        <v>270</v>
      </c>
      <c r="C173" s="320"/>
      <c r="D173" s="185"/>
      <c r="E173" s="320"/>
      <c r="F173" s="185"/>
      <c r="G173" s="241"/>
      <c r="H173" s="187"/>
      <c r="I173" s="296">
        <f>CONCATENATE(IF(OR(D173=3,F173=3),7.5,),IF(AND(D173=2,F173=2),5,),IF(AND(D173=1,F173=1),2.5,),IF(AND(D173=0,F173=0),0,),IF(AND(D173=2,F173=1),5,),IF(AND(D173=2,F173=0),5,),IF(AND(D173=1,F173=2),5,),IF(AND(D173=1,F173=0),2.5,),IF(AND(D173=0,F173=2),5,),IF(AND(D173=0,F173=1),2.5,))+0</f>
        <v>0</v>
      </c>
      <c r="J173" s="266"/>
      <c r="K173" s="8"/>
      <c r="L173" s="8"/>
      <c r="M173" s="8"/>
      <c r="N173" s="8"/>
    </row>
    <row r="174" spans="1:14" s="5" customFormat="1" ht="23.25" x14ac:dyDescent="0.25">
      <c r="A174" s="305" t="s">
        <v>187</v>
      </c>
      <c r="B174" s="306" t="s">
        <v>271</v>
      </c>
      <c r="C174" s="321"/>
      <c r="D174" s="307"/>
      <c r="E174" s="321"/>
      <c r="F174" s="307"/>
      <c r="G174" s="321"/>
      <c r="H174" s="307"/>
      <c r="I174" s="322"/>
      <c r="J174" s="323"/>
      <c r="K174" s="8"/>
      <c r="L174" s="8"/>
      <c r="M174" s="8"/>
      <c r="N174" s="8"/>
    </row>
    <row r="175" spans="1:14" s="5" customFormat="1" ht="27" thickBot="1" x14ac:dyDescent="0.3">
      <c r="A175" s="104"/>
      <c r="B175" s="59" t="s">
        <v>272</v>
      </c>
      <c r="C175" s="273"/>
      <c r="D175" s="214"/>
      <c r="E175" s="273"/>
      <c r="F175" s="214"/>
      <c r="G175" s="273"/>
      <c r="H175" s="214"/>
      <c r="I175" s="274"/>
      <c r="J175" s="275"/>
      <c r="K175" s="8"/>
      <c r="L175" s="8"/>
      <c r="M175" s="8"/>
      <c r="N175" s="8"/>
    </row>
    <row r="176" spans="1:14" s="5" customFormat="1" ht="43.5" x14ac:dyDescent="0.25">
      <c r="A176" s="19">
        <v>126</v>
      </c>
      <c r="B176" s="25" t="s">
        <v>273</v>
      </c>
      <c r="C176" s="236"/>
      <c r="D176" s="180"/>
      <c r="E176" s="236"/>
      <c r="F176" s="180"/>
      <c r="G176" s="236"/>
      <c r="H176" s="180"/>
      <c r="I176" s="181"/>
      <c r="J176" s="248"/>
      <c r="K176" s="8"/>
      <c r="L176" s="8"/>
      <c r="M176" s="8"/>
      <c r="N176" s="8"/>
    </row>
    <row r="177" spans="1:14" s="5" customFormat="1" ht="72" x14ac:dyDescent="0.25">
      <c r="A177" s="16">
        <v>127</v>
      </c>
      <c r="B177" s="25" t="s">
        <v>274</v>
      </c>
      <c r="C177" s="236"/>
      <c r="D177" s="180"/>
      <c r="E177" s="236"/>
      <c r="F177" s="180"/>
      <c r="G177" s="236"/>
      <c r="H177" s="180"/>
      <c r="I177" s="181"/>
      <c r="J177" s="248"/>
      <c r="K177" s="8"/>
      <c r="L177" s="8"/>
      <c r="M177" s="8"/>
      <c r="N177" s="8"/>
    </row>
    <row r="178" spans="1:14" s="5" customFormat="1" ht="57.75" x14ac:dyDescent="0.25">
      <c r="A178" s="16">
        <v>128</v>
      </c>
      <c r="B178" s="25" t="s">
        <v>275</v>
      </c>
      <c r="C178" s="236"/>
      <c r="D178" s="180"/>
      <c r="E178" s="236"/>
      <c r="F178" s="180"/>
      <c r="G178" s="236"/>
      <c r="H178" s="180"/>
      <c r="I178" s="302"/>
      <c r="J178" s="248"/>
      <c r="K178" s="8"/>
      <c r="L178" s="8"/>
      <c r="M178" s="8"/>
      <c r="N178" s="8"/>
    </row>
    <row r="179" spans="1:14" s="5" customFormat="1" ht="72.75" thickBot="1" x14ac:dyDescent="0.3">
      <c r="A179" s="16">
        <v>129</v>
      </c>
      <c r="B179" s="24" t="s">
        <v>276</v>
      </c>
      <c r="C179" s="240"/>
      <c r="D179" s="292"/>
      <c r="E179" s="240"/>
      <c r="F179" s="292"/>
      <c r="G179" s="241"/>
      <c r="H179" s="187"/>
      <c r="I179" s="304">
        <f>CONCATENATE(IF(OR(D179=3,F179=3),7.5,),IF(AND(D179=2,F179=2),5,),IF(AND(D179=1,F179=1),2.5,),IF(AND(D179=0,F179=0),0,),IF(AND(D179=2,F179=1),5,),IF(AND(D179=2,F179=0),5,),IF(AND(D179=1,F179=2),5,),IF(AND(D179=1,F179=0),2.5,),IF(AND(D179=0,F179=2),5,),IF(AND(D179=0,F179=1),2.5,))+0</f>
        <v>0</v>
      </c>
      <c r="J179" s="266"/>
      <c r="K179" s="8"/>
      <c r="L179" s="8"/>
      <c r="M179" s="8"/>
      <c r="N179" s="8"/>
    </row>
    <row r="180" spans="1:14" s="5" customFormat="1" ht="57.75" x14ac:dyDescent="0.25">
      <c r="A180" s="16">
        <v>130</v>
      </c>
      <c r="B180" s="29" t="s">
        <v>277</v>
      </c>
      <c r="C180" s="320"/>
      <c r="D180" s="185"/>
      <c r="E180" s="320"/>
      <c r="F180" s="185"/>
      <c r="G180" s="241"/>
      <c r="H180" s="187"/>
      <c r="I180" s="296">
        <f>CONCATENATE(IF(OR(D180=3,F180=3),7.5,),IF(AND(D180=2,F180=2),5,),IF(AND(D180=1,F180=1),2.5,),IF(AND(D180=0,F180=0),0,),IF(AND(D180=2,F180=1),5,),IF(AND(D180=2,F180=0),5,),IF(AND(D180=1,F180=2),5,),IF(AND(D180=1,F180=0),2.5,),IF(AND(D180=0,F180=2),5,),IF(AND(D180=0,F180=1),2.5,))+0</f>
        <v>0</v>
      </c>
      <c r="J180" s="266"/>
      <c r="K180" s="8"/>
      <c r="L180" s="8"/>
      <c r="M180" s="8"/>
      <c r="N180" s="8"/>
    </row>
    <row r="181" spans="1:14" s="5" customFormat="1" ht="27" thickBot="1" x14ac:dyDescent="0.3">
      <c r="A181" s="309"/>
      <c r="B181" s="310" t="s">
        <v>284</v>
      </c>
      <c r="C181" s="300"/>
      <c r="D181" s="300"/>
      <c r="E181" s="300"/>
      <c r="F181" s="300"/>
      <c r="G181" s="300"/>
      <c r="H181" s="300"/>
      <c r="I181" s="300"/>
      <c r="J181" s="301"/>
      <c r="K181" s="8"/>
      <c r="L181" s="8"/>
      <c r="M181" s="8"/>
      <c r="N181" s="8"/>
    </row>
    <row r="182" spans="1:14" s="5" customFormat="1" ht="23.25" x14ac:dyDescent="0.25">
      <c r="A182" s="103" t="s">
        <v>187</v>
      </c>
      <c r="B182" s="58" t="s">
        <v>278</v>
      </c>
      <c r="C182" s="270"/>
      <c r="D182" s="212"/>
      <c r="E182" s="270"/>
      <c r="F182" s="212"/>
      <c r="G182" s="270"/>
      <c r="H182" s="212"/>
      <c r="I182" s="271"/>
      <c r="J182" s="272"/>
      <c r="K182" s="8"/>
      <c r="L182" s="8"/>
      <c r="M182" s="8"/>
      <c r="N182" s="8"/>
    </row>
    <row r="183" spans="1:14" s="5" customFormat="1" ht="27" thickBot="1" x14ac:dyDescent="0.3">
      <c r="A183" s="104"/>
      <c r="B183" s="59" t="s">
        <v>279</v>
      </c>
      <c r="C183" s="273"/>
      <c r="D183" s="214"/>
      <c r="E183" s="273"/>
      <c r="F183" s="214"/>
      <c r="G183" s="273"/>
      <c r="H183" s="214"/>
      <c r="I183" s="274"/>
      <c r="J183" s="275"/>
      <c r="K183" s="8"/>
      <c r="L183" s="8"/>
      <c r="M183" s="8"/>
      <c r="N183" s="8"/>
    </row>
    <row r="184" spans="1:14" s="5" customFormat="1" ht="87" thickBot="1" x14ac:dyDescent="0.3">
      <c r="A184" s="21">
        <v>131</v>
      </c>
      <c r="B184" s="48" t="s">
        <v>280</v>
      </c>
      <c r="C184" s="276"/>
      <c r="D184" s="180"/>
      <c r="E184" s="277"/>
      <c r="F184" s="180"/>
      <c r="G184" s="277"/>
      <c r="H184" s="180"/>
      <c r="I184" s="184"/>
      <c r="J184" s="255"/>
      <c r="K184" s="8"/>
      <c r="L184" s="8"/>
      <c r="M184" s="8"/>
      <c r="N184" s="8"/>
    </row>
    <row r="185" spans="1:14" s="5" customFormat="1" ht="144" thickBot="1" x14ac:dyDescent="0.3">
      <c r="A185" s="16">
        <v>132</v>
      </c>
      <c r="B185" s="24" t="s">
        <v>281</v>
      </c>
      <c r="C185" s="240"/>
      <c r="D185" s="185"/>
      <c r="E185" s="240"/>
      <c r="F185" s="185"/>
      <c r="G185" s="241"/>
      <c r="H185" s="187"/>
      <c r="I185" s="184">
        <f>CONCATENATE(IF(OR(D185=3,F185=3),7,),IF(AND(D185=2,F185=2),4.67,),IF(AND(D185=1,F185=1),2.33,),IF(AND(D185=0,F185=0),0,),IF(AND(D185=2,F185=1),4.67,),IF(AND(D185=2,F185=0),4.67,),IF(AND(D185=1,F185=2),4.67,),IF(AND(D185=1,F185=0),2.33,),IF(AND(D185=0,F185=2),4.67,),IF(AND(D185=0,F185=1),2.33,))+0</f>
        <v>0</v>
      </c>
      <c r="J185" s="266"/>
      <c r="K185" s="8"/>
      <c r="L185" s="8"/>
      <c r="M185" s="8"/>
      <c r="N185" s="8"/>
    </row>
    <row r="186" spans="1:14" s="5" customFormat="1" ht="58.5" thickBot="1" x14ac:dyDescent="0.3">
      <c r="A186" s="17">
        <v>133</v>
      </c>
      <c r="B186" s="36" t="s">
        <v>282</v>
      </c>
      <c r="C186" s="245"/>
      <c r="D186" s="185"/>
      <c r="E186" s="245"/>
      <c r="F186" s="185"/>
      <c r="G186" s="246"/>
      <c r="H186" s="187"/>
      <c r="I186" s="184">
        <f>CONCATENATE(IF(OR(D186=3,F186=3),7,),IF(AND(D186=2,F186=2),4.67,),IF(AND(D186=1,F186=1),2.33,),IF(AND(D186=0,F186=0),0,),IF(AND(D186=2,F186=1),4.67,),IF(AND(D186=2,F186=0),4.67,),IF(AND(D186=1,F186=2),4.67,),IF(AND(D186=1,F186=0),2.33,),IF(AND(D186=0,F186=2),4.67,),IF(AND(D186=0,F186=1),2.33,))+0</f>
        <v>0</v>
      </c>
      <c r="J186" s="256"/>
      <c r="K186" s="8"/>
      <c r="L186" s="8"/>
      <c r="M186" s="8"/>
      <c r="N186" s="8"/>
    </row>
    <row r="187" spans="1:14" s="5" customFormat="1" ht="72.75" x14ac:dyDescent="0.25">
      <c r="A187" s="16">
        <v>134</v>
      </c>
      <c r="B187" s="105" t="s">
        <v>283</v>
      </c>
      <c r="C187" s="312"/>
      <c r="D187" s="200"/>
      <c r="E187" s="241"/>
      <c r="F187" s="209"/>
      <c r="G187" s="241"/>
      <c r="H187" s="187"/>
      <c r="I187" s="296">
        <f>IF(D187=1,1,0)+0</f>
        <v>0</v>
      </c>
      <c r="J187" s="266"/>
      <c r="K187" s="8"/>
      <c r="L187" s="8"/>
      <c r="M187" s="8"/>
      <c r="N187" s="8"/>
    </row>
    <row r="188" spans="1:14" s="5" customFormat="1" ht="27" thickBot="1" x14ac:dyDescent="0.3">
      <c r="A188" s="309"/>
      <c r="B188" s="310" t="s">
        <v>285</v>
      </c>
      <c r="C188" s="300"/>
      <c r="D188" s="300"/>
      <c r="E188" s="300"/>
      <c r="F188" s="300"/>
      <c r="G188" s="300"/>
      <c r="H188" s="300"/>
      <c r="I188" s="300"/>
      <c r="J188" s="301"/>
      <c r="K188" s="8"/>
      <c r="L188" s="8"/>
      <c r="M188" s="8"/>
      <c r="N188" s="8"/>
    </row>
    <row r="189" spans="1:14" s="5" customFormat="1" ht="23.25" x14ac:dyDescent="0.25">
      <c r="A189" s="103" t="s">
        <v>187</v>
      </c>
      <c r="B189" s="101" t="s">
        <v>191</v>
      </c>
      <c r="C189" s="212"/>
      <c r="D189" s="212"/>
      <c r="E189" s="212"/>
      <c r="F189" s="212"/>
      <c r="G189" s="212"/>
      <c r="H189" s="212"/>
      <c r="I189" s="212"/>
      <c r="J189" s="213"/>
      <c r="K189" s="8"/>
      <c r="L189" s="8"/>
      <c r="M189" s="8"/>
      <c r="N189" s="8"/>
    </row>
    <row r="190" spans="1:14" s="5" customFormat="1" ht="27" thickBot="1" x14ac:dyDescent="0.3">
      <c r="A190" s="104"/>
      <c r="B190" s="102" t="s">
        <v>190</v>
      </c>
      <c r="C190" s="214"/>
      <c r="D190" s="214"/>
      <c r="E190" s="214"/>
      <c r="F190" s="214"/>
      <c r="G190" s="214"/>
      <c r="H190" s="214"/>
      <c r="I190" s="214"/>
      <c r="J190" s="215"/>
      <c r="K190" s="8"/>
      <c r="L190" s="8"/>
      <c r="M190" s="8"/>
      <c r="N190" s="8"/>
    </row>
    <row r="191" spans="1:14" s="5" customFormat="1" ht="72.75" thickBot="1" x14ac:dyDescent="0.3">
      <c r="A191" s="19">
        <v>135</v>
      </c>
      <c r="B191" s="25" t="s">
        <v>142</v>
      </c>
      <c r="C191" s="27"/>
      <c r="D191" s="180"/>
      <c r="E191" s="27"/>
      <c r="F191" s="180"/>
      <c r="G191" s="28"/>
      <c r="H191" s="180"/>
      <c r="I191" s="184"/>
      <c r="J191" s="182"/>
      <c r="K191" s="8"/>
      <c r="L191" s="8"/>
      <c r="M191" s="8"/>
      <c r="N191" s="8"/>
    </row>
    <row r="192" spans="1:14" s="5" customFormat="1" ht="101.25" x14ac:dyDescent="0.25">
      <c r="A192" s="16">
        <v>136</v>
      </c>
      <c r="B192" s="55" t="s">
        <v>143</v>
      </c>
      <c r="C192" s="12"/>
      <c r="D192" s="185"/>
      <c r="E192" s="12"/>
      <c r="F192" s="185"/>
      <c r="G192" s="187"/>
      <c r="H192" s="187"/>
      <c r="I192" s="296">
        <f>CONCATENATE(IF(OR(D192=3,F192=3),5,),IF(AND(D192=2,F192=2),3.33,),IF(AND(D192=1,F192=1),1.67,),IF(AND(D192=0,F192=0),0,),IF(AND(D192=2,F192=1),3.33,),IF(AND(D192=2,F192=0),3.33,),IF(AND(D192=1,F192=2),3.33,),IF(AND(D192=1,F192=0),1.67,),IF(AND(D192=0,F192=2),3.33,),IF(AND(D192=0,F192=1),1.67,))+0</f>
        <v>0</v>
      </c>
      <c r="J192" s="207"/>
      <c r="K192" s="8"/>
      <c r="L192" s="8"/>
      <c r="M192" s="8"/>
      <c r="N192" s="8"/>
    </row>
    <row r="193" spans="1:14" s="5" customFormat="1" ht="73.5" thickBot="1" x14ac:dyDescent="0.3">
      <c r="A193" s="16">
        <v>137</v>
      </c>
      <c r="B193" s="29" t="s">
        <v>144</v>
      </c>
      <c r="C193" s="30"/>
      <c r="D193" s="292"/>
      <c r="E193" s="30"/>
      <c r="F193" s="292"/>
      <c r="G193" s="187"/>
      <c r="H193" s="187"/>
      <c r="I193" s="304">
        <f>CONCATENATE(IF(OR(D193=3,F193=3),5,),IF(AND(D193=2,F193=2),3.33,),IF(AND(D193=1,F193=1),1.67,),IF(AND(D193=0,F193=0),0,),IF(AND(D193=2,F193=1),3.33,),IF(AND(D193=2,F193=0),3.33,),IF(AND(D193=1,F193=2),3.33,),IF(AND(D193=1,F193=0),1.67,),IF(AND(D193=0,F193=2),3.33,),IF(AND(D193=0,F193=1),1.67,))+0</f>
        <v>0</v>
      </c>
      <c r="J193" s="207"/>
      <c r="K193" s="8"/>
      <c r="L193" s="8"/>
      <c r="M193" s="8"/>
      <c r="N193" s="8"/>
    </row>
    <row r="194" spans="1:14" s="5" customFormat="1" ht="101.25" x14ac:dyDescent="0.25">
      <c r="A194" s="16">
        <v>138</v>
      </c>
      <c r="B194" s="29" t="s">
        <v>147</v>
      </c>
      <c r="C194" s="30"/>
      <c r="D194" s="185"/>
      <c r="E194" s="30"/>
      <c r="F194" s="185"/>
      <c r="G194" s="187"/>
      <c r="H194" s="187"/>
      <c r="I194" s="296">
        <f>CONCATENATE(IF(OR(D194=3,F194=3),5,),IF(AND(D194=2,F194=2),3.33,),IF(AND(D194=1,F194=1),1.67,),IF(AND(D194=0,F194=0),0,),IF(AND(D194=2,F194=1),3.33,),IF(AND(D194=2,F194=0),3.33,),IF(AND(D194=1,F194=2),3.33,),IF(AND(D194=1,F194=0),1.67,),IF(AND(D194=0,F194=2),3.33,),IF(AND(D194=0,F194=1),1.67,))+0</f>
        <v>0</v>
      </c>
      <c r="J194" s="207"/>
      <c r="K194" s="8"/>
      <c r="L194" s="8"/>
      <c r="M194" s="8"/>
      <c r="N194" s="8"/>
    </row>
    <row r="195" spans="1:14" s="5" customFormat="1" ht="27" thickBot="1" x14ac:dyDescent="0.3">
      <c r="A195" s="309"/>
      <c r="B195" s="310" t="s">
        <v>286</v>
      </c>
      <c r="C195" s="300"/>
      <c r="D195" s="300"/>
      <c r="E195" s="300"/>
      <c r="F195" s="300"/>
      <c r="G195" s="300"/>
      <c r="H195" s="300"/>
      <c r="I195" s="300"/>
      <c r="J195" s="301"/>
      <c r="K195" s="8"/>
      <c r="L195" s="8"/>
      <c r="M195" s="8"/>
      <c r="N195" s="8"/>
    </row>
    <row r="196" spans="1:14" s="5" customFormat="1" ht="24" thickBot="1" x14ac:dyDescent="0.3">
      <c r="A196" s="100" t="s">
        <v>187</v>
      </c>
      <c r="B196" s="41" t="s">
        <v>156</v>
      </c>
      <c r="C196" s="192"/>
      <c r="D196" s="192"/>
      <c r="E196" s="192"/>
      <c r="F196" s="192"/>
      <c r="G196" s="192"/>
      <c r="H196" s="192"/>
      <c r="I196" s="192"/>
      <c r="J196" s="193"/>
      <c r="K196" s="8"/>
      <c r="L196" s="8"/>
      <c r="M196" s="8"/>
      <c r="N196" s="8"/>
    </row>
    <row r="197" spans="1:14" s="5" customFormat="1" ht="44.25" thickBot="1" x14ac:dyDescent="0.3">
      <c r="A197" s="16">
        <v>139</v>
      </c>
      <c r="B197" s="25" t="s">
        <v>145</v>
      </c>
      <c r="C197" s="27"/>
      <c r="D197" s="180"/>
      <c r="E197" s="27"/>
      <c r="F197" s="180"/>
      <c r="G197" s="28"/>
      <c r="H197" s="180"/>
      <c r="I197" s="184"/>
      <c r="J197" s="182"/>
      <c r="K197" s="8"/>
      <c r="L197" s="8"/>
      <c r="M197" s="8"/>
      <c r="N197" s="8"/>
    </row>
    <row r="198" spans="1:14" s="5" customFormat="1" ht="101.25" thickBot="1" x14ac:dyDescent="0.3">
      <c r="A198" s="17">
        <v>140</v>
      </c>
      <c r="B198" s="39" t="s">
        <v>146</v>
      </c>
      <c r="C198" s="13"/>
      <c r="D198" s="185"/>
      <c r="E198" s="13"/>
      <c r="F198" s="185"/>
      <c r="G198" s="190"/>
      <c r="H198" s="190"/>
      <c r="I198" s="220">
        <f>CONCATENATE(IF(OR(D198=3,F198=3),15,),IF(AND(D198=2,F198=2),10,),IF(AND(D198=1,F198=1),5,),IF(AND(D198=0,F198=0),0,),IF(AND(D198=2,F198=1),10,),IF(AND(D198=2,F198=0),10,),IF(AND(D198=1,F198=2),10,),IF(AND(D198=1,F198=0),5,),IF(AND(D198=0,F198=2),10,),IF(AND(D198=0,F198=1),5,))+0</f>
        <v>0</v>
      </c>
      <c r="J198" s="211"/>
      <c r="K198" s="8"/>
      <c r="L198" s="8"/>
      <c r="M198" s="8"/>
      <c r="N198" s="8"/>
    </row>
    <row r="199" spans="1:14" s="5" customFormat="1" ht="27" thickBot="1" x14ac:dyDescent="0.3">
      <c r="A199" s="135"/>
      <c r="B199" s="136" t="s">
        <v>287</v>
      </c>
      <c r="C199" s="218"/>
      <c r="D199" s="218"/>
      <c r="E199" s="218"/>
      <c r="F199" s="218"/>
      <c r="G199" s="218"/>
      <c r="H199" s="218"/>
      <c r="I199" s="218"/>
      <c r="J199" s="219"/>
      <c r="K199" s="8"/>
      <c r="L199" s="8"/>
      <c r="M199" s="8"/>
      <c r="N199" s="8"/>
    </row>
    <row r="200" spans="1:14" s="5" customFormat="1" ht="23.25" x14ac:dyDescent="0.25">
      <c r="A200" s="99" t="s">
        <v>187</v>
      </c>
      <c r="B200" s="58" t="s">
        <v>189</v>
      </c>
      <c r="C200" s="212"/>
      <c r="D200" s="212"/>
      <c r="E200" s="212"/>
      <c r="F200" s="212"/>
      <c r="G200" s="212"/>
      <c r="H200" s="212"/>
      <c r="I200" s="212"/>
      <c r="J200" s="213"/>
      <c r="K200" s="8"/>
      <c r="L200" s="8"/>
      <c r="M200" s="8"/>
      <c r="N200" s="8"/>
    </row>
    <row r="201" spans="1:14" s="5" customFormat="1" ht="27" thickBot="1" x14ac:dyDescent="0.3">
      <c r="A201" s="115"/>
      <c r="B201" s="59" t="s">
        <v>188</v>
      </c>
      <c r="C201" s="214"/>
      <c r="D201" s="214"/>
      <c r="E201" s="214"/>
      <c r="F201" s="214"/>
      <c r="G201" s="214"/>
      <c r="H201" s="214"/>
      <c r="I201" s="214"/>
      <c r="J201" s="215"/>
      <c r="K201" s="8"/>
      <c r="L201" s="8"/>
      <c r="M201" s="8"/>
      <c r="N201" s="8"/>
    </row>
    <row r="202" spans="1:14" s="5" customFormat="1" ht="43.5" x14ac:dyDescent="0.25">
      <c r="A202" s="21">
        <v>141</v>
      </c>
      <c r="B202" s="25" t="s">
        <v>148</v>
      </c>
      <c r="C202" s="27"/>
      <c r="D202" s="180"/>
      <c r="E202" s="27"/>
      <c r="F202" s="180"/>
      <c r="G202" s="28"/>
      <c r="H202" s="180"/>
      <c r="I202" s="181"/>
      <c r="J202" s="182"/>
      <c r="K202" s="8"/>
      <c r="L202" s="8"/>
      <c r="M202" s="8"/>
      <c r="N202" s="8"/>
    </row>
    <row r="203" spans="1:14" s="5" customFormat="1" ht="43.5" x14ac:dyDescent="0.25">
      <c r="A203" s="17">
        <v>142</v>
      </c>
      <c r="B203" s="32" t="s">
        <v>149</v>
      </c>
      <c r="C203" s="34"/>
      <c r="D203" s="180"/>
      <c r="E203" s="34"/>
      <c r="F203" s="180"/>
      <c r="G203" s="35"/>
      <c r="H203" s="180"/>
      <c r="I203" s="181"/>
      <c r="J203" s="207"/>
      <c r="K203" s="8"/>
      <c r="L203" s="8"/>
      <c r="M203" s="8"/>
      <c r="N203" s="8"/>
    </row>
    <row r="204" spans="1:14" s="5" customFormat="1" ht="72.75" thickBot="1" x14ac:dyDescent="0.3">
      <c r="A204" s="17">
        <v>143</v>
      </c>
      <c r="B204" s="32" t="s">
        <v>153</v>
      </c>
      <c r="C204" s="34"/>
      <c r="D204" s="180"/>
      <c r="E204" s="34"/>
      <c r="F204" s="180"/>
      <c r="G204" s="35"/>
      <c r="H204" s="180"/>
      <c r="I204" s="184"/>
      <c r="J204" s="207"/>
      <c r="K204" s="8"/>
      <c r="L204" s="8"/>
      <c r="M204" s="8"/>
      <c r="N204" s="8"/>
    </row>
    <row r="205" spans="1:14" s="5" customFormat="1" ht="86.25" x14ac:dyDescent="0.25">
      <c r="A205" s="16">
        <v>144</v>
      </c>
      <c r="B205" s="24" t="s">
        <v>154</v>
      </c>
      <c r="C205" s="12"/>
      <c r="D205" s="185"/>
      <c r="E205" s="12"/>
      <c r="F205" s="185"/>
      <c r="G205" s="187"/>
      <c r="H205" s="187"/>
      <c r="I205" s="296">
        <f>CONCATENATE(IF(OR(D205=3,F205=3),15,),IF(AND(D205=2,F205=2),10,),IF(AND(D205=1,F205=1),5,),IF(AND(D205=0,F205=0),0,),IF(AND(D205=2,F205=1),10,),IF(AND(D205=2,F205=0),10,),IF(AND(D205=1,F205=2),10,),IF(AND(D205=1,F205=0),5,),IF(AND(D205=0,F205=2),10,),IF(AND(D205=0,F205=1),5,))+0</f>
        <v>0</v>
      </c>
      <c r="J205" s="207"/>
      <c r="K205" s="8"/>
      <c r="L205" s="8"/>
      <c r="M205" s="8"/>
      <c r="N205" s="8"/>
    </row>
    <row r="206" spans="1:14" s="5" customFormat="1" ht="24" thickBot="1" x14ac:dyDescent="0.3">
      <c r="A206" s="313" t="s">
        <v>187</v>
      </c>
      <c r="B206" s="314" t="s">
        <v>157</v>
      </c>
      <c r="C206" s="316"/>
      <c r="D206" s="316"/>
      <c r="E206" s="316"/>
      <c r="F206" s="316"/>
      <c r="G206" s="316"/>
      <c r="H206" s="316"/>
      <c r="I206" s="316"/>
      <c r="J206" s="324"/>
      <c r="K206" s="8"/>
      <c r="L206" s="8"/>
      <c r="M206" s="8"/>
      <c r="N206" s="8"/>
    </row>
    <row r="207" spans="1:14" s="5" customFormat="1" ht="43.5" x14ac:dyDescent="0.25">
      <c r="A207" s="16">
        <v>145</v>
      </c>
      <c r="B207" s="25" t="s">
        <v>150</v>
      </c>
      <c r="C207" s="27"/>
      <c r="D207" s="180"/>
      <c r="E207" s="27"/>
      <c r="F207" s="180"/>
      <c r="G207" s="28"/>
      <c r="H207" s="180"/>
      <c r="I207" s="181"/>
      <c r="J207" s="182"/>
      <c r="K207" s="8"/>
      <c r="L207" s="8"/>
      <c r="M207" s="8"/>
      <c r="N207" s="8"/>
    </row>
    <row r="208" spans="1:14" s="5" customFormat="1" ht="29.25" x14ac:dyDescent="0.25">
      <c r="A208" s="16">
        <v>146</v>
      </c>
      <c r="B208" s="32" t="s">
        <v>151</v>
      </c>
      <c r="C208" s="34"/>
      <c r="D208" s="180"/>
      <c r="E208" s="34"/>
      <c r="F208" s="180"/>
      <c r="G208" s="35"/>
      <c r="H208" s="180"/>
      <c r="I208" s="181"/>
      <c r="J208" s="207"/>
      <c r="K208" s="8"/>
      <c r="L208" s="8"/>
      <c r="M208" s="8"/>
      <c r="N208" s="8"/>
    </row>
    <row r="209" spans="1:14" s="5" customFormat="1" ht="58.5" thickBot="1" x14ac:dyDescent="0.3">
      <c r="A209" s="16">
        <v>147</v>
      </c>
      <c r="B209" s="32" t="s">
        <v>152</v>
      </c>
      <c r="C209" s="34"/>
      <c r="D209" s="180"/>
      <c r="E209" s="34"/>
      <c r="F209" s="180"/>
      <c r="G209" s="35"/>
      <c r="H209" s="180"/>
      <c r="I209" s="184"/>
      <c r="J209" s="207"/>
      <c r="K209" s="8"/>
      <c r="L209" s="8"/>
      <c r="M209" s="8"/>
      <c r="N209" s="8"/>
    </row>
    <row r="210" spans="1:14" s="5" customFormat="1" ht="87" thickBot="1" x14ac:dyDescent="0.3">
      <c r="A210" s="120">
        <v>148</v>
      </c>
      <c r="B210" s="121" t="s">
        <v>155</v>
      </c>
      <c r="C210" s="122"/>
      <c r="D210" s="221"/>
      <c r="E210" s="122"/>
      <c r="F210" s="221"/>
      <c r="G210" s="222"/>
      <c r="H210" s="223"/>
      <c r="I210" s="188">
        <f>CONCATENATE(IF(OR(D210=3,F210=3),15,),IF(AND(D210=2,F210=2),10,),IF(AND(D210=1,F210=1),5,),IF(AND(D210=0,F210=0),0,),IF(AND(D210=2,F210=1),10,),IF(AND(D210=2,F210=0),10,),IF(AND(D210=1,F210=2),10,),IF(AND(D210=1,F210=0),5,),IF(AND(D210=0,F210=2),10,),IF(AND(D210=0,F210=1),5,))+0</f>
        <v>0</v>
      </c>
      <c r="J210" s="224"/>
      <c r="K210" s="8"/>
      <c r="L210" s="8"/>
      <c r="M210" s="8"/>
      <c r="N210" s="8"/>
    </row>
    <row r="211" spans="1:14" ht="20.100000000000001" customHeight="1" x14ac:dyDescent="0.25">
      <c r="A211" s="225"/>
      <c r="B211" s="226"/>
      <c r="C211" s="227"/>
      <c r="D211" s="227"/>
      <c r="E211" s="227"/>
      <c r="F211" s="227"/>
      <c r="G211" s="227"/>
      <c r="H211" s="227"/>
      <c r="I211" s="231">
        <f>SUM(I10:I210)</f>
        <v>0</v>
      </c>
      <c r="J211" s="228" t="s">
        <v>205</v>
      </c>
    </row>
    <row r="212" spans="1:14" ht="20.100000000000001" customHeight="1" thickBot="1" x14ac:dyDescent="0.3">
      <c r="A212" s="225"/>
      <c r="B212" s="226"/>
      <c r="C212" s="227"/>
      <c r="D212" s="227"/>
      <c r="E212" s="227"/>
      <c r="F212" s="227"/>
      <c r="G212" s="227"/>
      <c r="H212" s="227"/>
      <c r="I212" s="229">
        <f>I211/690</f>
        <v>0</v>
      </c>
      <c r="J212" s="230"/>
    </row>
    <row r="213" spans="1:14" ht="33.75" customHeight="1" thickBot="1" x14ac:dyDescent="0.3">
      <c r="A213" s="42"/>
      <c r="B213" s="349" t="s">
        <v>39</v>
      </c>
      <c r="C213" s="349"/>
      <c r="D213" s="349"/>
      <c r="E213" s="349"/>
      <c r="F213" s="349"/>
      <c r="G213" s="349"/>
      <c r="H213" s="349"/>
      <c r="I213" s="349"/>
      <c r="J213" s="350"/>
    </row>
  </sheetData>
  <sheetProtection selectLockedCells="1"/>
  <mergeCells count="7">
    <mergeCell ref="B213:J213"/>
    <mergeCell ref="B2:J2"/>
    <mergeCell ref="B3:J3"/>
    <mergeCell ref="B1:J1"/>
    <mergeCell ref="B4:J4"/>
    <mergeCell ref="B6:J6"/>
    <mergeCell ref="B5:J5"/>
  </mergeCells>
  <dataValidations count="1">
    <dataValidation type="list" allowBlank="1" showInputMessage="1" showErrorMessage="1" sqref="H51:I53 H92:I93 F58 F69 I36 H179:I180 I96 F39 F99 H46:I47 I42:I44 H79:I80 I9 I83 H205:I205 H57:I59 H32:I33 H74:I75 H38:I40 H22:I25 H98:I100 H68:I70 I14 H119:I120 I202:I203 H85:I86 H192:I194 H63:I64 I55 I114:I117 F24:F25 H210:I210 F17 F111 I27:I30 H104:I106 H110:I112 I207:I208 F105 F53 H11:I12 H16:I18 I123:I124 H126:I127 H130:I131 F138 I134 H136:I138 F145 H143:I145 F150 H148:I150 F156 I153 H155:I157 I160 H162:I163 I165 H167:I168 I170 F187 I176:I177 H172:I173 H185:I187 H198:I198">
      <formula1>check</formula1>
    </dataValidation>
  </dataValidations>
  <printOptions horizontalCentered="1" verticalCentered="1"/>
  <pageMargins left="0.2" right="0.2" top="0.25" bottom="0.25" header="0.3" footer="0.3"/>
  <pageSetup scale="62" fitToHeight="0" orientation="landscape" r:id="rId1"/>
  <rowBreaks count="13" manualBreakCount="13">
    <brk id="6" max="16383" man="1"/>
    <brk id="22" max="9" man="1"/>
    <brk id="33" max="16383" man="1"/>
    <brk id="51" max="9" man="1"/>
    <brk id="64" max="9" man="1"/>
    <brk id="80" max="9" man="1"/>
    <brk id="97" max="9" man="1"/>
    <brk id="115" max="9" man="1"/>
    <brk id="131" max="9" man="1"/>
    <brk id="148" max="9" man="1"/>
    <brk id="163" max="9" man="1"/>
    <brk id="180" max="9" man="1"/>
    <brk id="194"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F207:F209 H207:H209 H202:H204 H197 D202:D204 F202:F204 H191 D197 F191 D184 D191 D14:D15 F14:F15 H14:H15 F197 D114:D118 F114:F118 H114:H118 D109 F109 H103 D103 F103 H109 D96:D97 F96:F97 H96:H97 D88:D91 F88:F91 H88:H91 D83:D84 F83:F84 H83:H84 D78 F78 H73 H67 F73 D73 D67 F67 H62 H78 F62 D62 D55:D56 F55:F56 H55:H56 D50 F50 H50 D42:D45 F42:F45 H42:H45 D36:D37 F36:F37 H36:H37 D27:D31 F27:F31 H27:H31 D20:D21 F20:F21 H20:H21 D9:D10 F9:F10 H9:H10 F123:F125 H123:H125 D123:D125 D129 F129 H129 D134:D135 F134:F135 H134:H135 H140:H142 F140:F142 D140:D142 D147 F147 H147 D153:D154 F153:F154 H153:H154 D160:D161 F160:F161 H160:H161 D165:D166 F165:F166 H165:H166 D170:D171 F170:F171 H170:H171 D176:D178 F176:F178 H176:H178 H184 F184 D207:D209</xm:sqref>
        </x14:dataValidation>
        <x14:dataValidation type="list" allowBlank="1" showInputMessage="1" showErrorMessage="1">
          <x14:formula1>
            <xm:f>Sheet1!$B$1:$B$4</xm:f>
          </x14:formula1>
          <xm:sqref>F11:F12 F210 D22:D23 F22:F23 F32:F33 D32:D33 D38 F38 D40 F40 D46:D47 F46:F47 D51:D52 F51:F52 D57 F57 F59 F18 D63:D64 F63:F64 D68 F68 D70 F70 D74:D75 F74:F75 D79:D80 F79:F80 D85:D86 F85:F86 D92:D93 F92:F93 D98 F98 F100 D59 D104 F104 D106 F106 D110 F110 D112 F112 F119:F120 D100 D18 D119:D120 F192:F194 F16 F198 D192:D194 D210 D205 D172:D173 D11:D12 D16 D198 D126:D127 F126:F127 D130:D131 F130:F131 D162:D163 F162:F163 D167:D168 F167:F168 D179:D180 F179:F180 D136:D137 F136:F137 D143:D144 F143:F144 D148:D149 F148:F149 F155 D155 D157 F157 F185:F186 D185:D186 F172:F173 F205</xm:sqref>
        </x14:dataValidation>
        <x14:dataValidation type="list" allowBlank="1" showInputMessage="1" showErrorMessage="1">
          <x14:formula1>
            <xm:f>Sheet1!$E$1:$E$2</xm:f>
          </x14:formula1>
          <xm:sqref>D24:D25 D39 D53 D58 D69 D99 D105 D111 D17 D138 D145 D150 D156 D187</xm:sqref>
        </x14:dataValidation>
        <x14:dataValidation type="list" allowBlank="1" showInputMessage="1" showErrorMessage="1">
          <x14:formula1>
            <xm:f>Sheet1!$F$1:$F$2</xm:f>
          </x14:formula1>
          <xm:sqref>I10 I21 I31 I37 I45 I50 I56 I62 I67 I73 I78 I84 I91 I97 I103 I109 I118 I15 I184 I191 I197 I204 I125 I129 I135 I142 I147 I154 I161 I166 I171 I178 I209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123"/>
      <c r="B1" s="369" t="s">
        <v>33</v>
      </c>
      <c r="C1" s="370"/>
      <c r="D1" s="370"/>
      <c r="E1" s="370"/>
      <c r="F1" s="370"/>
      <c r="G1" s="371"/>
    </row>
    <row r="2" spans="1:7" ht="80.099999999999994" customHeight="1" thickBot="1" x14ac:dyDescent="0.3">
      <c r="A2" s="90"/>
      <c r="B2" s="375" t="s">
        <v>197</v>
      </c>
      <c r="C2" s="376"/>
      <c r="D2" s="376"/>
      <c r="E2" s="376"/>
      <c r="F2" s="376"/>
      <c r="G2" s="377"/>
    </row>
    <row r="3" spans="1:7" ht="69.95" customHeight="1" thickBot="1" x14ac:dyDescent="0.3">
      <c r="A3" s="90"/>
      <c r="B3" s="372" t="s">
        <v>198</v>
      </c>
      <c r="C3" s="373"/>
      <c r="D3" s="373"/>
      <c r="E3" s="373"/>
      <c r="F3" s="373"/>
      <c r="G3" s="374"/>
    </row>
    <row r="4" spans="1:7" s="23" customFormat="1" ht="16.5" thickBot="1" x14ac:dyDescent="0.3">
      <c r="A4" s="89"/>
      <c r="B4" s="91" t="s">
        <v>167</v>
      </c>
      <c r="C4" s="92"/>
      <c r="D4" s="92"/>
      <c r="E4" s="92"/>
      <c r="F4" s="92"/>
      <c r="G4" s="93"/>
    </row>
    <row r="5" spans="1:7" s="23" customFormat="1" ht="60.75" thickBot="1" x14ac:dyDescent="0.3">
      <c r="A5" s="96" t="s">
        <v>0</v>
      </c>
      <c r="B5" s="94" t="s">
        <v>168</v>
      </c>
      <c r="C5" s="95" t="s">
        <v>1</v>
      </c>
      <c r="D5" s="95" t="s">
        <v>2</v>
      </c>
      <c r="E5" s="95" t="s">
        <v>3</v>
      </c>
      <c r="F5" s="87" t="s">
        <v>4</v>
      </c>
      <c r="G5" s="88" t="s">
        <v>5</v>
      </c>
    </row>
    <row r="6" spans="1:7" s="23" customFormat="1" ht="88.5" thickBot="1" x14ac:dyDescent="0.3">
      <c r="A6" s="75">
        <v>1</v>
      </c>
      <c r="B6" s="61" t="s">
        <v>42</v>
      </c>
      <c r="C6" s="71"/>
      <c r="D6" s="72"/>
      <c r="E6" s="72"/>
      <c r="F6" s="163"/>
      <c r="G6" s="164"/>
    </row>
    <row r="7" spans="1:7" s="23" customFormat="1" ht="30" thickBot="1" x14ac:dyDescent="0.3">
      <c r="A7" s="80">
        <v>2</v>
      </c>
      <c r="B7" s="70" t="s">
        <v>43</v>
      </c>
      <c r="C7" s="67"/>
      <c r="D7" s="68"/>
      <c r="E7" s="68"/>
      <c r="F7" s="163"/>
      <c r="G7" s="165"/>
    </row>
    <row r="8" spans="1:7" s="23" customFormat="1" ht="59.25" thickBot="1" x14ac:dyDescent="0.3">
      <c r="A8" s="76">
        <v>3</v>
      </c>
      <c r="B8" s="64" t="s">
        <v>45</v>
      </c>
      <c r="C8" s="73"/>
      <c r="D8" s="74"/>
      <c r="E8" s="74"/>
      <c r="F8" s="163"/>
      <c r="G8" s="165"/>
    </row>
    <row r="9" spans="1:7" s="23" customFormat="1" ht="30.75" thickBot="1" x14ac:dyDescent="0.3">
      <c r="A9" s="80">
        <v>4</v>
      </c>
      <c r="B9" s="70" t="s">
        <v>44</v>
      </c>
      <c r="C9" s="67"/>
      <c r="D9" s="68"/>
      <c r="E9" s="68"/>
      <c r="F9" s="163"/>
      <c r="G9" s="165"/>
    </row>
    <row r="10" spans="1:7" s="23" customFormat="1" ht="73.5" thickBot="1" x14ac:dyDescent="0.3">
      <c r="A10" s="76">
        <v>5</v>
      </c>
      <c r="B10" s="64" t="s">
        <v>158</v>
      </c>
      <c r="C10" s="73"/>
      <c r="D10" s="74"/>
      <c r="E10" s="74"/>
      <c r="F10" s="163"/>
      <c r="G10" s="165"/>
    </row>
    <row r="11" spans="1:7" s="23" customFormat="1" ht="73.5" thickBot="1" x14ac:dyDescent="0.3">
      <c r="A11" s="80">
        <v>6</v>
      </c>
      <c r="B11" s="70" t="s">
        <v>159</v>
      </c>
      <c r="C11" s="67"/>
      <c r="D11" s="68"/>
      <c r="E11" s="68"/>
      <c r="F11" s="163"/>
      <c r="G11" s="165"/>
    </row>
    <row r="12" spans="1:7" s="23" customFormat="1" ht="44.25" thickBot="1" x14ac:dyDescent="0.3">
      <c r="A12" s="76">
        <v>7</v>
      </c>
      <c r="B12" s="65" t="s">
        <v>170</v>
      </c>
      <c r="C12" s="73"/>
      <c r="D12" s="74"/>
      <c r="E12" s="74"/>
      <c r="F12" s="163"/>
      <c r="G12" s="165"/>
    </row>
    <row r="13" spans="1:7" s="23" customFormat="1" ht="44.25" thickBot="1" x14ac:dyDescent="0.3">
      <c r="A13" s="80">
        <v>8</v>
      </c>
      <c r="B13" s="70" t="s">
        <v>160</v>
      </c>
      <c r="C13" s="67"/>
      <c r="D13" s="68"/>
      <c r="E13" s="68"/>
      <c r="F13" s="163"/>
      <c r="G13" s="165"/>
    </row>
    <row r="14" spans="1:7" s="23" customFormat="1" ht="58.5" thickBot="1" x14ac:dyDescent="0.3">
      <c r="A14" s="76">
        <v>9</v>
      </c>
      <c r="B14" s="65" t="s">
        <v>169</v>
      </c>
      <c r="C14" s="73"/>
      <c r="D14" s="74"/>
      <c r="E14" s="74"/>
      <c r="F14" s="163"/>
      <c r="G14" s="165"/>
    </row>
    <row r="15" spans="1:7" s="23" customFormat="1" ht="30" thickBot="1" x14ac:dyDescent="0.3">
      <c r="A15" s="80">
        <v>10</v>
      </c>
      <c r="B15" s="70" t="s">
        <v>161</v>
      </c>
      <c r="C15" s="67"/>
      <c r="D15" s="68"/>
      <c r="E15" s="68"/>
      <c r="F15" s="163"/>
      <c r="G15" s="165"/>
    </row>
    <row r="16" spans="1:7" s="23" customFormat="1" ht="30" thickBot="1" x14ac:dyDescent="0.3">
      <c r="A16" s="76">
        <v>11</v>
      </c>
      <c r="B16" s="65" t="s">
        <v>162</v>
      </c>
      <c r="C16" s="73"/>
      <c r="D16" s="74"/>
      <c r="E16" s="74"/>
      <c r="F16" s="163"/>
      <c r="G16" s="165"/>
    </row>
    <row r="17" spans="1:8" s="23" customFormat="1" ht="44.25" thickBot="1" x14ac:dyDescent="0.3">
      <c r="A17" s="80">
        <v>12</v>
      </c>
      <c r="B17" s="70" t="s">
        <v>52</v>
      </c>
      <c r="C17" s="67"/>
      <c r="D17" s="68"/>
      <c r="E17" s="68"/>
      <c r="F17" s="163"/>
      <c r="G17" s="165"/>
    </row>
    <row r="18" spans="1:8" s="23" customFormat="1" ht="59.25" thickBot="1" x14ac:dyDescent="0.3">
      <c r="A18" s="77">
        <v>13</v>
      </c>
      <c r="B18" s="62" t="s">
        <v>47</v>
      </c>
      <c r="C18" s="85"/>
      <c r="D18" s="86"/>
      <c r="E18" s="86"/>
      <c r="F18" s="163"/>
      <c r="G18" s="166"/>
    </row>
    <row r="19" spans="1:8" s="23" customFormat="1" ht="44.25" thickBot="1" x14ac:dyDescent="0.3">
      <c r="A19" s="81">
        <v>14</v>
      </c>
      <c r="B19" s="70" t="s">
        <v>48</v>
      </c>
      <c r="C19" s="68"/>
      <c r="D19" s="68"/>
      <c r="E19" s="68"/>
      <c r="F19" s="163"/>
      <c r="G19" s="167"/>
    </row>
    <row r="20" spans="1:8" s="23" customFormat="1" ht="58.5" thickBot="1" x14ac:dyDescent="0.3">
      <c r="A20" s="78">
        <v>15</v>
      </c>
      <c r="B20" s="62" t="s">
        <v>53</v>
      </c>
      <c r="C20" s="74"/>
      <c r="D20" s="74"/>
      <c r="E20" s="74"/>
      <c r="F20" s="163"/>
      <c r="G20" s="167"/>
    </row>
    <row r="21" spans="1:8" s="23" customFormat="1" ht="30" thickBot="1" x14ac:dyDescent="0.3">
      <c r="A21" s="81">
        <v>16</v>
      </c>
      <c r="B21" s="82" t="s">
        <v>54</v>
      </c>
      <c r="C21" s="69"/>
      <c r="D21" s="69"/>
      <c r="E21" s="69"/>
      <c r="F21" s="163"/>
      <c r="G21" s="167"/>
    </row>
    <row r="22" spans="1:8" s="23" customFormat="1" ht="87" thickBot="1" x14ac:dyDescent="0.3">
      <c r="A22" s="79">
        <v>17</v>
      </c>
      <c r="B22" s="63" t="s">
        <v>171</v>
      </c>
      <c r="C22" s="73"/>
      <c r="D22" s="74"/>
      <c r="E22" s="74"/>
      <c r="F22" s="163"/>
      <c r="G22" s="167"/>
    </row>
    <row r="23" spans="1:8" s="23" customFormat="1" ht="44.25" thickBot="1" x14ac:dyDescent="0.3">
      <c r="A23" s="83">
        <v>18</v>
      </c>
      <c r="B23" s="70" t="s">
        <v>163</v>
      </c>
      <c r="C23" s="67"/>
      <c r="D23" s="68"/>
      <c r="E23" s="68"/>
      <c r="F23" s="163"/>
      <c r="G23" s="164"/>
    </row>
    <row r="24" spans="1:8" s="23" customFormat="1" ht="30" thickBot="1" x14ac:dyDescent="0.3">
      <c r="A24" s="79">
        <v>19</v>
      </c>
      <c r="B24" s="66" t="s">
        <v>164</v>
      </c>
      <c r="C24" s="73"/>
      <c r="D24" s="74"/>
      <c r="E24" s="74"/>
      <c r="F24" s="163"/>
      <c r="G24" s="164"/>
    </row>
    <row r="25" spans="1:8" s="23" customFormat="1" ht="87.75" thickBot="1" x14ac:dyDescent="0.3">
      <c r="A25" s="83">
        <v>20</v>
      </c>
      <c r="B25" s="84" t="s">
        <v>165</v>
      </c>
      <c r="C25" s="67"/>
      <c r="D25" s="68"/>
      <c r="E25" s="68"/>
      <c r="F25" s="163"/>
      <c r="G25" s="165"/>
    </row>
    <row r="26" spans="1:8" s="23" customFormat="1" ht="44.25" thickBot="1" x14ac:dyDescent="0.3">
      <c r="A26" s="79">
        <v>21</v>
      </c>
      <c r="B26" s="64" t="s">
        <v>49</v>
      </c>
      <c r="C26" s="73"/>
      <c r="D26" s="74"/>
      <c r="E26" s="74"/>
      <c r="F26" s="163"/>
      <c r="G26" s="165"/>
    </row>
    <row r="27" spans="1:8" s="23" customFormat="1" ht="30.75" thickBot="1" x14ac:dyDescent="0.3">
      <c r="A27" s="83">
        <v>22</v>
      </c>
      <c r="B27" s="70" t="s">
        <v>40</v>
      </c>
      <c r="C27" s="67"/>
      <c r="D27" s="68"/>
      <c r="E27" s="68"/>
      <c r="F27" s="163"/>
      <c r="G27" s="165"/>
    </row>
    <row r="28" spans="1:8" s="23" customFormat="1" ht="30" thickBot="1" x14ac:dyDescent="0.3">
      <c r="A28" s="79">
        <v>23</v>
      </c>
      <c r="B28" s="65" t="s">
        <v>50</v>
      </c>
      <c r="C28" s="73"/>
      <c r="D28" s="74"/>
      <c r="E28" s="74"/>
      <c r="F28" s="163"/>
      <c r="G28" s="165"/>
    </row>
    <row r="29" spans="1:8" s="23" customFormat="1" ht="30" thickBot="1" x14ac:dyDescent="0.3">
      <c r="A29" s="83">
        <v>24</v>
      </c>
      <c r="B29" s="82" t="s">
        <v>51</v>
      </c>
      <c r="C29" s="67"/>
      <c r="D29" s="68"/>
      <c r="E29" s="68"/>
      <c r="F29" s="163"/>
      <c r="G29" s="165"/>
    </row>
    <row r="30" spans="1:8" ht="44.25" thickBot="1" x14ac:dyDescent="0.3">
      <c r="A30" s="79">
        <v>25</v>
      </c>
      <c r="B30" s="66" t="s">
        <v>41</v>
      </c>
      <c r="C30" s="73"/>
      <c r="D30" s="74"/>
      <c r="E30" s="74"/>
      <c r="F30" s="163"/>
      <c r="G30" s="165"/>
    </row>
    <row r="31" spans="1:8" ht="44.25" thickBot="1" x14ac:dyDescent="0.3">
      <c r="A31" s="83">
        <v>26</v>
      </c>
      <c r="B31" s="70" t="s">
        <v>46</v>
      </c>
      <c r="C31" s="67"/>
      <c r="D31" s="68"/>
      <c r="E31" s="68"/>
      <c r="F31" s="163"/>
      <c r="G31" s="165"/>
    </row>
    <row r="32" spans="1:8" ht="56.25" customHeight="1" thickBot="1" x14ac:dyDescent="0.3">
      <c r="A32" s="126">
        <v>27</v>
      </c>
      <c r="B32" s="127" t="s">
        <v>172</v>
      </c>
      <c r="C32" s="128"/>
      <c r="D32" s="129"/>
      <c r="E32" s="129"/>
      <c r="F32" s="163"/>
      <c r="G32" s="168"/>
      <c r="H32" s="43"/>
    </row>
    <row r="33" spans="1:7" ht="27" customHeight="1" x14ac:dyDescent="0.4">
      <c r="A33" s="60"/>
      <c r="B33" s="60"/>
      <c r="C33" s="60"/>
      <c r="D33" s="60"/>
      <c r="E33" s="60"/>
      <c r="F33" s="169">
        <f>SUM(F6:F32)</f>
        <v>0</v>
      </c>
      <c r="G33" s="170" t="s">
        <v>166</v>
      </c>
    </row>
    <row r="34" spans="1:7" ht="27" customHeight="1" thickBot="1" x14ac:dyDescent="0.3">
      <c r="A34" s="124"/>
      <c r="B34" s="125"/>
      <c r="C34" s="125"/>
      <c r="D34" s="124"/>
      <c r="E34" s="124"/>
      <c r="F34" s="171">
        <f>F33/81</f>
        <v>0</v>
      </c>
      <c r="G34" s="172"/>
    </row>
    <row r="35" spans="1:7" ht="35.1" customHeight="1" thickBot="1" x14ac:dyDescent="0.3">
      <c r="A35" s="130"/>
      <c r="B35" s="349" t="s">
        <v>39</v>
      </c>
      <c r="C35" s="349"/>
      <c r="D35" s="349"/>
      <c r="E35" s="349"/>
      <c r="F35" s="349"/>
      <c r="G35" s="350"/>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G4"/>
    </sheetView>
  </sheetViews>
  <sheetFormatPr defaultRowHeight="15" x14ac:dyDescent="0.25"/>
  <cols>
    <col min="1" max="4" width="8.85546875" style="6"/>
  </cols>
  <sheetData>
    <row r="1" spans="1:7" x14ac:dyDescent="0.25">
      <c r="A1" s="6" t="s">
        <v>34</v>
      </c>
      <c r="B1" s="6">
        <v>3</v>
      </c>
      <c r="C1" s="6">
        <v>3</v>
      </c>
      <c r="D1" s="6" t="s">
        <v>203</v>
      </c>
      <c r="E1" s="6">
        <v>1</v>
      </c>
      <c r="F1" s="6">
        <v>15</v>
      </c>
      <c r="G1" s="4"/>
    </row>
    <row r="2" spans="1:7" x14ac:dyDescent="0.25">
      <c r="A2" s="6" t="s">
        <v>35</v>
      </c>
      <c r="B2" s="6">
        <v>2</v>
      </c>
      <c r="C2" s="6">
        <v>0</v>
      </c>
      <c r="D2" s="6" t="s">
        <v>204</v>
      </c>
      <c r="E2" s="6">
        <v>0</v>
      </c>
      <c r="F2" s="6">
        <v>0</v>
      </c>
      <c r="G2" s="4"/>
    </row>
    <row r="3" spans="1:7" x14ac:dyDescent="0.25">
      <c r="B3" s="6">
        <v>1</v>
      </c>
      <c r="E3" s="4"/>
      <c r="F3" s="4"/>
      <c r="G3" s="4"/>
    </row>
    <row r="4" spans="1:7" x14ac:dyDescent="0.25">
      <c r="B4" s="6">
        <v>0</v>
      </c>
      <c r="E4" s="4"/>
      <c r="F4" s="4"/>
      <c r="G4" s="4"/>
    </row>
  </sheetData>
  <sheetProtection algorithmName="SHA-512" hashValue="wvfKMpcvK0c5JPoLdhc139dtEepzaQ5Iu42RClUPPzXvpMHQ8/JqBlISpHGBQM1zjKG82wemVKPIx/nMDLYxrQ==" saltValue="MXZjFI50kRh4ZVBWuBKYV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Section 1</vt:lpstr>
      <vt:lpstr>Section 2</vt:lpstr>
      <vt:lpstr>Sheet1</vt:lpstr>
      <vt:lpstr>'Section 1'!OLE_LINK1</vt:lpstr>
      <vt:lpstr>'Section 1'!Print_Area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2018-04-10T21:39:13Z</cp:lastPrinted>
  <dcterms:created xsi:type="dcterms:W3CDTF">2016-12-22T21:00:02Z</dcterms:created>
  <dcterms:modified xsi:type="dcterms:W3CDTF">2018-04-30T18:56:57Z</dcterms:modified>
</cp:coreProperties>
</file>