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0" yWindow="0" windowWidth="20490" windowHeight="7020"/>
  </bookViews>
  <sheets>
    <sheet name="Cover" sheetId="2" r:id="rId1"/>
    <sheet name="Section 1" sheetId="1" r:id="rId2"/>
    <sheet name="Section 2" sheetId="3" r:id="rId3"/>
    <sheet name="Sheet1" sheetId="4" r:id="rId4"/>
  </sheets>
  <externalReferences>
    <externalReference r:id="rId5"/>
    <externalReference r:id="rId6"/>
  </externalReferences>
  <definedNames>
    <definedName name="_xlnm._FilterDatabase" localSheetId="1" hidden="1">'Section 1'!$A$1:$N$158</definedName>
    <definedName name="check">[1]Sheet2!$C$1:$C$2</definedName>
    <definedName name="OLE_LINK1" localSheetId="1">'Section 1'!$B$17</definedName>
    <definedName name="Scores">[1]Sheet2!$A$1:$A$4</definedName>
  </definedNames>
  <calcPr calcId="162913"/>
</workbook>
</file>

<file path=xl/calcChain.xml><?xml version="1.0" encoding="utf-8"?>
<calcChain xmlns="http://schemas.openxmlformats.org/spreadsheetml/2006/main">
  <c r="I73" i="1" l="1"/>
  <c r="I72" i="1"/>
  <c r="I66" i="1" l="1"/>
  <c r="I65" i="1"/>
  <c r="I40" i="1"/>
  <c r="I39" i="1"/>
  <c r="I36" i="1"/>
  <c r="I35" i="1"/>
  <c r="I14" i="1"/>
  <c r="I13" i="1"/>
  <c r="I12" i="1"/>
  <c r="I11" i="1"/>
  <c r="I155" i="1" l="1"/>
  <c r="I150" i="1"/>
  <c r="I144" i="1"/>
  <c r="I140" i="1"/>
  <c r="I139" i="1"/>
  <c r="I138" i="1"/>
  <c r="I20" i="1"/>
  <c r="I29" i="1"/>
  <c r="I46" i="1"/>
  <c r="I59" i="1"/>
  <c r="I58" i="1"/>
  <c r="I57" i="1"/>
  <c r="I47" i="1"/>
  <c r="I45" i="1"/>
  <c r="I28" i="1"/>
  <c r="I27" i="1"/>
  <c r="I18" i="1"/>
  <c r="I19" i="1"/>
  <c r="I53" i="1"/>
  <c r="I52" i="1"/>
  <c r="I23" i="1"/>
  <c r="I24" i="1"/>
  <c r="I156" i="1" l="1"/>
  <c r="B10" i="2" s="1"/>
  <c r="F33" i="3"/>
  <c r="F34" i="3" s="1"/>
  <c r="I157" i="1" l="1"/>
  <c r="B11" i="2"/>
  <c r="C12" i="2"/>
  <c r="B12" i="2" l="1"/>
  <c r="B13" i="2" s="1"/>
</calcChain>
</file>

<file path=xl/sharedStrings.xml><?xml version="1.0" encoding="utf-8"?>
<sst xmlns="http://schemas.openxmlformats.org/spreadsheetml/2006/main" count="255" uniqueCount="230">
  <si>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</si>
  <si>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</si>
  <si>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</si>
  <si>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</si>
  <si>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</si>
  <si>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</si>
  <si>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</si>
  <si>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</si>
  <si>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</si>
  <si>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</si>
  <si>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</si>
  <si>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</si>
  <si>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</si>
  <si>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</si>
  <si>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</si>
  <si>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</si>
  <si>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</si>
  <si>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</si>
  <si>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</si>
  <si>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</si>
  <si>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</si>
  <si>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</si>
  <si>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</si>
  <si>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</si>
  <si>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</si>
  <si>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</si>
  <si>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</si>
  <si>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</si>
  <si>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</si>
  <si>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</si>
  <si>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</si>
  <si>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</si>
  <si>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</si>
  <si>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</si>
  <si>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</si>
  <si>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</si>
  <si>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</si>
  <si>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</si>
  <si>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</si>
  <si>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</si>
  <si>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</si>
  <si>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</si>
  <si>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</si>
  <si>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</si>
  <si>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</si>
  <si>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</si>
  <si>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</si>
  <si>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</si>
  <si>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</si>
  <si>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</si>
  <si>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</si>
  <si>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</si>
  <si>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</si>
  <si>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rPr>
        <b/>
        <sz val="11"/>
        <color theme="1"/>
        <rFont val="Arial"/>
        <family val="2"/>
      </rPr>
      <t xml:space="preserve">ETS1.A: Defining and Delimiting Engineering Problems
</t>
    </r>
    <r>
      <rPr>
        <sz val="11"/>
        <color theme="1"/>
        <rFont val="Arial"/>
        <family val="2"/>
      </rPr>
      <t>▪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(MS-ETS1-1)</t>
    </r>
  </si>
  <si>
    <r>
      <t xml:space="preserve">Asking Questions and Defining Problems
</t>
    </r>
    <r>
      <rPr>
        <i/>
        <sz val="11"/>
        <color theme="1"/>
        <rFont val="Arial"/>
        <family val="2"/>
      </rPr>
      <t>Asking questions and defining problems in grades 6–8 builds on grades K–5 experiences and progresses to specifying relationships between variables, and clarifying arguments and models.</t>
    </r>
    <r>
      <rPr>
        <b/>
        <sz val="11"/>
        <color theme="1"/>
        <rFont val="Arial"/>
        <family val="2"/>
      </rPr>
      <t xml:space="preserve">
</t>
    </r>
    <r>
      <rPr>
        <sz val="11"/>
        <color theme="1"/>
        <rFont val="Arial"/>
        <family val="2"/>
      </rPr>
      <t>▪  Define a design problem that can be solved through the development of an object, tool, process or system and includes multiple criteria and constraints, including scientific knowledge that may limit possible solutions. (MS-ETS1-1)</t>
    </r>
  </si>
  <si>
    <r>
      <rPr>
        <b/>
        <sz val="11"/>
        <color theme="1"/>
        <rFont val="Arial"/>
        <family val="2"/>
      </rPr>
      <t xml:space="preserve">Influence of Science, Engineering, and Technology on Society and the Natural World
</t>
    </r>
    <r>
      <rPr>
        <sz val="11"/>
        <color theme="1"/>
        <rFont val="Arial"/>
        <family val="2"/>
      </rPr>
      <t>▪  All human activity draws on natural resources and has both short and long-term consequences, positive as well as negative, for the health of people and the natural environment. (MS- ETS1-1)</t>
    </r>
  </si>
  <si>
    <t>MS-ETS1-2. Evaluate competing design solutions using a systematic process to determine how well they meet the criteria and constraints of the problem.</t>
  </si>
  <si>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</si>
  <si>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t>
    </r>
    <r>
      <rPr>
        <sz val="11"/>
        <color theme="1"/>
        <rFont val="Arial"/>
        <family val="2"/>
      </rPr>
      <t xml:space="preserve">
▪  Evaluate competing design solutions based on jointly developed and agreed-upon design criteria. (MS-ETS1-2)</t>
    </r>
  </si>
  <si>
    <r>
      <rPr>
        <b/>
        <sz val="11"/>
        <color theme="1"/>
        <rFont val="Arial"/>
        <family val="2"/>
      </rPr>
      <t>Influence of Science, Engineering, and Technology on Society and the Natural World</t>
    </r>
    <r>
      <rPr>
        <sz val="11"/>
        <color theme="1"/>
        <rFont val="Arial"/>
        <family val="2"/>
      </rPr>
      <t xml:space="preserve">
▪  The uses of technologies and limitations on their use are driven by individual or societal needs, desires, and values; by the findings of scientific research; and
by differences in such factors as climate, natural resources, and economic conditions. (MS-ETS1-1)</t>
    </r>
  </si>
  <si>
    <t>MS-ETS1-4. Develop a model to generate data for iterative testing and modification of a proposed object, tool, or process such that an optimal design can be achieved.</t>
  </si>
  <si>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(MS-ETS1-3)</t>
    </r>
  </si>
  <si>
    <r>
      <rPr>
        <b/>
        <sz val="11"/>
        <color theme="1"/>
        <rFont val="Arial"/>
        <family val="2"/>
      </rPr>
      <t>ETS1.B: Developing Possible Solutions</t>
    </r>
    <r>
      <rPr>
        <sz val="11"/>
        <color theme="1"/>
        <rFont val="Arial"/>
        <family val="2"/>
      </rPr>
      <t xml:space="preserve">
▪  Sometimes parts of different solutions can be combined to create a solution that is better than any of its predecessors. (MS-ETS1-3)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</si>
  <si>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(MS-ETS1-4)</t>
    </r>
  </si>
  <si>
    <r>
      <rPr>
        <b/>
        <sz val="11"/>
        <color theme="1"/>
        <rFont val="Arial"/>
        <family val="2"/>
      </rPr>
      <t>ETS1.B: Developing Possible Solutions</t>
    </r>
    <r>
      <rPr>
        <sz val="11"/>
        <color theme="1"/>
        <rFont val="Arial"/>
        <family val="2"/>
      </rPr>
      <t xml:space="preserve">
▪  Models of all kinds are important for testing solutions. (MS- ETS1-4)</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</si>
  <si>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(MS-ETS1-4)</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</si>
  <si>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 (MS-ETS1-3)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</si>
  <si>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(MS-ETS1-3)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</si>
  <si>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generate data to test ideas about designed systems, including those representing inputs and outputs. (MS-ETS1-4)</t>
    </r>
  </si>
  <si>
    <r>
      <t xml:space="preserve">LS1.A: Structure and Function
</t>
    </r>
    <r>
      <rPr>
        <sz val="11"/>
        <color theme="1"/>
        <rFont val="Arial"/>
        <family val="2"/>
      </rPr>
      <t>▪  All living things are made up of cells, which is the smallest unit that can be said to be alive. An organism may consist of one single cell (unicellular) or many different numbers and types of cells (multicellular). (MS-LS1-1)</t>
    </r>
  </si>
  <si>
    <r>
      <rPr>
        <b/>
        <sz val="11"/>
        <color theme="1"/>
        <rFont val="Arial"/>
        <family val="2"/>
      </rPr>
      <t>LS1.A: Structure and Function</t>
    </r>
    <r>
      <rPr>
        <sz val="11"/>
        <color theme="1"/>
        <rFont val="Arial"/>
        <family val="2"/>
      </rPr>
      <t xml:space="preserve">
▪  Within cells, special structures are responsible for particular functions, and the cell membrane forms the boundary that controls what enters and leaves the cell. (MS-LS1-2)</t>
    </r>
  </si>
  <si>
    <r>
      <rPr>
        <b/>
        <sz val="11"/>
        <color theme="1"/>
        <rFont val="Arial"/>
        <family val="2"/>
      </rPr>
      <t>LS1.A: Structure and Function</t>
    </r>
    <r>
      <rPr>
        <sz val="11"/>
        <color theme="1"/>
        <rFont val="Arial"/>
        <family val="2"/>
      </rPr>
      <t xml:space="preserve">
▪  In multicellular organisms, the body is a system of multiple interacting subsystems. These subsystems are groups of cells that work together to form tissues and organs that are specialized for particular body functions. (MS-LS1-3)</t>
    </r>
  </si>
  <si>
    <r>
      <rPr>
        <b/>
        <sz val="11"/>
        <color theme="1"/>
        <rFont val="Arial"/>
        <family val="2"/>
      </rPr>
      <t>Scale, Proportion, and Quantity</t>
    </r>
    <r>
      <rPr>
        <sz val="11"/>
        <color theme="1"/>
        <rFont val="Arial"/>
        <family val="2"/>
      </rPr>
      <t xml:space="preserve">
▪  Phenomena that can be observed at one scale may not be observable at another scale. (MS-LS1-1)</t>
    </r>
  </si>
  <si>
    <r>
      <rPr>
        <b/>
        <sz val="11"/>
        <color theme="1"/>
        <rFont val="Arial"/>
        <family val="2"/>
      </rPr>
      <t>Structure and Function</t>
    </r>
    <r>
      <rPr>
        <sz val="11"/>
        <color theme="1"/>
        <rFont val="Arial"/>
        <family val="2"/>
      </rPr>
      <t xml:space="preserve">
▪  Complex and microscopic structures and systems can be visualized, modeled, and used to describe how their function depends on the relationships among its parts, therefore complex natural structures/systems can be analyzed to determine how they function. (MS-LS1-2)</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</si>
  <si>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(MS-LS1-2)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</si>
  <si>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Use an oral and written argument supported by evidence to support or refute an explanation or a model for a phenomenon. (MS-LS1-3)</t>
    </r>
  </si>
  <si>
    <r>
      <rPr>
        <b/>
        <sz val="11"/>
        <color theme="1"/>
        <rFont val="Arial"/>
        <family val="2"/>
      </rPr>
      <t>Systems and System Models</t>
    </r>
    <r>
      <rPr>
        <sz val="11"/>
        <color theme="1"/>
        <rFont val="Arial"/>
        <family val="2"/>
      </rPr>
      <t xml:space="preserve">
▪  Systems may interact with other systems; they may have sub-systems and be a part of larger complex systems. (MS-LS1-3)</t>
    </r>
  </si>
  <si>
    <r>
      <rPr>
        <b/>
        <sz val="11"/>
        <color theme="1"/>
        <rFont val="Arial"/>
        <family val="2"/>
      </rPr>
      <t>LS1.C: Organization for Matter and Energy Flow in Organisms</t>
    </r>
    <r>
      <rPr>
        <sz val="11"/>
        <color theme="1"/>
        <rFont val="Arial"/>
        <family val="2"/>
      </rPr>
      <t xml:space="preserve">
▪  Within individual organisms, food moves through a series of chemical reactions in which it is broken down and rearranged to form new molecules, to support growth, or to release energy. (MS-LS1-7)</t>
    </r>
  </si>
  <si>
    <r>
      <rPr>
        <b/>
        <sz val="11"/>
        <color theme="1"/>
        <rFont val="Arial"/>
        <family val="2"/>
      </rPr>
      <t>LS1.C: Organization for Matter and Energy Flow in Organisms</t>
    </r>
    <r>
      <rPr>
        <sz val="11"/>
        <color theme="1"/>
        <rFont val="Arial"/>
        <family val="2"/>
      </rPr>
      <t xml:space="preserve">
▪  Plants, algae (including phytoplankton), and many microorganisms use the energy from light to make sugars (food) from carbon dioxide from the atmosphere and water through the process of photosynthesis, which also releases oxygen. These sugars can be used immediately or stored for growth or later use. (MS-LS1-6)</t>
    </r>
  </si>
  <si>
    <r>
      <rPr>
        <b/>
        <sz val="11"/>
        <color theme="1"/>
        <rFont val="Arial"/>
        <family val="2"/>
      </rPr>
      <t>PS3.D: Energy in Chemical Processes and Everyday Life</t>
    </r>
    <r>
      <rPr>
        <sz val="11"/>
        <color theme="1"/>
        <rFont val="Arial"/>
        <family val="2"/>
      </rPr>
      <t xml:space="preserve">
▪  The chemical reaction by which plants produce complex food molecules (sugars) requires an energy input (i.e., from sunlight) to occur. In this reaction, carbon dioxide and water combine to form carbon-based organic molecules and release oxygen. (secondary to MS-LS1-6)</t>
    </r>
  </si>
  <si>
    <r>
      <rPr>
        <b/>
        <sz val="11"/>
        <color theme="1"/>
        <rFont val="Arial"/>
        <family val="2"/>
      </rPr>
      <t>PS3.D: Energy in Chemical Processes and Everyday Life</t>
    </r>
    <r>
      <rPr>
        <sz val="11"/>
        <color theme="1"/>
        <rFont val="Arial"/>
        <family val="2"/>
      </rPr>
      <t xml:space="preserve">
▪  Cellular respiration in plants and animals involve chemical reactions with oxygen that release stored energy. In these processes, complex molecules containing carbon react with oxygen to produce carbon dioxide and other materials. (secondary to MS-LS1-7)</t>
    </r>
  </si>
  <si>
    <r>
      <rPr>
        <b/>
        <sz val="11"/>
        <color theme="1"/>
        <rFont val="Arial"/>
        <family val="2"/>
      </rPr>
      <t>Energy and Matter</t>
    </r>
    <r>
      <rPr>
        <sz val="11"/>
        <color theme="1"/>
        <rFont val="Arial"/>
        <family val="2"/>
      </rPr>
      <t xml:space="preserve">
▪  The transfer of energy can be tracked as energy flows through a natural system. (MS-LS2-3)</t>
    </r>
  </si>
  <si>
    <r>
      <rPr>
        <b/>
        <sz val="11"/>
        <color theme="1"/>
        <rFont val="Arial"/>
        <family val="2"/>
      </rPr>
      <t>Energy and Matter</t>
    </r>
    <r>
      <rPr>
        <sz val="11"/>
        <color theme="1"/>
        <rFont val="Arial"/>
        <family val="2"/>
      </rPr>
      <t xml:space="preserve">
▪  Matter is conserved because atoms are conserved in physical and chemical
processes. (MS-LS1-7)</t>
    </r>
  </si>
  <si>
    <r>
      <rPr>
        <b/>
        <sz val="11"/>
        <color theme="1"/>
        <rFont val="Arial"/>
        <family val="2"/>
      </rPr>
      <t>Energy and Matter</t>
    </r>
    <r>
      <rPr>
        <sz val="11"/>
        <color theme="1"/>
        <rFont val="Arial"/>
        <family val="2"/>
      </rPr>
      <t xml:space="preserve">
▪  Within a natural system, the transfer of energy drives the motion and/or cycling of matter. (MS-LS1-6)</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</si>
  <si>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describe unobservable mechanisms. (MS-LS1-7)</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</si>
  <si>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describe phenomena. (MS-LS2-3)</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</si>
  <si>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(MS-LS1-6)</t>
    </r>
  </si>
  <si>
    <r>
      <rPr>
        <b/>
        <sz val="11"/>
        <color theme="1"/>
        <rFont val="Arial"/>
        <family val="2"/>
      </rPr>
      <t>LS2.B: Cycle of Matter and Energy Transfer in Ecosystems</t>
    </r>
    <r>
      <rPr>
        <sz val="11"/>
        <color theme="1"/>
        <rFont val="Arial"/>
        <family val="2"/>
      </rPr>
      <t xml:space="preserve">
▪  Food webs are models that demonstrate how matter and energy is transferred between producers, consumers, and decomposers as the three groups interact within an ecosystem. Transfers of matter into and out of the physical environment occur at every level. Decomposers recycle nutrients from dead plant or animal matter back to the soil in terrestrial environments or to the water in aquatic environments. The atoms that make up the organisms in an ecosystem are cycled repeatedly between the living and nonliving parts of the ecosystem. (MS-LS2-3)</t>
    </r>
  </si>
  <si>
    <t xml:space="preserve">MS-LS2-3:  Develop a model to describe the cycling of matter and flow of energy among living and nonliving parts of an ecosystem. </t>
  </si>
  <si>
    <t>MS-LS1-6:  Construct a scientific explanation based on evidence for the role of photosynthesis in the cycling of matter and flow of energy into and out of organisms.</t>
  </si>
  <si>
    <t xml:space="preserve">MS-LS1-3:   Use argument supported by evidence for how the body is a system of interacting subsystems composed of groups of cells. </t>
  </si>
  <si>
    <t xml:space="preserve">MS-LS1-2:   Develop and use a model to describe the function of a cell as a whole and ways the parts of cells contribute to the function. </t>
  </si>
  <si>
    <t xml:space="preserve">MS-LS1-1:   Conduct an investigation to provide evidence that living things are made of cells; either one cell or many different numbers and types of cells. </t>
  </si>
  <si>
    <t xml:space="preserve">MS-LS1-5.  Construct a scientific explanation based on evidence for how environmental and genetic factors influence the growth of organisms. </t>
  </si>
  <si>
    <r>
      <rPr>
        <b/>
        <sz val="11"/>
        <color theme="1"/>
        <rFont val="Arial"/>
        <family val="2"/>
      </rPr>
      <t>LS1.B: Growth and Development of Organisms</t>
    </r>
    <r>
      <rPr>
        <sz val="11"/>
        <color theme="1"/>
        <rFont val="Arial"/>
        <family val="2"/>
      </rPr>
      <t xml:space="preserve">
▪  Plants reproduce in a variety of ways, sometimes depending on animal behavior and specialized features for reproduction. (MS-LS1-4)</t>
    </r>
  </si>
  <si>
    <r>
      <rPr>
        <b/>
        <sz val="11"/>
        <color theme="1"/>
        <rFont val="Arial"/>
        <family val="2"/>
      </rPr>
      <t>LS1.B: Growth and Development of Organisms</t>
    </r>
    <r>
      <rPr>
        <sz val="11"/>
        <color theme="1"/>
        <rFont val="Arial"/>
        <family val="2"/>
      </rPr>
      <t xml:space="preserve">
▪  Animals engage in characteristic behaviors that increase the odds of reproduction. (MS-LS1-4)</t>
    </r>
  </si>
  <si>
    <r>
      <rPr>
        <b/>
        <sz val="11"/>
        <color theme="1"/>
        <rFont val="Arial"/>
        <family val="2"/>
      </rPr>
      <t>LS1.B: Growth and Development of Organisms</t>
    </r>
    <r>
      <rPr>
        <sz val="11"/>
        <color theme="1"/>
        <rFont val="Arial"/>
        <family val="2"/>
      </rPr>
      <t xml:space="preserve">
▪  Genetic factors as well as local conditions affect the growth of the adult plant. (MS-LS1-5)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</si>
  <si>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Use an oral and written argument supported by empirical evidence and scientific reasoning to support or refute an explanation or a model for a phenomenon or a solution to a problem. (MS-LS1-4)</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</si>
  <si>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</si>
  <si>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(MS-LS1-5)</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</si>
  <si>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(MS-LS1-5)</t>
    </r>
  </si>
  <si>
    <r>
      <rPr>
        <b/>
        <sz val="11"/>
        <color theme="1"/>
        <rFont val="Arial"/>
        <family val="2"/>
      </rPr>
      <t>LS3.A: Inheritance of Traits</t>
    </r>
    <r>
      <rPr>
        <sz val="11"/>
        <color theme="1"/>
        <rFont val="Arial"/>
        <family val="2"/>
      </rPr>
      <t xml:space="preserve">
▪  Genes are located in the chromosomes of cells, with each chromosome pair containing two variants of each of many distinct genes. Each distinct gene chiefly controls the production of specific proteins, which in turn affects the traits of the individual. Changes (mutations) to genes can result in changes to proteins, which can affect the structures and functions of the organism and thereby change traits. (MS-LS3-1)</t>
    </r>
  </si>
  <si>
    <r>
      <rPr>
        <b/>
        <sz val="11"/>
        <color theme="1"/>
        <rFont val="Arial"/>
        <family val="2"/>
      </rPr>
      <t>LS3.A: Inheritance of Traits</t>
    </r>
    <r>
      <rPr>
        <sz val="11"/>
        <color theme="1"/>
        <rFont val="Arial"/>
        <family val="2"/>
      </rPr>
      <t xml:space="preserve">
▪  Variations of inherited traits between parent and offspring arise from genetic differences that result from the subset of chromosomes (and therefore genes) inherited. (MS-LS3-2)</t>
    </r>
  </si>
  <si>
    <r>
      <rPr>
        <b/>
        <sz val="11"/>
        <color theme="1"/>
        <rFont val="Arial"/>
        <family val="2"/>
      </rPr>
      <t>LS3.B: Variation of Traits</t>
    </r>
    <r>
      <rPr>
        <sz val="11"/>
        <color theme="1"/>
        <rFont val="Arial"/>
        <family val="2"/>
      </rPr>
      <t xml:space="preserve">
▪  In sexually reproducing organisms, each parent contributes half of the genes acquired (at random) by the offspring. Individuals have two of each chromosome and hence two alleles of each gene, one acquired from each parent. These versions may be identical or may differ from each other. (MS-LS3-2)</t>
    </r>
  </si>
  <si>
    <r>
      <rPr>
        <b/>
        <sz val="11"/>
        <color theme="1"/>
        <rFont val="Arial"/>
        <family val="2"/>
      </rPr>
      <t>LS3.B: Variation of Traits</t>
    </r>
    <r>
      <rPr>
        <sz val="11"/>
        <color theme="1"/>
        <rFont val="Arial"/>
        <family val="2"/>
      </rPr>
      <t xml:space="preserve">
▪  In addition to variations that arise from sexual reproduction, genetic information can be altered because of mutations. Though rare, mutations may result in changes to the structure and function of proteins. Some changes are beneficial, others harmful, and some neutral to the organism. (MS-LS3-1)</t>
    </r>
  </si>
  <si>
    <r>
      <rPr>
        <b/>
        <sz val="11"/>
        <color theme="1"/>
        <rFont val="Arial"/>
        <family val="2"/>
      </rPr>
      <t xml:space="preserve">LS1.B: Growth and Development of Organisms
</t>
    </r>
    <r>
      <rPr>
        <sz val="11"/>
        <color theme="1"/>
        <rFont val="Arial"/>
        <family val="2"/>
      </rPr>
      <t>▪  Organisms reproduce, either sexually or asexually, and transfer their genetic information to their offspring. (secondary to MS-LS3-2)</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</si>
  <si>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 LS3-1)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</si>
  <si>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(MS-LS3-2)</t>
    </r>
  </si>
  <si>
    <r>
      <rPr>
        <b/>
        <sz val="11"/>
        <color theme="1"/>
        <rFont val="Arial"/>
        <family val="2"/>
      </rPr>
      <t>Cause and Effect</t>
    </r>
    <r>
      <rPr>
        <sz val="11"/>
        <color theme="1"/>
        <rFont val="Arial"/>
        <family val="2"/>
      </rPr>
      <t xml:space="preserve">
▪  Cause and effect relationships may be used to predict phenomena in natural systems. (MS- LS3-2)</t>
    </r>
  </si>
  <si>
    <r>
      <rPr>
        <b/>
        <sz val="11"/>
        <color theme="1"/>
        <rFont val="Arial"/>
        <family val="2"/>
      </rPr>
      <t>Structure and Function</t>
    </r>
    <r>
      <rPr>
        <sz val="11"/>
        <color theme="1"/>
        <rFont val="Arial"/>
        <family val="2"/>
      </rPr>
      <t xml:space="preserve">
▪  Complex and microscopic structures and systems can be visualized, modeled, and used to describe how their function depends on the shapes, composition, and relationships among its parts, therefore complex natural structures/systems can be analyzed to determine how they function. (MS-LS3-1)</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</si>
  <si>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6-8 builds on K-5 experiences and progresses to include investigations that use multiple variables and provide evidence to support explanations or solutions</t>
    </r>
    <r>
      <rPr>
        <sz val="11"/>
        <color theme="1"/>
        <rFont val="Arial"/>
        <family val="2"/>
      </rPr>
      <t>.
▪  Conduct an investigation to produce data to serve as the basis for evidence that meet the goals of an investigation. (MS-LS1-1)</t>
    </r>
  </si>
  <si>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</si>
  <si>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</si>
  <si>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</si>
  <si>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</si>
  <si>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</si>
  <si>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</si>
  <si>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</si>
  <si>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</si>
  <si>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</si>
  <si>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</si>
  <si>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</si>
  <si>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</si>
  <si>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</si>
  <si>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</si>
  <si>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</si>
  <si>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(MS-LS1-1)</t>
    </r>
  </si>
  <si>
    <r>
      <rPr>
        <b/>
        <sz val="11"/>
        <color theme="1"/>
        <rFont val="Arial"/>
        <family val="2"/>
      </rPr>
      <t>Science is a Human Endeavor</t>
    </r>
    <r>
      <rPr>
        <sz val="11"/>
        <color theme="1"/>
        <rFont val="Arial"/>
        <family val="2"/>
      </rPr>
      <t xml:space="preserve">
▪  Scientists and engineers are guided by habits of mind such as intellectual honesty, tolerance of ambiguity, skepticism, and openness to new ideas. (MS-LS1-3)</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</si>
  <si>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(MS-LS2-3)</t>
    </r>
  </si>
  <si>
    <r>
      <rPr>
        <b/>
        <sz val="11"/>
        <color theme="1"/>
        <rFont val="Arial"/>
        <family val="2"/>
      </rPr>
      <t>Scientific Knowledge is Based on Empirical Evidence</t>
    </r>
    <r>
      <rPr>
        <sz val="11"/>
        <color theme="1"/>
        <rFont val="Arial"/>
        <family val="2"/>
      </rPr>
      <t xml:space="preserve">
▪  Science knowledge is based upon logical connections between evidence and explanations. (MS-LS1-6)</t>
    </r>
  </si>
  <si>
    <t>PE</t>
  </si>
  <si>
    <t xml:space="preserve"> combined into a new solution to better meet the criteria for success.</t>
  </si>
  <si>
    <t>MS-ETS1-3: Analyze data from tests to determine similarities and differences among several design solutions to identify the best characteristics of each that can be</t>
  </si>
  <si>
    <t>principles and potential impacts on people and the natural environment
 that may limit possible solutions.</t>
  </si>
  <si>
    <t xml:space="preserve">MS-ETS1-1: Define the criteria and constraints of a design problem with sufficient precision to ensure a successful solution, taking into account relevant scientific
</t>
  </si>
  <si>
    <t>offspring with genetic variation.</t>
  </si>
  <si>
    <t xml:space="preserve">MS-LS3-2:   Develop and use a model to describe why asexual reproduction results in offspring with identical genetic information and sexual reproduction results in  </t>
  </si>
  <si>
    <t xml:space="preserve">beneficial, or neutral effects to the structure and function of the 
organism. </t>
  </si>
  <si>
    <t>MS-LS3-1:   Develop and use a model to describe why structural changes to genes (mutations) located on chromosomes may affect proteins and may result in harmful,</t>
  </si>
  <si>
    <t xml:space="preserve">structures affect the probability of successful reproduction
 of animals and plants respectively. </t>
  </si>
  <si>
    <t>MS-LS1-4.  Use argument based on empirical evidence and scientific reasoning to support an explanation for how characteristic animal behaviors and specialized plant</t>
  </si>
  <si>
    <t xml:space="preserve">matter moves through an organism. </t>
  </si>
  <si>
    <t>MS-LS1-7:  Develop a model to describe how food is rearranged through chemical reactions forming new molecules that support growth and/or release energy as this</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</si>
  <si>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</si>
  <si>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</si>
  <si>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Y</t>
  </si>
  <si>
    <t>N</t>
  </si>
  <si>
    <t>Score</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</si>
  <si>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</si>
  <si>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</si>
  <si>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</si>
  <si>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</si>
  <si>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</si>
  <si>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</si>
  <si>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</si>
  <si>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F.8B Citation Alignment and Scoring Rubric -                                                                              2018 Integrated Science Course 2 Grades 6-8</t>
  </si>
  <si>
    <t>MS-PS4-3:  Integrate qualitative scientific and technical information to support the claim that digitized signals are a more reliable way to encode and transmit information</t>
  </si>
  <si>
    <t>than analog signals.</t>
  </si>
  <si>
    <r>
      <rPr>
        <b/>
        <sz val="11"/>
        <color theme="1"/>
        <rFont val="Arial"/>
        <family val="2"/>
      </rPr>
      <t>PS4.C: Information Technologies and Instrumentation</t>
    </r>
    <r>
      <rPr>
        <sz val="11"/>
        <color theme="1"/>
        <rFont val="Arial"/>
        <family val="2"/>
      </rPr>
      <t xml:space="preserve">
▪  Digitized signals (sent as wave pulses) are a more reliable way to encode and transmit information. (MS-PS4-3)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</si>
  <si>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and progresses to evaluating the merit and validity of ideas
and methods</t>
    </r>
    <r>
      <rPr>
        <sz val="11"/>
        <color theme="1"/>
        <rFont val="Arial"/>
        <family val="2"/>
      </rPr>
      <t>.
▪  Integrate qualitative scientific and technical information in written text with that contained in media and visual displays to clarify claims and findings. (MS-PS4-3)</t>
    </r>
  </si>
  <si>
    <r>
      <rPr>
        <b/>
        <sz val="11"/>
        <color theme="1"/>
        <rFont val="Arial"/>
        <family val="2"/>
      </rPr>
      <t>Structure and Function</t>
    </r>
    <r>
      <rPr>
        <sz val="11"/>
        <color theme="1"/>
        <rFont val="Arial"/>
        <family val="2"/>
      </rPr>
      <t xml:space="preserve">
▪  Structures can be designed to serve particular functions. (MS-PS4-3)</t>
    </r>
  </si>
  <si>
    <r>
      <rPr>
        <b/>
        <sz val="11"/>
        <color theme="1"/>
        <rFont val="Arial"/>
        <family val="2"/>
      </rPr>
      <t>Influence of Science, Engineering, and Technology on Society and the Natural World</t>
    </r>
    <r>
      <rPr>
        <sz val="11"/>
        <color theme="1"/>
        <rFont val="Arial"/>
        <family val="2"/>
      </rPr>
      <t xml:space="preserve">
▪  Technologies extend the measurement, exploration, modeling, and computational capacity of scientific investigations. (MS-PS4-3)</t>
    </r>
  </si>
  <si>
    <r>
      <rPr>
        <b/>
        <sz val="11"/>
        <color theme="1"/>
        <rFont val="Arial"/>
        <family val="2"/>
      </rPr>
      <t>Science is a Human Endeavor</t>
    </r>
    <r>
      <rPr>
        <sz val="11"/>
        <color theme="1"/>
        <rFont val="Arial"/>
        <family val="2"/>
      </rPr>
      <t xml:space="preserve">
▪  Advances in technology influence the progress of science and science
has influenced advances in technology. (MS-PS4-3)</t>
    </r>
  </si>
  <si>
    <t xml:space="preserve">PS4.C </t>
  </si>
  <si>
    <t>LS1.A</t>
  </si>
  <si>
    <t>LS1.B</t>
  </si>
  <si>
    <t>LS1.C</t>
  </si>
  <si>
    <t xml:space="preserve">LS2.B </t>
  </si>
  <si>
    <t>LS3.A</t>
  </si>
  <si>
    <t>ESS2.A</t>
  </si>
  <si>
    <t>MS-ESS2-1: Develop a model to describe the cycling of Earth’s materials and the flow of energy that drives this process.</t>
  </si>
  <si>
    <r>
      <rPr>
        <b/>
        <sz val="11"/>
        <color theme="1"/>
        <rFont val="Arial"/>
        <family val="2"/>
      </rPr>
      <t>ESS2.A: Earth’s Materials and Systems</t>
    </r>
    <r>
      <rPr>
        <sz val="11"/>
        <color theme="1"/>
        <rFont val="Arial"/>
        <family val="2"/>
      </rPr>
      <t xml:space="preserve">
▪  All Earth processes are the result of energy flowing and matter cycling within and among the planet’s systems. This energy is derived from the sun and Earth’s hot interior. The energy that flows and matter that cycles produce chemical and physical changes in Earth’s materials and living organisms. (MS-ESS2-1)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</si>
  <si>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 ESS2-1)</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</si>
  <si>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processes at different scales, including the atomic scale. (MS- ESS2-1)</t>
    </r>
  </si>
  <si>
    <t>ESS2.D</t>
  </si>
  <si>
    <t>MS-ESS2-5: Collect data to provide evidence for how the motions and complex interactions of air masses results in changes in weather conditions.</t>
  </si>
  <si>
    <r>
      <rPr>
        <b/>
        <sz val="11"/>
        <color theme="1"/>
        <rFont val="Arial"/>
        <family val="2"/>
      </rPr>
      <t>ESS2.C: The Roles of Water in Earth’s Surface Processes</t>
    </r>
    <r>
      <rPr>
        <sz val="11"/>
        <color theme="1"/>
        <rFont val="Arial"/>
        <family val="2"/>
      </rPr>
      <t xml:space="preserve">
▪  The complex patterns of the changes and the movement of water in the atmosphere, determined by winds, landforms, and ocean temperatures and currents, are major determinants of local weather patterns. (MS-ESS2-5)</t>
    </r>
  </si>
  <si>
    <r>
      <rPr>
        <b/>
        <sz val="11"/>
        <color theme="1"/>
        <rFont val="Arial"/>
        <family val="2"/>
      </rPr>
      <t>ESS2.D: Weather and Climate</t>
    </r>
    <r>
      <rPr>
        <sz val="11"/>
        <color theme="1"/>
        <rFont val="Arial"/>
        <family val="2"/>
      </rPr>
      <t xml:space="preserve">
▪  Because these patterns are so complex, weather can only be predicted probabilistically. (MS-ESS2-5)</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</si>
  <si>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6-8 builds on K-5 experiences and progresses to include investigations that use multiple variables and provide evidence to support explanations or solutions.</t>
    </r>
    <r>
      <rPr>
        <sz val="11"/>
        <color theme="1"/>
        <rFont val="Arial"/>
        <family val="2"/>
      </rPr>
      <t xml:space="preserve">
▪  Collect data to produce data to serve as the basis for evidence to answer scientific questions or test design solutions under a range of conditions. (MS-ESS2-5)</t>
    </r>
  </si>
  <si>
    <r>
      <rPr>
        <b/>
        <sz val="11"/>
        <color theme="1"/>
        <rFont val="Arial"/>
        <family val="2"/>
      </rPr>
      <t>Cause and Effect</t>
    </r>
    <r>
      <rPr>
        <sz val="11"/>
        <color theme="1"/>
        <rFont val="Arial"/>
        <family val="2"/>
      </rPr>
      <t xml:space="preserve">
▪  Cause and effect relationships may be used to predict phenomena in natural or designed systems. (MS-ESS2-5)</t>
    </r>
  </si>
  <si>
    <t>MS-ESS2-6: Develop and use a model to describe how unequal heating and rotation of the Earth cause patterns of atmospheric and oceanic circulation that determine</t>
  </si>
  <si>
    <t>regional climates.</t>
  </si>
  <si>
    <r>
      <rPr>
        <b/>
        <sz val="11"/>
        <color theme="1"/>
        <rFont val="Arial"/>
        <family val="2"/>
      </rPr>
      <t>ESS2.C: The Roles of Water in Earth’s Surface Processes</t>
    </r>
    <r>
      <rPr>
        <sz val="11"/>
        <color theme="1"/>
        <rFont val="Arial"/>
        <family val="2"/>
      </rPr>
      <t xml:space="preserve">
▪  Variations in density due to variations in temperature and salinity drive a global pattern of interconnected ocean currents. (MS-ESS2-6)</t>
    </r>
  </si>
  <si>
    <r>
      <rPr>
        <b/>
        <sz val="11"/>
        <color theme="1"/>
        <rFont val="Arial"/>
        <family val="2"/>
      </rPr>
      <t>ESS2.D: Weather and Climate</t>
    </r>
    <r>
      <rPr>
        <sz val="11"/>
        <color theme="1"/>
        <rFont val="Arial"/>
        <family val="2"/>
      </rPr>
      <t xml:space="preserve">
▪  Weather and climate are influenced by interactions involving sunlight, the ocean, the atmosphere, ice, landforms, and living things. These interactions vary with latitude, altitude, and local and regional geography, all of which can affect oceanic and atmospheric flow patterns. (MS-ESS2-6)</t>
    </r>
  </si>
  <si>
    <r>
      <rPr>
        <b/>
        <sz val="11"/>
        <color theme="1"/>
        <rFont val="Arial"/>
        <family val="2"/>
      </rPr>
      <t>ESS2.D: Weather and Climate</t>
    </r>
    <r>
      <rPr>
        <sz val="11"/>
        <color theme="1"/>
        <rFont val="Arial"/>
        <family val="2"/>
      </rPr>
      <t xml:space="preserve">
▪  The ocean exerts a major influence on weather and climate by absorbing energy from the sun, releasing it over time, and globally redistributing it through ocean currents. (MS-ESS2-6)</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</si>
  <si>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  Develop and use a model to describe phenomena. (MS- ESS2-6)</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</si>
  <si>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matter, and information flows within systems. (MS-ESS2-6)</t>
    </r>
  </si>
  <si>
    <t>ESS3.B</t>
  </si>
  <si>
    <t>MS-ESS3-2: Analyze and interpret data on natural hazards to forecast future catastrophic events and inform the development of technologies to mitigate their effects.</t>
  </si>
  <si>
    <r>
      <rPr>
        <b/>
        <sz val="11"/>
        <color theme="1"/>
        <rFont val="Arial"/>
        <family val="2"/>
      </rPr>
      <t>ESS3.B: Natural Hazards</t>
    </r>
    <r>
      <rPr>
        <sz val="11"/>
        <color theme="1"/>
        <rFont val="Arial"/>
        <family val="2"/>
      </rPr>
      <t xml:space="preserve">
▪  Mapping the history of natural hazards in a region, combined with an understanding of related geologic forces can help forecast the locations and likelihoods of future events. (MS-ESS3-2)</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</si>
  <si>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(MS-ESS3-2)</t>
    </r>
  </si>
  <si>
    <r>
      <rPr>
        <b/>
        <sz val="11"/>
        <color theme="1"/>
        <rFont val="Arial"/>
        <family val="2"/>
      </rPr>
      <t>Patterns</t>
    </r>
    <r>
      <rPr>
        <sz val="11"/>
        <color theme="1"/>
        <rFont val="Arial"/>
        <family val="2"/>
      </rPr>
      <t xml:space="preserve">
▪  Graphs, charts, and images can be used to identify patterns in data. (MS-ESS3-2)</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</si>
  <si>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(MS-ESS3-2)</t>
    </r>
  </si>
  <si>
    <t>PS3.C</t>
  </si>
  <si>
    <t xml:space="preserve">MS-PS3-2:  Develop a model to describe that when the arrangement of objects interacting at a distance changes, different amounts of potential energy are stored </t>
  </si>
  <si>
    <t>in the system.</t>
  </si>
  <si>
    <r>
      <rPr>
        <b/>
        <sz val="11"/>
        <color theme="1"/>
        <rFont val="Arial"/>
        <family val="2"/>
      </rPr>
      <t>PS3.A: Definitions of Energy</t>
    </r>
    <r>
      <rPr>
        <sz val="11"/>
        <color theme="1"/>
        <rFont val="Arial"/>
        <family val="2"/>
      </rPr>
      <t xml:space="preserve">
▪  A system of objects may also contain stored (potential) energy, depending on their relative positions. (MS-PS3-2)</t>
    </r>
  </si>
  <si>
    <r>
      <rPr>
        <b/>
        <sz val="11"/>
        <color theme="1"/>
        <rFont val="Arial"/>
        <family val="2"/>
      </rPr>
      <t>PS3.C: Relationship Between Energy and Forces</t>
    </r>
    <r>
      <rPr>
        <sz val="11"/>
        <color theme="1"/>
        <rFont val="Arial"/>
        <family val="2"/>
      </rPr>
      <t xml:space="preserve">
▪  When two objects interact, each one exerts a force on the other that can cause energy to be transferred to or from the object. (MS-PS3-2)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</si>
  <si>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 model to describe unobservable mechanisms. (MS-PS3-2)</t>
    </r>
  </si>
  <si>
    <r>
      <rPr>
        <b/>
        <sz val="11"/>
        <color theme="1"/>
        <rFont val="Arial"/>
        <family val="2"/>
      </rPr>
      <t>Systems and System Models</t>
    </r>
    <r>
      <rPr>
        <sz val="11"/>
        <color theme="1"/>
        <rFont val="Arial"/>
        <family val="2"/>
      </rPr>
      <t xml:space="preserve">
▪  Models can be used to represent systems and their interactions – such
as inputs, processes, and outputs – and energy and matter flows within systems. (MS-PS3-2)</t>
    </r>
  </si>
  <si>
    <t>PS4.B</t>
  </si>
  <si>
    <t>MS-PS4-2:  Develop and use a model to describe that waves are reflected, absorbed, or transmitted through various materials.</t>
  </si>
  <si>
    <r>
      <rPr>
        <b/>
        <sz val="11"/>
        <color theme="1"/>
        <rFont val="Arial"/>
        <family val="2"/>
      </rPr>
      <t>PS4.A: Wave Properties</t>
    </r>
    <r>
      <rPr>
        <sz val="11"/>
        <color theme="1"/>
        <rFont val="Arial"/>
        <family val="2"/>
      </rPr>
      <t xml:space="preserve">
▪  A sound wave needs a medium through which it is transmitted. (MS-PS4-2)</t>
    </r>
  </si>
  <si>
    <r>
      <rPr>
        <b/>
        <sz val="11"/>
        <color theme="1"/>
        <rFont val="Arial"/>
        <family val="2"/>
      </rPr>
      <t>PS4.B: Electromagnetic Radiation</t>
    </r>
    <r>
      <rPr>
        <sz val="11"/>
        <color theme="1"/>
        <rFont val="Arial"/>
        <family val="2"/>
      </rPr>
      <t xml:space="preserve">
▪  When light shines on an object, it is reflected, absorbed, or transmitted through the object, depending on the object’s material and the frequency (color) of the light. (MS-PS4-2)
</t>
    </r>
  </si>
  <si>
    <r>
      <rPr>
        <b/>
        <sz val="11"/>
        <color theme="1"/>
        <rFont val="Arial"/>
        <family val="2"/>
      </rPr>
      <t>PS4.B: Electromagnetic Radiation</t>
    </r>
    <r>
      <rPr>
        <sz val="11"/>
        <color theme="1"/>
        <rFont val="Arial"/>
        <family val="2"/>
      </rPr>
      <t xml:space="preserve">
▪  The path that light travels can be traced as straight lines, except at surfaces between different transparent materials (e.g., air and water, air and glass) where the light path bends. (MS-PS4-2)</t>
    </r>
  </si>
  <si>
    <r>
      <rPr>
        <b/>
        <sz val="11"/>
        <color theme="1"/>
        <rFont val="Arial"/>
        <family val="2"/>
      </rPr>
      <t>PS4.B: Electromagnetic Radiation</t>
    </r>
    <r>
      <rPr>
        <sz val="11"/>
        <color theme="1"/>
        <rFont val="Arial"/>
        <family val="2"/>
      </rPr>
      <t xml:space="preserve">
▪  A wave model of light is useful for explaining brightness, color, and the frequency-dependent bending of light at a surface between media. (MS-PS4-2)</t>
    </r>
  </si>
  <si>
    <r>
      <rPr>
        <b/>
        <sz val="11"/>
        <color theme="1"/>
        <rFont val="Arial"/>
        <family val="2"/>
      </rPr>
      <t>PS4.B: Electromagnetic Radiation</t>
    </r>
    <r>
      <rPr>
        <sz val="11"/>
        <color theme="1"/>
        <rFont val="Arial"/>
        <family val="2"/>
      </rPr>
      <t xml:space="preserve">
▪  However, because light can travel through space, it cannot be a matter wave, like sound or water waves. (MS-PS4-2)</t>
    </r>
  </si>
  <si>
    <r>
      <rPr>
        <b/>
        <sz val="11"/>
        <color theme="1"/>
        <rFont val="Arial"/>
        <family val="2"/>
      </rPr>
      <t>Developing and Using Models</t>
    </r>
    <r>
      <rPr>
        <sz val="11"/>
        <color theme="1"/>
        <rFont val="Arial"/>
        <family val="2"/>
      </rPr>
      <t xml:space="preserve">
</t>
    </r>
    <r>
      <rPr>
        <i/>
        <sz val="11"/>
        <color theme="1"/>
        <rFont val="Arial"/>
        <family val="2"/>
      </rPr>
      <t>Modeling in 6–8 builds on K–5 and progresses to developing, using, and revising models to describe, test, and predict more abstract phenomena and design systems.</t>
    </r>
    <r>
      <rPr>
        <sz val="11"/>
        <color theme="1"/>
        <rFont val="Arial"/>
        <family val="2"/>
      </rPr>
      <t xml:space="preserve">
▪  Develop and use a model to describe phenomena. (MS-PS4-2)</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</si>
  <si>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(MS-PS4-2)</t>
    </r>
  </si>
  <si>
    <t>ESS1.A</t>
  </si>
  <si>
    <t>MS-ESS1-1: Develop and use a model of the Earth-sun-moon system to describe the cyclic patterns of lunar phases, eclipses of the sun and moon, and seasons.</t>
  </si>
  <si>
    <r>
      <t xml:space="preserve">ESS1.A: The Universe and Its Stars
</t>
    </r>
    <r>
      <rPr>
        <sz val="11"/>
        <color theme="1"/>
        <rFont val="Arial"/>
        <family val="2"/>
      </rPr>
      <t>▪  Patterns of the apparent motion of the sun, the moon, and stars in the sky can be observed, described, predicted, and explained with models. (MS-ESS1-1)</t>
    </r>
  </si>
  <si>
    <r>
      <t xml:space="preserve">ESS1.B: Earth and the Solar System
</t>
    </r>
    <r>
      <rPr>
        <sz val="11"/>
        <color theme="1"/>
        <rFont val="Arial"/>
        <family val="2"/>
      </rPr>
      <t>▪  This model of the solar system can explain eclipses of the sun and the moon. Earth’s spin axis is fixed in direction over the short-term but tilted relative to its orbit around the sun. The seasons are a result of that tilt and are caused by the differential intensity of sunlight on different areas of Earth across the year. (MS-ESS1-1)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</si>
  <si>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(MS-ESS1-1)</t>
    </r>
  </si>
  <si>
    <r>
      <rPr>
        <b/>
        <sz val="11"/>
        <color theme="1"/>
        <rFont val="Arial"/>
        <family val="2"/>
      </rPr>
      <t>Patterns</t>
    </r>
    <r>
      <rPr>
        <sz val="11"/>
        <color theme="1"/>
        <rFont val="Arial"/>
        <family val="2"/>
      </rPr>
      <t xml:space="preserve">
▪  Patterns can be used to identify cause and effect relationships. (MS-ESS1-1)</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</si>
  <si>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(MS-ESS1-1)</t>
    </r>
  </si>
  <si>
    <t>MS-ESS1-2: Develop and use a model to describe the role of gravity in the motions within galaxies and the solar system.</t>
  </si>
  <si>
    <r>
      <rPr>
        <b/>
        <sz val="11"/>
        <color theme="1"/>
        <rFont val="Arial"/>
        <family val="2"/>
      </rPr>
      <t>ESS1.A: The Universe and Its Stars</t>
    </r>
    <r>
      <rPr>
        <sz val="11"/>
        <color theme="1"/>
        <rFont val="Arial"/>
        <family val="2"/>
      </rPr>
      <t xml:space="preserve">
▪  Earth and its solar system are part of the Milky Way galaxy, which is one of many galaxies in the universe. (MS-ESS1-2)</t>
    </r>
  </si>
  <si>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(MS-ESS1-2)</t>
    </r>
  </si>
  <si>
    <r>
      <rPr>
        <b/>
        <sz val="11"/>
        <color theme="1"/>
        <rFont val="Arial"/>
        <family val="2"/>
      </rPr>
      <t>ESS1.B: Earth and the Solar System</t>
    </r>
    <r>
      <rPr>
        <sz val="11"/>
        <color theme="1"/>
        <rFont val="Arial"/>
        <family val="2"/>
      </rPr>
      <t xml:space="preserve">
▪  The solar system appears to have formed from a disk of dust and gas, drawn together by gravity. (MS-ESS1-2)</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</si>
  <si>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(MS-ESS1-2)</t>
    </r>
  </si>
  <si>
    <r>
      <rPr>
        <b/>
        <sz val="11"/>
        <color theme="1"/>
        <rFont val="Arial"/>
        <family val="2"/>
      </rPr>
      <t>Systems and System Models</t>
    </r>
    <r>
      <rPr>
        <sz val="11"/>
        <color theme="1"/>
        <rFont val="Arial"/>
        <family val="2"/>
      </rPr>
      <t xml:space="preserve">
▪  Models can be used to represent systems and their interactions. (MS-ESS1-2)</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</si>
  <si>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(MS-ESS1-2)</t>
    </r>
  </si>
  <si>
    <t>MS-ESS2-2: Construct an explanation based on evidence for how geoscience processes have changed Earth’s surface at varying time and spatial scales.</t>
  </si>
  <si>
    <r>
      <rPr>
        <b/>
        <sz val="11"/>
        <color theme="1"/>
        <rFont val="Arial"/>
        <family val="2"/>
      </rPr>
      <t>ESS2.A: Earth’s Materials and Systems</t>
    </r>
    <r>
      <rPr>
        <sz val="11"/>
        <color theme="1"/>
        <rFont val="Arial"/>
        <family val="2"/>
      </rPr>
      <t xml:space="preserve">
▪  The planet’s systems interact over scales that range from microscopic to global in size, and they operate over fractions of a second to billions of years. These interactions have shaped Earth’s history and will determine its future. (MS-ESS2-2)</t>
    </r>
  </si>
  <si>
    <r>
      <rPr>
        <b/>
        <sz val="11"/>
        <color theme="1"/>
        <rFont val="Arial"/>
        <family val="2"/>
      </rPr>
      <t>ESS2.C: The Roles of Water in Earth’s Surface Processes</t>
    </r>
    <r>
      <rPr>
        <sz val="11"/>
        <color theme="1"/>
        <rFont val="Arial"/>
        <family val="2"/>
      </rPr>
      <t xml:space="preserve">
▪  Water’s movements—both on the land and underground—cause weathering and erosion, which change the land’s surface features and create underground formations. (MS-ESS2-2)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</si>
  <si>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future.(MS-ESS2-2)</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</si>
  <si>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(MS-ESS2-2)</t>
    </r>
  </si>
  <si>
    <t xml:space="preserve">ETS1.A </t>
  </si>
  <si>
    <t>ETS1.B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</si>
</sst>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6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auto="1"/>
      </right>
      <top/>
      <bottom/>
      <diagonal/>
    </border>
    <border>
      <left style="thin">
        <color auto="1"/>
      </left>
      <right/>
      <top/>
      <bottom style="thin">
        <color auto="1"/>
      </bottom>
      <diagonal/>
    </border>
    <border>
      <left style="thin">
        <color auto="1"/>
      </left>
      <right/>
      <top/>
      <bottom/>
      <diagonal/>
    </border>
    <border>
      <left style="medium">
        <color indexed="64"/>
      </left>
      <right style="thin">
        <color auto="1"/>
      </right>
      <top/>
      <bottom/>
      <diagonal/>
    </border>
    <border>
      <left style="medium">
        <color indexed="64"/>
      </left>
      <right style="medium">
        <color indexed="64"/>
      </right>
      <top style="thin">
        <color indexed="64"/>
      </top>
      <bottom/>
      <diagonal/>
    </border>
    <border>
      <left style="medium">
        <color auto="1"/>
      </left>
      <right style="medium">
        <color auto="1"/>
      </right>
      <top style="thin">
        <color indexed="64"/>
      </top>
      <bottom style="medium">
        <color auto="1"/>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medium">
        <color auto="1"/>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auto="1"/>
      </right>
      <top style="medium">
        <color auto="1"/>
      </top>
      <bottom style="thin">
        <color indexed="64"/>
      </bottom>
      <diagonal/>
    </border>
    <border>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33">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0" fillId="10" borderId="3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0" fillId="0" borderId="0" xfId="0" applyBorder="1" applyAlignment="1">
      <alignment horizontal="center" vertical="top"/>
    </xf>
    <xf numFmtId="0" fontId="10" fillId="0" borderId="0" xfId="0" applyFont="1" applyAlignment="1">
      <alignment vertical="center"/>
    </xf>
    <xf numFmtId="0" fontId="10" fillId="0" borderId="0" xfId="0" applyFont="1" applyFill="1" applyAlignment="1">
      <alignment vertical="center"/>
    </xf>
    <xf numFmtId="0" fontId="8" fillId="6" borderId="16" xfId="0" applyFont="1" applyFill="1" applyBorder="1" applyAlignment="1" applyProtection="1">
      <alignment horizontal="left" vertical="center"/>
    </xf>
    <xf numFmtId="0" fontId="11" fillId="11" borderId="9"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11" borderId="9" xfId="0" applyFont="1" applyFill="1" applyBorder="1" applyAlignment="1" applyProtection="1">
      <alignment vertical="center" wrapText="1"/>
    </xf>
    <xf numFmtId="0" fontId="10" fillId="5" borderId="12" xfId="0" applyFont="1" applyFill="1" applyBorder="1" applyAlignment="1" applyProtection="1">
      <alignment vertical="center" wrapText="1"/>
    </xf>
    <xf numFmtId="0" fontId="10" fillId="10" borderId="11" xfId="0" applyFont="1" applyFill="1" applyBorder="1" applyAlignment="1" applyProtection="1">
      <alignment vertical="center" wrapText="1"/>
    </xf>
    <xf numFmtId="0" fontId="20" fillId="12" borderId="17" xfId="0" applyFont="1" applyFill="1" applyBorder="1" applyAlignment="1" applyProtection="1">
      <alignment horizontal="left" vertical="center"/>
    </xf>
    <xf numFmtId="0" fontId="10" fillId="11" borderId="2"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11" borderId="12" xfId="0" applyFont="1" applyFill="1" applyBorder="1" applyAlignment="1" applyProtection="1">
      <alignment vertical="center" wrapText="1"/>
    </xf>
    <xf numFmtId="0" fontId="11" fillId="5" borderId="2" xfId="0" applyFont="1" applyFill="1" applyBorder="1" applyAlignment="1" applyProtection="1">
      <alignment vertical="center" wrapText="1"/>
    </xf>
    <xf numFmtId="0" fontId="8" fillId="4" borderId="5" xfId="0" applyFont="1" applyFill="1" applyBorder="1" applyAlignment="1">
      <alignment horizontal="center"/>
    </xf>
    <xf numFmtId="0" fontId="8" fillId="2" borderId="34" xfId="0" applyFont="1" applyFill="1" applyBorder="1" applyAlignment="1">
      <alignment horizontal="center"/>
    </xf>
    <xf numFmtId="0" fontId="8" fillId="7" borderId="14" xfId="0" applyFont="1" applyFill="1" applyBorder="1"/>
    <xf numFmtId="0" fontId="8" fillId="7" borderId="19" xfId="0" applyFont="1" applyFill="1" applyBorder="1" applyAlignment="1">
      <alignment horizontal="center" vertical="center"/>
    </xf>
    <xf numFmtId="0" fontId="27" fillId="13" borderId="15" xfId="0" applyFont="1" applyFill="1" applyBorder="1" applyAlignment="1">
      <alignment horizontal="left" vertical="center"/>
    </xf>
    <xf numFmtId="0" fontId="27" fillId="13" borderId="17"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5" xfId="0" applyFont="1" applyFill="1" applyBorder="1" applyAlignment="1">
      <alignment horizontal="center"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1"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1"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0"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6" xfId="0" applyFont="1" applyFill="1" applyBorder="1" applyAlignment="1">
      <alignment horizontal="center" vertical="center"/>
    </xf>
    <xf numFmtId="0" fontId="14" fillId="14" borderId="28"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1" xfId="0" applyFont="1" applyFill="1" applyBorder="1" applyAlignment="1">
      <alignment vertical="center" wrapText="1"/>
    </xf>
    <xf numFmtId="0" fontId="14" fillId="14" borderId="26"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1" xfId="0" applyFont="1" applyFill="1" applyBorder="1" applyAlignment="1" applyProtection="1">
      <alignment vertical="center" wrapText="1"/>
      <protection locked="0"/>
    </xf>
    <xf numFmtId="0" fontId="10" fillId="10" borderId="12" xfId="0" applyFont="1" applyFill="1" applyBorder="1" applyAlignment="1" applyProtection="1">
      <alignment vertical="center" wrapText="1"/>
    </xf>
    <xf numFmtId="0" fontId="20" fillId="6" borderId="22"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8" fillId="6" borderId="22" xfId="0" applyFont="1" applyFill="1" applyBorder="1" applyAlignment="1" applyProtection="1">
      <alignment horizontal="left" vertical="center"/>
    </xf>
    <xf numFmtId="0" fontId="20"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14" fillId="0" borderId="41"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1"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14" fillId="0" borderId="43" xfId="0" applyFont="1" applyBorder="1" applyAlignment="1" applyProtection="1">
      <alignment horizontal="center" vertical="center"/>
    </xf>
    <xf numFmtId="0" fontId="10" fillId="5" borderId="44" xfId="0" applyFont="1" applyFill="1" applyBorder="1" applyAlignment="1" applyProtection="1">
      <alignment vertical="center" wrapText="1"/>
    </xf>
    <xf numFmtId="0" fontId="5" fillId="0" borderId="0" xfId="0" applyFont="1" applyBorder="1"/>
    <xf numFmtId="0" fontId="5" fillId="0" borderId="0" xfId="0" applyFont="1" applyFill="1" applyBorder="1"/>
    <xf numFmtId="0" fontId="14" fillId="0" borderId="43" xfId="0" applyFont="1" applyFill="1" applyBorder="1" applyAlignment="1">
      <alignment horizontal="center" vertical="center"/>
    </xf>
    <xf numFmtId="0" fontId="10" fillId="0" borderId="45" xfId="0" applyFont="1" applyFill="1" applyBorder="1" applyAlignment="1">
      <alignment vertical="center" wrapText="1"/>
    </xf>
    <xf numFmtId="0" fontId="9" fillId="0" borderId="44" xfId="0" applyFont="1" applyFill="1" applyBorder="1" applyAlignment="1" applyProtection="1">
      <alignment vertical="center" wrapText="1"/>
      <protection locked="0"/>
    </xf>
    <xf numFmtId="0" fontId="9" fillId="0" borderId="45" xfId="0" applyFont="1" applyFill="1" applyBorder="1" applyAlignment="1" applyProtection="1">
      <alignment vertical="center" wrapText="1"/>
      <protection locked="0"/>
    </xf>
    <xf numFmtId="0" fontId="0" fillId="7" borderId="15" xfId="0" applyFill="1" applyBorder="1" applyAlignment="1">
      <alignment horizontal="center" vertical="top" wrapText="1"/>
    </xf>
    <xf numFmtId="0" fontId="8" fillId="7" borderId="35" xfId="0" applyFont="1" applyFill="1" applyBorder="1" applyAlignment="1">
      <alignment horizontal="center" vertical="center"/>
    </xf>
    <xf numFmtId="0" fontId="14" fillId="7" borderId="25" xfId="0" applyFont="1" applyFill="1" applyBorder="1" applyAlignment="1" applyProtection="1">
      <alignment horizontal="center"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5"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9" fillId="2" borderId="33" xfId="0" applyFont="1" applyFill="1" applyBorder="1" applyAlignment="1" applyProtection="1">
      <alignment vertical="center" wrapText="1"/>
    </xf>
    <xf numFmtId="0" fontId="9" fillId="2" borderId="24" xfId="0" applyFont="1" applyFill="1" applyBorder="1" applyAlignment="1" applyProtection="1">
      <alignment vertical="center" wrapText="1"/>
    </xf>
    <xf numFmtId="0" fontId="9" fillId="2" borderId="32"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47"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0" fillId="0" borderId="19" xfId="0" applyBorder="1" applyAlignment="1" applyProtection="1">
      <alignment horizontal="center"/>
      <protection locked="0"/>
    </xf>
    <xf numFmtId="0" fontId="0" fillId="0" borderId="0" xfId="0" applyBorder="1" applyAlignment="1" applyProtection="1">
      <alignment wrapText="1"/>
      <protection locked="0"/>
    </xf>
    <xf numFmtId="0" fontId="0" fillId="0" borderId="0" xfId="0" applyBorder="1" applyAlignment="1" applyProtection="1">
      <alignment horizontal="center"/>
      <protection locked="0"/>
    </xf>
    <xf numFmtId="0" fontId="8"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9" fillId="0" borderId="31" xfId="0" applyFont="1" applyFill="1" applyBorder="1" applyAlignment="1" applyProtection="1">
      <alignment horizontal="center" vertical="center" wrapText="1"/>
    </xf>
    <xf numFmtId="0" fontId="8" fillId="7" borderId="25" xfId="0" applyFont="1" applyFill="1" applyBorder="1" applyAlignment="1" applyProtection="1">
      <alignment horizontal="center" vertical="center"/>
    </xf>
    <xf numFmtId="0" fontId="11" fillId="7" borderId="16" xfId="0" applyFont="1" applyFill="1" applyBorder="1" applyAlignment="1" applyProtection="1">
      <alignment horizontal="center" vertical="top" wrapText="1"/>
    </xf>
    <xf numFmtId="0" fontId="18" fillId="7" borderId="22" xfId="0" applyFont="1" applyFill="1" applyBorder="1" applyAlignment="1" applyProtection="1">
      <alignment horizontal="center" vertical="top" wrapText="1"/>
    </xf>
    <xf numFmtId="0" fontId="18" fillId="7" borderId="19" xfId="0" applyFont="1" applyFill="1" applyBorder="1" applyAlignment="1" applyProtection="1">
      <alignment horizontal="center" vertical="top" wrapText="1"/>
    </xf>
    <xf numFmtId="0" fontId="10" fillId="6" borderId="17"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9" fillId="4" borderId="14"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10" fillId="12" borderId="17" xfId="0" applyFont="1" applyFill="1" applyBorder="1" applyAlignment="1" applyProtection="1">
      <alignment horizontal="left" vertical="center"/>
    </xf>
    <xf numFmtId="0" fontId="9" fillId="4" borderId="4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6" borderId="21" xfId="0" applyFont="1" applyFill="1" applyBorder="1" applyAlignment="1" applyProtection="1">
      <alignment horizontal="left" vertical="center"/>
    </xf>
    <xf numFmtId="0" fontId="10" fillId="6" borderId="18" xfId="0" applyFont="1" applyFill="1" applyBorder="1" applyAlignment="1" applyProtection="1">
      <alignment horizontal="left" vertical="center"/>
    </xf>
    <xf numFmtId="0" fontId="10" fillId="4" borderId="48"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xf>
    <xf numFmtId="0" fontId="9" fillId="0" borderId="45" xfId="0" applyFont="1" applyFill="1" applyBorder="1" applyAlignment="1" applyProtection="1">
      <alignment horizontal="center" vertical="center" wrapText="1"/>
    </xf>
    <xf numFmtId="2"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3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5" borderId="45"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5" borderId="4"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11" borderId="49" xfId="0" applyFont="1" applyFill="1" applyBorder="1" applyAlignment="1" applyProtection="1">
      <alignment horizontal="left" vertical="top" wrapText="1"/>
      <protection locked="0"/>
    </xf>
    <xf numFmtId="0" fontId="9" fillId="7" borderId="49" xfId="0" applyFont="1" applyFill="1" applyBorder="1" applyAlignment="1" applyProtection="1">
      <alignment horizontal="left" vertical="top" wrapText="1"/>
    </xf>
    <xf numFmtId="0" fontId="9" fillId="7" borderId="50" xfId="0" applyFont="1" applyFill="1" applyBorder="1" applyAlignment="1" applyProtection="1">
      <alignment horizontal="left" vertical="top" wrapText="1"/>
    </xf>
    <xf numFmtId="0" fontId="9" fillId="7" borderId="38" xfId="0" applyFont="1" applyFill="1" applyBorder="1" applyAlignment="1" applyProtection="1">
      <alignment horizontal="left" vertical="top" wrapText="1"/>
    </xf>
    <xf numFmtId="0" fontId="9" fillId="11" borderId="30" xfId="0" applyFont="1" applyFill="1" applyBorder="1" applyAlignment="1" applyProtection="1">
      <alignment horizontal="left" vertical="top" wrapText="1"/>
      <protection locked="0"/>
    </xf>
    <xf numFmtId="0" fontId="9" fillId="7" borderId="30" xfId="0" applyFont="1" applyFill="1" applyBorder="1" applyAlignment="1" applyProtection="1">
      <alignment horizontal="left" vertical="top" wrapText="1"/>
    </xf>
    <xf numFmtId="0" fontId="9" fillId="7" borderId="45"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39"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9" fillId="2" borderId="29"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6" borderId="23" xfId="0" applyFont="1" applyFill="1" applyBorder="1" applyAlignment="1" applyProtection="1">
      <alignment horizontal="left" vertical="top" wrapText="1"/>
    </xf>
    <xf numFmtId="0" fontId="9" fillId="6" borderId="7" xfId="0" applyFont="1" applyFill="1" applyBorder="1" applyAlignment="1" applyProtection="1">
      <alignment horizontal="left" vertical="top" wrapText="1"/>
    </xf>
    <xf numFmtId="0" fontId="9" fillId="2" borderId="46" xfId="0" applyFont="1" applyFill="1" applyBorder="1" applyAlignment="1" applyProtection="1">
      <alignment horizontal="left" vertical="top" wrapText="1"/>
    </xf>
    <xf numFmtId="0" fontId="10" fillId="11" borderId="3"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9" fillId="1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14" fillId="0" borderId="26" xfId="0" applyFont="1" applyBorder="1" applyAlignment="1" applyProtection="1">
      <alignment horizontal="center"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20" fillId="6" borderId="10"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10" fillId="6" borderId="17" xfId="0" applyFont="1" applyFill="1" applyBorder="1" applyAlignment="1" applyProtection="1">
      <alignment horizontal="center" vertical="center"/>
    </xf>
    <xf numFmtId="0" fontId="9" fillId="11" borderId="9"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29" xfId="0" applyFont="1" applyFill="1" applyBorder="1" applyAlignment="1" applyProtection="1">
      <alignment horizontal="center" vertical="center" wrapText="1"/>
    </xf>
    <xf numFmtId="0" fontId="14" fillId="0" borderId="26"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1" xfId="0" applyFont="1" applyBorder="1" applyAlignment="1" applyProtection="1">
      <alignment horizontal="center"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10" fillId="5" borderId="3" xfId="0" applyFont="1" applyFill="1" applyBorder="1" applyAlignment="1" applyProtection="1">
      <alignment vertical="center" wrapText="1"/>
    </xf>
    <xf numFmtId="0" fontId="8" fillId="6" borderId="22" xfId="0" applyFont="1" applyFill="1" applyBorder="1" applyAlignment="1" applyProtection="1">
      <alignment horizontal="left" vertical="center"/>
    </xf>
    <xf numFmtId="0" fontId="8" fillId="6" borderId="16" xfId="0" applyFont="1" applyFill="1" applyBorder="1" applyAlignment="1" applyProtection="1">
      <alignment horizontal="left"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4" borderId="4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10" fillId="6" borderId="17"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10" fillId="6" borderId="21" xfId="0" applyFont="1" applyFill="1" applyBorder="1" applyAlignment="1" applyProtection="1">
      <alignment horizontal="left" vertical="center"/>
    </xf>
    <xf numFmtId="0" fontId="10" fillId="6" borderId="21" xfId="0" applyFont="1" applyFill="1" applyBorder="1" applyAlignment="1" applyProtection="1">
      <alignment horizontal="center" vertical="center"/>
    </xf>
    <xf numFmtId="0" fontId="10" fillId="6" borderId="18" xfId="0" applyFont="1" applyFill="1" applyBorder="1" applyAlignment="1" applyProtection="1">
      <alignment horizontal="left" vertical="center"/>
    </xf>
    <xf numFmtId="0" fontId="10" fillId="6" borderId="18" xfId="0" applyFont="1" applyFill="1" applyBorder="1" applyAlignment="1" applyProtection="1">
      <alignment horizontal="center" vertical="center"/>
    </xf>
    <xf numFmtId="0" fontId="9" fillId="11" borderId="3"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7" borderId="1"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29" xfId="0" applyFont="1" applyFill="1" applyBorder="1" applyAlignment="1" applyProtection="1">
      <alignment horizontal="center" vertical="center" wrapText="1"/>
    </xf>
    <xf numFmtId="0" fontId="9" fillId="6" borderId="23"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10" fillId="10" borderId="3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14" fillId="7" borderId="40"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10" fillId="0" borderId="31" xfId="0" applyFont="1" applyFill="1" applyBorder="1" applyAlignment="1" applyProtection="1">
      <alignment vertical="center" wrapText="1"/>
    </xf>
    <xf numFmtId="0" fontId="14" fillId="0" borderId="26"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10" fillId="6" borderId="17" xfId="0" applyFont="1" applyFill="1" applyBorder="1" applyAlignment="1" applyProtection="1">
      <alignment horizontal="center" vertical="center"/>
    </xf>
    <xf numFmtId="0" fontId="9" fillId="0" borderId="31"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2" borderId="39"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10" fillId="0" borderId="0" xfId="0" applyFont="1" applyAlignment="1">
      <alignment vertical="center"/>
    </xf>
    <xf numFmtId="0" fontId="10" fillId="0" borderId="0" xfId="0" applyFont="1" applyFill="1" applyAlignment="1">
      <alignment vertical="center"/>
    </xf>
    <xf numFmtId="0" fontId="14" fillId="0" borderId="26" xfId="0" applyFont="1" applyBorder="1" applyAlignment="1" applyProtection="1">
      <alignment horizontal="center" vertical="center"/>
    </xf>
    <xf numFmtId="0" fontId="14" fillId="0" borderId="41" xfId="0" applyFont="1" applyBorder="1" applyAlignment="1" applyProtection="1">
      <alignment horizontal="center" vertical="center"/>
    </xf>
    <xf numFmtId="0" fontId="10" fillId="11" borderId="3"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8" fillId="6" borderId="22" xfId="0" applyFont="1" applyFill="1" applyBorder="1" applyAlignment="1" applyProtection="1">
      <alignment horizontal="left" vertical="center"/>
    </xf>
    <xf numFmtId="0" fontId="8" fillId="6" borderId="16" xfId="0" applyFont="1" applyFill="1" applyBorder="1" applyAlignment="1" applyProtection="1">
      <alignment horizontal="left" vertical="center"/>
    </xf>
    <xf numFmtId="0" fontId="20" fillId="6" borderId="22" xfId="0" applyFont="1" applyFill="1" applyBorder="1" applyAlignment="1" applyProtection="1">
      <alignment horizontal="center" vertical="center"/>
    </xf>
    <xf numFmtId="0" fontId="20" fillId="6" borderId="16"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10" fillId="6" borderId="21" xfId="0" applyFont="1" applyFill="1" applyBorder="1" applyAlignment="1" applyProtection="1">
      <alignment horizontal="left" vertical="center"/>
    </xf>
    <xf numFmtId="0" fontId="10" fillId="6" borderId="18" xfId="0" applyFont="1" applyFill="1" applyBorder="1" applyAlignment="1" applyProtection="1">
      <alignment horizontal="left" vertical="center"/>
    </xf>
    <xf numFmtId="0" fontId="9" fillId="11" borderId="3"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7" borderId="30" xfId="0" applyFont="1" applyFill="1" applyBorder="1" applyAlignment="1" applyProtection="1">
      <alignment horizontal="left" vertical="top" wrapText="1"/>
    </xf>
    <xf numFmtId="0" fontId="9" fillId="11" borderId="49" xfId="0" applyFont="1" applyFill="1" applyBorder="1" applyAlignment="1" applyProtection="1">
      <alignment horizontal="left" vertical="top" wrapText="1"/>
      <protection locked="0"/>
    </xf>
    <xf numFmtId="0" fontId="9" fillId="7" borderId="38" xfId="0" applyFont="1" applyFill="1" applyBorder="1" applyAlignment="1" applyProtection="1">
      <alignment horizontal="left" vertical="top" wrapText="1"/>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10" fillId="0" borderId="0" xfId="0" applyFont="1" applyAlignment="1">
      <alignment vertical="center"/>
    </xf>
    <xf numFmtId="0" fontId="10" fillId="0" borderId="0" xfId="0" applyFont="1" applyFill="1" applyAlignment="1">
      <alignment vertical="center"/>
    </xf>
    <xf numFmtId="0" fontId="14" fillId="0" borderId="26" xfId="0" applyFont="1" applyBorder="1" applyAlignment="1" applyProtection="1">
      <alignment horizontal="center" vertical="center"/>
    </xf>
    <xf numFmtId="0" fontId="10" fillId="11" borderId="3"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20" fillId="6" borderId="10" xfId="0" applyFont="1" applyFill="1" applyBorder="1" applyAlignment="1" applyProtection="1">
      <alignment horizontal="center" vertical="center"/>
    </xf>
    <xf numFmtId="0" fontId="14" fillId="0" borderId="42"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9" fillId="11" borderId="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11" borderId="30" xfId="0" applyFont="1" applyFill="1" applyBorder="1" applyAlignment="1" applyProtection="1">
      <alignment horizontal="left" vertical="top" wrapText="1"/>
      <protection locked="0"/>
    </xf>
    <xf numFmtId="0" fontId="9" fillId="7" borderId="30" xfId="0" applyFont="1" applyFill="1" applyBorder="1" applyAlignment="1" applyProtection="1">
      <alignment horizontal="left" vertical="top" wrapText="1"/>
    </xf>
    <xf numFmtId="0" fontId="9" fillId="11" borderId="49" xfId="0" applyFont="1" applyFill="1" applyBorder="1" applyAlignment="1" applyProtection="1">
      <alignment horizontal="left" vertical="top" wrapText="1"/>
      <protection locked="0"/>
    </xf>
    <xf numFmtId="0" fontId="9" fillId="7" borderId="38" xfId="0" applyFont="1" applyFill="1" applyBorder="1" applyAlignment="1" applyProtection="1">
      <alignment horizontal="left" vertical="top" wrapText="1"/>
    </xf>
    <xf numFmtId="0" fontId="14" fillId="0" borderId="26"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51" xfId="0" applyFont="1" applyBorder="1" applyAlignment="1" applyProtection="1">
      <alignment horizontal="center"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11" fillId="11" borderId="3" xfId="0" applyFont="1" applyFill="1" applyBorder="1" applyAlignment="1" applyProtection="1">
      <alignment vertical="center" wrapText="1"/>
    </xf>
    <xf numFmtId="0" fontId="10" fillId="10" borderId="4" xfId="0" applyFont="1" applyFill="1" applyBorder="1" applyAlignment="1" applyProtection="1">
      <alignment vertical="center" wrapText="1"/>
    </xf>
    <xf numFmtId="0" fontId="20" fillId="6" borderId="10" xfId="0" applyFont="1" applyFill="1" applyBorder="1" applyAlignment="1" applyProtection="1">
      <alignment horizontal="center" vertical="center"/>
    </xf>
    <xf numFmtId="0" fontId="10" fillId="0" borderId="31" xfId="0" applyFont="1" applyFill="1" applyBorder="1" applyAlignment="1" applyProtection="1">
      <alignment vertical="center" wrapText="1"/>
    </xf>
    <xf numFmtId="0" fontId="14" fillId="0" borderId="26" xfId="0" applyFont="1" applyFill="1" applyBorder="1" applyAlignment="1" applyProtection="1">
      <alignment horizontal="center" vertical="center"/>
    </xf>
    <xf numFmtId="0" fontId="10" fillId="6" borderId="17" xfId="0" applyFont="1" applyFill="1" applyBorder="1" applyAlignment="1" applyProtection="1">
      <alignment horizontal="left" vertical="center" wrapText="1"/>
    </xf>
    <xf numFmtId="0" fontId="10" fillId="6" borderId="17" xfId="0" applyFont="1" applyFill="1" applyBorder="1" applyAlignment="1" applyProtection="1">
      <alignment horizontal="center" vertical="center" wrapText="1"/>
    </xf>
    <xf numFmtId="0" fontId="10" fillId="6" borderId="6"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4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7" borderId="31"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10" fillId="6" borderId="17" xfId="0" applyFont="1" applyFill="1" applyBorder="1" applyAlignment="1" applyProtection="1">
      <alignment horizontal="center" vertical="center"/>
    </xf>
    <xf numFmtId="0" fontId="10" fillId="4" borderId="48" xfId="0" applyFont="1" applyFill="1" applyBorder="1" applyAlignment="1" applyProtection="1">
      <alignment horizontal="center" vertical="center"/>
    </xf>
    <xf numFmtId="0" fontId="9" fillId="7" borderId="30" xfId="0" applyFont="1" applyFill="1" applyBorder="1" applyAlignment="1" applyProtection="1">
      <alignment horizontal="center" vertic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7" borderId="1"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29" xfId="0" applyFont="1" applyFill="1" applyBorder="1" applyAlignment="1" applyProtection="1">
      <alignment horizontal="left" vertical="center"/>
    </xf>
    <xf numFmtId="0" fontId="9" fillId="2" borderId="29"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0" fillId="0" borderId="0" xfId="0" applyFont="1" applyAlignment="1">
      <alignment vertical="center"/>
    </xf>
    <xf numFmtId="0" fontId="10" fillId="0" borderId="0" xfId="0" applyFont="1" applyFill="1" applyAlignment="1">
      <alignment vertical="center"/>
    </xf>
    <xf numFmtId="0" fontId="14" fillId="0" borderId="26" xfId="0" applyFont="1" applyBorder="1" applyAlignment="1" applyProtection="1">
      <alignment horizontal="center"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14" fillId="7" borderId="40" xfId="0" applyFont="1" applyFill="1" applyBorder="1" applyAlignment="1" applyProtection="1">
      <alignment horizontal="center" vertical="center"/>
    </xf>
    <xf numFmtId="0" fontId="20" fillId="12" borderId="15" xfId="0" applyFont="1" applyFill="1" applyBorder="1" applyAlignment="1" applyProtection="1">
      <alignment horizontal="left" vertical="center"/>
    </xf>
    <xf numFmtId="0" fontId="20" fillId="6" borderId="10" xfId="0" applyFont="1" applyFill="1" applyBorder="1" applyAlignment="1" applyProtection="1">
      <alignment horizontal="center" vertical="center"/>
    </xf>
    <xf numFmtId="0" fontId="9" fillId="0" borderId="3" xfId="0" applyFont="1" applyFill="1" applyBorder="1" applyAlignment="1" applyProtection="1">
      <alignment horizontal="center" vertical="center" wrapText="1"/>
    </xf>
    <xf numFmtId="0" fontId="9" fillId="4" borderId="48"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10" fillId="6" borderId="17" xfId="0" applyFont="1" applyFill="1" applyBorder="1" applyAlignment="1" applyProtection="1">
      <alignment horizontal="center" vertical="center"/>
    </xf>
    <xf numFmtId="0" fontId="10" fillId="12" borderId="17" xfId="0" applyFont="1" applyFill="1" applyBorder="1" applyAlignment="1" applyProtection="1">
      <alignment horizontal="left" vertical="center"/>
    </xf>
    <xf numFmtId="0" fontId="10" fillId="12" borderId="18" xfId="0" applyFont="1" applyFill="1" applyBorder="1" applyAlignment="1" applyProtection="1">
      <alignment horizontal="left" vertical="center"/>
    </xf>
    <xf numFmtId="0" fontId="9" fillId="0" borderId="12" xfId="0" applyFont="1" applyFill="1" applyBorder="1" applyAlignment="1" applyProtection="1">
      <alignment horizontal="center" vertical="center" wrapText="1"/>
    </xf>
    <xf numFmtId="0" fontId="9" fillId="11" borderId="9"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7" borderId="1" xfId="0" applyFont="1" applyFill="1" applyBorder="1" applyAlignment="1" applyProtection="1">
      <alignment horizontal="lef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29" xfId="0" applyFont="1" applyFill="1" applyBorder="1" applyAlignment="1" applyProtection="1">
      <alignment horizontal="center" vertical="center" wrapText="1"/>
    </xf>
    <xf numFmtId="0" fontId="9" fillId="2" borderId="2"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20" fillId="12" borderId="22" xfId="0" applyFont="1" applyFill="1" applyBorder="1" applyAlignment="1" applyProtection="1">
      <alignment horizontal="left" vertical="center"/>
    </xf>
    <xf numFmtId="0" fontId="9" fillId="12" borderId="21" xfId="0" applyFont="1" applyFill="1" applyBorder="1" applyAlignment="1" applyProtection="1">
      <alignment horizontal="left" vertical="top" wrapText="1"/>
    </xf>
    <xf numFmtId="0" fontId="10" fillId="12" borderId="21" xfId="0" applyFont="1" applyFill="1" applyBorder="1" applyAlignment="1" applyProtection="1">
      <alignment horizontal="left" vertical="center"/>
    </xf>
    <xf numFmtId="0" fontId="10" fillId="12" borderId="0" xfId="0" applyFont="1" applyFill="1" applyBorder="1" applyAlignment="1" applyProtection="1">
      <alignment horizontal="left" vertical="center"/>
    </xf>
    <xf numFmtId="0" fontId="9" fillId="12" borderId="23" xfId="0" applyFont="1" applyFill="1" applyBorder="1" applyAlignment="1" applyProtection="1">
      <alignment horizontal="left" vertical="top" wrapText="1"/>
    </xf>
    <xf numFmtId="0" fontId="8" fillId="2" borderId="26" xfId="0" applyFont="1" applyFill="1" applyBorder="1" applyAlignment="1" applyProtection="1">
      <alignment horizontal="center" vertical="center"/>
    </xf>
    <xf numFmtId="0" fontId="20" fillId="12" borderId="20" xfId="0" applyFont="1" applyFill="1" applyBorder="1" applyAlignment="1" applyProtection="1">
      <alignment vertical="center" wrapText="1"/>
    </xf>
    <xf numFmtId="0" fontId="15" fillId="5" borderId="31" xfId="0" applyFont="1" applyFill="1" applyBorder="1" applyAlignment="1" applyProtection="1">
      <alignment horizontal="center"/>
    </xf>
    <xf numFmtId="0" fontId="15" fillId="5" borderId="38" xfId="0" applyFont="1" applyFill="1" applyBorder="1" applyAlignment="1" applyProtection="1">
      <alignment horizontal="center"/>
    </xf>
    <xf numFmtId="0" fontId="15" fillId="2" borderId="32" xfId="0" applyFont="1" applyFill="1" applyBorder="1" applyAlignment="1" applyProtection="1">
      <alignment horizontal="center"/>
    </xf>
    <xf numFmtId="0" fontId="9" fillId="0" borderId="2" xfId="0" applyFont="1" applyFill="1" applyBorder="1" applyAlignment="1" applyProtection="1">
      <alignment horizontal="center" vertical="center" wrapText="1"/>
    </xf>
    <xf numFmtId="0" fontId="9" fillId="4" borderId="52" xfId="0" applyFont="1" applyFill="1" applyBorder="1" applyAlignment="1" applyProtection="1">
      <alignment horizontal="center" vertical="center"/>
    </xf>
    <xf numFmtId="0" fontId="20" fillId="6" borderId="53" xfId="0" applyFont="1" applyFill="1" applyBorder="1" applyAlignment="1" applyProtection="1">
      <alignment horizontal="center" vertical="center"/>
    </xf>
    <xf numFmtId="0" fontId="8" fillId="6" borderId="54" xfId="0" applyFont="1" applyFill="1" applyBorder="1" applyAlignment="1" applyProtection="1">
      <alignment horizontal="left" vertical="center"/>
    </xf>
    <xf numFmtId="0" fontId="9" fillId="6" borderId="55" xfId="0" applyFont="1" applyFill="1" applyBorder="1" applyAlignment="1" applyProtection="1">
      <alignment horizontal="left" vertical="top" wrapText="1"/>
    </xf>
    <xf numFmtId="0" fontId="10" fillId="6" borderId="55" xfId="0" applyFont="1" applyFill="1" applyBorder="1" applyAlignment="1" applyProtection="1">
      <alignment horizontal="left" vertical="center"/>
    </xf>
    <xf numFmtId="0" fontId="9" fillId="6" borderId="46" xfId="0" applyFont="1" applyFill="1" applyBorder="1" applyAlignment="1" applyProtection="1">
      <alignment horizontal="left" vertical="top" wrapText="1"/>
    </xf>
    <xf numFmtId="0" fontId="14" fillId="7" borderId="54" xfId="0" applyFont="1" applyFill="1" applyBorder="1" applyAlignment="1" applyProtection="1">
      <alignment horizontal="center" vertical="center"/>
    </xf>
    <xf numFmtId="0" fontId="20" fillId="12" borderId="54" xfId="0" applyFont="1" applyFill="1" applyBorder="1" applyAlignment="1" applyProtection="1">
      <alignment horizontal="left" vertical="center"/>
    </xf>
    <xf numFmtId="0" fontId="9" fillId="12" borderId="55" xfId="0" applyFont="1" applyFill="1" applyBorder="1" applyAlignment="1" applyProtection="1">
      <alignment horizontal="left" vertical="top" wrapText="1"/>
    </xf>
    <xf numFmtId="0" fontId="10" fillId="12" borderId="55" xfId="0" applyFont="1" applyFill="1" applyBorder="1" applyAlignment="1" applyProtection="1">
      <alignment horizontal="left" vertical="center"/>
    </xf>
    <xf numFmtId="0" fontId="9" fillId="12" borderId="46" xfId="0" applyFont="1" applyFill="1" applyBorder="1" applyAlignment="1" applyProtection="1">
      <alignment horizontal="left" vertical="top" wrapText="1"/>
    </xf>
    <xf numFmtId="0" fontId="9" fillId="4" borderId="53" xfId="0" applyFont="1" applyFill="1" applyBorder="1" applyAlignment="1" applyProtection="1">
      <alignment horizontal="center" vertical="center" wrapText="1"/>
    </xf>
    <xf numFmtId="0" fontId="18" fillId="7" borderId="40" xfId="0" applyFont="1" applyFill="1" applyBorder="1" applyAlignment="1" applyProtection="1">
      <alignment horizontal="center" vertical="top" wrapText="1"/>
    </xf>
    <xf numFmtId="0" fontId="14" fillId="0" borderId="25" xfId="0" applyFont="1" applyFill="1" applyBorder="1" applyAlignment="1" applyProtection="1">
      <alignment horizontal="center" vertical="center"/>
    </xf>
    <xf numFmtId="0" fontId="10" fillId="11" borderId="61" xfId="0" applyFont="1" applyFill="1" applyBorder="1" applyAlignment="1" applyProtection="1">
      <alignment vertical="center" wrapText="1"/>
    </xf>
    <xf numFmtId="0" fontId="9" fillId="11" borderId="62" xfId="0" applyFont="1" applyFill="1" applyBorder="1" applyAlignment="1" applyProtection="1">
      <alignment horizontal="left" vertical="top" wrapText="1"/>
      <protection locked="0"/>
    </xf>
    <xf numFmtId="0" fontId="9" fillId="0" borderId="62" xfId="0" applyFont="1" applyFill="1" applyBorder="1" applyAlignment="1" applyProtection="1">
      <alignment horizontal="center" vertical="center" wrapText="1"/>
    </xf>
    <xf numFmtId="0" fontId="9" fillId="4" borderId="60" xfId="0" applyFont="1" applyFill="1" applyBorder="1" applyAlignment="1" applyProtection="1">
      <alignment horizontal="center" vertical="center" wrapText="1"/>
    </xf>
    <xf numFmtId="0" fontId="9" fillId="2" borderId="59" xfId="0" applyFont="1" applyFill="1" applyBorder="1" applyAlignment="1" applyProtection="1">
      <alignment horizontal="left" vertical="top" wrapText="1"/>
    </xf>
    <xf numFmtId="0" fontId="9" fillId="4" borderId="60" xfId="0" applyFont="1" applyFill="1" applyBorder="1" applyAlignment="1" applyProtection="1">
      <alignment horizontal="center" vertical="center"/>
    </xf>
    <xf numFmtId="0" fontId="9" fillId="4" borderId="56" xfId="0" applyFont="1" applyFill="1" applyBorder="1" applyAlignment="1" applyProtection="1">
      <alignment horizontal="center" vertical="center" wrapText="1"/>
    </xf>
    <xf numFmtId="0" fontId="9" fillId="10" borderId="2" xfId="0" applyFont="1" applyFill="1" applyBorder="1" applyAlignment="1" applyProtection="1">
      <alignment horizontal="left" vertical="top" wrapText="1"/>
      <protection locked="0"/>
    </xf>
    <xf numFmtId="0" fontId="10" fillId="11" borderId="62" xfId="0" applyFont="1" applyFill="1" applyBorder="1" applyAlignment="1" applyProtection="1">
      <alignment vertical="center" wrapText="1"/>
    </xf>
    <xf numFmtId="0" fontId="10" fillId="4" borderId="60" xfId="0" applyFont="1" applyFill="1" applyBorder="1" applyAlignment="1" applyProtection="1">
      <alignment horizontal="center" vertical="center"/>
    </xf>
    <xf numFmtId="0" fontId="9" fillId="2" borderId="59"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xf>
    <xf numFmtId="0" fontId="10" fillId="10" borderId="2" xfId="0" applyFont="1" applyFill="1" applyBorder="1" applyAlignment="1" applyProtection="1">
      <alignment vertical="center" wrapText="1"/>
    </xf>
    <xf numFmtId="0" fontId="0" fillId="7" borderId="57" xfId="0" applyFill="1" applyBorder="1" applyAlignment="1">
      <alignment horizontal="center" vertical="top"/>
    </xf>
    <xf numFmtId="0" fontId="10" fillId="10" borderId="9" xfId="0" applyFont="1" applyFill="1" applyBorder="1" applyAlignment="1" applyProtection="1">
      <alignment vertical="center" wrapText="1"/>
    </xf>
    <xf numFmtId="0" fontId="9" fillId="10" borderId="9"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14" fillId="7" borderId="41" xfId="0" applyFont="1" applyFill="1" applyBorder="1" applyAlignment="1" applyProtection="1">
      <alignment horizontal="center" vertical="center"/>
    </xf>
    <xf numFmtId="0" fontId="20" fillId="12" borderId="18" xfId="0" applyFont="1" applyFill="1" applyBorder="1" applyAlignment="1" applyProtection="1">
      <alignment horizontal="left" vertical="center"/>
    </xf>
    <xf numFmtId="0" fontId="9" fillId="12" borderId="18" xfId="0" applyFont="1" applyFill="1" applyBorder="1" applyAlignment="1" applyProtection="1">
      <alignment horizontal="left" vertical="top" wrapText="1"/>
    </xf>
    <xf numFmtId="0" fontId="9" fillId="12" borderId="7" xfId="0" applyFont="1" applyFill="1" applyBorder="1" applyAlignment="1" applyProtection="1">
      <alignment horizontal="left" vertical="top" wrapText="1"/>
    </xf>
    <xf numFmtId="0" fontId="14" fillId="0" borderId="25" xfId="0" applyFont="1" applyBorder="1" applyAlignment="1" applyProtection="1">
      <alignment horizontal="center" vertical="center"/>
    </xf>
    <xf numFmtId="0" fontId="9" fillId="11" borderId="63" xfId="0" applyFont="1" applyFill="1" applyBorder="1" applyAlignment="1" applyProtection="1">
      <alignment horizontal="left" vertical="top" wrapText="1"/>
      <protection locked="0"/>
    </xf>
    <xf numFmtId="0" fontId="14" fillId="7" borderId="43" xfId="0" applyFont="1" applyFill="1" applyBorder="1" applyAlignment="1" applyProtection="1">
      <alignment horizontal="center" vertical="center"/>
    </xf>
    <xf numFmtId="0" fontId="20" fillId="12" borderId="55" xfId="0" applyFont="1" applyFill="1" applyBorder="1" applyAlignment="1" applyProtection="1">
      <alignment horizontal="left" vertical="center"/>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5"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7" fillId="2" borderId="21" xfId="0" applyFont="1" applyFill="1" applyBorder="1" applyAlignment="1" applyProtection="1">
      <alignment vertical="top" wrapText="1"/>
    </xf>
    <xf numFmtId="0" fontId="27" fillId="2" borderId="21" xfId="0" applyFont="1" applyFill="1" applyBorder="1" applyAlignment="1" applyProtection="1">
      <alignment vertical="top"/>
    </xf>
    <xf numFmtId="0" fontId="27" fillId="2" borderId="23" xfId="0" applyFont="1" applyFill="1" applyBorder="1" applyAlignment="1" applyProtection="1">
      <alignment vertical="top"/>
    </xf>
    <xf numFmtId="0" fontId="18" fillId="15" borderId="22" xfId="0" applyFont="1" applyFill="1" applyBorder="1" applyAlignment="1" applyProtection="1">
      <alignment horizontal="left" vertical="top" wrapText="1"/>
    </xf>
    <xf numFmtId="0" fontId="35" fillId="15" borderId="21" xfId="0" applyFont="1" applyFill="1" applyBorder="1" applyAlignment="1" applyProtection="1">
      <alignment horizontal="left" vertical="top" wrapText="1"/>
    </xf>
    <xf numFmtId="0" fontId="35" fillId="15" borderId="23" xfId="0" applyFont="1" applyFill="1" applyBorder="1" applyAlignment="1" applyProtection="1">
      <alignment horizontal="left" vertical="top" wrapText="1"/>
    </xf>
    <xf numFmtId="0" fontId="23" fillId="0" borderId="58" xfId="0" applyFont="1" applyBorder="1" applyAlignment="1">
      <alignment vertical="top" wrapText="1"/>
    </xf>
    <xf numFmtId="0" fontId="23" fillId="0" borderId="59" xfId="0" applyFont="1" applyBorder="1" applyAlignment="1">
      <alignment vertical="top" wrapText="1"/>
    </xf>
    <xf numFmtId="0" fontId="26" fillId="13" borderId="27" xfId="0" applyFont="1" applyFill="1" applyBorder="1" applyAlignment="1" applyProtection="1">
      <alignment vertical="center" wrapText="1"/>
    </xf>
    <xf numFmtId="0" fontId="26" fillId="13" borderId="17"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6"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57" xfId="0" applyFont="1" applyFill="1" applyBorder="1" applyAlignment="1" applyProtection="1">
      <alignment horizontal="left" vertical="top" wrapText="1"/>
    </xf>
    <xf numFmtId="0" fontId="27" fillId="13" borderId="58" xfId="0" applyFont="1" applyFill="1" applyBorder="1" applyAlignment="1" applyProtection="1">
      <alignment horizontal="left" vertical="top" wrapText="1"/>
    </xf>
    <xf numFmtId="0" fontId="27" fillId="13" borderId="59" xfId="0" applyFont="1" applyFill="1" applyBorder="1" applyAlignment="1" applyProtection="1">
      <alignment horizontal="left" vertical="top" wrapText="1"/>
    </xf>
    <xf numFmtId="0" fontId="27" fillId="16" borderId="1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7" xfId="0" applyFont="1" applyFill="1" applyBorder="1" applyAlignment="1">
      <alignment wrapText="1"/>
    </xf>
    <xf numFmtId="0" fontId="26" fillId="13" borderId="17" xfId="0" applyFont="1" applyFill="1" applyBorder="1" applyAlignment="1">
      <alignment wrapText="1"/>
    </xf>
    <xf numFmtId="0" fontId="26" fillId="13" borderId="6" xfId="0" applyFont="1" applyFill="1" applyBorder="1" applyAlignment="1">
      <alignment wrapText="1"/>
    </xf>
    <xf numFmtId="0" fontId="27" fillId="15" borderId="35" xfId="0" applyFont="1" applyFill="1" applyBorder="1" applyAlignment="1">
      <alignment vertical="top" wrapText="1"/>
    </xf>
    <xf numFmtId="0" fontId="27" fillId="15" borderId="36" xfId="0" applyFont="1" applyFill="1" applyBorder="1" applyAlignment="1">
      <alignment vertical="top" wrapText="1"/>
    </xf>
    <xf numFmtId="0" fontId="27" fillId="15" borderId="37" xfId="0" applyFont="1" applyFill="1" applyBorder="1" applyAlignment="1">
      <alignment vertical="top" wrapText="1"/>
    </xf>
    <xf numFmtId="0" fontId="27" fillId="2" borderId="35" xfId="0" applyFont="1" applyFill="1" applyBorder="1" applyAlignment="1">
      <alignment vertical="top" wrapText="1"/>
    </xf>
    <xf numFmtId="0" fontId="27" fillId="2" borderId="36" xfId="0" applyFont="1" applyFill="1" applyBorder="1" applyAlignment="1">
      <alignment vertical="top" wrapText="1"/>
    </xf>
    <xf numFmtId="0" fontId="27" fillId="2" borderId="37" xfId="0" applyFont="1" applyFill="1" applyBorder="1" applyAlignment="1">
      <alignment vertical="top" wrapText="1"/>
    </xf>
    <xf numFmtId="0" fontId="23" fillId="0" borderId="17" xfId="0" applyFont="1" applyBorder="1" applyAlignment="1">
      <alignment vertical="top" wrapText="1"/>
    </xf>
    <xf numFmtId="0" fontId="23" fillId="0" borderId="6" xfId="0" applyFont="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bra.marquez\Desktop\96_Rubrics\Science%20drafts\FINAL%20Form%20F\2018_Form%20F.6%20Physical%20Science%20Grades%2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1"/>
      <sheetName val="Section 2"/>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94"/>
      <c r="B1" s="490" t="s">
        <v>155</v>
      </c>
      <c r="C1" s="491"/>
      <c r="D1" s="492"/>
    </row>
    <row r="2" spans="1:4" ht="16.5" thickBot="1" x14ac:dyDescent="0.3">
      <c r="A2" s="499" t="s">
        <v>15</v>
      </c>
      <c r="B2" s="500"/>
      <c r="C2" s="500"/>
      <c r="D2" s="501"/>
    </row>
    <row r="3" spans="1:4" ht="16.5" thickBot="1" x14ac:dyDescent="0.3">
      <c r="A3" s="95" t="s">
        <v>16</v>
      </c>
      <c r="B3" s="91"/>
      <c r="C3" s="96" t="s">
        <v>17</v>
      </c>
      <c r="D3" s="92"/>
    </row>
    <row r="4" spans="1:4" ht="16.5" thickBot="1" x14ac:dyDescent="0.3">
      <c r="A4" s="97" t="s">
        <v>6</v>
      </c>
      <c r="B4" s="91"/>
      <c r="C4" s="96" t="s">
        <v>18</v>
      </c>
      <c r="D4" s="93"/>
    </row>
    <row r="5" spans="1:4" ht="16.5" thickBot="1" x14ac:dyDescent="0.3">
      <c r="A5" s="95" t="s">
        <v>7</v>
      </c>
      <c r="B5" s="91"/>
      <c r="C5" s="96" t="s">
        <v>19</v>
      </c>
      <c r="D5" s="93"/>
    </row>
    <row r="6" spans="1:4" ht="16.5" thickBot="1" x14ac:dyDescent="0.3">
      <c r="A6" s="95" t="s">
        <v>20</v>
      </c>
      <c r="B6" s="91"/>
      <c r="C6" s="98" t="s">
        <v>21</v>
      </c>
      <c r="D6" s="93"/>
    </row>
    <row r="7" spans="1:4" ht="16.5" thickBot="1" x14ac:dyDescent="0.3">
      <c r="A7" s="493" t="s">
        <v>22</v>
      </c>
      <c r="B7" s="494"/>
      <c r="C7" s="494"/>
      <c r="D7" s="495"/>
    </row>
    <row r="8" spans="1:4" ht="16.5" thickBot="1" x14ac:dyDescent="0.3">
      <c r="A8" s="99" t="s">
        <v>23</v>
      </c>
      <c r="B8" s="100"/>
      <c r="C8" s="101" t="s">
        <v>24</v>
      </c>
      <c r="D8" s="102"/>
    </row>
    <row r="9" spans="1:4" ht="16.5" thickBot="1" x14ac:dyDescent="0.3">
      <c r="A9" s="103" t="s">
        <v>8</v>
      </c>
      <c r="B9" s="104" t="s">
        <v>9</v>
      </c>
      <c r="C9" s="104" t="s">
        <v>25</v>
      </c>
      <c r="D9" s="104" t="s">
        <v>26</v>
      </c>
    </row>
    <row r="10" spans="1:4" ht="16.5" thickBot="1" x14ac:dyDescent="0.3">
      <c r="A10" s="105" t="s">
        <v>10</v>
      </c>
      <c r="B10" s="106">
        <f>'Section 1'!$I$156</f>
        <v>0</v>
      </c>
      <c r="C10" s="104">
        <v>720</v>
      </c>
      <c r="D10" s="104"/>
    </row>
    <row r="11" spans="1:4" ht="16.5" thickBot="1" x14ac:dyDescent="0.3">
      <c r="A11" s="105" t="s">
        <v>11</v>
      </c>
      <c r="B11" s="107">
        <f>'Section 2'!F33</f>
        <v>0</v>
      </c>
      <c r="C11" s="104">
        <v>81</v>
      </c>
      <c r="D11" s="104"/>
    </row>
    <row r="12" spans="1:4" ht="16.5" thickBot="1" x14ac:dyDescent="0.3">
      <c r="A12" s="105" t="s">
        <v>12</v>
      </c>
      <c r="B12" s="108">
        <f>B10+B11</f>
        <v>0</v>
      </c>
      <c r="C12" s="109">
        <f>SUM(C10:C11)</f>
        <v>801</v>
      </c>
      <c r="D12" s="109"/>
    </row>
    <row r="13" spans="1:4" ht="16.5" thickBot="1" x14ac:dyDescent="0.3">
      <c r="A13" s="105" t="s">
        <v>13</v>
      </c>
      <c r="B13" s="110">
        <f>B12/C12</f>
        <v>0</v>
      </c>
      <c r="C13" s="111"/>
      <c r="D13" s="112"/>
    </row>
    <row r="14" spans="1:4" ht="16.5" thickBot="1" x14ac:dyDescent="0.3">
      <c r="A14" s="496" t="s">
        <v>27</v>
      </c>
      <c r="B14" s="497"/>
      <c r="C14" s="497"/>
      <c r="D14" s="498"/>
    </row>
    <row r="15" spans="1:4" ht="16.5" thickBot="1" x14ac:dyDescent="0.3">
      <c r="A15" s="113" t="s">
        <v>28</v>
      </c>
      <c r="B15" s="114"/>
      <c r="C15" s="488" t="s">
        <v>29</v>
      </c>
      <c r="D15" s="489"/>
    </row>
    <row r="16" spans="1:4" x14ac:dyDescent="0.25">
      <c r="A16" s="482"/>
      <c r="B16" s="483"/>
      <c r="C16" s="482"/>
      <c r="D16" s="483"/>
    </row>
    <row r="17" spans="1:4" x14ac:dyDescent="0.25">
      <c r="A17" s="484"/>
      <c r="B17" s="485"/>
      <c r="C17" s="484"/>
      <c r="D17" s="485"/>
    </row>
    <row r="18" spans="1:4" ht="15.75" thickBot="1" x14ac:dyDescent="0.3">
      <c r="A18" s="486"/>
      <c r="B18" s="487"/>
      <c r="C18" s="486"/>
      <c r="D18" s="487"/>
    </row>
  </sheetData>
  <sheetProtection algorithmName="SHA-512" hashValue="kHZc6NqtyMQLxG0GBe3bobILSw7rJB8oU6ubwQWSaAjB/G9TE5CnKUh4D/ppmzbYhvsYYeRjQonAfDngM/Pn5A==" saltValue="5TlALy4PEwDWaRqXlYKxww==" spinCount="100000" sheet="1" selectLockedCells="1"/>
  <mergeCells count="7">
    <mergeCell ref="C16:D18"/>
    <mergeCell ref="C15:D15"/>
    <mergeCell ref="B1:D1"/>
    <mergeCell ref="A7:D7"/>
    <mergeCell ref="A14:D14"/>
    <mergeCell ref="A2:D2"/>
    <mergeCell ref="A16:B18"/>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8"/>
  <sheetViews>
    <sheetView topLeftCell="A7" zoomScaleNormal="100" workbookViewId="0">
      <selection activeCell="C10" sqref="C10"/>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31"/>
      <c r="B1" s="510" t="s">
        <v>149</v>
      </c>
      <c r="C1" s="511"/>
      <c r="D1" s="511"/>
      <c r="E1" s="511"/>
      <c r="F1" s="511"/>
      <c r="G1" s="511"/>
      <c r="H1" s="511"/>
      <c r="I1" s="511"/>
      <c r="J1" s="512"/>
      <c r="K1" s="7"/>
      <c r="L1" s="7"/>
      <c r="M1" s="7"/>
      <c r="N1" s="7"/>
    </row>
    <row r="2" spans="1:14" s="4" customFormat="1" ht="212.1" customHeight="1" thickBot="1" x14ac:dyDescent="0.3">
      <c r="A2" s="132"/>
      <c r="B2" s="502" t="s">
        <v>150</v>
      </c>
      <c r="C2" s="503"/>
      <c r="D2" s="503"/>
      <c r="E2" s="503"/>
      <c r="F2" s="503"/>
      <c r="G2" s="503"/>
      <c r="H2" s="503"/>
      <c r="I2" s="503"/>
      <c r="J2" s="504"/>
      <c r="K2" s="7"/>
      <c r="L2" s="7"/>
      <c r="M2" s="7"/>
      <c r="N2" s="7"/>
    </row>
    <row r="3" spans="1:14" s="4" customFormat="1" ht="219.95" customHeight="1" x14ac:dyDescent="0.25">
      <c r="A3" s="133"/>
      <c r="B3" s="505" t="s">
        <v>151</v>
      </c>
      <c r="C3" s="506"/>
      <c r="D3" s="506"/>
      <c r="E3" s="506"/>
      <c r="F3" s="506"/>
      <c r="G3" s="506"/>
      <c r="H3" s="506"/>
      <c r="I3" s="506"/>
      <c r="J3" s="507"/>
      <c r="K3" s="7"/>
      <c r="L3" s="7"/>
      <c r="M3" s="7"/>
      <c r="N3" s="7"/>
    </row>
    <row r="4" spans="1:14" s="4" customFormat="1" ht="230.1" customHeight="1" thickBot="1" x14ac:dyDescent="0.3">
      <c r="A4" s="134"/>
      <c r="B4" s="513" t="s">
        <v>152</v>
      </c>
      <c r="C4" s="514"/>
      <c r="D4" s="514"/>
      <c r="E4" s="514"/>
      <c r="F4" s="514"/>
      <c r="G4" s="514"/>
      <c r="H4" s="514"/>
      <c r="I4" s="514"/>
      <c r="J4" s="515"/>
      <c r="K4" s="7"/>
      <c r="L4" s="7"/>
      <c r="M4" s="7"/>
      <c r="N4" s="7"/>
    </row>
    <row r="5" spans="1:14" s="4" customFormat="1" ht="159.94999999999999" customHeight="1" thickBot="1" x14ac:dyDescent="0.3">
      <c r="A5" s="134"/>
      <c r="B5" s="519" t="s">
        <v>153</v>
      </c>
      <c r="C5" s="520"/>
      <c r="D5" s="520"/>
      <c r="E5" s="520"/>
      <c r="F5" s="520"/>
      <c r="G5" s="520"/>
      <c r="H5" s="520"/>
      <c r="I5" s="520"/>
      <c r="J5" s="521"/>
      <c r="K5" s="7"/>
      <c r="L5" s="7"/>
      <c r="M5" s="7"/>
      <c r="N5" s="7"/>
    </row>
    <row r="6" spans="1:14" s="4" customFormat="1" ht="24.95" customHeight="1" x14ac:dyDescent="0.25">
      <c r="A6" s="455"/>
      <c r="B6" s="516" t="s">
        <v>154</v>
      </c>
      <c r="C6" s="517"/>
      <c r="D6" s="517"/>
      <c r="E6" s="517"/>
      <c r="F6" s="517"/>
      <c r="G6" s="517"/>
      <c r="H6" s="517"/>
      <c r="I6" s="517"/>
      <c r="J6" s="518"/>
      <c r="K6" s="7"/>
      <c r="L6" s="7"/>
      <c r="M6" s="7"/>
      <c r="N6" s="7"/>
    </row>
    <row r="7" spans="1:14" s="10" customFormat="1" ht="24" thickBot="1" x14ac:dyDescent="0.25">
      <c r="A7" s="437" t="s">
        <v>30</v>
      </c>
      <c r="B7" s="438" t="s">
        <v>163</v>
      </c>
      <c r="C7" s="439" t="s">
        <v>34</v>
      </c>
      <c r="D7" s="439"/>
      <c r="E7" s="439" t="s">
        <v>35</v>
      </c>
      <c r="F7" s="439"/>
      <c r="G7" s="439" t="s">
        <v>36</v>
      </c>
      <c r="H7" s="439"/>
      <c r="I7" s="440" t="s">
        <v>147</v>
      </c>
      <c r="J7" s="441" t="s">
        <v>14</v>
      </c>
      <c r="K7" s="9"/>
      <c r="L7" s="9"/>
      <c r="M7" s="9"/>
      <c r="N7" s="9"/>
    </row>
    <row r="8" spans="1:14" s="10" customFormat="1" ht="23.25" x14ac:dyDescent="0.25">
      <c r="A8" s="66" t="s">
        <v>130</v>
      </c>
      <c r="B8" s="69" t="s">
        <v>156</v>
      </c>
      <c r="C8" s="189"/>
      <c r="D8" s="149"/>
      <c r="E8" s="189"/>
      <c r="F8" s="149"/>
      <c r="G8" s="189"/>
      <c r="H8" s="149"/>
      <c r="I8" s="149"/>
      <c r="J8" s="192"/>
      <c r="K8" s="9"/>
      <c r="L8" s="9"/>
      <c r="M8" s="9"/>
      <c r="N8" s="9"/>
    </row>
    <row r="9" spans="1:14" s="10" customFormat="1" ht="24" thickBot="1" x14ac:dyDescent="0.3">
      <c r="A9" s="70"/>
      <c r="B9" s="16" t="s">
        <v>157</v>
      </c>
      <c r="C9" s="190"/>
      <c r="D9" s="150"/>
      <c r="E9" s="190"/>
      <c r="F9" s="150"/>
      <c r="G9" s="190"/>
      <c r="H9" s="150"/>
      <c r="I9" s="150"/>
      <c r="J9" s="192"/>
      <c r="K9" s="9"/>
      <c r="L9" s="9"/>
      <c r="M9" s="9"/>
      <c r="N9" s="9"/>
    </row>
    <row r="10" spans="1:14" s="10" customFormat="1" ht="44.25" thickBot="1" x14ac:dyDescent="0.3">
      <c r="A10" s="74">
        <v>1</v>
      </c>
      <c r="B10" s="200" t="s">
        <v>158</v>
      </c>
      <c r="C10" s="163"/>
      <c r="D10" s="137"/>
      <c r="E10" s="163"/>
      <c r="F10" s="137"/>
      <c r="G10" s="180"/>
      <c r="H10" s="137"/>
      <c r="I10" s="138"/>
      <c r="J10" s="192"/>
      <c r="K10" s="9"/>
      <c r="L10" s="9"/>
      <c r="M10" s="9"/>
      <c r="N10" s="9"/>
    </row>
    <row r="11" spans="1:14" s="10" customFormat="1" ht="101.25" thickBot="1" x14ac:dyDescent="0.3">
      <c r="A11" s="75">
        <v>2</v>
      </c>
      <c r="B11" s="201" t="s">
        <v>159</v>
      </c>
      <c r="C11" s="171"/>
      <c r="D11" s="139"/>
      <c r="E11" s="171"/>
      <c r="F11" s="139"/>
      <c r="G11" s="185"/>
      <c r="H11" s="140"/>
      <c r="I11" s="153">
        <f>CONCATENATE(IF(OR(D11=3,F11=3),7,),IF(AND(D11=2,F11=2),4.67,),IF(AND(D11=1,F11=1),2.33,),IF(AND(D11=0,F11=0),0,),IF(AND(D11=2,F11=1),4.67,),IF(AND(D11=2,F11=0),4.67,),IF(AND(D11=1,F11=2),4.67,),IF(AND(D11=1,F11=0),2.33,),IF(AND(D11=0,F11=2),4.67,),IF(AND(D11=0,F11=1),2.33,))+0</f>
        <v>0</v>
      </c>
      <c r="J11" s="192"/>
      <c r="K11" s="9"/>
      <c r="L11" s="9"/>
      <c r="M11" s="9"/>
      <c r="N11" s="9"/>
    </row>
    <row r="12" spans="1:14" s="10" customFormat="1" ht="30" thickBot="1" x14ac:dyDescent="0.3">
      <c r="A12" s="75">
        <v>3</v>
      </c>
      <c r="B12" s="202" t="s">
        <v>160</v>
      </c>
      <c r="C12" s="203"/>
      <c r="D12" s="139"/>
      <c r="E12" s="203"/>
      <c r="F12" s="139"/>
      <c r="G12" s="185"/>
      <c r="H12" s="140"/>
      <c r="I12" s="153">
        <f>CONCATENATE(IF(OR(D12=3,F12=3),7,),IF(AND(D12=2,F12=2),4.67,),IF(AND(D12=1,F12=1),2.33,),IF(AND(D12=0,F12=0),0,),IF(AND(D12=2,F12=1),4.67,),IF(AND(D12=2,F12=0),4.67,),IF(AND(D12=1,F12=2),4.67,),IF(AND(D12=1,F12=0),2.33,),IF(AND(D12=0,F12=2),4.67,),IF(AND(D12=0,F12=1),2.33,))+0</f>
        <v>0</v>
      </c>
      <c r="J12" s="192"/>
      <c r="K12" s="9"/>
      <c r="L12" s="9"/>
      <c r="M12" s="9"/>
      <c r="N12" s="9"/>
    </row>
    <row r="13" spans="1:14" s="10" customFormat="1" ht="59.25" thickBot="1" x14ac:dyDescent="0.3">
      <c r="A13" s="75">
        <v>4</v>
      </c>
      <c r="B13" s="71" t="s">
        <v>161</v>
      </c>
      <c r="C13" s="170"/>
      <c r="D13" s="204"/>
      <c r="E13" s="179"/>
      <c r="F13" s="140"/>
      <c r="G13" s="185"/>
      <c r="H13" s="140"/>
      <c r="I13" s="153">
        <f>CONCATENATE(IF(D13=1,0.5,),IF(D13=0,0,))+0</f>
        <v>0</v>
      </c>
      <c r="J13" s="192"/>
      <c r="K13" s="9"/>
      <c r="L13" s="9"/>
      <c r="M13" s="9"/>
      <c r="N13" s="9"/>
    </row>
    <row r="14" spans="1:14" s="10" customFormat="1" ht="44.25" thickBot="1" x14ac:dyDescent="0.3">
      <c r="A14" s="76">
        <v>5</v>
      </c>
      <c r="B14" s="73" t="s">
        <v>162</v>
      </c>
      <c r="C14" s="160"/>
      <c r="D14" s="204"/>
      <c r="E14" s="176"/>
      <c r="F14" s="142"/>
      <c r="G14" s="183"/>
      <c r="H14" s="142"/>
      <c r="I14" s="153">
        <f>CONCATENATE(IF(D14=1,0.5,),IF(D14=0,0,))+0</f>
        <v>0</v>
      </c>
      <c r="J14" s="192"/>
      <c r="K14" s="9"/>
      <c r="L14" s="9"/>
      <c r="M14" s="9"/>
      <c r="N14" s="9"/>
    </row>
    <row r="15" spans="1:14" s="10" customFormat="1" ht="27" thickBot="1" x14ac:dyDescent="0.3">
      <c r="A15" s="90"/>
      <c r="B15" s="22" t="s">
        <v>164</v>
      </c>
      <c r="C15" s="188"/>
      <c r="D15" s="146"/>
      <c r="E15" s="188"/>
      <c r="F15" s="146"/>
      <c r="G15" s="188"/>
      <c r="H15" s="146"/>
      <c r="I15" s="146"/>
      <c r="J15" s="196"/>
      <c r="K15" s="9"/>
      <c r="L15" s="9"/>
      <c r="M15" s="9"/>
      <c r="N15" s="9"/>
    </row>
    <row r="16" spans="1:14" s="10" customFormat="1" ht="24" thickBot="1" x14ac:dyDescent="0.3">
      <c r="A16" s="68" t="s">
        <v>130</v>
      </c>
      <c r="B16" s="12" t="s">
        <v>92</v>
      </c>
      <c r="C16" s="135"/>
      <c r="D16" s="135"/>
      <c r="E16" s="135"/>
      <c r="F16" s="135"/>
      <c r="G16" s="135"/>
      <c r="H16" s="135"/>
      <c r="I16" s="135"/>
      <c r="J16" s="136"/>
      <c r="K16" s="9"/>
      <c r="L16" s="9"/>
      <c r="M16" s="9"/>
      <c r="N16" s="9"/>
    </row>
    <row r="17" spans="1:14" s="5" customFormat="1" ht="58.5" thickBot="1" x14ac:dyDescent="0.3">
      <c r="A17" s="74">
        <v>6</v>
      </c>
      <c r="B17" s="17" t="s">
        <v>69</v>
      </c>
      <c r="C17" s="157"/>
      <c r="D17" s="137"/>
      <c r="E17" s="163"/>
      <c r="F17" s="137"/>
      <c r="G17" s="180"/>
      <c r="H17" s="137"/>
      <c r="I17" s="138"/>
      <c r="J17" s="191"/>
      <c r="K17" s="8"/>
      <c r="L17" s="8"/>
      <c r="M17" s="8"/>
      <c r="N17" s="8"/>
    </row>
    <row r="18" spans="1:14" s="5" customFormat="1" ht="87" thickBot="1" x14ac:dyDescent="0.3">
      <c r="A18" s="75">
        <v>7</v>
      </c>
      <c r="B18" s="18" t="s">
        <v>110</v>
      </c>
      <c r="C18" s="158"/>
      <c r="D18" s="139"/>
      <c r="E18" s="173"/>
      <c r="F18" s="139"/>
      <c r="G18" s="181"/>
      <c r="H18" s="140"/>
      <c r="I18" s="141">
        <f>CONCATENATE(IF(OR(D18=3,F18=3),7,),IF(AND(D18=2,F18=2),4.67,),IF(AND(D18=1,F18=1),2.33,),IF(AND(D18=0,F18=0),0,),IF(AND(D18=2,F18=1),4.67,),IF(AND(D18=2,F18=0),4.67,),IF(AND(D18=1,F18=2),4.67,),IF(AND(D18=1,F18=0),2.33,),IF(AND(D18=0,F18=2),4.67,),IF(AND(D18=0,F18=1),2.33,))+0</f>
        <v>0</v>
      </c>
      <c r="J18" s="191"/>
      <c r="K18" s="8"/>
      <c r="L18" s="8"/>
      <c r="M18" s="8"/>
      <c r="N18" s="8"/>
    </row>
    <row r="19" spans="1:14" s="5" customFormat="1" ht="44.25" thickBot="1" x14ac:dyDescent="0.3">
      <c r="A19" s="76">
        <v>8</v>
      </c>
      <c r="B19" s="64" t="s">
        <v>72</v>
      </c>
      <c r="C19" s="159"/>
      <c r="D19" s="139"/>
      <c r="E19" s="174"/>
      <c r="F19" s="139"/>
      <c r="G19" s="182"/>
      <c r="H19" s="140"/>
      <c r="I19" s="141">
        <f>CONCATENATE(IF(OR(D19=3,F19=3),7,),IF(AND(D19=2,F19=2),4.67,),IF(AND(D19=1,F19=1),2.33,),IF(AND(D19=0,F19=0),0,),IF(AND(D19=2,F19=1),4.67,),IF(AND(D19=2,F19=0),4.67,),IF(AND(D19=1,F19=2),4.67,),IF(AND(D19=1,F19=0),2.33,),IF(AND(D19=0,F19=2),4.67,),IF(AND(D19=0,F19=1),2.33,))+0</f>
        <v>0</v>
      </c>
      <c r="J19" s="192"/>
      <c r="K19" s="8"/>
      <c r="L19" s="8"/>
      <c r="M19" s="8"/>
      <c r="N19" s="8"/>
    </row>
    <row r="20" spans="1:14" s="14" customFormat="1" ht="58.5" thickBot="1" x14ac:dyDescent="0.3">
      <c r="A20" s="75">
        <v>9</v>
      </c>
      <c r="B20" s="73" t="s">
        <v>126</v>
      </c>
      <c r="C20" s="160"/>
      <c r="D20" s="130"/>
      <c r="E20" s="176"/>
      <c r="F20" s="142"/>
      <c r="G20" s="183"/>
      <c r="H20" s="142"/>
      <c r="I20" s="141">
        <f>IF(D20=1,1,0)+0</f>
        <v>0</v>
      </c>
      <c r="J20" s="193"/>
      <c r="K20" s="15"/>
      <c r="L20" s="15"/>
      <c r="M20" s="15"/>
      <c r="N20" s="15"/>
    </row>
    <row r="21" spans="1:14" s="5" customFormat="1" ht="24" thickBot="1" x14ac:dyDescent="0.3">
      <c r="A21" s="68" t="s">
        <v>130</v>
      </c>
      <c r="B21" s="12" t="s">
        <v>91</v>
      </c>
      <c r="C21" s="187"/>
      <c r="D21" s="143"/>
      <c r="E21" s="187"/>
      <c r="F21" s="143"/>
      <c r="G21" s="187"/>
      <c r="H21" s="143"/>
      <c r="I21" s="143"/>
      <c r="J21" s="194"/>
      <c r="K21" s="8"/>
      <c r="L21" s="8"/>
      <c r="M21" s="8"/>
      <c r="N21" s="8"/>
    </row>
    <row r="22" spans="1:14" s="8" customFormat="1" ht="57.75" x14ac:dyDescent="0.25">
      <c r="A22" s="456">
        <v>10</v>
      </c>
      <c r="B22" s="457" t="s">
        <v>70</v>
      </c>
      <c r="C22" s="458"/>
      <c r="D22" s="459"/>
      <c r="E22" s="458"/>
      <c r="F22" s="459"/>
      <c r="G22" s="458"/>
      <c r="H22" s="459"/>
      <c r="I22" s="460"/>
      <c r="J22" s="461"/>
    </row>
    <row r="23" spans="1:14" s="5" customFormat="1" ht="72.75" thickBot="1" x14ac:dyDescent="0.3">
      <c r="A23" s="391">
        <v>11</v>
      </c>
      <c r="B23" s="18" t="s">
        <v>74</v>
      </c>
      <c r="C23" s="419"/>
      <c r="D23" s="442"/>
      <c r="E23" s="419"/>
      <c r="F23" s="442"/>
      <c r="G23" s="422"/>
      <c r="H23" s="366"/>
      <c r="I23" s="443">
        <f>CONCATENATE(IF(OR(D23=3,F23=3),7.5,),IF(AND(D23=2,F23=2),5,),IF(AND(D23=1,F23=1),2.5,),IF(AND(D23=0,F23=0),0,),IF(AND(D23=2,F23=1),5,),IF(AND(D23=2,F23=0),5,),IF(AND(D23=1,F23=2),5,),IF(AND(D23=1,F23=0),2.5,),IF(AND(D23=0,F23=2),5,),IF(AND(D23=0,F23=1),2.5,))+0</f>
        <v>0</v>
      </c>
      <c r="J23" s="195"/>
      <c r="K23" s="8"/>
      <c r="L23" s="8"/>
      <c r="M23" s="8"/>
      <c r="N23" s="8"/>
    </row>
    <row r="24" spans="1:14" s="5" customFormat="1" ht="72" x14ac:dyDescent="0.25">
      <c r="A24" s="391">
        <v>12</v>
      </c>
      <c r="B24" s="471" t="s">
        <v>73</v>
      </c>
      <c r="C24" s="472"/>
      <c r="D24" s="404"/>
      <c r="E24" s="473"/>
      <c r="F24" s="404"/>
      <c r="G24" s="378"/>
      <c r="H24" s="366"/>
      <c r="I24" s="462">
        <f>CONCATENATE(IF(OR(D24=3,F24=3),7.5,),IF(AND(D24=2,F24=2),5,),IF(AND(D24=1,F24=1),2.5,),IF(AND(D24=0,F24=0),0,),IF(AND(D24=2,F24=1),5,),IF(AND(D24=2,F24=0),5,),IF(AND(D24=1,F24=2),5,),IF(AND(D24=1,F24=0),2.5,),IF(AND(D24=0,F24=2),5,),IF(AND(D24=0,F24=1),2.5,))+0</f>
        <v>0</v>
      </c>
      <c r="J24" s="191"/>
      <c r="K24" s="8"/>
      <c r="L24" s="8"/>
      <c r="M24" s="8"/>
      <c r="N24" s="8"/>
    </row>
    <row r="25" spans="1:14" s="5" customFormat="1" ht="24" thickBot="1" x14ac:dyDescent="0.3">
      <c r="A25" s="444" t="s">
        <v>130</v>
      </c>
      <c r="B25" s="445" t="s">
        <v>90</v>
      </c>
      <c r="C25" s="446"/>
      <c r="D25" s="447"/>
      <c r="E25" s="446"/>
      <c r="F25" s="447"/>
      <c r="G25" s="446"/>
      <c r="H25" s="447"/>
      <c r="I25" s="447"/>
      <c r="J25" s="448"/>
      <c r="K25" s="8"/>
      <c r="L25" s="8"/>
      <c r="M25" s="8"/>
      <c r="N25" s="8"/>
    </row>
    <row r="26" spans="1:14" s="5" customFormat="1" ht="72.75" thickBot="1" x14ac:dyDescent="0.3">
      <c r="A26" s="74">
        <v>13</v>
      </c>
      <c r="B26" s="19" t="s">
        <v>71</v>
      </c>
      <c r="C26" s="157"/>
      <c r="D26" s="137"/>
      <c r="E26" s="163"/>
      <c r="F26" s="137"/>
      <c r="G26" s="180"/>
      <c r="H26" s="137"/>
      <c r="I26" s="138"/>
      <c r="J26" s="191"/>
      <c r="K26" s="8"/>
      <c r="L26" s="8"/>
      <c r="M26" s="8"/>
      <c r="N26" s="8"/>
    </row>
    <row r="27" spans="1:14" s="5" customFormat="1" ht="101.25" thickBot="1" x14ac:dyDescent="0.3">
      <c r="A27" s="75">
        <v>14</v>
      </c>
      <c r="B27" s="24" t="s">
        <v>75</v>
      </c>
      <c r="C27" s="161"/>
      <c r="D27" s="139"/>
      <c r="E27" s="177"/>
      <c r="F27" s="139"/>
      <c r="G27" s="182"/>
      <c r="H27" s="140"/>
      <c r="I27" s="141">
        <f>CONCATENATE(IF(OR(D27=3,F27=3),7,),IF(AND(D27=2,F27=2),4.67,),IF(AND(D27=1,F27=1),2.33,),IF(AND(D27=0,F27=0),0,),IF(AND(D27=2,F27=1),4.67,),IF(AND(D27=2,F27=0),4.67,),IF(AND(D27=1,F27=2),4.67,),IF(AND(D27=1,F27=0),2.33,),IF(AND(D27=0,F27=2),4.67,),IF(AND(D27=0,F27=1),2.33,))+0</f>
        <v>0</v>
      </c>
      <c r="J27" s="192"/>
      <c r="K27" s="8"/>
      <c r="L27" s="8"/>
      <c r="M27" s="8"/>
      <c r="N27" s="8"/>
    </row>
    <row r="28" spans="1:14" s="5" customFormat="1" ht="44.25" thickBot="1" x14ac:dyDescent="0.3">
      <c r="A28" s="76">
        <v>15</v>
      </c>
      <c r="B28" s="11" t="s">
        <v>76</v>
      </c>
      <c r="C28" s="162"/>
      <c r="D28" s="139"/>
      <c r="E28" s="162"/>
      <c r="F28" s="139"/>
      <c r="G28" s="183"/>
      <c r="H28" s="140"/>
      <c r="I28" s="141">
        <f>CONCATENATE(IF(OR(D28=3,F28=3),7,),IF(AND(D28=2,F28=2),4.67,),IF(AND(D28=1,F28=1),2.33,),IF(AND(D28=0,F28=0),0,),IF(AND(D28=2,F28=1),4.67,),IF(AND(D28=2,F28=0),4.67,),IF(AND(D28=1,F28=2),4.67,),IF(AND(D28=1,F28=0),2.33,),IF(AND(D28=0,F28=2),4.67,),IF(AND(D28=0,F28=1),2.33,))+0</f>
        <v>0</v>
      </c>
      <c r="J28" s="193"/>
      <c r="K28" s="8"/>
      <c r="L28" s="8"/>
      <c r="M28" s="8"/>
      <c r="N28" s="8"/>
    </row>
    <row r="29" spans="1:14" s="14" customFormat="1" ht="58.5" thickBot="1" x14ac:dyDescent="0.3">
      <c r="A29" s="75">
        <v>16</v>
      </c>
      <c r="B29" s="73" t="s">
        <v>127</v>
      </c>
      <c r="C29" s="160"/>
      <c r="D29" s="130"/>
      <c r="E29" s="176"/>
      <c r="F29" s="142"/>
      <c r="G29" s="183"/>
      <c r="H29" s="142"/>
      <c r="I29" s="141">
        <f>IF(D29=1,1,0)+0</f>
        <v>0</v>
      </c>
      <c r="J29" s="193"/>
      <c r="K29" s="15"/>
      <c r="L29" s="15"/>
      <c r="M29" s="15"/>
      <c r="N29" s="15"/>
    </row>
    <row r="30" spans="1:14" s="14" customFormat="1" ht="27" thickBot="1" x14ac:dyDescent="0.3">
      <c r="A30" s="90"/>
      <c r="B30" s="22" t="s">
        <v>165</v>
      </c>
      <c r="C30" s="188"/>
      <c r="D30" s="146"/>
      <c r="E30" s="188"/>
      <c r="F30" s="146"/>
      <c r="G30" s="188"/>
      <c r="H30" s="146"/>
      <c r="I30" s="146"/>
      <c r="J30" s="196"/>
      <c r="K30" s="15"/>
      <c r="L30" s="15"/>
      <c r="M30" s="15"/>
      <c r="N30" s="15"/>
    </row>
    <row r="31" spans="1:14" s="5" customFormat="1" ht="23.25" x14ac:dyDescent="0.25">
      <c r="A31" s="66" t="s">
        <v>130</v>
      </c>
      <c r="B31" s="69" t="s">
        <v>140</v>
      </c>
      <c r="C31" s="189"/>
      <c r="D31" s="149"/>
      <c r="E31" s="189"/>
      <c r="F31" s="149"/>
      <c r="G31" s="189"/>
      <c r="H31" s="149"/>
      <c r="I31" s="149"/>
      <c r="J31" s="197"/>
      <c r="K31" s="8"/>
      <c r="L31" s="8"/>
      <c r="M31" s="8"/>
      <c r="N31" s="8"/>
    </row>
    <row r="32" spans="1:14" s="14" customFormat="1" ht="27" thickBot="1" x14ac:dyDescent="0.3">
      <c r="A32" s="67"/>
      <c r="B32" s="16" t="s">
        <v>139</v>
      </c>
      <c r="C32" s="190"/>
      <c r="D32" s="150"/>
      <c r="E32" s="190"/>
      <c r="F32" s="150"/>
      <c r="G32" s="190"/>
      <c r="H32" s="150"/>
      <c r="I32" s="150"/>
      <c r="J32" s="198"/>
      <c r="K32" s="15"/>
      <c r="L32" s="15"/>
      <c r="M32" s="15"/>
      <c r="N32" s="15"/>
    </row>
    <row r="33" spans="1:14" s="5" customFormat="1" ht="43.5" x14ac:dyDescent="0.25">
      <c r="A33" s="74">
        <v>17</v>
      </c>
      <c r="B33" s="25" t="s">
        <v>95</v>
      </c>
      <c r="C33" s="178"/>
      <c r="D33" s="137"/>
      <c r="E33" s="178"/>
      <c r="F33" s="137"/>
      <c r="G33" s="178"/>
      <c r="H33" s="137"/>
      <c r="I33" s="151"/>
      <c r="J33" s="192"/>
      <c r="K33" s="8"/>
      <c r="L33" s="8"/>
      <c r="M33" s="8"/>
      <c r="N33" s="8"/>
    </row>
    <row r="34" spans="1:14" s="14" customFormat="1" ht="44.25" thickBot="1" x14ac:dyDescent="0.3">
      <c r="A34" s="75">
        <v>18</v>
      </c>
      <c r="B34" s="23" t="s">
        <v>94</v>
      </c>
      <c r="C34" s="172"/>
      <c r="D34" s="148"/>
      <c r="E34" s="172"/>
      <c r="F34" s="148"/>
      <c r="G34" s="184"/>
      <c r="H34" s="148"/>
      <c r="I34" s="138"/>
      <c r="J34" s="195"/>
      <c r="K34" s="15"/>
      <c r="L34" s="15"/>
      <c r="M34" s="15"/>
      <c r="N34" s="15"/>
    </row>
    <row r="35" spans="1:14" s="5" customFormat="1" ht="115.5" thickBot="1" x14ac:dyDescent="0.3">
      <c r="A35" s="75">
        <v>19</v>
      </c>
      <c r="B35" s="20" t="s">
        <v>97</v>
      </c>
      <c r="C35" s="161"/>
      <c r="D35" s="139"/>
      <c r="E35" s="177"/>
      <c r="F35" s="139"/>
      <c r="G35" s="182"/>
      <c r="H35" s="140"/>
      <c r="I35" s="144">
        <f>CONCATENATE(IF(OR(D35=3,F35=3),7.5,),IF(AND(D35=2,F35=2),5,),IF(AND(D35=1,F35=1),2.5,),IF(AND(D35=0,F35=0),0,),IF(AND(D35=2,F35=1),5,),IF(AND(D35=2,F35=0),5,),IF(AND(D35=1,F35=2),5,),IF(AND(D35=1,F35=0),2.5,),IF(AND(D35=0,F35=2),5,),IF(AND(D35=0,F35=1),2.5,))+0</f>
        <v>0</v>
      </c>
      <c r="J35" s="192"/>
      <c r="K35" s="8"/>
      <c r="L35" s="8"/>
      <c r="M35" s="8"/>
      <c r="N35" s="8"/>
    </row>
    <row r="36" spans="1:14" s="5" customFormat="1" ht="43.5" x14ac:dyDescent="0.25">
      <c r="A36" s="391">
        <v>20</v>
      </c>
      <c r="B36" s="202" t="s">
        <v>98</v>
      </c>
      <c r="C36" s="203"/>
      <c r="D36" s="404"/>
      <c r="E36" s="203"/>
      <c r="F36" s="404"/>
      <c r="G36" s="333"/>
      <c r="H36" s="405"/>
      <c r="I36" s="462">
        <f>CONCATENATE(IF(OR(D36=3,F36=3),7.5,),IF(AND(D36=2,F36=2),5,),IF(AND(D36=1,F36=1),2.5,),IF(AND(D36=0,F36=0),0,),IF(AND(D36=2,F36=1),5,),IF(AND(D36=2,F36=0),5,),IF(AND(D36=1,F36=2),5,),IF(AND(D36=1,F36=0),2.5,),IF(AND(D36=0,F36=2),5,),IF(AND(D36=0,F36=1),2.5,))+0</f>
        <v>0</v>
      </c>
      <c r="J36" s="195"/>
      <c r="K36" s="8"/>
      <c r="L36" s="8"/>
      <c r="M36" s="8"/>
      <c r="N36" s="8"/>
    </row>
    <row r="37" spans="1:14" s="14" customFormat="1" ht="24" thickBot="1" x14ac:dyDescent="0.3">
      <c r="A37" s="444" t="s">
        <v>130</v>
      </c>
      <c r="B37" s="445" t="s">
        <v>93</v>
      </c>
      <c r="C37" s="446"/>
      <c r="D37" s="447"/>
      <c r="E37" s="446"/>
      <c r="F37" s="447"/>
      <c r="G37" s="446"/>
      <c r="H37" s="447"/>
      <c r="I37" s="447"/>
      <c r="J37" s="448"/>
      <c r="K37" s="15"/>
      <c r="L37" s="15"/>
      <c r="M37" s="15"/>
      <c r="N37" s="15"/>
    </row>
    <row r="38" spans="1:14" s="14" customFormat="1" ht="44.25" thickBot="1" x14ac:dyDescent="0.3">
      <c r="A38" s="77">
        <v>21</v>
      </c>
      <c r="B38" s="19" t="s">
        <v>96</v>
      </c>
      <c r="C38" s="163"/>
      <c r="D38" s="137"/>
      <c r="E38" s="163"/>
      <c r="F38" s="137"/>
      <c r="G38" s="163"/>
      <c r="H38" s="137"/>
      <c r="I38" s="138"/>
      <c r="J38" s="191"/>
      <c r="K38" s="15"/>
      <c r="L38" s="15"/>
      <c r="M38" s="15"/>
      <c r="N38" s="15"/>
    </row>
    <row r="39" spans="1:14" s="14" customFormat="1" ht="144" thickBot="1" x14ac:dyDescent="0.3">
      <c r="A39" s="78">
        <v>22</v>
      </c>
      <c r="B39" s="18" t="s">
        <v>99</v>
      </c>
      <c r="C39" s="171"/>
      <c r="D39" s="139"/>
      <c r="E39" s="171"/>
      <c r="F39" s="139"/>
      <c r="G39" s="179"/>
      <c r="H39" s="140"/>
      <c r="I39" s="144">
        <f>CONCATENATE(IF(OR(D39=3,F39=3),7.5,),IF(AND(D39=2,F39=2),5,),IF(AND(D39=1,F39=1),2.5,),IF(AND(D39=0,F39=0),0,),IF(AND(D39=2,F39=1),5,),IF(AND(D39=2,F39=0),5,),IF(AND(D39=1,F39=2),5,),IF(AND(D39=1,F39=0),2.5,),IF(AND(D39=0,F39=2),5,),IF(AND(D39=0,F39=1),2.5,))+0</f>
        <v>0</v>
      </c>
      <c r="J39" s="195"/>
      <c r="K39" s="15"/>
      <c r="L39" s="15"/>
      <c r="M39" s="15"/>
      <c r="N39" s="15"/>
    </row>
    <row r="40" spans="1:14" s="14" customFormat="1" ht="43.5" x14ac:dyDescent="0.25">
      <c r="A40" s="348">
        <v>23</v>
      </c>
      <c r="B40" s="469" t="s">
        <v>100</v>
      </c>
      <c r="C40" s="203"/>
      <c r="D40" s="404"/>
      <c r="E40" s="203"/>
      <c r="F40" s="404"/>
      <c r="G40" s="422"/>
      <c r="H40" s="405"/>
      <c r="I40" s="462">
        <f>CONCATENATE(IF(OR(D40=3,F40=3),7.5,),IF(AND(D40=2,F40=2),5,),IF(AND(D40=1,F40=1),2.5,),IF(AND(D40=0,F40=0),0,),IF(AND(D40=2,F40=1),5,),IF(AND(D40=2,F40=0),5,),IF(AND(D40=1,F40=2),5,),IF(AND(D40=1,F40=0),2.5,),IF(AND(D40=0,F40=2),5,),IF(AND(D40=0,F40=1),2.5,))+0</f>
        <v>0</v>
      </c>
      <c r="J40" s="195"/>
      <c r="K40" s="15"/>
      <c r="L40" s="15"/>
      <c r="M40" s="15"/>
      <c r="N40" s="15"/>
    </row>
    <row r="41" spans="1:14" s="5" customFormat="1" ht="27" thickBot="1" x14ac:dyDescent="0.3">
      <c r="A41" s="480"/>
      <c r="B41" s="481" t="s">
        <v>166</v>
      </c>
      <c r="C41" s="451"/>
      <c r="D41" s="452"/>
      <c r="E41" s="451"/>
      <c r="F41" s="452"/>
      <c r="G41" s="451"/>
      <c r="H41" s="452"/>
      <c r="I41" s="452"/>
      <c r="J41" s="453"/>
      <c r="K41" s="8"/>
      <c r="L41" s="8"/>
      <c r="M41" s="8"/>
      <c r="N41" s="8"/>
    </row>
    <row r="42" spans="1:14" s="5" customFormat="1" ht="24" thickBot="1" x14ac:dyDescent="0.3">
      <c r="A42" s="68" t="s">
        <v>130</v>
      </c>
      <c r="B42" s="12" t="s">
        <v>89</v>
      </c>
      <c r="C42" s="187"/>
      <c r="D42" s="143"/>
      <c r="E42" s="187"/>
      <c r="F42" s="143"/>
      <c r="G42" s="187"/>
      <c r="H42" s="143"/>
      <c r="I42" s="143"/>
      <c r="J42" s="194"/>
      <c r="K42" s="8"/>
      <c r="L42" s="8"/>
      <c r="M42" s="8"/>
      <c r="N42" s="8"/>
    </row>
    <row r="43" spans="1:14" s="5" customFormat="1" ht="86.25" x14ac:dyDescent="0.25">
      <c r="A43" s="74">
        <v>24</v>
      </c>
      <c r="B43" s="19" t="s">
        <v>78</v>
      </c>
      <c r="C43" s="157"/>
      <c r="D43" s="137"/>
      <c r="E43" s="163"/>
      <c r="F43" s="137"/>
      <c r="G43" s="180"/>
      <c r="H43" s="137"/>
      <c r="I43" s="147"/>
      <c r="J43" s="191"/>
      <c r="K43" s="8"/>
      <c r="L43" s="8"/>
      <c r="M43" s="8"/>
      <c r="N43" s="8"/>
    </row>
    <row r="44" spans="1:14" s="5" customFormat="1" ht="72.75" thickBot="1" x14ac:dyDescent="0.3">
      <c r="A44" s="75">
        <v>25</v>
      </c>
      <c r="B44" s="23" t="s">
        <v>79</v>
      </c>
      <c r="C44" s="164"/>
      <c r="D44" s="148"/>
      <c r="E44" s="172"/>
      <c r="F44" s="148"/>
      <c r="G44" s="184"/>
      <c r="H44" s="148"/>
      <c r="I44" s="138"/>
      <c r="J44" s="195"/>
      <c r="K44" s="8"/>
      <c r="L44" s="8"/>
      <c r="M44" s="8"/>
      <c r="N44" s="8"/>
    </row>
    <row r="45" spans="1:14" s="5" customFormat="1" ht="144" thickBot="1" x14ac:dyDescent="0.3">
      <c r="A45" s="75">
        <v>26</v>
      </c>
      <c r="B45" s="18" t="s">
        <v>86</v>
      </c>
      <c r="C45" s="165"/>
      <c r="D45" s="139"/>
      <c r="E45" s="171"/>
      <c r="F45" s="139"/>
      <c r="G45" s="185"/>
      <c r="H45" s="140"/>
      <c r="I45" s="141">
        <f>CONCATENATE(IF(OR(D45=3,F45=3),7,),IF(AND(D45=2,F45=2),4.67,),IF(AND(D45=1,F45=1),2.33,),IF(AND(D45=0,F45=0),0,),IF(AND(D45=2,F45=1),4.67,),IF(AND(D45=2,F45=0),4.67,),IF(AND(D45=1,F45=2),4.67,),IF(AND(D45=1,F45=0),2.33,),IF(AND(D45=0,F45=2),4.67,),IF(AND(D45=0,F45=1),2.33,))+0</f>
        <v>0</v>
      </c>
      <c r="J45" s="195"/>
      <c r="K45" s="8"/>
      <c r="L45" s="8"/>
      <c r="M45" s="8"/>
      <c r="N45" s="8"/>
    </row>
    <row r="46" spans="1:14" s="14" customFormat="1" ht="44.25" thickBot="1" x14ac:dyDescent="0.3">
      <c r="A46" s="75">
        <v>27</v>
      </c>
      <c r="B46" s="72" t="s">
        <v>129</v>
      </c>
      <c r="C46" s="166"/>
      <c r="D46" s="148"/>
      <c r="E46" s="176"/>
      <c r="F46" s="142"/>
      <c r="G46" s="183"/>
      <c r="H46" s="140"/>
      <c r="I46" s="141">
        <f>IF(D46=1,1,0)+0</f>
        <v>0</v>
      </c>
      <c r="J46" s="193"/>
      <c r="K46" s="15"/>
      <c r="L46" s="15"/>
      <c r="M46" s="15"/>
      <c r="N46" s="15"/>
    </row>
    <row r="47" spans="1:14" s="5" customFormat="1" ht="44.25" thickBot="1" x14ac:dyDescent="0.3">
      <c r="A47" s="76">
        <v>28</v>
      </c>
      <c r="B47" s="21" t="s">
        <v>83</v>
      </c>
      <c r="C47" s="167"/>
      <c r="D47" s="145"/>
      <c r="E47" s="162"/>
      <c r="F47" s="145"/>
      <c r="G47" s="183"/>
      <c r="H47" s="142"/>
      <c r="I47" s="141">
        <f>CONCATENATE(IF(OR(D47=3,F47=3),7,),IF(AND(D47=2,F47=2),4.67,),IF(AND(D47=1,F47=1),2.33,),IF(AND(D47=0,F47=0),0,),IF(AND(D47=2,F47=1),4.67,),IF(AND(D47=2,F47=0),4.67,),IF(AND(D47=1,F47=2),4.67,),IF(AND(D47=1,F47=0),2.33,),IF(AND(D47=0,F47=2),4.67,),IF(AND(D47=0,F47=1),2.33,))+0</f>
        <v>0</v>
      </c>
      <c r="J47" s="193"/>
      <c r="K47" s="8"/>
      <c r="L47" s="8"/>
      <c r="M47" s="8"/>
      <c r="N47" s="8"/>
    </row>
    <row r="48" spans="1:14" s="5" customFormat="1" ht="23.25" x14ac:dyDescent="0.25">
      <c r="A48" s="66" t="s">
        <v>130</v>
      </c>
      <c r="B48" s="69" t="s">
        <v>142</v>
      </c>
      <c r="C48" s="189"/>
      <c r="D48" s="149"/>
      <c r="E48" s="189"/>
      <c r="F48" s="149"/>
      <c r="G48" s="189"/>
      <c r="H48" s="149"/>
      <c r="I48" s="149"/>
      <c r="J48" s="197"/>
      <c r="K48" s="8"/>
      <c r="L48" s="8"/>
      <c r="M48" s="8"/>
      <c r="N48" s="8"/>
    </row>
    <row r="49" spans="1:14" s="5" customFormat="1" ht="27" thickBot="1" x14ac:dyDescent="0.3">
      <c r="A49" s="67"/>
      <c r="B49" s="16" t="s">
        <v>141</v>
      </c>
      <c r="C49" s="190"/>
      <c r="D49" s="150"/>
      <c r="E49" s="190"/>
      <c r="F49" s="150"/>
      <c r="G49" s="190"/>
      <c r="H49" s="150"/>
      <c r="I49" s="150"/>
      <c r="J49" s="198"/>
      <c r="K49" s="8"/>
      <c r="L49" s="8"/>
      <c r="M49" s="8"/>
      <c r="N49" s="8"/>
    </row>
    <row r="50" spans="1:14" s="5" customFormat="1" ht="57.75" x14ac:dyDescent="0.25">
      <c r="A50" s="74">
        <v>29</v>
      </c>
      <c r="B50" s="19" t="s">
        <v>77</v>
      </c>
      <c r="C50" s="157"/>
      <c r="D50" s="137"/>
      <c r="E50" s="163"/>
      <c r="F50" s="137"/>
      <c r="G50" s="163"/>
      <c r="H50" s="137"/>
      <c r="I50" s="147"/>
      <c r="J50" s="191"/>
      <c r="K50" s="8"/>
      <c r="L50" s="8"/>
      <c r="M50" s="8"/>
      <c r="N50" s="8"/>
    </row>
    <row r="51" spans="1:14" s="5" customFormat="1" ht="72" x14ac:dyDescent="0.25">
      <c r="A51" s="391">
        <v>30</v>
      </c>
      <c r="B51" s="23" t="s">
        <v>80</v>
      </c>
      <c r="C51" s="416"/>
      <c r="D51" s="402"/>
      <c r="E51" s="420"/>
      <c r="F51" s="402"/>
      <c r="G51" s="420"/>
      <c r="H51" s="402"/>
      <c r="I51" s="463"/>
      <c r="J51" s="195"/>
      <c r="K51" s="8"/>
      <c r="L51" s="8"/>
      <c r="M51" s="8"/>
      <c r="N51" s="8"/>
    </row>
    <row r="52" spans="1:14" s="5" customFormat="1" ht="72.75" thickBot="1" x14ac:dyDescent="0.3">
      <c r="A52" s="391">
        <v>31</v>
      </c>
      <c r="B52" s="24" t="s">
        <v>84</v>
      </c>
      <c r="C52" s="168"/>
      <c r="D52" s="442"/>
      <c r="E52" s="169"/>
      <c r="F52" s="442"/>
      <c r="G52" s="421"/>
      <c r="H52" s="405"/>
      <c r="I52" s="443">
        <f>CONCATENATE(IF(OR(D52=3,F52=3),7.5,),IF(AND(D52=2,F52=2),5,),IF(AND(D52=1,F52=1),2.5,),IF(AND(D52=0,F52=0),0,),IF(AND(D52=2,F52=1),5,),IF(AND(D52=2,F52=0),5,),IF(AND(D52=1,F52=2),5,),IF(AND(D52=1,F52=0),2.5,),IF(AND(D52=0,F52=2),5,),IF(AND(D52=0,F52=1),2.5,))+0</f>
        <v>0</v>
      </c>
      <c r="J52" s="193"/>
      <c r="K52" s="8"/>
      <c r="L52" s="8"/>
      <c r="M52" s="8"/>
      <c r="N52" s="8"/>
    </row>
    <row r="53" spans="1:14" s="5" customFormat="1" ht="44.25" thickBot="1" x14ac:dyDescent="0.3">
      <c r="A53" s="75">
        <v>32</v>
      </c>
      <c r="B53" s="21" t="s">
        <v>82</v>
      </c>
      <c r="C53" s="162"/>
      <c r="D53" s="145"/>
      <c r="E53" s="162"/>
      <c r="F53" s="145"/>
      <c r="G53" s="183"/>
      <c r="H53" s="142"/>
      <c r="I53" s="144">
        <f>CONCATENATE(IF(OR(D53=3,F53=3),7.5,),IF(AND(D53=2,F53=2),5,),IF(AND(D53=1,F53=1),2.5,),IF(AND(D53=0,F53=0),0,),IF(AND(D53=2,F53=1),5,),IF(AND(D53=2,F53=0),5,),IF(AND(D53=1,F53=2),5,),IF(AND(D53=1,F53=0),2.5,),IF(AND(D53=0,F53=2),5,),IF(AND(D53=0,F53=1),2.5,))+0</f>
        <v>0</v>
      </c>
      <c r="J53" s="193"/>
      <c r="K53" s="8"/>
      <c r="L53" s="8"/>
      <c r="M53" s="8"/>
      <c r="N53" s="8"/>
    </row>
    <row r="54" spans="1:14" s="5" customFormat="1" ht="27" thickBot="1" x14ac:dyDescent="0.3">
      <c r="A54" s="90"/>
      <c r="B54" s="22" t="s">
        <v>167</v>
      </c>
      <c r="C54" s="188"/>
      <c r="D54" s="146"/>
      <c r="E54" s="188"/>
      <c r="F54" s="146"/>
      <c r="G54" s="188"/>
      <c r="H54" s="146"/>
      <c r="I54" s="146"/>
      <c r="J54" s="196"/>
      <c r="K54" s="8"/>
      <c r="L54" s="8"/>
      <c r="M54" s="8"/>
      <c r="N54" s="8"/>
    </row>
    <row r="55" spans="1:14" s="5" customFormat="1" ht="24" thickBot="1" x14ac:dyDescent="0.3">
      <c r="A55" s="68" t="s">
        <v>130</v>
      </c>
      <c r="B55" s="12" t="s">
        <v>88</v>
      </c>
      <c r="C55" s="187"/>
      <c r="D55" s="143"/>
      <c r="E55" s="187"/>
      <c r="F55" s="143"/>
      <c r="G55" s="187"/>
      <c r="H55" s="143"/>
      <c r="I55" s="143"/>
      <c r="J55" s="194"/>
      <c r="K55" s="8"/>
      <c r="L55" s="8"/>
      <c r="M55" s="8"/>
      <c r="N55" s="8"/>
    </row>
    <row r="56" spans="1:14" s="5" customFormat="1" ht="129" x14ac:dyDescent="0.25">
      <c r="A56" s="478">
        <v>33</v>
      </c>
      <c r="B56" s="457" t="s">
        <v>87</v>
      </c>
      <c r="C56" s="458"/>
      <c r="D56" s="459"/>
      <c r="E56" s="458"/>
      <c r="F56" s="459"/>
      <c r="G56" s="479"/>
      <c r="H56" s="459"/>
      <c r="I56" s="460"/>
      <c r="J56" s="461"/>
      <c r="K56" s="8"/>
      <c r="L56" s="8"/>
      <c r="M56" s="8"/>
      <c r="N56" s="8"/>
    </row>
    <row r="57" spans="1:14" s="5" customFormat="1" ht="72.75" thickBot="1" x14ac:dyDescent="0.3">
      <c r="A57" s="391">
        <v>34</v>
      </c>
      <c r="B57" s="18" t="s">
        <v>85</v>
      </c>
      <c r="C57" s="169"/>
      <c r="D57" s="442"/>
      <c r="E57" s="169"/>
      <c r="F57" s="442"/>
      <c r="G57" s="335"/>
      <c r="H57" s="405"/>
      <c r="I57" s="454">
        <f>CONCATENATE(IF(OR(D57=3,F57=3),7,),IF(AND(D57=2,F57=2),4.67,),IF(AND(D57=1,F57=1),2.33,),IF(AND(D57=0,F57=0),0,),IF(AND(D57=2,F57=1),4.67,),IF(AND(D57=2,F57=0),4.67,),IF(AND(D57=1,F57=2),4.67,),IF(AND(D57=1,F57=0),2.33,),IF(AND(D57=0,F57=2),4.67,),IF(AND(D57=0,F57=1),2.33,))+0</f>
        <v>0</v>
      </c>
      <c r="J57" s="193"/>
      <c r="K57" s="8"/>
      <c r="L57" s="8"/>
      <c r="M57" s="8"/>
      <c r="N57" s="8"/>
    </row>
    <row r="58" spans="1:14" s="5" customFormat="1" ht="44.25" thickBot="1" x14ac:dyDescent="0.3">
      <c r="A58" s="76">
        <v>35</v>
      </c>
      <c r="B58" s="21" t="s">
        <v>81</v>
      </c>
      <c r="C58" s="162"/>
      <c r="D58" s="139"/>
      <c r="E58" s="162"/>
      <c r="F58" s="139"/>
      <c r="G58" s="183"/>
      <c r="H58" s="140"/>
      <c r="I58" s="141">
        <f>CONCATENATE(IF(OR(D58=3,F58=3),7,),IF(AND(D58=2,F58=2),4.67,),IF(AND(D58=1,F58=1),2.33,),IF(AND(D58=0,F58=0),0,),IF(AND(D58=2,F58=1),4.67,),IF(AND(D58=2,F58=0),4.67,),IF(AND(D58=1,F58=2),4.67,),IF(AND(D58=1,F58=0),2.33,),IF(AND(D58=0,F58=2),4.67,),IF(AND(D58=0,F58=1),2.33,))+0</f>
        <v>0</v>
      </c>
      <c r="J58" s="193"/>
      <c r="K58" s="8"/>
      <c r="L58" s="8"/>
      <c r="M58" s="8"/>
      <c r="N58" s="8"/>
    </row>
    <row r="59" spans="1:14" s="14" customFormat="1" ht="72.75" x14ac:dyDescent="0.25">
      <c r="A59" s="391">
        <v>36</v>
      </c>
      <c r="B59" s="71" t="s">
        <v>128</v>
      </c>
      <c r="C59" s="170"/>
      <c r="D59" s="402"/>
      <c r="E59" s="422"/>
      <c r="F59" s="405"/>
      <c r="G59" s="333"/>
      <c r="H59" s="405"/>
      <c r="I59" s="460">
        <f>IF(D59=1,1,0)+0</f>
        <v>0</v>
      </c>
      <c r="J59" s="195"/>
      <c r="K59" s="15"/>
      <c r="L59" s="15"/>
      <c r="M59" s="15"/>
      <c r="N59" s="15"/>
    </row>
    <row r="60" spans="1:14" s="14" customFormat="1" ht="27" thickBot="1" x14ac:dyDescent="0.3">
      <c r="A60" s="474"/>
      <c r="B60" s="475" t="s">
        <v>168</v>
      </c>
      <c r="C60" s="476"/>
      <c r="D60" s="411"/>
      <c r="E60" s="476"/>
      <c r="F60" s="411"/>
      <c r="G60" s="476"/>
      <c r="H60" s="411"/>
      <c r="I60" s="411"/>
      <c r="J60" s="477"/>
      <c r="K60" s="15"/>
      <c r="L60" s="15"/>
      <c r="M60" s="15"/>
      <c r="N60" s="15"/>
    </row>
    <row r="61" spans="1:14" s="5" customFormat="1" ht="23.25" x14ac:dyDescent="0.25">
      <c r="A61" s="66" t="s">
        <v>130</v>
      </c>
      <c r="B61" s="69" t="s">
        <v>138</v>
      </c>
      <c r="C61" s="189"/>
      <c r="D61" s="149"/>
      <c r="E61" s="189"/>
      <c r="F61" s="149"/>
      <c r="G61" s="189"/>
      <c r="H61" s="149"/>
      <c r="I61" s="149"/>
      <c r="J61" s="197"/>
      <c r="K61" s="8"/>
      <c r="L61" s="8"/>
      <c r="M61" s="8"/>
      <c r="N61" s="8"/>
    </row>
    <row r="62" spans="1:14" s="14" customFormat="1" ht="27" thickBot="1" x14ac:dyDescent="0.3">
      <c r="A62" s="67"/>
      <c r="B62" s="16" t="s">
        <v>137</v>
      </c>
      <c r="C62" s="190"/>
      <c r="D62" s="150"/>
      <c r="E62" s="190"/>
      <c r="F62" s="150"/>
      <c r="G62" s="190"/>
      <c r="H62" s="150"/>
      <c r="I62" s="150"/>
      <c r="J62" s="198"/>
      <c r="K62" s="15"/>
      <c r="L62" s="15"/>
      <c r="M62" s="15"/>
      <c r="N62" s="15"/>
    </row>
    <row r="63" spans="1:14" s="5" customFormat="1" ht="100.5" x14ac:dyDescent="0.25">
      <c r="A63" s="77">
        <v>37</v>
      </c>
      <c r="B63" s="19" t="s">
        <v>101</v>
      </c>
      <c r="C63" s="163"/>
      <c r="D63" s="137"/>
      <c r="E63" s="163"/>
      <c r="F63" s="137"/>
      <c r="G63" s="163"/>
      <c r="H63" s="137"/>
      <c r="I63" s="147"/>
      <c r="J63" s="191"/>
      <c r="K63" s="8"/>
      <c r="L63" s="8"/>
      <c r="M63" s="8"/>
      <c r="N63" s="8"/>
    </row>
    <row r="64" spans="1:14" s="5" customFormat="1" ht="72" x14ac:dyDescent="0.25">
      <c r="A64" s="348">
        <v>38</v>
      </c>
      <c r="B64" s="19" t="s">
        <v>104</v>
      </c>
      <c r="C64" s="414"/>
      <c r="D64" s="402"/>
      <c r="E64" s="414"/>
      <c r="F64" s="402"/>
      <c r="G64" s="414"/>
      <c r="H64" s="402"/>
      <c r="I64" s="463"/>
      <c r="J64" s="191"/>
      <c r="K64" s="8"/>
      <c r="L64" s="8"/>
      <c r="M64" s="8"/>
      <c r="N64" s="8"/>
    </row>
    <row r="65" spans="1:14" s="14" customFormat="1" ht="72.75" thickBot="1" x14ac:dyDescent="0.3">
      <c r="A65" s="348">
        <v>39</v>
      </c>
      <c r="B65" s="18" t="s">
        <v>106</v>
      </c>
      <c r="C65" s="419"/>
      <c r="D65" s="442"/>
      <c r="E65" s="419"/>
      <c r="F65" s="442"/>
      <c r="G65" s="422"/>
      <c r="H65" s="405"/>
      <c r="I65" s="443">
        <f>CONCATENATE(IF(OR(D65=3,F65=3),7.5,),IF(AND(D65=2,F65=2),5,),IF(AND(D65=1,F65=1),2.5,),IF(AND(D65=0,F65=0),0,),IF(AND(D65=2,F65=1),5,),IF(AND(D65=2,F65=0),5,),IF(AND(D65=1,F65=2),5,),IF(AND(D65=1,F65=0),2.5,),IF(AND(D65=0,F65=2),5,),IF(AND(D65=0,F65=1),2.5,))+0</f>
        <v>0</v>
      </c>
      <c r="J65" s="195"/>
      <c r="K65" s="15"/>
      <c r="L65" s="15"/>
      <c r="M65" s="15"/>
      <c r="N65" s="15"/>
    </row>
    <row r="66" spans="1:14" s="5" customFormat="1" ht="87" thickBot="1" x14ac:dyDescent="0.3">
      <c r="A66" s="79">
        <v>40</v>
      </c>
      <c r="B66" s="21" t="s">
        <v>109</v>
      </c>
      <c r="C66" s="162"/>
      <c r="D66" s="145"/>
      <c r="E66" s="162"/>
      <c r="F66" s="145"/>
      <c r="G66" s="176"/>
      <c r="H66" s="142"/>
      <c r="I66" s="144">
        <f>CONCATENATE(IF(OR(D66=3,F66=3),7.5,),IF(AND(D66=2,F66=2),5,),IF(AND(D66=1,F66=1),2.5,),IF(AND(D66=0,F66=0),0,),IF(AND(D66=2,F66=1),5,),IF(AND(D66=2,F66=0),5,),IF(AND(D66=1,F66=2),5,),IF(AND(D66=1,F66=0),2.5,),IF(AND(D66=0,F66=2),5,),IF(AND(D66=0,F66=1),2.5,))+0</f>
        <v>0</v>
      </c>
      <c r="J66" s="193"/>
      <c r="K66" s="8"/>
      <c r="L66" s="8"/>
      <c r="M66" s="8"/>
      <c r="N66" s="8"/>
    </row>
    <row r="67" spans="1:14" s="14" customFormat="1" ht="23.25" x14ac:dyDescent="0.25">
      <c r="A67" s="66" t="s">
        <v>130</v>
      </c>
      <c r="B67" s="69" t="s">
        <v>136</v>
      </c>
      <c r="C67" s="189"/>
      <c r="D67" s="149"/>
      <c r="E67" s="189"/>
      <c r="F67" s="149"/>
      <c r="G67" s="189"/>
      <c r="H67" s="149"/>
      <c r="I67" s="149"/>
      <c r="J67" s="197"/>
      <c r="K67" s="15"/>
      <c r="L67" s="15"/>
      <c r="M67" s="15"/>
      <c r="N67" s="15"/>
    </row>
    <row r="68" spans="1:14" s="14" customFormat="1" ht="27" thickBot="1" x14ac:dyDescent="0.3">
      <c r="A68" s="67"/>
      <c r="B68" s="16" t="s">
        <v>135</v>
      </c>
      <c r="C68" s="190"/>
      <c r="D68" s="150"/>
      <c r="E68" s="190"/>
      <c r="F68" s="150"/>
      <c r="G68" s="190"/>
      <c r="H68" s="150"/>
      <c r="I68" s="150"/>
      <c r="J68" s="198"/>
      <c r="K68" s="15"/>
      <c r="L68" s="15"/>
      <c r="M68" s="15"/>
      <c r="N68" s="15"/>
    </row>
    <row r="69" spans="1:14" s="14" customFormat="1" ht="43.5" x14ac:dyDescent="0.25">
      <c r="A69" s="74">
        <v>41</v>
      </c>
      <c r="B69" s="19" t="s">
        <v>105</v>
      </c>
      <c r="C69" s="163"/>
      <c r="D69" s="137"/>
      <c r="E69" s="163"/>
      <c r="F69" s="137"/>
      <c r="G69" s="180"/>
      <c r="H69" s="137"/>
      <c r="I69" s="147"/>
      <c r="J69" s="191"/>
      <c r="K69" s="15"/>
      <c r="L69" s="15"/>
      <c r="M69" s="15"/>
      <c r="N69" s="15"/>
    </row>
    <row r="70" spans="1:14" s="14" customFormat="1" ht="57.75" x14ac:dyDescent="0.25">
      <c r="A70" s="75">
        <v>42</v>
      </c>
      <c r="B70" s="19" t="s">
        <v>102</v>
      </c>
      <c r="C70" s="163"/>
      <c r="D70" s="148"/>
      <c r="E70" s="163"/>
      <c r="F70" s="148"/>
      <c r="G70" s="180"/>
      <c r="H70" s="148"/>
      <c r="I70" s="147"/>
      <c r="J70" s="191"/>
      <c r="K70" s="15"/>
      <c r="L70" s="15"/>
      <c r="M70" s="15"/>
      <c r="N70" s="15"/>
    </row>
    <row r="71" spans="1:14" s="14" customFormat="1" ht="87" thickBot="1" x14ac:dyDescent="0.3">
      <c r="A71" s="75">
        <v>43</v>
      </c>
      <c r="B71" s="19" t="s">
        <v>103</v>
      </c>
      <c r="C71" s="163"/>
      <c r="D71" s="148"/>
      <c r="E71" s="163"/>
      <c r="F71" s="148"/>
      <c r="G71" s="180"/>
      <c r="H71" s="148"/>
      <c r="I71" s="138"/>
      <c r="J71" s="191"/>
      <c r="K71" s="15"/>
      <c r="L71" s="15"/>
      <c r="M71" s="15"/>
      <c r="N71" s="15"/>
    </row>
    <row r="72" spans="1:14" s="14" customFormat="1" ht="72.75" thickBot="1" x14ac:dyDescent="0.3">
      <c r="A72" s="75">
        <v>44</v>
      </c>
      <c r="B72" s="24" t="s">
        <v>107</v>
      </c>
      <c r="C72" s="169"/>
      <c r="D72" s="139"/>
      <c r="E72" s="169"/>
      <c r="F72" s="139"/>
      <c r="G72" s="183"/>
      <c r="H72" s="140"/>
      <c r="I72" s="144">
        <f>CONCATENATE(IF(OR(D72=3,F72=3),7.5,),IF(AND(D72=2,F72=2),5,),IF(AND(D72=1,F72=1),2.5,),IF(AND(D72=0,F72=0),0,),IF(AND(D72=2,F72=1),5,),IF(AND(D72=2,F72=0),5,),IF(AND(D72=1,F72=2),5,),IF(AND(D72=1,F72=0),2.5,),IF(AND(D72=0,F72=2),5,),IF(AND(D72=0,F72=1),2.5,))+0</f>
        <v>0</v>
      </c>
      <c r="J72" s="193"/>
      <c r="K72" s="15"/>
      <c r="L72" s="15"/>
      <c r="M72" s="15"/>
      <c r="N72" s="15"/>
    </row>
    <row r="73" spans="1:14" s="14" customFormat="1" ht="43.5" x14ac:dyDescent="0.25">
      <c r="A73" s="348">
        <v>45</v>
      </c>
      <c r="B73" s="469" t="s">
        <v>108</v>
      </c>
      <c r="C73" s="203"/>
      <c r="D73" s="404"/>
      <c r="E73" s="203"/>
      <c r="F73" s="404"/>
      <c r="G73" s="333"/>
      <c r="H73" s="405"/>
      <c r="I73" s="462">
        <f>CONCATENATE(IF(OR(D73=3,F73=3),7.5,),IF(AND(D73=2,F73=2),5,),IF(AND(D73=1,F73=1),2.5,),IF(AND(D73=0,F73=0),0,),IF(AND(D73=2,F73=1),5,),IF(AND(D73=2,F73=0),5,),IF(AND(D73=1,F73=2),5,),IF(AND(D73=1,F73=0),2.5,),IF(AND(D73=0,F73=2),5,),IF(AND(D73=0,F73=1),2.5,))+0</f>
        <v>0</v>
      </c>
      <c r="J73" s="195"/>
      <c r="K73" s="15"/>
      <c r="L73" s="15"/>
      <c r="M73" s="15"/>
      <c r="N73" s="15"/>
    </row>
    <row r="74" spans="1:14" s="5" customFormat="1" ht="27" thickBot="1" x14ac:dyDescent="0.3">
      <c r="A74" s="449"/>
      <c r="B74" s="450" t="s">
        <v>169</v>
      </c>
      <c r="C74" s="451"/>
      <c r="D74" s="452"/>
      <c r="E74" s="451"/>
      <c r="F74" s="452"/>
      <c r="G74" s="451"/>
      <c r="H74" s="452"/>
      <c r="I74" s="452"/>
      <c r="J74" s="453"/>
      <c r="K74" s="8"/>
      <c r="L74" s="8"/>
      <c r="M74" s="8"/>
      <c r="N74" s="8"/>
    </row>
    <row r="75" spans="1:14" s="5" customFormat="1" ht="24" thickBot="1" x14ac:dyDescent="0.3">
      <c r="A75" s="211" t="s">
        <v>130</v>
      </c>
      <c r="B75" s="210" t="s">
        <v>170</v>
      </c>
      <c r="C75" s="224"/>
      <c r="D75" s="217"/>
      <c r="E75" s="224"/>
      <c r="F75" s="217"/>
      <c r="G75" s="224"/>
      <c r="H75" s="217"/>
      <c r="I75" s="218"/>
      <c r="J75" s="226"/>
      <c r="K75" s="8"/>
      <c r="L75" s="8"/>
      <c r="M75" s="8"/>
      <c r="N75" s="8"/>
    </row>
    <row r="76" spans="1:14" s="5" customFormat="1" ht="87" thickBot="1" x14ac:dyDescent="0.3">
      <c r="A76" s="207">
        <v>46</v>
      </c>
      <c r="B76" s="209" t="s">
        <v>171</v>
      </c>
      <c r="C76" s="219"/>
      <c r="D76" s="212"/>
      <c r="E76" s="220"/>
      <c r="F76" s="212"/>
      <c r="G76" s="220"/>
      <c r="H76" s="212"/>
      <c r="I76" s="213"/>
      <c r="J76" s="225"/>
      <c r="K76" s="8"/>
      <c r="L76" s="8"/>
      <c r="M76" s="8"/>
      <c r="N76" s="8"/>
    </row>
    <row r="77" spans="1:14" s="5" customFormat="1" ht="72.75" thickBot="1" x14ac:dyDescent="0.3">
      <c r="A77" s="207">
        <v>47</v>
      </c>
      <c r="B77" s="208" t="s">
        <v>172</v>
      </c>
      <c r="C77" s="221"/>
      <c r="D77" s="214"/>
      <c r="E77" s="222"/>
      <c r="F77" s="214"/>
      <c r="G77" s="223"/>
      <c r="H77" s="215"/>
      <c r="I77" s="216">
        <v>0</v>
      </c>
      <c r="J77" s="227"/>
      <c r="K77" s="8"/>
      <c r="L77" s="8"/>
      <c r="M77" s="8"/>
      <c r="N77" s="8"/>
    </row>
    <row r="78" spans="1:14" s="5" customFormat="1" ht="57.75" x14ac:dyDescent="0.25">
      <c r="A78" s="391">
        <v>48</v>
      </c>
      <c r="B78" s="202" t="s">
        <v>173</v>
      </c>
      <c r="C78" s="464"/>
      <c r="D78" s="404"/>
      <c r="E78" s="203"/>
      <c r="F78" s="404"/>
      <c r="G78" s="422"/>
      <c r="H78" s="405"/>
      <c r="I78" s="460">
        <v>0</v>
      </c>
      <c r="J78" s="428"/>
      <c r="K78" s="8"/>
      <c r="L78" s="8"/>
      <c r="M78" s="8"/>
      <c r="N78" s="8"/>
    </row>
    <row r="79" spans="1:14" s="205" customFormat="1" ht="27" thickBot="1" x14ac:dyDescent="0.3">
      <c r="A79" s="449"/>
      <c r="B79" s="450" t="s">
        <v>174</v>
      </c>
      <c r="C79" s="451"/>
      <c r="D79" s="452"/>
      <c r="E79" s="451"/>
      <c r="F79" s="452"/>
      <c r="G79" s="451"/>
      <c r="H79" s="452"/>
      <c r="I79" s="452"/>
      <c r="J79" s="453"/>
      <c r="K79" s="206"/>
      <c r="L79" s="206"/>
      <c r="M79" s="206"/>
      <c r="N79" s="206"/>
    </row>
    <row r="80" spans="1:14" s="5" customFormat="1" ht="24" thickBot="1" x14ac:dyDescent="0.3">
      <c r="A80" s="238" t="s">
        <v>130</v>
      </c>
      <c r="B80" s="234" t="s">
        <v>175</v>
      </c>
      <c r="C80" s="261"/>
      <c r="D80" s="249"/>
      <c r="E80" s="261"/>
      <c r="F80" s="249"/>
      <c r="G80" s="261"/>
      <c r="H80" s="249"/>
      <c r="I80" s="250"/>
      <c r="J80" s="266"/>
      <c r="K80" s="8"/>
      <c r="L80" s="8"/>
      <c r="M80" s="8"/>
      <c r="N80" s="8"/>
    </row>
    <row r="81" spans="1:14" s="5" customFormat="1" ht="57.75" x14ac:dyDescent="0.25">
      <c r="A81" s="228">
        <v>49</v>
      </c>
      <c r="B81" s="232" t="s">
        <v>176</v>
      </c>
      <c r="C81" s="256"/>
      <c r="D81" s="241"/>
      <c r="E81" s="256"/>
      <c r="F81" s="241"/>
      <c r="G81" s="256"/>
      <c r="H81" s="241"/>
      <c r="I81" s="242"/>
      <c r="J81" s="264"/>
      <c r="K81" s="8"/>
      <c r="L81" s="8"/>
      <c r="M81" s="8"/>
      <c r="N81" s="8"/>
    </row>
    <row r="82" spans="1:14" s="5" customFormat="1" ht="44.25" thickBot="1" x14ac:dyDescent="0.3">
      <c r="A82" s="229">
        <v>50</v>
      </c>
      <c r="B82" s="232" t="s">
        <v>177</v>
      </c>
      <c r="C82" s="256"/>
      <c r="D82" s="243"/>
      <c r="E82" s="256"/>
      <c r="F82" s="243"/>
      <c r="G82" s="256"/>
      <c r="H82" s="243"/>
      <c r="I82" s="244"/>
      <c r="J82" s="264"/>
      <c r="K82" s="8"/>
      <c r="L82" s="8"/>
      <c r="M82" s="8"/>
      <c r="N82" s="8"/>
    </row>
    <row r="83" spans="1:14" s="5" customFormat="1" ht="101.25" thickBot="1" x14ac:dyDescent="0.3">
      <c r="A83" s="229">
        <v>51</v>
      </c>
      <c r="B83" s="231" t="s">
        <v>178</v>
      </c>
      <c r="C83" s="258"/>
      <c r="D83" s="245"/>
      <c r="E83" s="258"/>
      <c r="F83" s="245"/>
      <c r="G83" s="260"/>
      <c r="H83" s="246"/>
      <c r="I83" s="248">
        <v>0</v>
      </c>
      <c r="J83" s="267"/>
      <c r="K83" s="8"/>
      <c r="L83" s="8"/>
      <c r="M83" s="8"/>
      <c r="N83" s="8"/>
    </row>
    <row r="84" spans="1:14" s="5" customFormat="1" ht="44.25" thickBot="1" x14ac:dyDescent="0.3">
      <c r="A84" s="229">
        <v>52</v>
      </c>
      <c r="B84" s="233" t="s">
        <v>179</v>
      </c>
      <c r="C84" s="257"/>
      <c r="D84" s="251"/>
      <c r="E84" s="257"/>
      <c r="F84" s="251"/>
      <c r="G84" s="259"/>
      <c r="H84" s="247"/>
      <c r="I84" s="248">
        <v>0</v>
      </c>
      <c r="J84" s="265"/>
      <c r="K84" s="8"/>
      <c r="L84" s="8"/>
      <c r="M84" s="8"/>
      <c r="N84" s="8"/>
    </row>
    <row r="85" spans="1:14" s="5" customFormat="1" ht="23.25" x14ac:dyDescent="0.25">
      <c r="A85" s="239" t="s">
        <v>130</v>
      </c>
      <c r="B85" s="236" t="s">
        <v>180</v>
      </c>
      <c r="C85" s="262"/>
      <c r="D85" s="252"/>
      <c r="E85" s="262"/>
      <c r="F85" s="252"/>
      <c r="G85" s="262"/>
      <c r="H85" s="252"/>
      <c r="I85" s="253"/>
      <c r="J85" s="268"/>
      <c r="K85" s="8"/>
      <c r="L85" s="8"/>
      <c r="M85" s="8"/>
      <c r="N85" s="8"/>
    </row>
    <row r="86" spans="1:14" s="14" customFormat="1" ht="27" thickBot="1" x14ac:dyDescent="0.3">
      <c r="A86" s="240"/>
      <c r="B86" s="237" t="s">
        <v>181</v>
      </c>
      <c r="C86" s="263"/>
      <c r="D86" s="254"/>
      <c r="E86" s="263"/>
      <c r="F86" s="254"/>
      <c r="G86" s="263"/>
      <c r="H86" s="254"/>
      <c r="I86" s="255"/>
      <c r="J86" s="269"/>
      <c r="K86" s="15"/>
      <c r="L86" s="15"/>
      <c r="M86" s="15"/>
      <c r="N86" s="15"/>
    </row>
    <row r="87" spans="1:14" s="14" customFormat="1" ht="43.5" x14ac:dyDescent="0.25">
      <c r="A87" s="230">
        <v>53</v>
      </c>
      <c r="B87" s="232" t="s">
        <v>182</v>
      </c>
      <c r="C87" s="256"/>
      <c r="D87" s="241"/>
      <c r="E87" s="256"/>
      <c r="F87" s="241"/>
      <c r="G87" s="256"/>
      <c r="H87" s="241"/>
      <c r="I87" s="242"/>
      <c r="J87" s="264"/>
      <c r="K87" s="15"/>
      <c r="L87" s="15"/>
      <c r="M87" s="15"/>
      <c r="N87" s="15"/>
    </row>
    <row r="88" spans="1:14" s="5" customFormat="1" ht="72" x14ac:dyDescent="0.25">
      <c r="A88" s="228">
        <v>54</v>
      </c>
      <c r="B88" s="232" t="s">
        <v>183</v>
      </c>
      <c r="C88" s="256"/>
      <c r="D88" s="243"/>
      <c r="E88" s="256"/>
      <c r="F88" s="243"/>
      <c r="G88" s="256"/>
      <c r="H88" s="243"/>
      <c r="I88" s="242"/>
      <c r="J88" s="264"/>
      <c r="K88" s="8"/>
      <c r="L88" s="8"/>
      <c r="M88" s="8"/>
      <c r="N88" s="8"/>
    </row>
    <row r="89" spans="1:14" s="5" customFormat="1" ht="58.5" thickBot="1" x14ac:dyDescent="0.3">
      <c r="A89" s="228">
        <v>55</v>
      </c>
      <c r="B89" s="232" t="s">
        <v>184</v>
      </c>
      <c r="C89" s="256"/>
      <c r="D89" s="243"/>
      <c r="E89" s="256"/>
      <c r="F89" s="243"/>
      <c r="G89" s="256"/>
      <c r="H89" s="243"/>
      <c r="I89" s="244"/>
      <c r="J89" s="264"/>
      <c r="K89" s="8"/>
      <c r="L89" s="8"/>
      <c r="M89" s="8"/>
      <c r="N89" s="8"/>
    </row>
    <row r="90" spans="1:14" s="5" customFormat="1" ht="72.75" thickBot="1" x14ac:dyDescent="0.3">
      <c r="A90" s="228">
        <v>56</v>
      </c>
      <c r="B90" s="235" t="s">
        <v>185</v>
      </c>
      <c r="C90" s="258"/>
      <c r="D90" s="245"/>
      <c r="E90" s="258"/>
      <c r="F90" s="245"/>
      <c r="G90" s="260"/>
      <c r="H90" s="246"/>
      <c r="I90" s="248">
        <v>0</v>
      </c>
      <c r="J90" s="267"/>
      <c r="K90" s="8"/>
      <c r="L90" s="8"/>
      <c r="M90" s="8"/>
      <c r="N90" s="8"/>
    </row>
    <row r="91" spans="1:14" s="5" customFormat="1" ht="57.75" x14ac:dyDescent="0.25">
      <c r="A91" s="391">
        <v>57</v>
      </c>
      <c r="B91" s="202" t="s">
        <v>186</v>
      </c>
      <c r="C91" s="203"/>
      <c r="D91" s="404"/>
      <c r="E91" s="203"/>
      <c r="F91" s="404"/>
      <c r="G91" s="422"/>
      <c r="H91" s="405"/>
      <c r="I91" s="460">
        <v>0</v>
      </c>
      <c r="J91" s="428"/>
      <c r="K91" s="8"/>
      <c r="L91" s="8"/>
      <c r="M91" s="8"/>
      <c r="N91" s="8"/>
    </row>
    <row r="92" spans="1:14" s="5" customFormat="1" ht="27" thickBot="1" x14ac:dyDescent="0.3">
      <c r="A92" s="449"/>
      <c r="B92" s="450" t="s">
        <v>187</v>
      </c>
      <c r="C92" s="451"/>
      <c r="D92" s="452"/>
      <c r="E92" s="451"/>
      <c r="F92" s="452"/>
      <c r="G92" s="451"/>
      <c r="H92" s="452"/>
      <c r="I92" s="452"/>
      <c r="J92" s="453"/>
      <c r="K92" s="8"/>
      <c r="L92" s="8"/>
      <c r="M92" s="8"/>
      <c r="N92" s="8"/>
    </row>
    <row r="93" spans="1:14" s="5" customFormat="1" ht="24" thickBot="1" x14ac:dyDescent="0.3">
      <c r="A93" s="273" t="s">
        <v>130</v>
      </c>
      <c r="B93" s="271" t="s">
        <v>188</v>
      </c>
      <c r="C93" s="289"/>
      <c r="D93" s="284"/>
      <c r="E93" s="289"/>
      <c r="F93" s="284"/>
      <c r="G93" s="289"/>
      <c r="H93" s="284"/>
      <c r="I93" s="285"/>
      <c r="J93" s="291"/>
      <c r="K93" s="8"/>
      <c r="L93" s="8"/>
      <c r="M93" s="8"/>
      <c r="N93" s="8"/>
    </row>
    <row r="94" spans="1:14" s="5" customFormat="1" ht="57.75" x14ac:dyDescent="0.25">
      <c r="A94" s="456">
        <v>58</v>
      </c>
      <c r="B94" s="465" t="s">
        <v>189</v>
      </c>
      <c r="C94" s="458"/>
      <c r="D94" s="459"/>
      <c r="E94" s="458"/>
      <c r="F94" s="459"/>
      <c r="G94" s="458"/>
      <c r="H94" s="459"/>
      <c r="I94" s="466"/>
      <c r="J94" s="467"/>
      <c r="K94" s="8"/>
      <c r="L94" s="8"/>
      <c r="M94" s="8"/>
      <c r="N94" s="8"/>
    </row>
    <row r="95" spans="1:14" s="5" customFormat="1" ht="87" thickBot="1" x14ac:dyDescent="0.3">
      <c r="A95" s="348">
        <v>59</v>
      </c>
      <c r="B95" s="392" t="s">
        <v>190</v>
      </c>
      <c r="C95" s="419"/>
      <c r="D95" s="442"/>
      <c r="E95" s="419"/>
      <c r="F95" s="442"/>
      <c r="G95" s="422"/>
      <c r="H95" s="405"/>
      <c r="I95" s="454">
        <v>0</v>
      </c>
      <c r="J95" s="428"/>
      <c r="K95" s="8"/>
      <c r="L95" s="8"/>
      <c r="M95" s="8"/>
      <c r="N95" s="8"/>
    </row>
    <row r="96" spans="1:14" s="5" customFormat="1" ht="44.25" thickBot="1" x14ac:dyDescent="0.3">
      <c r="A96" s="276">
        <v>60</v>
      </c>
      <c r="B96" s="270" t="s">
        <v>191</v>
      </c>
      <c r="C96" s="287"/>
      <c r="D96" s="277"/>
      <c r="E96" s="287"/>
      <c r="F96" s="277"/>
      <c r="G96" s="288"/>
      <c r="H96" s="278"/>
      <c r="I96" s="279">
        <v>0</v>
      </c>
      <c r="J96" s="290"/>
      <c r="K96" s="8"/>
      <c r="L96" s="8"/>
      <c r="M96" s="8"/>
      <c r="N96" s="8"/>
    </row>
    <row r="97" spans="1:14" s="5" customFormat="1" ht="102" thickBot="1" x14ac:dyDescent="0.3">
      <c r="A97" s="275">
        <v>61</v>
      </c>
      <c r="B97" s="274" t="s">
        <v>192</v>
      </c>
      <c r="C97" s="286"/>
      <c r="D97" s="280"/>
      <c r="E97" s="288"/>
      <c r="F97" s="281"/>
      <c r="G97" s="288"/>
      <c r="H97" s="282"/>
      <c r="I97" s="283">
        <v>0</v>
      </c>
      <c r="J97" s="290"/>
      <c r="K97" s="8"/>
      <c r="L97" s="8"/>
      <c r="M97" s="8"/>
      <c r="N97" s="8"/>
    </row>
    <row r="98" spans="1:14" s="5" customFormat="1" ht="27" thickBot="1" x14ac:dyDescent="0.3">
      <c r="A98" s="272"/>
      <c r="B98" s="432" t="s">
        <v>193</v>
      </c>
      <c r="C98" s="433"/>
      <c r="D98" s="434"/>
      <c r="E98" s="433"/>
      <c r="F98" s="434"/>
      <c r="G98" s="433"/>
      <c r="H98" s="435"/>
      <c r="I98" s="435"/>
      <c r="J98" s="436"/>
      <c r="K98" s="8"/>
      <c r="L98" s="8"/>
      <c r="M98" s="8"/>
      <c r="N98" s="8"/>
    </row>
    <row r="99" spans="1:14" s="5" customFormat="1" ht="23.25" x14ac:dyDescent="0.25">
      <c r="A99" s="301" t="s">
        <v>130</v>
      </c>
      <c r="B99" s="299" t="s">
        <v>194</v>
      </c>
      <c r="C99" s="316"/>
      <c r="D99" s="308"/>
      <c r="E99" s="316"/>
      <c r="F99" s="308"/>
      <c r="G99" s="316"/>
      <c r="H99" s="308"/>
      <c r="I99" s="308"/>
      <c r="J99" s="197"/>
      <c r="K99" s="8"/>
      <c r="L99" s="8"/>
      <c r="M99" s="8"/>
      <c r="N99" s="8"/>
    </row>
    <row r="100" spans="1:14" s="5" customFormat="1" ht="24" thickBot="1" x14ac:dyDescent="0.3">
      <c r="A100" s="302"/>
      <c r="B100" s="300" t="s">
        <v>195</v>
      </c>
      <c r="C100" s="317"/>
      <c r="D100" s="309"/>
      <c r="E100" s="317"/>
      <c r="F100" s="309"/>
      <c r="G100" s="317"/>
      <c r="H100" s="309"/>
      <c r="I100" s="309"/>
      <c r="J100" s="198"/>
      <c r="K100" s="8"/>
      <c r="L100" s="8"/>
      <c r="M100" s="8"/>
      <c r="N100" s="8"/>
    </row>
    <row r="101" spans="1:14" s="5" customFormat="1" ht="43.5" x14ac:dyDescent="0.25">
      <c r="A101" s="295">
        <v>62</v>
      </c>
      <c r="B101" s="296" t="s">
        <v>196</v>
      </c>
      <c r="C101" s="310"/>
      <c r="D101" s="303"/>
      <c r="E101" s="310"/>
      <c r="F101" s="303"/>
      <c r="G101" s="314"/>
      <c r="H101" s="303"/>
      <c r="I101" s="401"/>
      <c r="J101" s="431"/>
      <c r="K101" s="8"/>
      <c r="L101" s="8"/>
      <c r="M101" s="8"/>
      <c r="N101" s="8"/>
    </row>
    <row r="102" spans="1:14" s="5" customFormat="1" ht="44.25" thickBot="1" x14ac:dyDescent="0.3">
      <c r="A102" s="294">
        <v>63</v>
      </c>
      <c r="B102" s="296" t="s">
        <v>197</v>
      </c>
      <c r="C102" s="310"/>
      <c r="D102" s="304"/>
      <c r="E102" s="310"/>
      <c r="F102" s="304"/>
      <c r="G102" s="314"/>
      <c r="H102" s="304"/>
      <c r="I102" s="358"/>
      <c r="J102" s="429"/>
      <c r="K102" s="8"/>
      <c r="L102" s="8"/>
      <c r="M102" s="8"/>
      <c r="N102" s="8"/>
    </row>
    <row r="103" spans="1:14" s="5" customFormat="1" ht="72.75" thickBot="1" x14ac:dyDescent="0.3">
      <c r="A103" s="294">
        <v>64</v>
      </c>
      <c r="B103" s="298" t="s">
        <v>198</v>
      </c>
      <c r="C103" s="312"/>
      <c r="D103" s="305"/>
      <c r="E103" s="312"/>
      <c r="F103" s="305"/>
      <c r="G103" s="313"/>
      <c r="H103" s="306"/>
      <c r="I103" s="407">
        <v>0</v>
      </c>
      <c r="J103" s="429"/>
      <c r="K103" s="8"/>
      <c r="L103" s="8"/>
      <c r="M103" s="8"/>
      <c r="N103" s="8"/>
    </row>
    <row r="104" spans="1:14" s="5" customFormat="1" ht="58.5" thickBot="1" x14ac:dyDescent="0.3">
      <c r="A104" s="294">
        <v>65</v>
      </c>
      <c r="B104" s="297" t="s">
        <v>199</v>
      </c>
      <c r="C104" s="311"/>
      <c r="D104" s="412"/>
      <c r="E104" s="311"/>
      <c r="F104" s="412"/>
      <c r="G104" s="315"/>
      <c r="H104" s="307"/>
      <c r="I104" s="152">
        <v>0</v>
      </c>
      <c r="J104" s="430"/>
      <c r="K104" s="8"/>
      <c r="L104" s="8"/>
      <c r="M104" s="8"/>
      <c r="N104" s="8"/>
    </row>
    <row r="105" spans="1:14" s="5" customFormat="1" ht="27" thickBot="1" x14ac:dyDescent="0.3">
      <c r="A105" s="272"/>
      <c r="B105" s="398" t="s">
        <v>200</v>
      </c>
      <c r="C105" s="424"/>
      <c r="D105" s="410"/>
      <c r="E105" s="424"/>
      <c r="F105" s="410"/>
      <c r="G105" s="424"/>
      <c r="H105" s="410"/>
      <c r="I105" s="410"/>
      <c r="J105" s="196"/>
      <c r="K105" s="8"/>
      <c r="L105" s="8"/>
      <c r="M105" s="8"/>
      <c r="N105" s="8"/>
    </row>
    <row r="106" spans="1:14" s="5" customFormat="1" ht="24" thickBot="1" x14ac:dyDescent="0.3">
      <c r="A106" s="324" t="s">
        <v>130</v>
      </c>
      <c r="B106" s="396" t="s">
        <v>201</v>
      </c>
      <c r="C106" s="423"/>
      <c r="D106" s="408"/>
      <c r="E106" s="423"/>
      <c r="F106" s="408"/>
      <c r="G106" s="423"/>
      <c r="H106" s="408"/>
      <c r="I106" s="408"/>
      <c r="J106" s="194"/>
      <c r="K106" s="8"/>
      <c r="L106" s="8"/>
      <c r="M106" s="8"/>
      <c r="N106" s="8"/>
    </row>
    <row r="107" spans="1:14" s="5" customFormat="1" ht="29.25" x14ac:dyDescent="0.25">
      <c r="A107" s="320">
        <v>66</v>
      </c>
      <c r="B107" s="321" t="s">
        <v>202</v>
      </c>
      <c r="C107" s="330"/>
      <c r="D107" s="326"/>
      <c r="E107" s="330"/>
      <c r="F107" s="326"/>
      <c r="G107" s="334"/>
      <c r="H107" s="326"/>
      <c r="I107" s="152"/>
      <c r="J107" s="431"/>
      <c r="K107" s="8"/>
      <c r="L107" s="8"/>
      <c r="M107" s="8"/>
      <c r="N107" s="8"/>
    </row>
    <row r="108" spans="1:14" s="5" customFormat="1" ht="72" x14ac:dyDescent="0.25">
      <c r="A108" s="320">
        <v>67</v>
      </c>
      <c r="B108" s="322" t="s">
        <v>203</v>
      </c>
      <c r="C108" s="329"/>
      <c r="D108" s="327"/>
      <c r="E108" s="329"/>
      <c r="F108" s="327"/>
      <c r="G108" s="332"/>
      <c r="H108" s="327"/>
      <c r="I108" s="401"/>
      <c r="J108" s="429"/>
      <c r="K108" s="8"/>
      <c r="L108" s="8"/>
      <c r="M108" s="8"/>
      <c r="N108" s="8"/>
    </row>
    <row r="109" spans="1:14" s="5" customFormat="1" ht="57.75" x14ac:dyDescent="0.25">
      <c r="A109" s="320">
        <v>68</v>
      </c>
      <c r="B109" s="322" t="s">
        <v>204</v>
      </c>
      <c r="C109" s="329"/>
      <c r="D109" s="327"/>
      <c r="E109" s="329"/>
      <c r="F109" s="327"/>
      <c r="G109" s="332"/>
      <c r="H109" s="327"/>
      <c r="I109" s="401"/>
      <c r="J109" s="429"/>
      <c r="K109" s="8"/>
      <c r="L109" s="8"/>
      <c r="M109" s="8"/>
      <c r="N109" s="8"/>
    </row>
    <row r="110" spans="1:14" s="5" customFormat="1" ht="43.5" x14ac:dyDescent="0.25">
      <c r="A110" s="320">
        <v>69</v>
      </c>
      <c r="B110" s="322" t="s">
        <v>205</v>
      </c>
      <c r="C110" s="329"/>
      <c r="D110" s="327"/>
      <c r="E110" s="329"/>
      <c r="F110" s="327"/>
      <c r="G110" s="332"/>
      <c r="H110" s="327"/>
      <c r="I110" s="401"/>
      <c r="J110" s="429"/>
      <c r="K110" s="8"/>
      <c r="L110" s="8"/>
      <c r="M110" s="8"/>
      <c r="N110" s="8"/>
    </row>
    <row r="111" spans="1:14" s="5" customFormat="1" ht="43.5" x14ac:dyDescent="0.25">
      <c r="A111" s="391">
        <v>70</v>
      </c>
      <c r="B111" s="394" t="s">
        <v>206</v>
      </c>
      <c r="C111" s="420"/>
      <c r="D111" s="402"/>
      <c r="E111" s="420"/>
      <c r="F111" s="402"/>
      <c r="G111" s="332"/>
      <c r="H111" s="402"/>
      <c r="I111" s="463"/>
      <c r="J111" s="429"/>
      <c r="K111" s="8"/>
      <c r="L111" s="8"/>
      <c r="M111" s="8"/>
      <c r="N111" s="8"/>
    </row>
    <row r="112" spans="1:14" s="292" customFormat="1" ht="72.75" thickBot="1" x14ac:dyDescent="0.3">
      <c r="A112" s="391">
        <v>71</v>
      </c>
      <c r="B112" s="392" t="s">
        <v>207</v>
      </c>
      <c r="C112" s="419"/>
      <c r="D112" s="442"/>
      <c r="E112" s="419"/>
      <c r="F112" s="442"/>
      <c r="G112" s="333"/>
      <c r="H112" s="405"/>
      <c r="I112" s="454">
        <v>0</v>
      </c>
      <c r="J112" s="429"/>
      <c r="K112" s="293"/>
      <c r="L112" s="293"/>
      <c r="M112" s="293"/>
      <c r="N112" s="293"/>
    </row>
    <row r="113" spans="1:14" s="292" customFormat="1" ht="58.5" thickBot="1" x14ac:dyDescent="0.3">
      <c r="A113" s="325">
        <v>72</v>
      </c>
      <c r="B113" s="323" t="s">
        <v>208</v>
      </c>
      <c r="C113" s="331"/>
      <c r="D113" s="412"/>
      <c r="E113" s="331"/>
      <c r="F113" s="412"/>
      <c r="G113" s="335"/>
      <c r="H113" s="328"/>
      <c r="I113" s="152">
        <v>0</v>
      </c>
      <c r="J113" s="430"/>
      <c r="K113" s="293"/>
      <c r="L113" s="293"/>
      <c r="M113" s="293"/>
      <c r="N113" s="293"/>
    </row>
    <row r="114" spans="1:14" s="318" customFormat="1" ht="27" thickBot="1" x14ac:dyDescent="0.3">
      <c r="A114" s="272"/>
      <c r="B114" s="398" t="s">
        <v>209</v>
      </c>
      <c r="C114" s="424"/>
      <c r="D114" s="410"/>
      <c r="E114" s="424"/>
      <c r="F114" s="410"/>
      <c r="G114" s="424"/>
      <c r="H114" s="410"/>
      <c r="I114" s="410"/>
      <c r="J114" s="196"/>
      <c r="K114" s="319"/>
      <c r="L114" s="319"/>
      <c r="M114" s="319"/>
      <c r="N114" s="319"/>
    </row>
    <row r="115" spans="1:14" s="5" customFormat="1" ht="24" thickBot="1" x14ac:dyDescent="0.3">
      <c r="A115" s="346" t="s">
        <v>130</v>
      </c>
      <c r="B115" s="343" t="s">
        <v>210</v>
      </c>
      <c r="C115" s="349"/>
      <c r="D115" s="349"/>
      <c r="E115" s="349"/>
      <c r="F115" s="349"/>
      <c r="G115" s="349"/>
      <c r="H115" s="349"/>
      <c r="I115" s="350"/>
      <c r="J115" s="351"/>
      <c r="K115" s="8"/>
      <c r="L115" s="8"/>
      <c r="M115" s="8"/>
      <c r="N115" s="8"/>
    </row>
    <row r="116" spans="1:14" s="5" customFormat="1" ht="57.75" x14ac:dyDescent="0.25">
      <c r="A116" s="338">
        <v>73</v>
      </c>
      <c r="B116" s="344" t="s">
        <v>211</v>
      </c>
      <c r="C116" s="367"/>
      <c r="D116" s="352"/>
      <c r="E116" s="371"/>
      <c r="F116" s="352"/>
      <c r="G116" s="371"/>
      <c r="H116" s="352"/>
      <c r="I116" s="353"/>
      <c r="J116" s="381"/>
      <c r="K116" s="8"/>
      <c r="L116" s="8"/>
      <c r="M116" s="8"/>
      <c r="N116" s="8"/>
    </row>
    <row r="117" spans="1:14" s="5" customFormat="1" ht="87" thickBot="1" x14ac:dyDescent="0.3">
      <c r="A117" s="336">
        <v>74</v>
      </c>
      <c r="B117" s="344" t="s">
        <v>212</v>
      </c>
      <c r="C117" s="367"/>
      <c r="D117" s="354"/>
      <c r="E117" s="371"/>
      <c r="F117" s="354"/>
      <c r="G117" s="371"/>
      <c r="H117" s="354"/>
      <c r="I117" s="355"/>
      <c r="J117" s="381"/>
      <c r="K117" s="8"/>
      <c r="L117" s="8"/>
      <c r="M117" s="8"/>
      <c r="N117" s="8"/>
    </row>
    <row r="118" spans="1:14" s="5" customFormat="1" ht="72.75" thickBot="1" x14ac:dyDescent="0.3">
      <c r="A118" s="336">
        <v>75</v>
      </c>
      <c r="B118" s="340" t="s">
        <v>213</v>
      </c>
      <c r="C118" s="368"/>
      <c r="D118" s="356"/>
      <c r="E118" s="374"/>
      <c r="F118" s="356"/>
      <c r="G118" s="378"/>
      <c r="H118" s="357"/>
      <c r="I118" s="358">
        <v>0</v>
      </c>
      <c r="J118" s="381"/>
      <c r="K118" s="8"/>
      <c r="L118" s="8"/>
      <c r="M118" s="8"/>
      <c r="N118" s="8"/>
    </row>
    <row r="119" spans="1:14" s="14" customFormat="1" ht="44.25" thickBot="1" x14ac:dyDescent="0.3">
      <c r="A119" s="337">
        <v>76</v>
      </c>
      <c r="B119" s="345" t="s">
        <v>214</v>
      </c>
      <c r="C119" s="369"/>
      <c r="D119" s="356"/>
      <c r="E119" s="375"/>
      <c r="F119" s="356"/>
      <c r="G119" s="379"/>
      <c r="H119" s="357"/>
      <c r="I119" s="358">
        <v>0</v>
      </c>
      <c r="J119" s="382"/>
      <c r="K119" s="15"/>
      <c r="L119" s="15"/>
      <c r="M119" s="15"/>
      <c r="N119" s="15"/>
    </row>
    <row r="120" spans="1:14" s="14" customFormat="1" ht="73.5" thickBot="1" x14ac:dyDescent="0.3">
      <c r="A120" s="336">
        <v>77</v>
      </c>
      <c r="B120" s="347" t="s">
        <v>215</v>
      </c>
      <c r="C120" s="370"/>
      <c r="D120" s="359"/>
      <c r="E120" s="376"/>
      <c r="F120" s="360"/>
      <c r="G120" s="376"/>
      <c r="H120" s="361"/>
      <c r="I120" s="362">
        <v>0</v>
      </c>
      <c r="J120" s="383"/>
      <c r="K120" s="15"/>
      <c r="L120" s="15"/>
      <c r="M120" s="15"/>
      <c r="N120" s="15"/>
    </row>
    <row r="121" spans="1:14" s="14" customFormat="1" ht="24" thickBot="1" x14ac:dyDescent="0.3">
      <c r="A121" s="346" t="s">
        <v>130</v>
      </c>
      <c r="B121" s="343" t="s">
        <v>216</v>
      </c>
      <c r="C121" s="380"/>
      <c r="D121" s="363"/>
      <c r="E121" s="380"/>
      <c r="F121" s="363"/>
      <c r="G121" s="380"/>
      <c r="H121" s="363"/>
      <c r="I121" s="364"/>
      <c r="J121" s="384"/>
      <c r="K121" s="15"/>
      <c r="L121" s="15"/>
      <c r="M121" s="15"/>
      <c r="N121" s="15"/>
    </row>
    <row r="122" spans="1:14" s="5" customFormat="1" ht="43.5" x14ac:dyDescent="0.25">
      <c r="A122" s="348">
        <v>78</v>
      </c>
      <c r="B122" s="341" t="s">
        <v>217</v>
      </c>
      <c r="C122" s="371"/>
      <c r="D122" s="352"/>
      <c r="E122" s="371"/>
      <c r="F122" s="352"/>
      <c r="G122" s="371"/>
      <c r="H122" s="352"/>
      <c r="I122" s="365"/>
      <c r="J122" s="385"/>
      <c r="K122" s="8"/>
      <c r="L122" s="8"/>
      <c r="M122" s="8"/>
      <c r="N122" s="8"/>
    </row>
    <row r="123" spans="1:14" s="5" customFormat="1" ht="57.75" x14ac:dyDescent="0.25">
      <c r="A123" s="348">
        <v>79</v>
      </c>
      <c r="B123" s="342" t="s">
        <v>218</v>
      </c>
      <c r="C123" s="373"/>
      <c r="D123" s="354"/>
      <c r="E123" s="373"/>
      <c r="F123" s="354"/>
      <c r="G123" s="373"/>
      <c r="H123" s="354"/>
      <c r="I123" s="365"/>
      <c r="J123" s="386"/>
      <c r="K123" s="8"/>
      <c r="L123" s="8"/>
      <c r="M123" s="8"/>
      <c r="N123" s="8"/>
    </row>
    <row r="124" spans="1:14" s="5" customFormat="1" ht="44.25" thickBot="1" x14ac:dyDescent="0.3">
      <c r="A124" s="348">
        <v>80</v>
      </c>
      <c r="B124" s="342" t="s">
        <v>219</v>
      </c>
      <c r="C124" s="373"/>
      <c r="D124" s="354"/>
      <c r="E124" s="373"/>
      <c r="F124" s="354"/>
      <c r="G124" s="373"/>
      <c r="H124" s="354"/>
      <c r="I124" s="355"/>
      <c r="J124" s="386"/>
      <c r="K124" s="8"/>
      <c r="L124" s="8"/>
      <c r="M124" s="8"/>
      <c r="N124" s="8"/>
    </row>
    <row r="125" spans="1:14" s="5" customFormat="1" ht="72.75" thickBot="1" x14ac:dyDescent="0.3">
      <c r="A125" s="336">
        <v>81</v>
      </c>
      <c r="B125" s="340" t="s">
        <v>220</v>
      </c>
      <c r="C125" s="372"/>
      <c r="D125" s="356"/>
      <c r="E125" s="372"/>
      <c r="F125" s="356"/>
      <c r="G125" s="377"/>
      <c r="H125" s="366"/>
      <c r="I125" s="358">
        <v>0</v>
      </c>
      <c r="J125" s="387"/>
      <c r="K125" s="8"/>
      <c r="L125" s="8"/>
      <c r="M125" s="8"/>
      <c r="N125" s="8"/>
    </row>
    <row r="126" spans="1:14" s="14" customFormat="1" ht="44.25" thickBot="1" x14ac:dyDescent="0.3">
      <c r="A126" s="339">
        <v>82</v>
      </c>
      <c r="B126" s="345" t="s">
        <v>221</v>
      </c>
      <c r="C126" s="369"/>
      <c r="D126" s="356"/>
      <c r="E126" s="375"/>
      <c r="F126" s="356"/>
      <c r="G126" s="379"/>
      <c r="H126" s="366"/>
      <c r="I126" s="358">
        <v>0</v>
      </c>
      <c r="J126" s="388"/>
      <c r="K126" s="15"/>
      <c r="L126" s="15"/>
      <c r="M126" s="15"/>
      <c r="N126" s="15"/>
    </row>
    <row r="127" spans="1:14" s="5" customFormat="1" ht="72.75" x14ac:dyDescent="0.25">
      <c r="A127" s="391">
        <v>83</v>
      </c>
      <c r="B127" s="71" t="s">
        <v>222</v>
      </c>
      <c r="C127" s="170"/>
      <c r="D127" s="402"/>
      <c r="E127" s="422"/>
      <c r="F127" s="468"/>
      <c r="G127" s="422"/>
      <c r="H127" s="366"/>
      <c r="I127" s="460">
        <v>0</v>
      </c>
      <c r="J127" s="387"/>
      <c r="K127" s="8"/>
      <c r="L127" s="8"/>
      <c r="M127" s="8"/>
      <c r="N127" s="8"/>
    </row>
    <row r="128" spans="1:14" s="14" customFormat="1" ht="27" thickBot="1" x14ac:dyDescent="0.3">
      <c r="A128" s="449"/>
      <c r="B128" s="450" t="s">
        <v>169</v>
      </c>
      <c r="C128" s="451"/>
      <c r="D128" s="452"/>
      <c r="E128" s="451"/>
      <c r="F128" s="452"/>
      <c r="G128" s="451"/>
      <c r="H128" s="452"/>
      <c r="I128" s="452"/>
      <c r="J128" s="453"/>
      <c r="K128" s="15"/>
      <c r="L128" s="15"/>
      <c r="M128" s="15"/>
      <c r="N128" s="15"/>
    </row>
    <row r="129" spans="1:14" s="5" customFormat="1" ht="24" thickBot="1" x14ac:dyDescent="0.3">
      <c r="A129" s="399" t="s">
        <v>130</v>
      </c>
      <c r="B129" s="396" t="s">
        <v>223</v>
      </c>
      <c r="C129" s="423"/>
      <c r="D129" s="408"/>
      <c r="E129" s="423"/>
      <c r="F129" s="408"/>
      <c r="G129" s="423"/>
      <c r="H129" s="408"/>
      <c r="I129" s="409"/>
      <c r="J129" s="427"/>
      <c r="K129" s="8"/>
      <c r="L129" s="8"/>
      <c r="M129" s="8"/>
      <c r="N129" s="8"/>
    </row>
    <row r="130" spans="1:14" s="5" customFormat="1" ht="72" x14ac:dyDescent="0.25">
      <c r="A130" s="391">
        <v>84</v>
      </c>
      <c r="B130" s="393" t="s">
        <v>224</v>
      </c>
      <c r="C130" s="413"/>
      <c r="D130" s="400"/>
      <c r="E130" s="414"/>
      <c r="F130" s="400"/>
      <c r="G130" s="414"/>
      <c r="H130" s="400"/>
      <c r="I130" s="401"/>
      <c r="J130" s="425"/>
      <c r="K130" s="8"/>
      <c r="L130" s="8"/>
      <c r="M130" s="8"/>
      <c r="N130" s="8"/>
    </row>
    <row r="131" spans="1:14" s="5" customFormat="1" ht="58.5" thickBot="1" x14ac:dyDescent="0.3">
      <c r="A131" s="391">
        <v>85</v>
      </c>
      <c r="B131" s="394" t="s">
        <v>225</v>
      </c>
      <c r="C131" s="416"/>
      <c r="D131" s="402"/>
      <c r="E131" s="420"/>
      <c r="F131" s="402"/>
      <c r="G131" s="420"/>
      <c r="H131" s="402"/>
      <c r="I131" s="403"/>
      <c r="J131" s="428"/>
      <c r="K131" s="8"/>
      <c r="L131" s="8"/>
      <c r="M131" s="8"/>
      <c r="N131" s="8"/>
    </row>
    <row r="132" spans="1:14" s="5" customFormat="1" ht="144" thickBot="1" x14ac:dyDescent="0.3">
      <c r="A132" s="391">
        <v>86</v>
      </c>
      <c r="B132" s="392" t="s">
        <v>226</v>
      </c>
      <c r="C132" s="417"/>
      <c r="D132" s="404"/>
      <c r="E132" s="419"/>
      <c r="F132" s="404"/>
      <c r="G132" s="422"/>
      <c r="H132" s="405"/>
      <c r="I132" s="407">
        <v>0</v>
      </c>
      <c r="J132" s="428"/>
      <c r="K132" s="8"/>
      <c r="L132" s="8"/>
      <c r="M132" s="8"/>
      <c r="N132" s="8"/>
    </row>
    <row r="133" spans="1:14" s="5" customFormat="1" ht="44.25" thickBot="1" x14ac:dyDescent="0.3">
      <c r="A133" s="391">
        <v>87</v>
      </c>
      <c r="B133" s="395" t="s">
        <v>227</v>
      </c>
      <c r="C133" s="418"/>
      <c r="D133" s="412"/>
      <c r="E133" s="415"/>
      <c r="F133" s="412"/>
      <c r="G133" s="421"/>
      <c r="H133" s="406"/>
      <c r="I133" s="407">
        <v>0</v>
      </c>
      <c r="J133" s="426"/>
      <c r="K133" s="8"/>
      <c r="L133" s="8"/>
      <c r="M133" s="8"/>
      <c r="N133" s="8"/>
    </row>
    <row r="134" spans="1:14" s="14" customFormat="1" ht="27" thickBot="1" x14ac:dyDescent="0.3">
      <c r="A134" s="397"/>
      <c r="B134" s="398" t="s">
        <v>228</v>
      </c>
      <c r="C134" s="424"/>
      <c r="D134" s="410"/>
      <c r="E134" s="424"/>
      <c r="F134" s="410"/>
      <c r="G134" s="424"/>
      <c r="H134" s="411"/>
      <c r="I134" s="411"/>
      <c r="J134" s="196"/>
      <c r="K134" s="15"/>
      <c r="L134" s="15"/>
      <c r="M134" s="15"/>
      <c r="N134" s="15"/>
    </row>
    <row r="135" spans="1:14" s="5" customFormat="1" ht="23.25" x14ac:dyDescent="0.25">
      <c r="A135" s="66" t="s">
        <v>130</v>
      </c>
      <c r="B135" s="69" t="s">
        <v>134</v>
      </c>
      <c r="C135" s="189"/>
      <c r="D135" s="149"/>
      <c r="E135" s="189"/>
      <c r="F135" s="149"/>
      <c r="G135" s="189"/>
      <c r="H135" s="149"/>
      <c r="I135" s="149"/>
      <c r="J135" s="197"/>
      <c r="K135" s="8"/>
      <c r="L135" s="8"/>
      <c r="M135" s="8"/>
      <c r="N135" s="8"/>
    </row>
    <row r="136" spans="1:14" s="5" customFormat="1" ht="27" thickBot="1" x14ac:dyDescent="0.3">
      <c r="A136" s="67"/>
      <c r="B136" s="16" t="s">
        <v>133</v>
      </c>
      <c r="C136" s="190"/>
      <c r="D136" s="150"/>
      <c r="E136" s="190"/>
      <c r="F136" s="150"/>
      <c r="G136" s="190"/>
      <c r="H136" s="150"/>
      <c r="I136" s="150"/>
      <c r="J136" s="198"/>
      <c r="K136" s="8"/>
      <c r="L136" s="8"/>
      <c r="M136" s="8"/>
      <c r="N136" s="8"/>
    </row>
    <row r="137" spans="1:14" s="5" customFormat="1" ht="72.75" thickBot="1" x14ac:dyDescent="0.3">
      <c r="A137" s="74">
        <v>88</v>
      </c>
      <c r="B137" s="19" t="s">
        <v>53</v>
      </c>
      <c r="C137" s="163"/>
      <c r="D137" s="137"/>
      <c r="E137" s="163"/>
      <c r="F137" s="137"/>
      <c r="G137" s="180"/>
      <c r="H137" s="137"/>
      <c r="I137" s="138"/>
      <c r="J137" s="191"/>
      <c r="K137" s="8"/>
      <c r="L137" s="8"/>
      <c r="M137" s="8"/>
      <c r="N137" s="8"/>
    </row>
    <row r="138" spans="1:14" s="5" customFormat="1" ht="102" thickBot="1" x14ac:dyDescent="0.3">
      <c r="A138" s="75">
        <v>89</v>
      </c>
      <c r="B138" s="26" t="s">
        <v>54</v>
      </c>
      <c r="C138" s="171"/>
      <c r="D138" s="139"/>
      <c r="E138" s="171"/>
      <c r="F138" s="139"/>
      <c r="G138" s="185"/>
      <c r="H138" s="140"/>
      <c r="I138" s="141">
        <f>CONCATENATE(IF(OR(D138=3,F138=3),5,),IF(AND(D138=2,F138=2),3.33,),IF(AND(D138=1,F138=1),1.67,),IF(AND(D138=0,F138=0),0,),IF(AND(D138=2,F138=1),3.33,),IF(AND(D138=2,F138=0),3.33,),IF(AND(D138=1,F138=2),3.33,),IF(AND(D138=1,F138=0),1.67,),IF(AND(D138=0,F138=2),3.33,),IF(AND(D138=0,F138=1),1.67,))+0</f>
        <v>0</v>
      </c>
      <c r="J138" s="195"/>
      <c r="K138" s="8"/>
      <c r="L138" s="8"/>
      <c r="M138" s="8"/>
      <c r="N138" s="8"/>
    </row>
    <row r="139" spans="1:14" s="5" customFormat="1" ht="73.5" thickBot="1" x14ac:dyDescent="0.3">
      <c r="A139" s="75">
        <v>90</v>
      </c>
      <c r="B139" s="21" t="s">
        <v>55</v>
      </c>
      <c r="C139" s="162"/>
      <c r="D139" s="139"/>
      <c r="E139" s="162"/>
      <c r="F139" s="139"/>
      <c r="G139" s="183"/>
      <c r="H139" s="140"/>
      <c r="I139" s="141">
        <f>CONCATENATE(IF(OR(D139=3,F139=3),5,),IF(AND(D139=2,F139=2),3.33,),IF(AND(D139=1,F139=1),1.67,),IF(AND(D139=0,F139=0),0,),IF(AND(D139=2,F139=1),3.33,),IF(AND(D139=2,F139=0),3.33,),IF(AND(D139=1,F139=2),3.33,),IF(AND(D139=1,F139=0),1.67,),IF(AND(D139=0,F139=2),3.33,),IF(AND(D139=0,F139=1),1.67,))+0</f>
        <v>0</v>
      </c>
      <c r="J139" s="193"/>
      <c r="K139" s="8"/>
      <c r="L139" s="8"/>
      <c r="M139" s="8"/>
      <c r="N139" s="8"/>
    </row>
    <row r="140" spans="1:14" s="5" customFormat="1" ht="101.25" x14ac:dyDescent="0.25">
      <c r="A140" s="391">
        <v>91</v>
      </c>
      <c r="B140" s="469" t="s">
        <v>59</v>
      </c>
      <c r="C140" s="203"/>
      <c r="D140" s="404"/>
      <c r="E140" s="203"/>
      <c r="F140" s="404"/>
      <c r="G140" s="333"/>
      <c r="H140" s="405"/>
      <c r="I140" s="460">
        <f>CONCATENATE(IF(OR(D140=3,F140=3),5,),IF(AND(D140=2,F140=2),3.33,),IF(AND(D140=1,F140=1),1.67,),IF(AND(D140=0,F140=0),0,),IF(AND(D140=2,F140=1),3.33,),IF(AND(D140=2,F140=0),3.33,),IF(AND(D140=1,F140=2),3.33,),IF(AND(D140=1,F140=0),1.67,),IF(AND(D140=0,F140=2),3.33,),IF(AND(D140=0,F140=1),1.67,))+0</f>
        <v>0</v>
      </c>
      <c r="J140" s="195"/>
      <c r="K140" s="8"/>
      <c r="L140" s="8"/>
      <c r="M140" s="8"/>
      <c r="N140" s="8"/>
    </row>
    <row r="141" spans="1:14" s="389" customFormat="1" ht="27" thickBot="1" x14ac:dyDescent="0.3">
      <c r="A141" s="449"/>
      <c r="B141" s="450" t="s">
        <v>229</v>
      </c>
      <c r="C141" s="451"/>
      <c r="D141" s="452"/>
      <c r="E141" s="451"/>
      <c r="F141" s="452"/>
      <c r="G141" s="451"/>
      <c r="H141" s="452"/>
      <c r="I141" s="452"/>
      <c r="J141" s="453"/>
      <c r="K141" s="390"/>
      <c r="L141" s="390"/>
      <c r="M141" s="390"/>
      <c r="N141" s="390"/>
    </row>
    <row r="142" spans="1:14" s="5" customFormat="1" ht="24" thickBot="1" x14ac:dyDescent="0.3">
      <c r="A142" s="68" t="s">
        <v>130</v>
      </c>
      <c r="B142" s="12" t="s">
        <v>56</v>
      </c>
      <c r="C142" s="187"/>
      <c r="D142" s="143"/>
      <c r="E142" s="187"/>
      <c r="F142" s="143"/>
      <c r="G142" s="187"/>
      <c r="H142" s="143"/>
      <c r="I142" s="143"/>
      <c r="J142" s="194"/>
      <c r="K142" s="8"/>
      <c r="L142" s="8"/>
      <c r="M142" s="8"/>
      <c r="N142" s="8"/>
    </row>
    <row r="143" spans="1:14" s="5" customFormat="1" ht="44.25" thickBot="1" x14ac:dyDescent="0.3">
      <c r="A143" s="74">
        <v>92</v>
      </c>
      <c r="B143" s="19" t="s">
        <v>57</v>
      </c>
      <c r="C143" s="163"/>
      <c r="D143" s="137"/>
      <c r="E143" s="163"/>
      <c r="F143" s="137"/>
      <c r="G143" s="163"/>
      <c r="H143" s="137"/>
      <c r="I143" s="138"/>
      <c r="J143" s="191"/>
      <c r="K143" s="8"/>
      <c r="L143" s="8"/>
      <c r="M143" s="8"/>
      <c r="N143" s="8"/>
    </row>
    <row r="144" spans="1:14" s="5" customFormat="1" ht="101.25" thickBot="1" x14ac:dyDescent="0.3">
      <c r="A144" s="75">
        <v>93</v>
      </c>
      <c r="B144" s="24" t="s">
        <v>58</v>
      </c>
      <c r="C144" s="169"/>
      <c r="D144" s="145"/>
      <c r="E144" s="169"/>
      <c r="F144" s="145"/>
      <c r="G144" s="176"/>
      <c r="H144" s="142"/>
      <c r="I144" s="152">
        <f>CONCATENATE(IF(OR(D144=3,F144=3),15,),IF(AND(D144=2,F144=2),10,),IF(AND(D144=1,F144=1),5,),IF(AND(D144=0,F144=0),0,),IF(AND(D144=2,F144=1),10,),IF(AND(D144=2,F144=0),10,),IF(AND(D144=1,F144=2),10,),IF(AND(D144=1,F144=0),5,),IF(AND(D144=0,F144=2),10,),IF(AND(D144=0,F144=1),5,))+0</f>
        <v>0</v>
      </c>
      <c r="J144" s="193"/>
      <c r="K144" s="8"/>
      <c r="L144" s="8"/>
      <c r="M144" s="8"/>
      <c r="N144" s="8"/>
    </row>
    <row r="145" spans="1:14" s="5" customFormat="1" ht="23.25" x14ac:dyDescent="0.25">
      <c r="A145" s="66" t="s">
        <v>130</v>
      </c>
      <c r="B145" s="69" t="s">
        <v>132</v>
      </c>
      <c r="C145" s="189"/>
      <c r="D145" s="149"/>
      <c r="E145" s="189"/>
      <c r="F145" s="149"/>
      <c r="G145" s="189"/>
      <c r="H145" s="149"/>
      <c r="I145" s="149"/>
      <c r="J145" s="197"/>
      <c r="K145" s="8"/>
      <c r="L145" s="8"/>
      <c r="M145" s="8"/>
      <c r="N145" s="8"/>
    </row>
    <row r="146" spans="1:14" s="5" customFormat="1" ht="27" thickBot="1" x14ac:dyDescent="0.3">
      <c r="A146" s="67"/>
      <c r="B146" s="16" t="s">
        <v>131</v>
      </c>
      <c r="C146" s="190"/>
      <c r="D146" s="150"/>
      <c r="E146" s="190"/>
      <c r="F146" s="150"/>
      <c r="G146" s="190"/>
      <c r="H146" s="150"/>
      <c r="I146" s="150"/>
      <c r="J146" s="198"/>
      <c r="K146" s="8"/>
      <c r="L146" s="8"/>
      <c r="M146" s="8"/>
      <c r="N146" s="8"/>
    </row>
    <row r="147" spans="1:14" s="5" customFormat="1" ht="43.5" x14ac:dyDescent="0.25">
      <c r="A147" s="74">
        <v>94</v>
      </c>
      <c r="B147" s="19" t="s">
        <v>61</v>
      </c>
      <c r="C147" s="163"/>
      <c r="D147" s="137"/>
      <c r="E147" s="163"/>
      <c r="F147" s="137"/>
      <c r="G147" s="163"/>
      <c r="H147" s="137"/>
      <c r="I147" s="147"/>
      <c r="J147" s="191"/>
      <c r="K147" s="8"/>
      <c r="L147" s="8"/>
      <c r="M147" s="8"/>
      <c r="N147" s="8"/>
    </row>
    <row r="148" spans="1:14" s="5" customFormat="1" ht="43.5" x14ac:dyDescent="0.25">
      <c r="A148" s="75">
        <v>95</v>
      </c>
      <c r="B148" s="23" t="s">
        <v>62</v>
      </c>
      <c r="C148" s="172"/>
      <c r="D148" s="148"/>
      <c r="E148" s="172"/>
      <c r="F148" s="148"/>
      <c r="G148" s="172"/>
      <c r="H148" s="148"/>
      <c r="I148" s="147"/>
      <c r="J148" s="195"/>
      <c r="K148" s="8"/>
      <c r="L148" s="8"/>
      <c r="M148" s="8"/>
      <c r="N148" s="8"/>
    </row>
    <row r="149" spans="1:14" s="5" customFormat="1" ht="72.75" thickBot="1" x14ac:dyDescent="0.3">
      <c r="A149" s="75">
        <v>96</v>
      </c>
      <c r="B149" s="23" t="s">
        <v>66</v>
      </c>
      <c r="C149" s="172"/>
      <c r="D149" s="148"/>
      <c r="E149" s="172"/>
      <c r="F149" s="148"/>
      <c r="G149" s="172"/>
      <c r="H149" s="148"/>
      <c r="I149" s="138"/>
      <c r="J149" s="195"/>
      <c r="K149" s="8"/>
      <c r="L149" s="8"/>
      <c r="M149" s="8"/>
      <c r="N149" s="8"/>
    </row>
    <row r="150" spans="1:14" s="5" customFormat="1" ht="87" thickBot="1" x14ac:dyDescent="0.3">
      <c r="A150" s="75">
        <v>95</v>
      </c>
      <c r="B150" s="24" t="s">
        <v>67</v>
      </c>
      <c r="C150" s="169"/>
      <c r="D150" s="145"/>
      <c r="E150" s="169"/>
      <c r="F150" s="145"/>
      <c r="G150" s="176"/>
      <c r="H150" s="142"/>
      <c r="I150" s="152">
        <f>CONCATENATE(IF(OR(D150=3,F150=3),15,),IF(AND(D150=2,F150=2),10,),IF(AND(D150=1,F150=1),5,),IF(AND(D150=0,F150=0),0,),IF(AND(D150=2,F150=1),10,),IF(AND(D150=2,F150=0),10,),IF(AND(D150=1,F150=2),10,),IF(AND(D150=1,F150=0),5,),IF(AND(D150=0,F150=2),10,),IF(AND(D150=0,F150=1),5,))+0</f>
        <v>0</v>
      </c>
      <c r="J150" s="193"/>
      <c r="K150" s="8"/>
      <c r="L150" s="8"/>
      <c r="M150" s="8"/>
      <c r="N150" s="8"/>
    </row>
    <row r="151" spans="1:14" s="5" customFormat="1" ht="24" thickBot="1" x14ac:dyDescent="0.3">
      <c r="A151" s="65" t="s">
        <v>130</v>
      </c>
      <c r="B151" s="12" t="s">
        <v>60</v>
      </c>
      <c r="C151" s="187"/>
      <c r="D151" s="143"/>
      <c r="E151" s="187"/>
      <c r="F151" s="143"/>
      <c r="G151" s="187"/>
      <c r="H151" s="143"/>
      <c r="I151" s="143"/>
      <c r="J151" s="194"/>
      <c r="K151" s="8"/>
      <c r="L151" s="8"/>
      <c r="M151" s="8"/>
      <c r="N151" s="8"/>
    </row>
    <row r="152" spans="1:14" s="5" customFormat="1" ht="43.5" x14ac:dyDescent="0.25">
      <c r="A152" s="75">
        <v>97</v>
      </c>
      <c r="B152" s="19" t="s">
        <v>63</v>
      </c>
      <c r="C152" s="163"/>
      <c r="D152" s="137"/>
      <c r="E152" s="163"/>
      <c r="F152" s="137"/>
      <c r="G152" s="163"/>
      <c r="H152" s="137"/>
      <c r="I152" s="147"/>
      <c r="J152" s="191"/>
      <c r="K152" s="8"/>
      <c r="L152" s="8"/>
      <c r="M152" s="8"/>
      <c r="N152" s="8"/>
    </row>
    <row r="153" spans="1:14" s="5" customFormat="1" ht="29.25" x14ac:dyDescent="0.25">
      <c r="A153" s="75">
        <v>98</v>
      </c>
      <c r="B153" s="23" t="s">
        <v>64</v>
      </c>
      <c r="C153" s="172"/>
      <c r="D153" s="148"/>
      <c r="E153" s="172"/>
      <c r="F153" s="148"/>
      <c r="G153" s="172"/>
      <c r="H153" s="148"/>
      <c r="I153" s="147"/>
      <c r="J153" s="195"/>
      <c r="K153" s="8"/>
      <c r="L153" s="8"/>
      <c r="M153" s="8"/>
      <c r="N153" s="8"/>
    </row>
    <row r="154" spans="1:14" s="5" customFormat="1" ht="58.5" thickBot="1" x14ac:dyDescent="0.3">
      <c r="A154" s="75">
        <v>99</v>
      </c>
      <c r="B154" s="23" t="s">
        <v>65</v>
      </c>
      <c r="C154" s="172"/>
      <c r="D154" s="148"/>
      <c r="E154" s="172"/>
      <c r="F154" s="148"/>
      <c r="G154" s="172"/>
      <c r="H154" s="148"/>
      <c r="I154" s="138"/>
      <c r="J154" s="195"/>
      <c r="K154" s="8"/>
      <c r="L154" s="8"/>
      <c r="M154" s="8"/>
      <c r="N154" s="8"/>
    </row>
    <row r="155" spans="1:14" s="5" customFormat="1" ht="87" thickBot="1" x14ac:dyDescent="0.3">
      <c r="A155" s="80">
        <v>100</v>
      </c>
      <c r="B155" s="81" t="s">
        <v>68</v>
      </c>
      <c r="C155" s="175"/>
      <c r="D155" s="154"/>
      <c r="E155" s="175"/>
      <c r="F155" s="154"/>
      <c r="G155" s="186"/>
      <c r="H155" s="140"/>
      <c r="I155" s="141">
        <f>CONCATENATE(IF(OR(D155=3,F155=3),15,),IF(AND(D155=2,F155=2),10,),IF(AND(D155=1,F155=1),5,),IF(AND(D155=0,F155=0),0,),IF(AND(D155=2,F155=1),10,),IF(AND(D155=2,F155=0),10,),IF(AND(D155=1,F155=2),10,),IF(AND(D155=1,F155=0),5,),IF(AND(D155=0,F155=2),10,),IF(AND(D155=0,F155=1),5,))+0</f>
        <v>0</v>
      </c>
      <c r="J155" s="199"/>
      <c r="K155" s="8"/>
      <c r="L155" s="8"/>
      <c r="M155" s="8"/>
      <c r="N155" s="8"/>
    </row>
    <row r="156" spans="1:14" ht="20.100000000000001" customHeight="1" x14ac:dyDescent="0.25">
      <c r="A156" s="125"/>
      <c r="B156" s="126"/>
      <c r="C156" s="127"/>
      <c r="D156" s="127"/>
      <c r="E156" s="127"/>
      <c r="F156" s="127"/>
      <c r="G156" s="127"/>
      <c r="H156" s="127"/>
      <c r="I156" s="155">
        <f>SUM(I17:I155)</f>
        <v>0</v>
      </c>
      <c r="J156" s="128" t="s">
        <v>148</v>
      </c>
    </row>
    <row r="157" spans="1:14" ht="20.100000000000001" customHeight="1" thickBot="1" x14ac:dyDescent="0.3">
      <c r="A157" s="125"/>
      <c r="B157" s="126"/>
      <c r="C157" s="127"/>
      <c r="D157" s="127"/>
      <c r="E157" s="127"/>
      <c r="F157" s="127"/>
      <c r="G157" s="127"/>
      <c r="H157" s="127"/>
      <c r="I157" s="156">
        <f>I156/750</f>
        <v>0</v>
      </c>
      <c r="J157" s="129"/>
    </row>
    <row r="158" spans="1:14" ht="33.75" customHeight="1" x14ac:dyDescent="0.25">
      <c r="A158" s="470"/>
      <c r="B158" s="508" t="s">
        <v>37</v>
      </c>
      <c r="C158" s="508"/>
      <c r="D158" s="508"/>
      <c r="E158" s="508"/>
      <c r="F158" s="508"/>
      <c r="G158" s="508"/>
      <c r="H158" s="508"/>
      <c r="I158" s="508"/>
      <c r="J158" s="509"/>
    </row>
  </sheetData>
  <sheetProtection selectLockedCells="1"/>
  <mergeCells count="7">
    <mergeCell ref="B2:J2"/>
    <mergeCell ref="B3:J3"/>
    <mergeCell ref="B158:J158"/>
    <mergeCell ref="B1:J1"/>
    <mergeCell ref="B4:J4"/>
    <mergeCell ref="B6:J6"/>
    <mergeCell ref="B5:J5"/>
  </mergeCells>
  <dataValidations count="1">
    <dataValidation type="list" allowBlank="1" showInputMessage="1" showErrorMessage="1" sqref="I101 I50 H45:I47 I147:I148 F86:F87 F46 H103:I104 F29 H84:I87 H23:I24 F119:F120 H39:I40 I43 F20 H52:I53 H57:I59 I81:I82 H72:I73 H125:I127 I152:I153 H132:I133 H27:I29 I107:I108 H18:I20 H77:I78 F126 H150:I150 H65:I66 H11:I14 H93:I94 F59 H35:I36 H144:I144 I69:I70 H117:I120 H97:I97 H155:I155 H110:I113 F13:F14 I63 H138:I140">
      <formula1>check</formula1>
    </dataValidation>
  </dataValidations>
  <printOptions horizontalCentered="1" verticalCentered="1"/>
  <pageMargins left="0.2" right="0.2" top="0.25" bottom="0.25" header="0.3" footer="0.3"/>
  <pageSetup scale="62" fitToHeight="0" orientation="landscape" r:id="rId1"/>
  <rowBreaks count="9" manualBreakCount="9">
    <brk id="6" max="16383" man="1"/>
    <brk id="24" max="16383" man="1"/>
    <brk id="40" max="16383" man="1"/>
    <brk id="56" max="9" man="1"/>
    <brk id="73" max="16383" man="1"/>
    <brk id="91" max="16383" man="1"/>
    <brk id="111" max="16383" man="1"/>
    <brk id="127" max="16383" man="1"/>
    <brk id="140"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Sheet1!$F$1:$F$2</xm:f>
          </x14:formula1>
          <xm:sqref>D152:D154 F152:F154 H152:H154 D147:D149 F147:F149 H147:H149 H143 F143 D143 H137 F137 D137 H131 F131 D131 H124 F124 D124 H116 F116 D116 H107:H109 F107:F109 D107:D109 H101:H102 F101:F102 D101:D102 H96 F96 D96 F91 D91 D69:D71 H81:H83 F81:F83 D81:D83 H76 F76 D76 H33:H34 F33:F34 D33:D34 H56 F56 D56 H50:H51 F50:F51 D50:D51 H43:H44 F43:F44 D43:D44 H17 F17 D17 H26 F26 D26 H22 F22 D22 H38 F38 D38 H63:H64 F63:F64 D63:D64 H69:H71 F69:F71 H91</xm:sqref>
        </x14:dataValidation>
        <x14:dataValidation type="list" allowBlank="1" showInputMessage="1" showErrorMessage="1">
          <x14:formula1>
            <xm:f>Sheet1!$B$1:$B$4</xm:f>
          </x14:formula1>
          <xm:sqref>D18:D19 F18:F19 D23:D24 F23:F24 D27:D28 F27:F28 D155 F155 F45 D45 F47 D47 F52:F53 D52:D53 D57:D58 F57:F58 F35:F36 D35:D36 F39:F40 D39:D40 D77:D78 D72:D73 F84:F85 D84:D85 F93:F94 D93:D94 D97 F77:F78 F103:F104 D103:D104 D110:D113 F97 F117:F118 D117:D118 F125 D125 D127 F127 D132:D133 F132:F133 F138:F140 F110:F113 F144 D144 F150 D150 D65:D66 F65:F66 F72:F73 D138:D140</xm:sqref>
        </x14:dataValidation>
        <x14:dataValidation type="list" allowBlank="1" showInputMessage="1" showErrorMessage="1">
          <x14:formula1>
            <xm:f>Sheet1!$D$1:$D$2</xm:f>
          </x14:formula1>
          <xm:sqref>I154 I149 I143 I137 I131 I124 I116 I109 I102 I96 I71 I83 I76 I34 I56 I51 I44 I17 I26 I22 I38 I64</xm:sqref>
        </x14:dataValidation>
        <x14:dataValidation type="list" allowBlank="1" showInputMessage="1" showErrorMessage="1">
          <x14:formula1>
            <xm:f>Sheet1!$E$1:$E$2</xm:f>
          </x14:formula1>
          <xm:sqref>D46 D126 D20 D29 D59 D86:D87 D119:D120</xm:sqref>
        </x14:dataValidation>
        <x14:dataValidation type="list" allowBlank="1" showInputMessage="1" showErrorMessage="1">
          <x14:formula1>
            <xm:f>'C:\Users\debra.marquez\Desktop\96_Rubrics\Science drafts\FINAL Form F\[2018_Form F.6 Physical Science Grades 6-8.xlsx]Sheet1'!#REF!</xm:f>
          </x14:formula1>
          <xm:sqref>H10:I10 F10:F12 D10:D14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5" thickBot="1" x14ac:dyDescent="0.3">
      <c r="A1" s="89"/>
      <c r="B1" s="522" t="s">
        <v>31</v>
      </c>
      <c r="C1" s="523"/>
      <c r="D1" s="523"/>
      <c r="E1" s="523"/>
      <c r="F1" s="523"/>
      <c r="G1" s="524"/>
    </row>
    <row r="2" spans="1:7" ht="80.099999999999994" customHeight="1" thickBot="1" x14ac:dyDescent="0.3">
      <c r="A2" s="30"/>
      <c r="B2" s="528" t="s">
        <v>143</v>
      </c>
      <c r="C2" s="529"/>
      <c r="D2" s="529"/>
      <c r="E2" s="529"/>
      <c r="F2" s="529"/>
      <c r="G2" s="530"/>
    </row>
    <row r="3" spans="1:7" ht="69.95" customHeight="1" thickBot="1" x14ac:dyDescent="0.3">
      <c r="A3" s="30"/>
      <c r="B3" s="525" t="s">
        <v>144</v>
      </c>
      <c r="C3" s="526"/>
      <c r="D3" s="526"/>
      <c r="E3" s="526"/>
      <c r="F3" s="526"/>
      <c r="G3" s="527"/>
    </row>
    <row r="4" spans="1:7" s="10" customFormat="1" ht="16.5" thickBot="1" x14ac:dyDescent="0.3">
      <c r="A4" s="29"/>
      <c r="B4" s="31" t="s">
        <v>111</v>
      </c>
      <c r="C4" s="32"/>
      <c r="D4" s="32"/>
      <c r="E4" s="32"/>
      <c r="F4" s="32"/>
      <c r="G4" s="33"/>
    </row>
    <row r="5" spans="1:7" s="10" customFormat="1" ht="60.75" thickBot="1" x14ac:dyDescent="0.3">
      <c r="A5" s="36" t="s">
        <v>0</v>
      </c>
      <c r="B5" s="34" t="s">
        <v>112</v>
      </c>
      <c r="C5" s="35" t="s">
        <v>1</v>
      </c>
      <c r="D5" s="35" t="s">
        <v>2</v>
      </c>
      <c r="E5" s="35" t="s">
        <v>3</v>
      </c>
      <c r="F5" s="27" t="s">
        <v>4</v>
      </c>
      <c r="G5" s="28" t="s">
        <v>5</v>
      </c>
    </row>
    <row r="6" spans="1:7" s="10" customFormat="1" ht="88.5" thickBot="1" x14ac:dyDescent="0.3">
      <c r="A6" s="52">
        <v>1</v>
      </c>
      <c r="B6" s="38" t="s">
        <v>40</v>
      </c>
      <c r="C6" s="48"/>
      <c r="D6" s="49"/>
      <c r="E6" s="49"/>
      <c r="F6" s="115"/>
      <c r="G6" s="116"/>
    </row>
    <row r="7" spans="1:7" s="10" customFormat="1" ht="30" thickBot="1" x14ac:dyDescent="0.3">
      <c r="A7" s="57">
        <v>2</v>
      </c>
      <c r="B7" s="47" t="s">
        <v>41</v>
      </c>
      <c r="C7" s="44"/>
      <c r="D7" s="45"/>
      <c r="E7" s="45"/>
      <c r="F7" s="115"/>
      <c r="G7" s="117"/>
    </row>
    <row r="8" spans="1:7" s="10" customFormat="1" ht="59.25" thickBot="1" x14ac:dyDescent="0.3">
      <c r="A8" s="53">
        <v>3</v>
      </c>
      <c r="B8" s="41" t="s">
        <v>43</v>
      </c>
      <c r="C8" s="50"/>
      <c r="D8" s="51"/>
      <c r="E8" s="51"/>
      <c r="F8" s="115"/>
      <c r="G8" s="117"/>
    </row>
    <row r="9" spans="1:7" s="10" customFormat="1" ht="30.75" thickBot="1" x14ac:dyDescent="0.3">
      <c r="A9" s="57">
        <v>4</v>
      </c>
      <c r="B9" s="47" t="s">
        <v>42</v>
      </c>
      <c r="C9" s="44"/>
      <c r="D9" s="45"/>
      <c r="E9" s="45"/>
      <c r="F9" s="115"/>
      <c r="G9" s="117"/>
    </row>
    <row r="10" spans="1:7" s="10" customFormat="1" ht="73.5" thickBot="1" x14ac:dyDescent="0.3">
      <c r="A10" s="53">
        <v>5</v>
      </c>
      <c r="B10" s="41" t="s">
        <v>113</v>
      </c>
      <c r="C10" s="50"/>
      <c r="D10" s="51"/>
      <c r="E10" s="51"/>
      <c r="F10" s="115"/>
      <c r="G10" s="117"/>
    </row>
    <row r="11" spans="1:7" s="10" customFormat="1" ht="73.5" thickBot="1" x14ac:dyDescent="0.3">
      <c r="A11" s="57">
        <v>6</v>
      </c>
      <c r="B11" s="47" t="s">
        <v>114</v>
      </c>
      <c r="C11" s="44"/>
      <c r="D11" s="45"/>
      <c r="E11" s="45"/>
      <c r="F11" s="115"/>
      <c r="G11" s="117"/>
    </row>
    <row r="12" spans="1:7" s="10" customFormat="1" ht="44.25" thickBot="1" x14ac:dyDescent="0.3">
      <c r="A12" s="53">
        <v>7</v>
      </c>
      <c r="B12" s="42" t="s">
        <v>122</v>
      </c>
      <c r="C12" s="50"/>
      <c r="D12" s="51"/>
      <c r="E12" s="51"/>
      <c r="F12" s="115"/>
      <c r="G12" s="117"/>
    </row>
    <row r="13" spans="1:7" s="10" customFormat="1" ht="44.25" thickBot="1" x14ac:dyDescent="0.3">
      <c r="A13" s="57">
        <v>8</v>
      </c>
      <c r="B13" s="47" t="s">
        <v>115</v>
      </c>
      <c r="C13" s="44"/>
      <c r="D13" s="45"/>
      <c r="E13" s="45"/>
      <c r="F13" s="115"/>
      <c r="G13" s="117"/>
    </row>
    <row r="14" spans="1:7" s="10" customFormat="1" ht="58.5" thickBot="1" x14ac:dyDescent="0.3">
      <c r="A14" s="53">
        <v>9</v>
      </c>
      <c r="B14" s="42" t="s">
        <v>123</v>
      </c>
      <c r="C14" s="50"/>
      <c r="D14" s="51"/>
      <c r="E14" s="51"/>
      <c r="F14" s="115"/>
      <c r="G14" s="117"/>
    </row>
    <row r="15" spans="1:7" s="10" customFormat="1" ht="30" thickBot="1" x14ac:dyDescent="0.3">
      <c r="A15" s="57">
        <v>10</v>
      </c>
      <c r="B15" s="47" t="s">
        <v>116</v>
      </c>
      <c r="C15" s="44"/>
      <c r="D15" s="45"/>
      <c r="E15" s="45"/>
      <c r="F15" s="115"/>
      <c r="G15" s="117"/>
    </row>
    <row r="16" spans="1:7" s="10" customFormat="1" ht="30" thickBot="1" x14ac:dyDescent="0.3">
      <c r="A16" s="53">
        <v>11</v>
      </c>
      <c r="B16" s="42" t="s">
        <v>117</v>
      </c>
      <c r="C16" s="50"/>
      <c r="D16" s="51"/>
      <c r="E16" s="51"/>
      <c r="F16" s="115"/>
      <c r="G16" s="117"/>
    </row>
    <row r="17" spans="1:8" s="10" customFormat="1" ht="44.25" thickBot="1" x14ac:dyDescent="0.3">
      <c r="A17" s="57">
        <v>12</v>
      </c>
      <c r="B17" s="47" t="s">
        <v>50</v>
      </c>
      <c r="C17" s="44"/>
      <c r="D17" s="45"/>
      <c r="E17" s="45"/>
      <c r="F17" s="115"/>
      <c r="G17" s="117"/>
    </row>
    <row r="18" spans="1:8" s="10" customFormat="1" ht="59.25" thickBot="1" x14ac:dyDescent="0.3">
      <c r="A18" s="54">
        <v>13</v>
      </c>
      <c r="B18" s="39" t="s">
        <v>45</v>
      </c>
      <c r="C18" s="62"/>
      <c r="D18" s="63"/>
      <c r="E18" s="63"/>
      <c r="F18" s="115"/>
      <c r="G18" s="118"/>
    </row>
    <row r="19" spans="1:8" s="10" customFormat="1" ht="44.25" thickBot="1" x14ac:dyDescent="0.3">
      <c r="A19" s="58">
        <v>14</v>
      </c>
      <c r="B19" s="47" t="s">
        <v>46</v>
      </c>
      <c r="C19" s="45"/>
      <c r="D19" s="45"/>
      <c r="E19" s="45"/>
      <c r="F19" s="115"/>
      <c r="G19" s="119"/>
    </row>
    <row r="20" spans="1:8" s="10" customFormat="1" ht="58.5" thickBot="1" x14ac:dyDescent="0.3">
      <c r="A20" s="55">
        <v>15</v>
      </c>
      <c r="B20" s="39" t="s">
        <v>51</v>
      </c>
      <c r="C20" s="51"/>
      <c r="D20" s="51"/>
      <c r="E20" s="51"/>
      <c r="F20" s="115"/>
      <c r="G20" s="119"/>
    </row>
    <row r="21" spans="1:8" s="10" customFormat="1" ht="30" thickBot="1" x14ac:dyDescent="0.3">
      <c r="A21" s="58">
        <v>16</v>
      </c>
      <c r="B21" s="59" t="s">
        <v>52</v>
      </c>
      <c r="C21" s="46"/>
      <c r="D21" s="46"/>
      <c r="E21" s="46"/>
      <c r="F21" s="115"/>
      <c r="G21" s="119"/>
    </row>
    <row r="22" spans="1:8" s="10" customFormat="1" ht="87" thickBot="1" x14ac:dyDescent="0.3">
      <c r="A22" s="56">
        <v>17</v>
      </c>
      <c r="B22" s="40" t="s">
        <v>124</v>
      </c>
      <c r="C22" s="50"/>
      <c r="D22" s="51"/>
      <c r="E22" s="51"/>
      <c r="F22" s="115"/>
      <c r="G22" s="119"/>
    </row>
    <row r="23" spans="1:8" s="10" customFormat="1" ht="44.25" thickBot="1" x14ac:dyDescent="0.3">
      <c r="A23" s="60">
        <v>18</v>
      </c>
      <c r="B23" s="47" t="s">
        <v>118</v>
      </c>
      <c r="C23" s="44"/>
      <c r="D23" s="45"/>
      <c r="E23" s="45"/>
      <c r="F23" s="115"/>
      <c r="G23" s="116"/>
    </row>
    <row r="24" spans="1:8" s="10" customFormat="1" ht="30" thickBot="1" x14ac:dyDescent="0.3">
      <c r="A24" s="56">
        <v>19</v>
      </c>
      <c r="B24" s="43" t="s">
        <v>119</v>
      </c>
      <c r="C24" s="50"/>
      <c r="D24" s="51"/>
      <c r="E24" s="51"/>
      <c r="F24" s="115"/>
      <c r="G24" s="116"/>
    </row>
    <row r="25" spans="1:8" s="10" customFormat="1" ht="87.75" thickBot="1" x14ac:dyDescent="0.3">
      <c r="A25" s="60">
        <v>20</v>
      </c>
      <c r="B25" s="61" t="s">
        <v>120</v>
      </c>
      <c r="C25" s="44"/>
      <c r="D25" s="45"/>
      <c r="E25" s="45"/>
      <c r="F25" s="115"/>
      <c r="G25" s="117"/>
    </row>
    <row r="26" spans="1:8" s="10" customFormat="1" ht="44.25" thickBot="1" x14ac:dyDescent="0.3">
      <c r="A26" s="56">
        <v>21</v>
      </c>
      <c r="B26" s="41" t="s">
        <v>47</v>
      </c>
      <c r="C26" s="50"/>
      <c r="D26" s="51"/>
      <c r="E26" s="51"/>
      <c r="F26" s="115"/>
      <c r="G26" s="117"/>
    </row>
    <row r="27" spans="1:8" s="10" customFormat="1" ht="30.75" thickBot="1" x14ac:dyDescent="0.3">
      <c r="A27" s="60">
        <v>22</v>
      </c>
      <c r="B27" s="47" t="s">
        <v>38</v>
      </c>
      <c r="C27" s="44"/>
      <c r="D27" s="45"/>
      <c r="E27" s="45"/>
      <c r="F27" s="115"/>
      <c r="G27" s="117"/>
    </row>
    <row r="28" spans="1:8" s="10" customFormat="1" ht="30" thickBot="1" x14ac:dyDescent="0.3">
      <c r="A28" s="56">
        <v>23</v>
      </c>
      <c r="B28" s="42" t="s">
        <v>48</v>
      </c>
      <c r="C28" s="50"/>
      <c r="D28" s="51"/>
      <c r="E28" s="51"/>
      <c r="F28" s="115"/>
      <c r="G28" s="117"/>
    </row>
    <row r="29" spans="1:8" s="10" customFormat="1" ht="30" thickBot="1" x14ac:dyDescent="0.3">
      <c r="A29" s="60">
        <v>24</v>
      </c>
      <c r="B29" s="59" t="s">
        <v>49</v>
      </c>
      <c r="C29" s="44"/>
      <c r="D29" s="45"/>
      <c r="E29" s="45"/>
      <c r="F29" s="115"/>
      <c r="G29" s="117"/>
    </row>
    <row r="30" spans="1:8" ht="44.25" thickBot="1" x14ac:dyDescent="0.3">
      <c r="A30" s="56">
        <v>25</v>
      </c>
      <c r="B30" s="43" t="s">
        <v>39</v>
      </c>
      <c r="C30" s="50"/>
      <c r="D30" s="51"/>
      <c r="E30" s="51"/>
      <c r="F30" s="115"/>
      <c r="G30" s="117"/>
    </row>
    <row r="31" spans="1:8" ht="44.25" thickBot="1" x14ac:dyDescent="0.3">
      <c r="A31" s="60">
        <v>26</v>
      </c>
      <c r="B31" s="47" t="s">
        <v>44</v>
      </c>
      <c r="C31" s="44"/>
      <c r="D31" s="45"/>
      <c r="E31" s="45"/>
      <c r="F31" s="115"/>
      <c r="G31" s="117"/>
    </row>
    <row r="32" spans="1:8" ht="55.5" customHeight="1" thickBot="1" x14ac:dyDescent="0.3">
      <c r="A32" s="84">
        <v>27</v>
      </c>
      <c r="B32" s="85" t="s">
        <v>125</v>
      </c>
      <c r="C32" s="86"/>
      <c r="D32" s="87"/>
      <c r="E32" s="87"/>
      <c r="F32" s="115"/>
      <c r="G32" s="120"/>
      <c r="H32" s="13"/>
    </row>
    <row r="33" spans="1:7" ht="27" customHeight="1" x14ac:dyDescent="0.4">
      <c r="A33" s="37"/>
      <c r="B33" s="37"/>
      <c r="C33" s="37"/>
      <c r="D33" s="37"/>
      <c r="E33" s="37"/>
      <c r="F33" s="121">
        <f>SUM(F6:F32)</f>
        <v>0</v>
      </c>
      <c r="G33" s="122" t="s">
        <v>121</v>
      </c>
    </row>
    <row r="34" spans="1:7" ht="27" customHeight="1" thickBot="1" x14ac:dyDescent="0.3">
      <c r="A34" s="82"/>
      <c r="B34" s="83"/>
      <c r="C34" s="83"/>
      <c r="D34" s="82"/>
      <c r="E34" s="82"/>
      <c r="F34" s="123">
        <f>F33/81</f>
        <v>0</v>
      </c>
      <c r="G34" s="124"/>
    </row>
    <row r="35" spans="1:7" ht="35.1" customHeight="1" thickBot="1" x14ac:dyDescent="0.3">
      <c r="A35" s="88"/>
      <c r="B35" s="531" t="s">
        <v>37</v>
      </c>
      <c r="C35" s="531"/>
      <c r="D35" s="531"/>
      <c r="E35" s="531"/>
      <c r="F35" s="531"/>
      <c r="G35" s="532"/>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25">
      <c r="A1" s="6" t="s">
        <v>32</v>
      </c>
      <c r="B1" s="6">
        <v>3</v>
      </c>
      <c r="C1" s="6">
        <v>3</v>
      </c>
      <c r="D1" s="6">
        <v>15</v>
      </c>
      <c r="E1" s="6">
        <v>1</v>
      </c>
      <c r="F1" s="6" t="s">
        <v>145</v>
      </c>
    </row>
    <row r="2" spans="1:6" x14ac:dyDescent="0.25">
      <c r="A2" s="6" t="s">
        <v>33</v>
      </c>
      <c r="B2" s="6">
        <v>2</v>
      </c>
      <c r="C2" s="6">
        <v>0</v>
      </c>
      <c r="D2" s="6">
        <v>0</v>
      </c>
      <c r="E2" s="6">
        <v>0</v>
      </c>
      <c r="F2" s="6" t="s">
        <v>146</v>
      </c>
    </row>
    <row r="3" spans="1:6" x14ac:dyDescent="0.25">
      <c r="B3" s="6">
        <v>1</v>
      </c>
      <c r="E3" s="4"/>
      <c r="F3" s="4"/>
    </row>
    <row r="4" spans="1:6" x14ac:dyDescent="0.25">
      <c r="B4" s="6">
        <v>0</v>
      </c>
      <c r="E4" s="4"/>
      <c r="F4" s="4"/>
    </row>
  </sheetData>
  <sheetProtection algorithmName="SHA-512" hashValue="4cGLSKxCba46hVSCAdRiawiMTMj5b/LX+QBA2FjaYHJCEWA00VC11mRZPh1kULPgg01disuuQLhvPZO8CtpZmQ==" saltValue="LHjpussCwudi7UTZ0geH4A=="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2018-04-13T14:02:13Z</cp:lastPrinted>
  <dcterms:created xsi:type="dcterms:W3CDTF">2016-12-22T21:00:02Z</dcterms:created>
  <dcterms:modified xsi:type="dcterms:W3CDTF">2018-04-30T20:29:42Z</dcterms:modified>
</cp:coreProperties>
</file>