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135" windowWidth="11460" windowHeight="403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1'!$A$1:$N$189</definedName>
    <definedName name="check">[1]Sheet2!$C$1:$C$2</definedName>
    <definedName name="OLE_LINK1" localSheetId="1">'Section 1'!$B$9</definedName>
    <definedName name="Scores">[1]Sheet2!$A$1:$A$4</definedName>
  </definedNames>
  <calcPr calcId="162913"/>
</workbook>
</file>

<file path=xl/calcChain.xml><?xml version="1.0" encoding="utf-8"?>
<calcChain xmlns="http://schemas.openxmlformats.org/spreadsheetml/2006/main">
  <c r="I176" i="1" l="1"/>
  <c r="I62" i="1"/>
  <c r="I63" i="1"/>
  <c r="I81" i="1"/>
  <c r="I82" i="1"/>
  <c r="I114" i="1"/>
  <c r="I136" i="1"/>
  <c r="I137" i="1"/>
  <c r="I142" i="1"/>
  <c r="I144" i="1"/>
  <c r="I159" i="1"/>
  <c r="I158" i="1"/>
  <c r="I180" i="1"/>
  <c r="I157" i="1"/>
  <c r="I156" i="1"/>
  <c r="I135" i="1"/>
  <c r="I134" i="1"/>
  <c r="I113" i="1"/>
  <c r="I112" i="1"/>
  <c r="I99" i="1"/>
  <c r="I98" i="1"/>
  <c r="I83" i="1"/>
  <c r="I80" i="1"/>
  <c r="I64" i="1"/>
  <c r="I61" i="1"/>
  <c r="I54" i="1"/>
  <c r="I55" i="1"/>
  <c r="I56" i="1"/>
  <c r="I100" i="1"/>
  <c r="I181" i="1"/>
  <c r="I173" i="1"/>
  <c r="I143" i="1"/>
  <c r="I172" i="1"/>
  <c r="I167" i="1"/>
  <c r="I164" i="1"/>
  <c r="I186" i="1"/>
  <c r="I185" i="1"/>
  <c r="I149" i="1"/>
  <c r="I148" i="1"/>
  <c r="I131" i="1"/>
  <c r="I130" i="1"/>
  <c r="I126" i="1"/>
  <c r="I125" i="1"/>
  <c r="I121" i="1"/>
  <c r="I120" i="1"/>
  <c r="I107" i="1"/>
  <c r="I106" i="1"/>
  <c r="I89" i="1"/>
  <c r="I88" i="1"/>
  <c r="I75" i="1"/>
  <c r="I74" i="1"/>
  <c r="I69" i="1"/>
  <c r="I68" i="1"/>
  <c r="I51" i="1"/>
  <c r="I50" i="1"/>
  <c r="I46" i="1"/>
  <c r="I45" i="1"/>
  <c r="I41" i="1"/>
  <c r="I40" i="1"/>
  <c r="I36" i="1"/>
  <c r="I35" i="1"/>
  <c r="I12" i="1"/>
  <c r="I13" i="1"/>
  <c r="I19" i="1"/>
  <c r="I18" i="1"/>
  <c r="I23" i="1"/>
  <c r="I24" i="1"/>
  <c r="I28" i="1"/>
  <c r="I29" i="1"/>
  <c r="I187" i="1" l="1"/>
  <c r="F33" i="3"/>
  <c r="B10" i="2" l="1"/>
  <c r="I188" i="1"/>
  <c r="B11" i="2"/>
  <c r="F34" i="3"/>
  <c r="C12" i="2" l="1"/>
  <c r="B12" i="2" l="1"/>
  <c r="B13" i="2" s="1"/>
</calcChain>
</file>

<file path=xl/sharedStrings.xml><?xml version="1.0" encoding="utf-8"?>
<sst xmlns="http://schemas.openxmlformats.org/spreadsheetml/2006/main" count="295" uniqueCount="264">
  <si>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</si>
  <si>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</si>
  <si>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</si>
  <si>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</si>
  <si>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</si>
  <si>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</si>
  <si>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</si>
  <si>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</si>
  <si>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</si>
  <si>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</si>
  <si>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</si>
  <si>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</si>
  <si>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</si>
  <si>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</si>
  <si>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</si>
  <si>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</si>
  <si>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</si>
  <si>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</si>
  <si>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</si>
  <si>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</si>
  <si>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</si>
  <si>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</si>
  <si>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</si>
  <si>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</si>
  <si>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</si>
  <si>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</si>
  <si>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</si>
  <si>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</si>
  <si>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</si>
  <si>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</si>
  <si>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</si>
  <si>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</si>
  <si>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</si>
  <si>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</si>
  <si>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</si>
  <si>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</si>
  <si>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</si>
  <si>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</si>
  <si>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</si>
  <si>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Engineering Design:</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</si>
  <si>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</si>
  <si>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</si>
  <si>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</si>
  <si>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</si>
  <si>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</si>
  <si>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</si>
  <si>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</si>
  <si>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</si>
  <si>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</si>
  <si>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</si>
  <si>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</si>
  <si>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</si>
  <si>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</si>
  <si>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</si>
  <si>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</si>
  <si>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</si>
  <si>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t>Structure and Properties of Matter:</t>
  </si>
  <si>
    <t>Chemical Reactions:</t>
  </si>
  <si>
    <t>Forces and Interactions:</t>
  </si>
  <si>
    <t>Energy</t>
  </si>
  <si>
    <t>Waves and Electromagnetic Radiation:</t>
  </si>
  <si>
    <r>
      <t xml:space="preserve">PS1.A: Structure and Properties of Matter
</t>
    </r>
    <r>
      <rPr>
        <sz val="11"/>
        <color theme="1"/>
        <rFont val="Arial"/>
        <family val="2"/>
      </rPr>
      <t>   Each atom has a charged substructure consisting of a nucleus, which is made of protons and neutrons, surrounded by electrons. (HS-PS1-1)</t>
    </r>
  </si>
  <si>
    <r>
      <t xml:space="preserve">PS1.A: Structure and Properties of Matter
</t>
    </r>
    <r>
      <rPr>
        <sz val="11"/>
        <color theme="1"/>
        <rFont val="Arial"/>
        <family val="2"/>
      </rPr>
      <t>   The periodic table orders elements horizontally by the number of protons in the atom’s nucleus and places those with similar chemical properties in columns. The repeating patterns of this table reflect patterns of outer electron states. (HS-PS1-1)</t>
    </r>
  </si>
  <si>
    <r>
      <rPr>
        <b/>
        <sz val="11"/>
        <color theme="1"/>
        <rFont val="Arial"/>
        <family val="2"/>
      </rPr>
      <t>PS1.A: Structure and Properties of Matter</t>
    </r>
    <r>
      <rPr>
        <sz val="11"/>
        <color theme="1"/>
        <rFont val="Arial"/>
        <family val="2"/>
      </rPr>
      <t xml:space="preserve">
   The structure and interactions of matter at the bulk scale are determined by electrical forces within and between atoms. (HS-PS1-3)</t>
    </r>
  </si>
  <si>
    <t>HS-PS2-6: Communicate scientific and technical information about why the molecular-level structure is important in the functioning of designed materials.</t>
  </si>
  <si>
    <r>
      <rPr>
        <b/>
        <sz val="11"/>
        <color theme="1"/>
        <rFont val="Arial"/>
        <family val="2"/>
      </rPr>
      <t>PS1.A: Structure and Properties of Matter</t>
    </r>
    <r>
      <rPr>
        <sz val="11"/>
        <color theme="1"/>
        <rFont val="Arial"/>
        <family val="2"/>
      </rPr>
      <t xml:space="preserve">
   The structure and interactions of matter at the bulk scale are determined by electrical forces within and between atoms. (secondary to HS-PS2-6)</t>
    </r>
  </si>
  <si>
    <r>
      <rPr>
        <b/>
        <sz val="11"/>
        <color theme="1"/>
        <rFont val="Arial"/>
        <family val="2"/>
      </rPr>
      <t>PS1.C: Nuclear Processes</t>
    </r>
    <r>
      <rPr>
        <sz val="11"/>
        <color theme="1"/>
        <rFont val="Arial"/>
        <family val="2"/>
      </rPr>
      <t xml:space="preserve">
   Nuclear processes, including fusion, fission, and radioactive decays of unstable nuclei, involve release or absorption of energy. The total number of neutrons plus protons does not change in any nuclear process. (HS-PS1-8)</t>
    </r>
  </si>
  <si>
    <r>
      <rPr>
        <b/>
        <sz val="11"/>
        <color theme="1"/>
        <rFont val="Arial"/>
        <family val="2"/>
      </rPr>
      <t>PS2.B: Types of Interactions</t>
    </r>
    <r>
      <rPr>
        <sz val="11"/>
        <color theme="1"/>
        <rFont val="Arial"/>
        <family val="2"/>
      </rPr>
      <t xml:space="preserve">
   Attraction and repulsion between electric charges at the atomic scale explain the structure, properties, and transformations of matter, as well as the contact forces between material objects. (HS-PS2-6)</t>
    </r>
  </si>
  <si>
    <r>
      <t xml:space="preserve">PS2.B: Types of Interactions
</t>
    </r>
    <r>
      <rPr>
        <sz val="11"/>
        <color theme="1"/>
        <rFont val="Arial"/>
        <family val="2"/>
      </rPr>
      <t>   Attraction and repulsion between electric charges at the atomic scale explain the structure, properties, and transformations of matter, as well as the contact forces between material objects. (secondary to HS-PS1-1)</t>
    </r>
  </si>
  <si>
    <r>
      <rPr>
        <b/>
        <sz val="11"/>
        <color theme="1"/>
        <rFont val="Arial"/>
        <family val="2"/>
      </rPr>
      <t>Developing and Using Models</t>
    </r>
    <r>
      <rPr>
        <sz val="11"/>
        <color theme="1"/>
        <rFont val="Arial"/>
        <family val="2"/>
      </rPr>
      <t xml:space="preserve">
</t>
    </r>
    <r>
      <rPr>
        <i/>
        <sz val="11"/>
        <color theme="1"/>
        <rFont val="Arial"/>
        <family val="2"/>
      </rPr>
      <t>Modeling in 9–12 builds on K–8 and progresses to using, synthesizing, and developing models to predict and show relationships among variables between systems and their components in the natural and designed worlds.</t>
    </r>
    <r>
      <rPr>
        <sz val="11"/>
        <color theme="1"/>
        <rFont val="Arial"/>
        <family val="2"/>
      </rPr>
      <t xml:space="preserve">
   Use a model to predict the relationships between systems or between components of a system. (HS-PS1-1)</t>
    </r>
  </si>
  <si>
    <r>
      <rPr>
        <b/>
        <sz val="11"/>
        <color theme="1"/>
        <rFont val="Arial"/>
        <family val="2"/>
      </rPr>
      <t>Developing and Using Models</t>
    </r>
    <r>
      <rPr>
        <sz val="11"/>
        <color theme="1"/>
        <rFont val="Arial"/>
        <family val="2"/>
      </rPr>
      <t xml:space="preserve">
</t>
    </r>
    <r>
      <rPr>
        <i/>
        <sz val="11"/>
        <color theme="1"/>
        <rFont val="Arial"/>
        <family val="2"/>
      </rPr>
      <t>Modeling in 9–12 builds on K–8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between components of a system. (HS-PS1-8)</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</si>
  <si>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in 9-12 builds on K-8 experiences and progresses to include investigations that provide evidence for and test conceptual, mathematical, physical, and empirical models.</t>
    </r>
    <r>
      <rPr>
        <sz val="11"/>
        <color theme="1"/>
        <rFont val="Arial"/>
        <family val="2"/>
      </rPr>
      <t xml:space="preserve">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(HS-PS1-3)</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</si>
  <si>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9–12 builds on K–8 and progresses to evaluating the validity and reliability of the claims, methods, and designs.</t>
    </r>
    <r>
      <rPr>
        <sz val="11"/>
        <color theme="1"/>
        <rFont val="Arial"/>
        <family val="2"/>
      </rPr>
      <t xml:space="preserve">
   Communicate scientific and technical information (e.g. about the process of development and the design and performance of a proposed process or system) in multiple formats (including orally, graphically, textually, and mathematically). (HS-PS2-6)</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</si>
  <si>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(HS-PS1-1)</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</si>
  <si>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(HS-PS1-3)</t>
    </r>
  </si>
  <si>
    <r>
      <rPr>
        <b/>
        <sz val="11"/>
        <color theme="1"/>
        <rFont val="Arial"/>
        <family val="2"/>
      </rPr>
      <t>Energy and Matter</t>
    </r>
    <r>
      <rPr>
        <sz val="11"/>
        <color theme="1"/>
        <rFont val="Arial"/>
        <family val="2"/>
      </rPr>
      <t xml:space="preserve">
   In nuclear processes, atoms are not conserved, but the total number of protons plus neutrons is conserved. (HS-PS1-8)</t>
    </r>
  </si>
  <si>
    <r>
      <rPr>
        <b/>
        <sz val="11"/>
        <color theme="1"/>
        <rFont val="Arial"/>
        <family val="2"/>
      </rPr>
      <t>Structure and Function</t>
    </r>
    <r>
      <rPr>
        <sz val="11"/>
        <color theme="1"/>
        <rFont val="Arial"/>
        <family val="2"/>
      </rPr>
      <t xml:space="preserve">
   Investigating or designing new systems or structures requires a detailed examination of the properties of different materials, the structures of different components, and connections of components to reveal its function and/or solve a problem. (HS-PS2-6)</t>
    </r>
  </si>
  <si>
    <t>HS-PS1-4: Develop a model to illustrate that the release or absorption of energy from a chemical reaction system depends upon the changes in total bond energy.</t>
  </si>
  <si>
    <t>HS-PS1-7: Use mathematical representations to support the claim that atoms, and therefore mass, are conserved during a chemical reaction.</t>
  </si>
  <si>
    <r>
      <rPr>
        <b/>
        <sz val="11"/>
        <color theme="1"/>
        <rFont val="Arial"/>
        <family val="2"/>
      </rPr>
      <t>PS1.A: Structure and Properties of Matter</t>
    </r>
    <r>
      <rPr>
        <sz val="11"/>
        <color theme="1"/>
        <rFont val="Arial"/>
        <family val="2"/>
      </rPr>
      <t xml:space="preserve">
   The periodic table orders elements horizontally by the number of protons in the atom’s nucleus and places those with similar chemical properties in columns. The repeating patterns of this table reflect patterns of outer electron states. (HS-PS1-2)</t>
    </r>
  </si>
  <si>
    <r>
      <rPr>
        <b/>
        <sz val="11"/>
        <color theme="1"/>
        <rFont val="Arial"/>
        <family val="2"/>
      </rPr>
      <t>PS1.A: Structure and Properties of Matter</t>
    </r>
    <r>
      <rPr>
        <sz val="11"/>
        <color theme="1"/>
        <rFont val="Arial"/>
        <family val="2"/>
      </rPr>
      <t xml:space="preserve">
   A stable molecule has less energy than the same set of atoms separated; one must provide at least this energy in order to take the molecule apart. (HS-PS1-4)</t>
    </r>
  </si>
  <si>
    <t>PS1.B: Chemical Reactions
   The fact that atoms are conserved, together with knowledge of the chemical properties of the elements involved, can be used to describe and predict chemical reactions. (HS-PS1-2)</t>
  </si>
  <si>
    <r>
      <rPr>
        <b/>
        <sz val="11"/>
        <color theme="1"/>
        <rFont val="Arial"/>
        <family val="2"/>
      </rPr>
      <t>PS1.B: Chemical Reactions</t>
    </r>
    <r>
      <rPr>
        <sz val="11"/>
        <color theme="1"/>
        <rFont val="Arial"/>
        <family val="2"/>
      </rPr>
      <t xml:space="preserve">
   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 (HS- PS1-4)</t>
    </r>
  </si>
  <si>
    <r>
      <rPr>
        <b/>
        <sz val="11"/>
        <color theme="1"/>
        <rFont val="Arial"/>
        <family val="2"/>
      </rPr>
      <t>PS1.B: Chemical Reactions</t>
    </r>
    <r>
      <rPr>
        <sz val="11"/>
        <color theme="1"/>
        <rFont val="Arial"/>
        <family val="2"/>
      </rPr>
      <t xml:space="preserve">
   Chemical processes, their rates, and whether or not energy is stored or released can be understood in terms of the collisions of molecules and the rearrangements of atoms into new molecules, with consequent changes in the sum of all bond energies in the set of molecules that are matched by changes in kinetic energy. (HS-PS1-5)</t>
    </r>
  </si>
  <si>
    <r>
      <rPr>
        <b/>
        <sz val="11"/>
        <color theme="1"/>
        <rFont val="Arial"/>
        <family val="2"/>
      </rPr>
      <t>PS1.B: Chemical Reactions</t>
    </r>
    <r>
      <rPr>
        <sz val="11"/>
        <color theme="1"/>
        <rFont val="Arial"/>
        <family val="2"/>
      </rPr>
      <t xml:space="preserve">
   In many situations, a dynamic and condition-dependent balance between a reaction and the reverse reaction determines the numbers of all types of molecules present. (HS-PS1-6)</t>
    </r>
  </si>
  <si>
    <r>
      <rPr>
        <b/>
        <sz val="11"/>
        <color theme="1"/>
        <rFont val="Arial"/>
        <family val="2"/>
      </rPr>
      <t>PS1.B: Chemical Reactions</t>
    </r>
    <r>
      <rPr>
        <sz val="11"/>
        <color theme="1"/>
        <rFont val="Arial"/>
        <family val="2"/>
      </rPr>
      <t xml:space="preserve">
   The fact that atoms are conserved, together with knowledge of the chemical properties of the elements involved, can be used to describe and predict chemical reactions. (HS-PS1-7)</t>
    </r>
  </si>
  <si>
    <r>
      <rPr>
        <b/>
        <sz val="11"/>
        <color theme="1"/>
        <rFont val="Arial"/>
        <family val="2"/>
      </rPr>
      <t>ETS1.C: Optimizing the Design Solution</t>
    </r>
    <r>
      <rPr>
        <sz val="11"/>
        <color theme="1"/>
        <rFont val="Arial"/>
        <family val="2"/>
      </rPr>
      <t xml:space="preserve">
   Criteria may need to be broken down into simpler ones that can be approached systematically, and decisions about the priority of certain criteria over others (trade-offs) may be needed. (secondary to HS-PS1-6)</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</si>
  <si>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(HS-PS1-2)</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</si>
  <si>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(HS-PS1-5)</t>
    </r>
  </si>
  <si>
    <r>
      <rPr>
        <b/>
        <sz val="11"/>
        <color theme="1"/>
        <rFont val="Arial"/>
        <family val="2"/>
      </rPr>
      <t>Energy and Matter</t>
    </r>
    <r>
      <rPr>
        <sz val="11"/>
        <color theme="1"/>
        <rFont val="Arial"/>
        <family val="2"/>
      </rPr>
      <t xml:space="preserve">
   Changes of energy and matter in a system can be described in terms of energy and matter flows into, out of, and within that system. (HS-PS1-4)</t>
    </r>
  </si>
  <si>
    <r>
      <rPr>
        <b/>
        <sz val="11"/>
        <color theme="1"/>
        <rFont val="Arial"/>
        <family val="2"/>
      </rPr>
      <t>Energy and Matter</t>
    </r>
    <r>
      <rPr>
        <sz val="11"/>
        <color theme="1"/>
        <rFont val="Arial"/>
        <family val="2"/>
      </rPr>
      <t xml:space="preserve">
   The total amount of energy and matter in closed systems is conserved. (HS-PS1-7)</t>
    </r>
  </si>
  <si>
    <r>
      <rPr>
        <b/>
        <sz val="11"/>
        <color theme="1"/>
        <rFont val="Arial"/>
        <family val="2"/>
      </rPr>
      <t>Stability and Change</t>
    </r>
    <r>
      <rPr>
        <sz val="11"/>
        <color theme="1"/>
        <rFont val="Arial"/>
        <family val="2"/>
      </rPr>
      <t xml:space="preserve">
   Much of science deals with constructing explanations of how things change andhow they remain stable. (HS-PS1-6)</t>
    </r>
  </si>
  <si>
    <r>
      <rPr>
        <b/>
        <sz val="11"/>
        <color theme="1"/>
        <rFont val="Arial"/>
        <family val="2"/>
      </rPr>
      <t>Developing and Using Models</t>
    </r>
    <r>
      <rPr>
        <sz val="11"/>
        <color theme="1"/>
        <rFont val="Arial"/>
        <family val="2"/>
      </rPr>
      <t xml:space="preserve">
</t>
    </r>
    <r>
      <rPr>
        <i/>
        <sz val="11"/>
        <color theme="1"/>
        <rFont val="Arial"/>
        <family val="2"/>
      </rPr>
      <t>Modeling in 9–12 builds on K–8 and progresses to using, synthesizing, and developing models to predict and show relationships among variables between systems and their components in the natural and designed worlds.</t>
    </r>
    <r>
      <rPr>
        <sz val="11"/>
        <color theme="1"/>
        <rFont val="Arial"/>
        <family val="2"/>
      </rPr>
      <t xml:space="preserve">
   Develop a model based on evidence to illustrate the relationships between systems or between components of a system. (HS-PS1-4)</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</si>
  <si>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to support claims. (HS-PS1-7)</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</si>
  <si>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 generated sources of evidence consistent with scientific ideas, principles, and theories.</t>
    </r>
    <r>
      <rPr>
        <sz val="11"/>
        <color theme="1"/>
        <rFont val="Arial"/>
        <family val="2"/>
      </rPr>
      <t xml:space="preserve">
   Refine a solution to a complex real-world problem, based on scientific knowledge, student-generated sources of evidence, prioritized criteria, and tradeoff considerations. (HS-PS1-6)</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</si>
  <si>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 generated sources of evidence consistent with scientific ideas, principles, and theories.</t>
    </r>
    <r>
      <rPr>
        <sz val="11"/>
        <color theme="1"/>
        <rFont val="Arial"/>
        <family val="2"/>
      </rPr>
      <t xml:space="preserve">
   Apply scientific principles and evidence to provide an
explanation of phenomena and solve design problems, taking into account possible unanticipated effects. (HS-PS1-5)</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</si>
  <si>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 generated sources of evidence consistent with scientific ideas, principles, and theories.</t>
    </r>
    <r>
      <rPr>
        <sz val="11"/>
        <color theme="1"/>
        <rFont val="Arial"/>
        <family val="2"/>
      </rPr>
      <t xml:space="preserve">
   Construct and revise an explanation based on valid and reliable evidence obtained from a variety of sources (including students’ own investigations, models, theories, simulations, peer review) and the assumption that theories and laws that describe the natural world operate today as they did in the past and will continue to do so in the future. (HS-PS1-2)</t>
    </r>
  </si>
  <si>
    <t>HS-PS2-2: Use mathematical representations to support the claim that the total momentum of a system of objects is conserved when there is no net force on the system.</t>
  </si>
  <si>
    <r>
      <rPr>
        <b/>
        <sz val="11"/>
        <color theme="1"/>
        <rFont val="Arial"/>
        <family val="2"/>
      </rPr>
      <t>PS2.A: Forces and Motion</t>
    </r>
    <r>
      <rPr>
        <sz val="11"/>
        <color theme="1"/>
        <rFont val="Arial"/>
        <family val="2"/>
      </rPr>
      <t xml:space="preserve">
   Newton’s second law accurately predicts changes in the motion of macroscopic objects. (HS-PS2-1)</t>
    </r>
  </si>
  <si>
    <r>
      <rPr>
        <b/>
        <sz val="11"/>
        <color theme="1"/>
        <rFont val="Arial"/>
        <family val="2"/>
      </rPr>
      <t>PS2.A: Forces and Motion</t>
    </r>
    <r>
      <rPr>
        <sz val="11"/>
        <color theme="1"/>
        <rFont val="Arial"/>
        <family val="2"/>
      </rPr>
      <t xml:space="preserve">
   Momentum is defined for a particular frame of reference; it is the mass times the velocity of the object. (HS-PS2-2)</t>
    </r>
  </si>
  <si>
    <r>
      <rPr>
        <b/>
        <sz val="11"/>
        <color theme="1"/>
        <rFont val="Arial"/>
        <family val="2"/>
      </rPr>
      <t>PS2.A: Forces and Motion</t>
    </r>
    <r>
      <rPr>
        <sz val="11"/>
        <color theme="1"/>
        <rFont val="Arial"/>
        <family val="2"/>
      </rPr>
      <t xml:space="preserve">
   If a system interacts with objects outside itself, the total momentum of the system can change; however, any such change is balanced by changes in the momentum of objects outside the system. (HS-PS2-2)</t>
    </r>
  </si>
  <si>
    <r>
      <rPr>
        <b/>
        <sz val="11"/>
        <color theme="1"/>
        <rFont val="Arial"/>
        <family val="2"/>
      </rPr>
      <t>PS3.A: Definitions of Energy</t>
    </r>
    <r>
      <rPr>
        <sz val="11"/>
        <color theme="1"/>
        <rFont val="Arial"/>
        <family val="2"/>
      </rPr>
      <t xml:space="preserve">
   “Electrical energy” may mean energy stored in a battery or energy transmitted by electric currents. (secondary to HS-PS2-5)</t>
    </r>
  </si>
  <si>
    <r>
      <rPr>
        <b/>
        <sz val="11"/>
        <color theme="1"/>
        <rFont val="Arial"/>
        <family val="2"/>
      </rPr>
      <t>PS2.B: Types of Interactions</t>
    </r>
    <r>
      <rPr>
        <sz val="11"/>
        <color theme="1"/>
        <rFont val="Arial"/>
        <family val="2"/>
      </rPr>
      <t xml:space="preserve">
   Forces at a distance are explained by fields (gravitational, electric, and magnetic) permeating space that can transfer energy through space. Magnets or electric currents cause magnetic fields; electric charges or changing magnetic fields cause electric fields. (HS-PS2-5)</t>
    </r>
  </si>
  <si>
    <r>
      <rPr>
        <b/>
        <sz val="11"/>
        <color theme="1"/>
        <rFont val="Arial"/>
        <family val="2"/>
      </rPr>
      <t>PS2.B: Types of Interactions</t>
    </r>
    <r>
      <rPr>
        <sz val="11"/>
        <color theme="1"/>
        <rFont val="Arial"/>
        <family val="2"/>
      </rPr>
      <t xml:space="preserve">
   Forces at a distance are explained by fields (gravitational, electric, and magnetic) permeating space that can transfer energy through space. Magnets or electric currents cause magnetic fields; electric charges or changing magnetic fields cause electric fields. (HS-PS2-4)</t>
    </r>
  </si>
  <si>
    <r>
      <rPr>
        <b/>
        <sz val="11"/>
        <color theme="1"/>
        <rFont val="Arial"/>
        <family val="2"/>
      </rPr>
      <t>PS2.B: Types of Interactions</t>
    </r>
    <r>
      <rPr>
        <sz val="11"/>
        <color theme="1"/>
        <rFont val="Arial"/>
        <family val="2"/>
      </rPr>
      <t xml:space="preserve">
   Newton’s law of universal gravitation and Coulomb’s law provide the mathematical models to describe and predict the effects of gravitational and electrostatic forces between distant objects. (HS-PS2-4)</t>
    </r>
  </si>
  <si>
    <r>
      <rPr>
        <b/>
        <sz val="11"/>
        <color theme="1"/>
        <rFont val="Arial"/>
        <family val="2"/>
      </rPr>
      <t>PS2.A: Forces and Motion</t>
    </r>
    <r>
      <rPr>
        <sz val="11"/>
        <color theme="1"/>
        <rFont val="Arial"/>
        <family val="2"/>
      </rPr>
      <t xml:space="preserve">
   If a system interacts with objects outside itself, the total momentum of the system can change; however, any such change is balanced by changes in the momentum of objects outside the system. (HS-PS2-3)</t>
    </r>
  </si>
  <si>
    <r>
      <rPr>
        <b/>
        <sz val="11"/>
        <color theme="1"/>
        <rFont val="Arial"/>
        <family val="2"/>
      </rPr>
      <t>ETS1.A: Defining and Delimiting Engineering Problems</t>
    </r>
    <r>
      <rPr>
        <sz val="11"/>
        <color theme="1"/>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(secondary to HS-PS2-3)</t>
    </r>
  </si>
  <si>
    <r>
      <rPr>
        <b/>
        <sz val="11"/>
        <color theme="1"/>
        <rFont val="Arial"/>
        <family val="2"/>
      </rPr>
      <t>ETS1.C: Optimizing the Design Solution</t>
    </r>
    <r>
      <rPr>
        <sz val="11"/>
        <color theme="1"/>
        <rFont val="Arial"/>
        <family val="2"/>
      </rPr>
      <t xml:space="preserve">
   Criteria may need to be broken down into simpler ones that can be approached systematically, and decisions about the priority of certain criteria over others (trade-offs) may be needed. (secondary to HS-PS2-3)</t>
    </r>
  </si>
  <si>
    <r>
      <rPr>
        <b/>
        <sz val="11"/>
        <color theme="1"/>
        <rFont val="Arial"/>
        <family val="2"/>
      </rPr>
      <t>Patterns</t>
    </r>
    <r>
      <rPr>
        <sz val="11"/>
        <color theme="1"/>
        <rFont val="Arial"/>
        <family val="2"/>
      </rPr>
      <t xml:space="preserve">
   Different patterns may be observed at each of the scales at which a system is studied and can provide evidence for causality in explanations of phenomena. (HS-PS2-4)</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</si>
  <si>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(HS-PS2-1)</t>
    </r>
  </si>
  <si>
    <r>
      <rPr>
        <b/>
        <sz val="11"/>
        <color theme="1"/>
        <rFont val="Arial"/>
        <family val="2"/>
      </rPr>
      <t>Analyzing and Interpreting Data</t>
    </r>
    <r>
      <rPr>
        <sz val="11"/>
        <color theme="1"/>
        <rFont val="Arial"/>
        <family val="2"/>
      </rPr>
      <t xml:space="preserve">
</t>
    </r>
    <r>
      <rPr>
        <i/>
        <sz val="11"/>
        <color theme="1"/>
        <rFont val="Arial"/>
        <family val="2"/>
      </rPr>
      <t>Analyzing data in 9–12 builds on K–8 and progresses to introducing more detailed statistical analysis, the comparison of data sets for consistency, and the use of models to generate and analyze data</t>
    </r>
    <r>
      <rPr>
        <sz val="11"/>
        <color theme="1"/>
        <rFont val="Arial"/>
        <family val="2"/>
      </rPr>
      <t>.
   Analyze data using tools, technologies, and/or models (e.g., computational, mathematical) in order to make valid and reliable scientific claims or determine an optimal design solution. (HS- PS2-1)</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</si>
  <si>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(HS-PS2-5)</t>
    </r>
  </si>
  <si>
    <r>
      <rPr>
        <b/>
        <sz val="11"/>
        <color theme="1"/>
        <rFont val="Arial"/>
        <family val="2"/>
      </rPr>
      <t>Cause and Effect</t>
    </r>
    <r>
      <rPr>
        <sz val="11"/>
        <color theme="1"/>
        <rFont val="Arial"/>
        <family val="2"/>
      </rPr>
      <t xml:space="preserve">
   Systems can be designed to cause a desired effect. (HS-PS2-3)</t>
    </r>
  </si>
  <si>
    <r>
      <rPr>
        <b/>
        <sz val="11"/>
        <color theme="1"/>
        <rFont val="Arial"/>
        <family val="2"/>
      </rPr>
      <t>Systems and System Models</t>
    </r>
    <r>
      <rPr>
        <sz val="11"/>
        <color theme="1"/>
        <rFont val="Arial"/>
        <family val="2"/>
      </rPr>
      <t xml:space="preserve">
   When investigating or describing a system, the boundaries and initial
conditions of the system need to be defined. (HS-PS2-2)</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</si>
  <si>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9–12 builds on K–8 experiences and progresses to include investigations that provide evidence for and test conceptual, mathematical, physical and empirical models.</t>
    </r>
    <r>
      <rPr>
        <sz val="11"/>
        <color theme="1"/>
        <rFont val="Arial"/>
        <family val="2"/>
      </rPr>
      <t xml:space="preserve">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(HS-PS2-5)</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</si>
  <si>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to describe explanations. (HS-PS2-4)</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</si>
  <si>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to describe explanations. (HS-PS2-2)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</si>
  <si>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Apply scientific ideas to solve a design problem, taking into account possible unanticipated effects. (HS-PS2-3)</t>
    </r>
  </si>
  <si>
    <t>HS-PS3-3: Design, build, and refine a device that works within given constraints to convert one form of energy into another form of energy.</t>
  </si>
  <si>
    <r>
      <rPr>
        <b/>
        <sz val="11"/>
        <color theme="1"/>
        <rFont val="Arial"/>
        <family val="2"/>
      </rPr>
      <t>PS3.A: Definitions of Energy</t>
    </r>
    <r>
      <rPr>
        <sz val="11"/>
        <color theme="1"/>
        <rFont val="Arial"/>
        <family val="2"/>
      </rPr>
      <t xml:space="preserve">
   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 (HS- PS3-1)</t>
    </r>
  </si>
  <si>
    <r>
      <rPr>
        <b/>
        <sz val="11"/>
        <color theme="1"/>
        <rFont val="Arial"/>
        <family val="2"/>
      </rPr>
      <t>PS3.A: Definitions of Energy</t>
    </r>
    <r>
      <rPr>
        <sz val="11"/>
        <color theme="1"/>
        <rFont val="Arial"/>
        <family val="2"/>
      </rPr>
      <t xml:space="preserve">
   Energy is a quantitative property of a system that depends on the motion and interactions of matter and radiation within that system. That there is a single quantity called energy is due to the fact that a system’s total energy is conserved, even as, within the system, energy is continually transferred from one object to another and between its various possible forms. (HS-PS3-2)</t>
    </r>
  </si>
  <si>
    <r>
      <rPr>
        <b/>
        <sz val="11"/>
        <color theme="1"/>
        <rFont val="Arial"/>
        <family val="2"/>
      </rPr>
      <t>PS3.B: Conservation of Energy and Energy Transfer</t>
    </r>
    <r>
      <rPr>
        <sz val="11"/>
        <color theme="1"/>
        <rFont val="Arial"/>
        <family val="2"/>
      </rPr>
      <t xml:space="preserve">
   Conservation of energy means that the total change of energy in any system is always equal to the total energy transferred into
or out of the system. (HS-PS3-1)</t>
    </r>
  </si>
  <si>
    <r>
      <rPr>
        <b/>
        <sz val="11"/>
        <color theme="1"/>
        <rFont val="Arial"/>
        <family val="2"/>
      </rPr>
      <t>PS3.B: Conservation of Energy and Energy Transfer</t>
    </r>
    <r>
      <rPr>
        <sz val="11"/>
        <color theme="1"/>
        <rFont val="Arial"/>
        <family val="2"/>
      </rPr>
      <t xml:space="preserve">
   Energy cannot be created or destroyed, but it can be transported from one place to another and transferred between systems. (HS-PS3-1)</t>
    </r>
  </si>
  <si>
    <r>
      <rPr>
        <b/>
        <sz val="11"/>
        <color theme="1"/>
        <rFont val="Arial"/>
        <family val="2"/>
      </rPr>
      <t>PS3.B: Conservation of Energy and Energy Transfer</t>
    </r>
    <r>
      <rPr>
        <sz val="11"/>
        <color theme="1"/>
        <rFont val="Arial"/>
        <family val="2"/>
      </rPr>
      <t xml:space="preserve">
   Mathematical expressions, which quantify how the stored energy in a system depends on its configuration (e.g. relative positions of charged particles, compression of a spring) and how kinetic energy depends on mass and speed, allow the concept of conservation of energy to be used to predict and describe
system behavior. (HS-PS3-1)</t>
    </r>
  </si>
  <si>
    <r>
      <rPr>
        <b/>
        <sz val="11"/>
        <color theme="1"/>
        <rFont val="Arial"/>
        <family val="2"/>
      </rPr>
      <t>PS3.B: Conservation of Energy and Energy Transfer</t>
    </r>
    <r>
      <rPr>
        <sz val="11"/>
        <color theme="1"/>
        <rFont val="Arial"/>
        <family val="2"/>
      </rPr>
      <t xml:space="preserve">
   Energy cannot be created or destroyed, but it can be transported from one place to another and transferred between systems. (HS-PS3-4)
</t>
    </r>
  </si>
  <si>
    <r>
      <rPr>
        <b/>
        <sz val="11"/>
        <color theme="1"/>
        <rFont val="Arial"/>
        <family val="2"/>
      </rPr>
      <t>PS3.A: Definitions of Energy</t>
    </r>
    <r>
      <rPr>
        <sz val="11"/>
        <color theme="1"/>
        <rFont val="Arial"/>
        <family val="2"/>
      </rPr>
      <t xml:space="preserve">
   At the macroscopic scale, energy manifests itself in multiple ways, such as in motion, sound, light, and thermal energy. (HS-PS3-3)</t>
    </r>
  </si>
  <si>
    <r>
      <rPr>
        <b/>
        <sz val="11"/>
        <color theme="1"/>
        <rFont val="Arial"/>
        <family val="2"/>
      </rPr>
      <t>PS3.B: Conservation of Energy and Energy Transfer</t>
    </r>
    <r>
      <rPr>
        <sz val="11"/>
        <color theme="1"/>
        <rFont val="Arial"/>
        <family val="2"/>
      </rPr>
      <t xml:space="preserve">
   Uncontrolled systems always evolve toward more stable states—
that is, toward more uniform energy distribution (e.g., water flows downhill, objects hotter than their surrounding environment cool down). (HS-PS3-4)</t>
    </r>
  </si>
  <si>
    <r>
      <rPr>
        <b/>
        <sz val="11"/>
        <color theme="1"/>
        <rFont val="Arial"/>
        <family val="2"/>
      </rPr>
      <t>PS3.C: Relationship Between Energy and Forces</t>
    </r>
    <r>
      <rPr>
        <sz val="11"/>
        <color theme="1"/>
        <rFont val="Arial"/>
        <family val="2"/>
      </rPr>
      <t xml:space="preserve">
   When two objects interacting through a field change relative position, the energy stored in the field is changed. (HS-PS3-5)</t>
    </r>
  </si>
  <si>
    <r>
      <rPr>
        <b/>
        <sz val="11"/>
        <color theme="1"/>
        <rFont val="Arial"/>
        <family val="2"/>
      </rPr>
      <t>PS3.D: Energy in Chemical Processes</t>
    </r>
    <r>
      <rPr>
        <sz val="11"/>
        <color theme="1"/>
        <rFont val="Arial"/>
        <family val="2"/>
      </rPr>
      <t xml:space="preserve">
   Although energy cannot be destroyed, it can be converted to less useful forms—for example, to thermal energy in the surrounding environment.(HS-PS3-4)</t>
    </r>
  </si>
  <si>
    <r>
      <rPr>
        <b/>
        <sz val="11"/>
        <color theme="1"/>
        <rFont val="Arial"/>
        <family val="2"/>
      </rPr>
      <t>PS3.D: Energy in Chemical Processes</t>
    </r>
    <r>
      <rPr>
        <sz val="11"/>
        <color theme="1"/>
        <rFont val="Arial"/>
        <family val="2"/>
      </rPr>
      <t xml:space="preserve">
   Although energy cannot be destroyed, it can be converted to less useful forms—for example, to thermal energy in the surrounding environment. (HS-PS3-3)</t>
    </r>
  </si>
  <si>
    <r>
      <rPr>
        <b/>
        <sz val="11"/>
        <color theme="1"/>
        <rFont val="Arial"/>
        <family val="2"/>
      </rPr>
      <t>ETS1.A: Defining and Delimiting Engineering Problems</t>
    </r>
    <r>
      <rPr>
        <sz val="11"/>
        <color theme="1"/>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(secondary to HS-PS3-3)</t>
    </r>
  </si>
  <si>
    <r>
      <rPr>
        <b/>
        <sz val="11"/>
        <color theme="1"/>
        <rFont val="Arial"/>
        <family val="2"/>
      </rPr>
      <t>PS3.A: Definitions of Energy</t>
    </r>
    <r>
      <rPr>
        <sz val="11"/>
        <color theme="1"/>
        <rFont val="Arial"/>
        <family val="2"/>
      </rPr>
      <t xml:space="preserve">
   At the macroscopic scale, energy manifests itself in multiple ways, such as in motion, sound, light, and thermal energy. (HS- PS3-2)</t>
    </r>
  </si>
  <si>
    <r>
      <rPr>
        <b/>
        <sz val="11"/>
        <color theme="1"/>
        <rFont val="Arial"/>
        <family val="2"/>
      </rPr>
      <t>PS3.A: Definitions of Energy</t>
    </r>
    <r>
      <rPr>
        <sz val="11"/>
        <color theme="1"/>
        <rFont val="Arial"/>
        <family val="2"/>
      </rPr>
      <t xml:space="preserve">
   These relationships are better understood at the microscopic scale, at which all of the different manifestations of energy can be modeled as a combination of energy associated with the motion of particles and energy associated with the configuration (relative position of the particles). In some cases the relative position energy can be thought of as stored in fields (which mediate interactions between particles). This last concept includes radiation, a phenomenon in which energy stored in fields moves across space. (HS-PS3-2)</t>
    </r>
  </si>
  <si>
    <r>
      <rPr>
        <b/>
        <sz val="11"/>
        <color theme="1"/>
        <rFont val="Arial"/>
        <family val="2"/>
      </rPr>
      <t>PS3.B: Conservation of Energy and Energy Transfer</t>
    </r>
    <r>
      <rPr>
        <sz val="11"/>
        <color theme="1"/>
        <rFont val="Arial"/>
        <family val="2"/>
      </rPr>
      <t xml:space="preserve">
   The availability of energy limits what can occur in any system. (HS-PS3-1)</t>
    </r>
  </si>
  <si>
    <r>
      <rPr>
        <b/>
        <sz val="11"/>
        <color theme="1"/>
        <rFont val="Arial"/>
        <family val="2"/>
      </rPr>
      <t>Developing and Using Models</t>
    </r>
    <r>
      <rPr>
        <sz val="11"/>
        <color theme="1"/>
        <rFont val="Arial"/>
        <family val="2"/>
      </rPr>
      <t xml:space="preserve">
</t>
    </r>
    <r>
      <rPr>
        <i/>
        <sz val="11"/>
        <color theme="1"/>
        <rFont val="Arial"/>
        <family val="2"/>
      </rPr>
      <t>Modeling in 9–12 builds on K–8 and progresses to using, synthesizing, and developing models to predict and show relationships among variables between systems and their components in the natural and designed worlds.</t>
    </r>
    <r>
      <rPr>
        <sz val="11"/>
        <color theme="1"/>
        <rFont val="Arial"/>
        <family val="2"/>
      </rPr>
      <t xml:space="preserve">
   Develop and use a model based on evidence to illustrate the relationships between systems or between components of a system. (HS-PS3-2)</t>
    </r>
  </si>
  <si>
    <r>
      <rPr>
        <b/>
        <sz val="11"/>
        <color theme="1"/>
        <rFont val="Arial"/>
        <family val="2"/>
      </rPr>
      <t>Developing and Using Models</t>
    </r>
    <r>
      <rPr>
        <sz val="11"/>
        <color theme="1"/>
        <rFont val="Arial"/>
        <family val="2"/>
      </rPr>
      <t xml:space="preserve">
</t>
    </r>
    <r>
      <rPr>
        <i/>
        <sz val="11"/>
        <color theme="1"/>
        <rFont val="Arial"/>
        <family val="2"/>
      </rPr>
      <t>Modeling in 9–12 builds on K–8 and progresses to using, synthesizing, and developing models to predict and show relationships among variables between systems and their components in the natural and designed worlds</t>
    </r>
    <r>
      <rPr>
        <sz val="11"/>
        <color theme="1"/>
        <rFont val="Arial"/>
        <family val="2"/>
      </rPr>
      <t>.
   Develop and use a model based on evidence to illustrate the relationships between systems or between components of a system. (HS- PS3-5)</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</si>
  <si>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to answer questions or test solutions to problems in 9–12 builds on K–8 experiences and progresses to include
investigations that provide evidence for and test conceptual, mathematical, physical, and empirical models.</t>
    </r>
    <r>
      <rPr>
        <sz val="11"/>
        <color theme="1"/>
        <rFont val="Arial"/>
        <family val="2"/>
      </rPr>
      <t xml:space="preserve">
   Plan and conduct an investigation individually and collaboratively to produce data to serve as the basis for evidence, and in the design: decide on types, how much, and accuracy of data needed to produce reliable measurements and consider limitations on the precision of the data (e.g., number of trials, cost, risk, time), and refine the design accordingly. (HS-PS3-4)</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</si>
  <si>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Create a computational model or simulation of a phenomenon, designed device, process, or system. (HS-PS3-1)</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</si>
  <si>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Design, evaluate, and/or refine a solution to a complex real-world problem, based on scientific knowledge, student-generated sources of evidence,
prioritized criteria, and tradeoff considerations. (HS- PS3-3)</t>
    </r>
  </si>
  <si>
    <r>
      <rPr>
        <b/>
        <sz val="11"/>
        <color theme="1"/>
        <rFont val="Arial"/>
        <family val="2"/>
      </rPr>
      <t>Cause and Effect</t>
    </r>
    <r>
      <rPr>
        <sz val="11"/>
        <color theme="1"/>
        <rFont val="Arial"/>
        <family val="2"/>
      </rPr>
      <t xml:space="preserve">
   Cause and effect relationships can be suggested and predicted for complex natural and human designed systems by examining what is known about smaller scale mechanisms within the system. (HS-PS3-5)</t>
    </r>
  </si>
  <si>
    <r>
      <rPr>
        <b/>
        <sz val="11"/>
        <color theme="1"/>
        <rFont val="Arial"/>
        <family val="2"/>
      </rPr>
      <t>Systems and System Models</t>
    </r>
    <r>
      <rPr>
        <sz val="11"/>
        <color theme="1"/>
        <rFont val="Arial"/>
        <family val="2"/>
      </rPr>
      <t xml:space="preserve">
   Models can be used to predict the behavior of a system, but these predictions have limited precision and reliability due to the assumptions
and approximations inherent in models. (HS- PS3-1)</t>
    </r>
  </si>
  <si>
    <r>
      <rPr>
        <b/>
        <sz val="11"/>
        <color theme="1"/>
        <rFont val="Arial"/>
        <family val="2"/>
      </rPr>
      <t>Systems and System Models</t>
    </r>
    <r>
      <rPr>
        <sz val="11"/>
        <color theme="1"/>
        <rFont val="Arial"/>
        <family val="2"/>
      </rPr>
      <t xml:space="preserve">
   When investigating or describing a system, the boundaries and initial conditions of the system need to be defined and their inputs and outputs analyzed and described using models. (HS-PS3-4)</t>
    </r>
  </si>
  <si>
    <r>
      <rPr>
        <b/>
        <sz val="11"/>
        <color theme="1"/>
        <rFont val="Arial"/>
        <family val="2"/>
      </rPr>
      <t>Energy and Matter</t>
    </r>
    <r>
      <rPr>
        <sz val="11"/>
        <color theme="1"/>
        <rFont val="Arial"/>
        <family val="2"/>
      </rPr>
      <t xml:space="preserve">
   Energy cannot be created or destroyed—only moves between one place and another place, between objects and/or fields, or between systems. (HS-PS3-2)</t>
    </r>
  </si>
  <si>
    <r>
      <rPr>
        <b/>
        <sz val="11"/>
        <color theme="1"/>
        <rFont val="Arial"/>
        <family val="2"/>
      </rPr>
      <t>Energy and Matter</t>
    </r>
    <r>
      <rPr>
        <sz val="11"/>
        <color theme="1"/>
        <rFont val="Arial"/>
        <family val="2"/>
      </rPr>
      <t xml:space="preserve">
   Changes of energy and matter in a system can be described in terms of energy and matter flows into, out of, and within that system. (HS- PS3-3)</t>
    </r>
  </si>
  <si>
    <t>HS-PS4-1: Use mathematical representations to support a claim regarding relationships among the frequency, wavelength, and speed of waves traveling in various media.</t>
  </si>
  <si>
    <t>HS-PS4-2: Evaluate questions about the advantages of using a digital transmission and storage of information.</t>
  </si>
  <si>
    <r>
      <rPr>
        <b/>
        <sz val="11"/>
        <color theme="1"/>
        <rFont val="Arial"/>
        <family val="2"/>
      </rPr>
      <t>PS3.D:  Energy in Chemical Processes</t>
    </r>
    <r>
      <rPr>
        <sz val="11"/>
        <color theme="1"/>
        <rFont val="Arial"/>
        <family val="2"/>
      </rPr>
      <t xml:space="preserve">
   Solar cells are human-made devices that likewise capture the sun’s energy and produce electrical energy. (secondary to HS-PS4-5)</t>
    </r>
  </si>
  <si>
    <r>
      <rPr>
        <b/>
        <sz val="11"/>
        <color theme="1"/>
        <rFont val="Arial"/>
        <family val="2"/>
      </rPr>
      <t>PS4.A: Wave Properties</t>
    </r>
    <r>
      <rPr>
        <sz val="11"/>
        <color theme="1"/>
        <rFont val="Arial"/>
        <family val="2"/>
      </rPr>
      <t xml:space="preserve">
   The wavelength and frequency of a wave are related to one another by the speed of travel of the wave, which depends on the type of wave and the medium through which it is passing. (HS-PS4-1)</t>
    </r>
  </si>
  <si>
    <r>
      <rPr>
        <b/>
        <sz val="11"/>
        <color theme="1"/>
        <rFont val="Arial"/>
        <family val="2"/>
      </rPr>
      <t>PS4.A: Wave Properties</t>
    </r>
    <r>
      <rPr>
        <sz val="11"/>
        <color theme="1"/>
        <rFont val="Arial"/>
        <family val="2"/>
      </rPr>
      <t xml:space="preserve">
   Information can be digitized (e.g., a picture stored as the values of an array of pixels); in this form, it can be stored reliably in computer memory and sent over long distances as a series of wave pulses. (HS-PS4-2)</t>
    </r>
  </si>
  <si>
    <r>
      <rPr>
        <b/>
        <sz val="11"/>
        <color theme="1"/>
        <rFont val="Arial"/>
        <family val="2"/>
      </rPr>
      <t>PS4.A: Wave Properties</t>
    </r>
    <r>
      <rPr>
        <sz val="11"/>
        <color theme="1"/>
        <rFont val="Arial"/>
        <family val="2"/>
      </rPr>
      <t xml:space="preserve">
   [From the 3–5 grade band endpoints] Waves can add or cancel one another as they cross, depending on their relative phase (i.e., relative position of peaks and troughs of the waves), but they emerge unaffected by each other. (Boundary: The discussion at this grade level is qualitative only; it can be based on the fact that two different sounds can pass a location in different directions without getting mixed up.) (HS-PS4-3)</t>
    </r>
  </si>
  <si>
    <r>
      <rPr>
        <b/>
        <sz val="11"/>
        <color theme="1"/>
        <rFont val="Arial"/>
        <family val="2"/>
      </rPr>
      <t>PS4.B: Electromagnetic Radiation</t>
    </r>
    <r>
      <rPr>
        <sz val="11"/>
        <color theme="1"/>
        <rFont val="Arial"/>
        <family val="2"/>
      </rPr>
      <t xml:space="preserve">
   Electromagnetic radiation (e.g., radio, microwaves, light) can be modeled as a wave of changing electric and magnetic fields or as particles called photons. The wave model is useful for explaining many features of electromagnetic radiation, and the particle model explains other features. (HS-PS4-3)</t>
    </r>
  </si>
  <si>
    <r>
      <rPr>
        <b/>
        <sz val="11"/>
        <color theme="1"/>
        <rFont val="Arial"/>
        <family val="2"/>
      </rPr>
      <t>PS4.B: Electromagnetic Radiation</t>
    </r>
    <r>
      <rPr>
        <sz val="11"/>
        <color theme="1"/>
        <rFont val="Arial"/>
        <family val="2"/>
      </rPr>
      <t xml:space="preserve">
   When light or longer wavelength electromagnetic radiation is absorbed in matter, it is generally converted into thermal energy (heat). Shorter wavelength electromagnetic radiation (ultraviolet, X-rays, gamma rays) can ionize atoms and cause damage to living cells. (HS-PS4-4)</t>
    </r>
  </si>
  <si>
    <r>
      <rPr>
        <b/>
        <sz val="11"/>
        <color theme="1"/>
        <rFont val="Arial"/>
        <family val="2"/>
      </rPr>
      <t>PS4.A: Wave Properties</t>
    </r>
    <r>
      <rPr>
        <sz val="11"/>
        <color theme="1"/>
        <rFont val="Arial"/>
        <family val="2"/>
      </rPr>
      <t xml:space="preserve">
   Information can be digitized (e.g., a picture stored as the values of an array of pixels); in this form, it can be stored reliably in computer memory and sent over long distances as a series of wave pulses. (HS- PS4-5)</t>
    </r>
  </si>
  <si>
    <r>
      <rPr>
        <b/>
        <sz val="11"/>
        <color theme="1"/>
        <rFont val="Arial"/>
        <family val="2"/>
      </rPr>
      <t>PS4.B: Electromagnetic Radiation</t>
    </r>
    <r>
      <rPr>
        <sz val="11"/>
        <color theme="1"/>
        <rFont val="Arial"/>
        <family val="2"/>
      </rPr>
      <t xml:space="preserve">
   Photoelectric materials emit electrons when they absorb light of a high-enough frequency. (HS-PS4-5)</t>
    </r>
  </si>
  <si>
    <r>
      <rPr>
        <b/>
        <sz val="11"/>
        <color theme="1"/>
        <rFont val="Arial"/>
        <family val="2"/>
      </rPr>
      <t>PS4.C: Information Technologies and Instrumentation</t>
    </r>
    <r>
      <rPr>
        <sz val="11"/>
        <color theme="1"/>
        <rFont val="Arial"/>
        <family val="2"/>
      </rPr>
      <t xml:space="preserve">
   Multiple technologies based on the understanding of waves and their interactions with matter are part of everyday experiences in the modern world (e.g., medical imaging, communications, scanners) and in scientific research. They are essential tools for producing, transmitting, and capturing signals and for storing and interpreting the information contained in them. (HS-PS4-5)</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</si>
  <si>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grades 9–12 builds from grades K–8 experiences and progresses to formulating, refining, and evaluating empirically testable questions and design problems using models and simulations.</t>
    </r>
    <r>
      <rPr>
        <sz val="11"/>
        <color theme="1"/>
        <rFont val="Arial"/>
        <family val="2"/>
      </rPr>
      <t xml:space="preserve">
   Evaluate questions that challenge the premise(s) of an argument, the interpretation of a data set, or the suitability of a design. (HS- PS4-2)</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</si>
  <si>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at the 9-12 level builds on K-8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xml:space="preserve">
   Use mathematical representations of phenomena or design solutions to describe and/or support claims and/or explanations. (HS-PS4-1)</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</si>
  <si>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9–12 builds on K–8 experiences and progresses to using appropriate and sufficient evidence and scientific reasoning to defend and critique claims and explanations about natural and designed worlds. Arguments may also come from current scientific or historical episodes in science.</t>
    </r>
    <r>
      <rPr>
        <sz val="11"/>
        <color theme="1"/>
        <rFont val="Arial"/>
        <family val="2"/>
      </rPr>
      <t xml:space="preserve">
   Evaluate the claims, evidence, and reasoning behind currently
accepted explanations or solutions to determine the merits of arguments. (HS-PS4-3)</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</si>
  <si>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9–12 builds on K–8 and progresses to evaluating the validity and reliability of theclaims, methods, and designs.</t>
    </r>
    <r>
      <rPr>
        <sz val="11"/>
        <color theme="1"/>
        <rFont val="Arial"/>
        <family val="2"/>
      </rPr>
      <t xml:space="preserve">
   Communicate technical information or ideas (e.g. about phenomena and/or the process of development and the design and performance of a proposed process or system) in multiple formats (including orally, graphically, textually, and mathematically). (HS- PS4-5)</t>
    </r>
  </si>
  <si>
    <r>
      <rPr>
        <b/>
        <sz val="11"/>
        <color theme="1"/>
        <rFont val="Arial"/>
        <family val="2"/>
      </rPr>
      <t>Obtaining, Evaluating, and Communicating Information</t>
    </r>
    <r>
      <rPr>
        <sz val="11"/>
        <color theme="1"/>
        <rFont val="Arial"/>
        <family val="2"/>
      </rPr>
      <t xml:space="preserve"> </t>
    </r>
    <r>
      <rPr>
        <i/>
        <sz val="11"/>
        <color theme="1"/>
        <rFont val="Arial"/>
        <family val="2"/>
      </rPr>
      <t>Obtaining, evaluating, and communicating information in 9–12 builds on K–8 and progresses to evaluating the validity and reliability of the claims, methods, and designs.</t>
    </r>
    <r>
      <rPr>
        <sz val="11"/>
        <color theme="1"/>
        <rFont val="Arial"/>
        <family val="2"/>
      </rPr>
      <t xml:space="preserve">
   Evaluate the validity and reliability of multiple claims that appear in scientific and technical texts or media reports, verifying the data when possible. (HS-PS4-4)</t>
    </r>
  </si>
  <si>
    <r>
      <rPr>
        <b/>
        <sz val="11"/>
        <color theme="1"/>
        <rFont val="Arial"/>
        <family val="2"/>
      </rPr>
      <t>Cause and Effect</t>
    </r>
    <r>
      <rPr>
        <sz val="11"/>
        <color theme="1"/>
        <rFont val="Arial"/>
        <family val="2"/>
      </rPr>
      <t xml:space="preserve">
   Empirical evidence is required to differentiate between cause and correlation and make claims about specific causes and effects. (HS-PS4-1)</t>
    </r>
  </si>
  <si>
    <r>
      <rPr>
        <b/>
        <sz val="11"/>
        <color theme="1"/>
        <rFont val="Arial"/>
        <family val="2"/>
      </rPr>
      <t>Cause and Effect</t>
    </r>
    <r>
      <rPr>
        <sz val="11"/>
        <color theme="1"/>
        <rFont val="Arial"/>
        <family val="2"/>
      </rPr>
      <t xml:space="preserve">
   Cause and effect relationships can be suggested and predicted for complex natural and human designed systems by examining what is known about smaller scale mechanisms within the system. (HS-PS4-4)</t>
    </r>
  </si>
  <si>
    <r>
      <rPr>
        <b/>
        <sz val="11"/>
        <color theme="1"/>
        <rFont val="Arial"/>
        <family val="2"/>
      </rPr>
      <t>Cause and Effect</t>
    </r>
    <r>
      <rPr>
        <sz val="11"/>
        <color theme="1"/>
        <rFont val="Arial"/>
        <family val="2"/>
      </rPr>
      <t xml:space="preserve">
   Systems can be designed to cause a desired effect. (HS-PS4-5)</t>
    </r>
  </si>
  <si>
    <r>
      <rPr>
        <b/>
        <sz val="11"/>
        <color theme="1"/>
        <rFont val="Arial"/>
        <family val="2"/>
      </rPr>
      <t>Systems and System Models</t>
    </r>
    <r>
      <rPr>
        <sz val="11"/>
        <color theme="1"/>
        <rFont val="Arial"/>
        <family val="2"/>
      </rPr>
      <t xml:space="preserve">
   Models (e.g., physical, mathematical, computer models) can be used to
simulate systems and interactions— including energy, matter, and information flows—within and between systems at different scales. (HS-PS4-3)</t>
    </r>
  </si>
  <si>
    <r>
      <rPr>
        <b/>
        <sz val="11"/>
        <color theme="1"/>
        <rFont val="Arial"/>
        <family val="2"/>
      </rPr>
      <t>Stability and Change</t>
    </r>
    <r>
      <rPr>
        <sz val="11"/>
        <color theme="1"/>
        <rFont val="Arial"/>
        <family val="2"/>
      </rPr>
      <t xml:space="preserve">
   Systems can be designed for greater or lesser stability. (HS-PS4-2)</t>
    </r>
  </si>
  <si>
    <t>HS-ETS1-1: Analyze a major global challenge to specify qualitative and quantitative criteria and constraints for solutions that account for societal needs and wants.</t>
  </si>
  <si>
    <r>
      <rPr>
        <b/>
        <sz val="11"/>
        <color theme="1"/>
        <rFont val="Arial"/>
        <family val="2"/>
      </rPr>
      <t>ETS1.A: Defining and Delimiting Engineering Problems</t>
    </r>
    <r>
      <rPr>
        <sz val="11"/>
        <color theme="1"/>
        <rFont val="Arial"/>
        <family val="2"/>
      </rPr>
      <t xml:space="preserve">
   Criteria and constraints also include satisfying any requirements set by society, such as taking issues of risk mitigation into
account, and they should be quantified to the extent possible
and stated in such a way that one can tell if a given design meets them. (HS-ETS1-1)</t>
    </r>
  </si>
  <si>
    <r>
      <rPr>
        <b/>
        <sz val="11"/>
        <color theme="1"/>
        <rFont val="Arial"/>
        <family val="2"/>
      </rPr>
      <t>ETS1.A: Defining and Delimiting Engineering Problems</t>
    </r>
    <r>
      <rPr>
        <sz val="11"/>
        <color theme="1"/>
        <rFont val="Arial"/>
        <family val="2"/>
      </rPr>
      <t xml:space="preserve">
   Humanity faces major global challenges today, such as the need
for supplies of clean water and food or for energy sources that minimize pollution, which can be addressed through engineering. These global challenges also may have manifestations in local communities. (HS-ETS1-1)</t>
    </r>
  </si>
  <si>
    <r>
      <rPr>
        <b/>
        <sz val="11"/>
        <color theme="1"/>
        <rFont val="Arial"/>
        <family val="2"/>
      </rPr>
      <t>ETS1.C: Optimizing the Design Solution</t>
    </r>
    <r>
      <rPr>
        <sz val="11"/>
        <color theme="1"/>
        <rFont val="Arial"/>
        <family val="2"/>
      </rPr>
      <t xml:space="preserve">
   Criteria may need to be broken down into simpler ones that can be approached systematically, and decisions about the priority of certain criteria over others (trade-offs) may be needed. (HS- ETS1-2)</t>
    </r>
  </si>
  <si>
    <r>
      <rPr>
        <b/>
        <sz val="11"/>
        <color theme="1"/>
        <rFont val="Arial"/>
        <family val="2"/>
      </rPr>
      <t>ETS1.B: Developing Possible Solutions</t>
    </r>
    <r>
      <rPr>
        <sz val="11"/>
        <color theme="1"/>
        <rFont val="Arial"/>
        <family val="2"/>
      </rPr>
      <t xml:space="preserve">
   When evaluating solutions, it is important to take into account a range of constraints, including cost, safety, reliability, and aesthetics, and to consider social, cultural, and environmental impacts. (HS-ETS1-3)</t>
    </r>
  </si>
  <si>
    <r>
      <rPr>
        <b/>
        <sz val="11"/>
        <color theme="1"/>
        <rFont val="Arial"/>
        <family val="2"/>
      </rPr>
      <t>ETS1.B: Developing Possible Solutions</t>
    </r>
    <r>
      <rPr>
        <sz val="11"/>
        <color theme="1"/>
        <rFont val="Arial"/>
        <family val="2"/>
      </rPr>
      <t xml:space="preserve">
   Both physical models and computers can be used in various ways to aid in the engineering design process. Computers are useful for a variety of purposes, such as running simulations to test different ways of solving a problem or to see which one is most efficient or economical; and in making a persuasive presentation to a client about how a given design will meet his or her needs. (HS-ETS1-4)</t>
    </r>
  </si>
  <si>
    <r>
      <t xml:space="preserve">Asking Questions and Defining Problems
</t>
    </r>
    <r>
      <rPr>
        <i/>
        <sz val="11"/>
        <color theme="1"/>
        <rFont val="Arial"/>
        <family val="2"/>
      </rPr>
      <t>Asking questions and defining problems in 9–12 builds on K–8 experiences and progresses to formulating, refining, and evaluating empirically testable questions and design problems using models and simulations.</t>
    </r>
    <r>
      <rPr>
        <b/>
        <sz val="11"/>
        <color theme="1"/>
        <rFont val="Arial"/>
        <family val="2"/>
      </rPr>
      <t xml:space="preserve">
</t>
    </r>
    <r>
      <rPr>
        <sz val="11"/>
        <color theme="1"/>
        <rFont val="Arial"/>
        <family val="2"/>
      </rPr>
      <t>   Analyze complex real-world problems by specifying criteria and constraints for successful solutions. (HS-ETS1-1)</t>
    </r>
  </si>
  <si>
    <r>
      <rPr>
        <b/>
        <sz val="11"/>
        <color theme="1"/>
        <rFont val="Arial"/>
        <family val="2"/>
      </rPr>
      <t>Using Mathematics and Computational Thinking</t>
    </r>
    <r>
      <rPr>
        <sz val="11"/>
        <color theme="1"/>
        <rFont val="Arial"/>
        <family val="2"/>
      </rPr>
      <t xml:space="preserve">
</t>
    </r>
    <r>
      <rPr>
        <i/>
        <sz val="11"/>
        <color theme="1"/>
        <rFont val="Arial"/>
        <family val="2"/>
      </rPr>
      <t>Mathematical and computational thinking in 9-12 builds on K-8 experiences and progresses to using algebraic thinking and analysis, a range of linear and nonlinear functions including trigonometric functions, exponentials and logarithms, and computational tools for statistical analysis to analyze,
represent, and model data. Simple computational simulations are created and used based on mathematical models of basic assumptions</t>
    </r>
    <r>
      <rPr>
        <sz val="11"/>
        <color theme="1"/>
        <rFont val="Arial"/>
        <family val="2"/>
      </rPr>
      <t>.
   Use mathematical models and/or computer simulations to predict the effects of a design solution on systems and/or the interactions between systems. (HS-ETS1-4)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</si>
  <si>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Design a solution to a complex real-world problem, based on scientific knowledge, student-generated sources of evidence, prioritized criteria, and tradeoff considerations. (HS-ETS1-2)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</si>
  <si>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9–12 builds on K–8 experiences and progresses to explanations and designs that are supported by multiple and independent student-generated sources of evidence consistent with scientific ideas, principles and theories.</t>
    </r>
    <r>
      <rPr>
        <sz val="11"/>
        <color theme="1"/>
        <rFont val="Arial"/>
        <family val="2"/>
      </rPr>
      <t xml:space="preserve">
   Evaluate a solution to a complex real-world problem, based on scientific knowledge, student-generated sources of evidence, prioritized criteria, and tradeoff considerations. (HS-ETS1-3)</t>
    </r>
  </si>
  <si>
    <r>
      <rPr>
        <b/>
        <sz val="11"/>
        <color theme="1"/>
        <rFont val="Arial"/>
        <family val="2"/>
      </rPr>
      <t>Systems and System Models</t>
    </r>
    <r>
      <rPr>
        <sz val="11"/>
        <color theme="1"/>
        <rFont val="Arial"/>
        <family val="2"/>
      </rPr>
      <t xml:space="preserve">
   Models (e.g., physical, mathematical, computer models) can be used to
simulate systems and interactions—including energy, matter, and information flows— within and between systems at different scales. (HS-ETS1-4)</t>
    </r>
  </si>
  <si>
    <t>New Mexico Science and Society:</t>
  </si>
  <si>
    <t>HS-ETS1-2: Design a solution to a complex real-world problem by breaking it down into smaller, more manageable problems that can be solved through engineering.</t>
  </si>
  <si>
    <t>HS-PS1-6: Refine the design of a chemical system by specifying a change in conditions that would produce increased amounts of products at equilibrium.</t>
  </si>
  <si>
    <t>HS-PS2-3: Apply scientific and engineering ideas to design, evaluate, and refine a device that minimizes the force on a macroscopic object during a collision.</t>
  </si>
  <si>
    <t xml:space="preserve">HS-PS1-1: Use the periodic table as a model to predict the relative properties of elements based on the patterns of electrons in the outermost energy level of atoms. </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</si>
  <si>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</si>
  <si>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</si>
  <si>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</si>
  <si>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</si>
  <si>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</si>
  <si>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</si>
  <si>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</si>
  <si>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</si>
  <si>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</si>
  <si>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</si>
  <si>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</si>
  <si>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</si>
  <si>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</si>
  <si>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</si>
  <si>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</si>
  <si>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sz val="11"/>
        <color theme="1"/>
        <rFont val="Arial"/>
        <family val="2"/>
      </rPr>
      <t>Scientific Knowledge Assumes an Order and Consistency in Natural Systems</t>
    </r>
    <r>
      <rPr>
        <sz val="11"/>
        <color theme="1"/>
        <rFont val="Arial"/>
        <family val="2"/>
      </rPr>
      <t xml:space="preserve">
   Science assumes the universe is a vast single system in which basic laws are consistent. (HS-PS1-7)
</t>
    </r>
  </si>
  <si>
    <r>
      <rPr>
        <b/>
        <sz val="11"/>
        <color theme="1"/>
        <rFont val="Arial"/>
        <family val="2"/>
      </rPr>
      <t>Science Models, Laws, Mechanisms, and Theories Explain Natural Phenomena</t>
    </r>
    <r>
      <rPr>
        <sz val="11"/>
        <color theme="1"/>
        <rFont val="Arial"/>
        <family val="2"/>
      </rPr>
      <t xml:space="preserve">
   Theories and laws provide explanations in science. (HS-PS2-1)</t>
    </r>
  </si>
  <si>
    <r>
      <rPr>
        <b/>
        <sz val="11"/>
        <color theme="1"/>
        <rFont val="Arial"/>
        <family val="2"/>
      </rPr>
      <t>Science Models, Laws, Mechanisms, and Theories Explain Natural Phenomena</t>
    </r>
    <r>
      <rPr>
        <sz val="11"/>
        <color theme="1"/>
        <rFont val="Arial"/>
        <family val="2"/>
      </rPr>
      <t xml:space="preserve">
   Theories and laws provide explanations in science. (HS-PS2-4)</t>
    </r>
  </si>
  <si>
    <r>
      <rPr>
        <b/>
        <sz val="11"/>
        <color theme="1"/>
        <rFont val="Arial"/>
        <family val="2"/>
      </rPr>
      <t>Science Models, Laws, Mechanisms, and Theories Explain Natural Phenomena</t>
    </r>
    <r>
      <rPr>
        <sz val="11"/>
        <color theme="1"/>
        <rFont val="Arial"/>
        <family val="2"/>
      </rPr>
      <t xml:space="preserve">
   Laws are statements or descriptions of the relationships among observable phenomena. (HS-PS2-4)</t>
    </r>
  </si>
  <si>
    <r>
      <rPr>
        <b/>
        <sz val="11"/>
        <color theme="1"/>
        <rFont val="Arial"/>
        <family val="2"/>
      </rPr>
      <t>Science Models, Laws, Mechanisms, and Theories Explain Natural Phenomena</t>
    </r>
    <r>
      <rPr>
        <sz val="11"/>
        <color theme="1"/>
        <rFont val="Arial"/>
        <family val="2"/>
      </rPr>
      <t xml:space="preserve">
   Laws are statements or descriptions of the relationships among observable phenomena. (HS-PS2-1)</t>
    </r>
  </si>
  <si>
    <r>
      <rPr>
        <b/>
        <sz val="11"/>
        <color theme="1"/>
        <rFont val="Arial"/>
        <family val="2"/>
      </rPr>
      <t>Influence of Science, Engineering, and Technology on Society and the Natural World</t>
    </r>
    <r>
      <rPr>
        <sz val="11"/>
        <color theme="1"/>
        <rFont val="Arial"/>
        <family val="2"/>
      </rPr>
      <t xml:space="preserve">
   Modern civilization depends on major technological systems. Engineers continuously modify these technological systems by applying scientific knowledge and engineering design practices to increase benefits while decreasing costs and risks. (HS-PS3-3)</t>
    </r>
  </si>
  <si>
    <r>
      <rPr>
        <b/>
        <sz val="11"/>
        <color theme="1"/>
        <rFont val="Arial"/>
        <family val="2"/>
      </rPr>
      <t>Scientific Knowledge Assumes an Order and Consistency in Natural Systems</t>
    </r>
    <r>
      <rPr>
        <sz val="11"/>
        <color theme="1"/>
        <rFont val="Arial"/>
        <family val="2"/>
      </rPr>
      <t xml:space="preserve">
   Science assumes the universe is a vast single system in which basic laws are consistent. (HS- PS3-1)</t>
    </r>
  </si>
  <si>
    <r>
      <rPr>
        <b/>
        <sz val="11"/>
        <color theme="1"/>
        <rFont val="Arial"/>
        <family val="2"/>
      </rPr>
      <t>Interdependence of Science, Engineering, and Technology</t>
    </r>
    <r>
      <rPr>
        <sz val="11"/>
        <color theme="1"/>
        <rFont val="Arial"/>
        <family val="2"/>
      </rPr>
      <t xml:space="preserve">
   Science and engineering complement each other in the cycle known as
research and development (R&amp;D). (HS- PS4-5)</t>
    </r>
  </si>
  <si>
    <r>
      <rPr>
        <b/>
        <sz val="11"/>
        <color theme="1"/>
        <rFont val="Arial"/>
        <family val="2"/>
      </rPr>
      <t>Influence of Engineering, Technology, and Science on Society and the Natural World</t>
    </r>
    <r>
      <rPr>
        <sz val="11"/>
        <color theme="1"/>
        <rFont val="Arial"/>
        <family val="2"/>
      </rPr>
      <t xml:space="preserve">
   Modern civilization depends on major technological systems. (HS-PS42)</t>
    </r>
  </si>
  <si>
    <r>
      <rPr>
        <b/>
        <sz val="11"/>
        <color theme="1"/>
        <rFont val="Arial"/>
        <family val="2"/>
      </rPr>
      <t>Influence of Engineering, Technology, and Science on Society and the Natural World</t>
    </r>
    <r>
      <rPr>
        <sz val="11"/>
        <color theme="1"/>
        <rFont val="Arial"/>
        <family val="2"/>
      </rPr>
      <t xml:space="preserve">
   Engineers continuously modify these technological systems by applying
scientific knowledge and engineering design practices to increase benefits
while decreasing costs and risks. (HS- PS4-2)</t>
    </r>
  </si>
  <si>
    <r>
      <rPr>
        <b/>
        <sz val="11"/>
        <color theme="1"/>
        <rFont val="Arial"/>
        <family val="2"/>
      </rPr>
      <t>Influence of Engineering, Technology, and Science on Society and the Natural World</t>
    </r>
    <r>
      <rPr>
        <sz val="11"/>
        <color theme="1"/>
        <rFont val="Arial"/>
        <family val="2"/>
      </rPr>
      <t xml:space="preserve">
   Modern civilization depends on major technological systems. (HS-PS4-5)</t>
    </r>
  </si>
  <si>
    <r>
      <rPr>
        <b/>
        <sz val="11"/>
        <color theme="1"/>
        <rFont val="Arial"/>
        <family val="2"/>
      </rPr>
      <t>Science Models, Laws, Mechanisms, and Theories Explain Natural Phenomena</t>
    </r>
    <r>
      <rPr>
        <sz val="11"/>
        <color theme="1"/>
        <rFont val="Arial"/>
        <family val="2"/>
      </rPr>
      <t xml:space="preserve">
   A scientific theory is a substantiated explanation of some aspect of the natural world, based on a body of facts that have been repeatedly confirmed through observation and experiment and the science community validates each theory before it is accepted. If new evidence is discovered that the theory does not accommodate, the theory is generally modified in light of this new evidence. (HS- PS4-3)</t>
    </r>
  </si>
  <si>
    <r>
      <t xml:space="preserve">Influence of Science, Engineering, and Technology on Society and the Natural World
</t>
    </r>
    <r>
      <rPr>
        <sz val="11"/>
        <color theme="1"/>
        <rFont val="Arial"/>
        <family val="2"/>
      </rPr>
      <t>   New technologies can have deep impacts on society and the environment, including some that were not anticipated. Analysis of costs and benefits is a critical aspect of decisions about technology. (HS-ETS1-1)</t>
    </r>
  </si>
  <si>
    <r>
      <rPr>
        <b/>
        <sz val="11"/>
        <color theme="1"/>
        <rFont val="Arial"/>
        <family val="2"/>
      </rPr>
      <t>Influence of Science, Engineering, and Technology on Society and the Natural World</t>
    </r>
    <r>
      <rPr>
        <sz val="11"/>
        <color theme="1"/>
        <rFont val="Arial"/>
        <family val="2"/>
      </rPr>
      <t xml:space="preserve">
   New technologies can have deep impacts on society and the
environment, including some that were not anticipated. Analysis of costs and
benefits is a critical aspect of decisions about technology. (HS-ETS1-3)</t>
    </r>
  </si>
  <si>
    <t>PE</t>
  </si>
  <si>
    <t>between particles.</t>
  </si>
  <si>
    <t xml:space="preserve">HS-PS1-3: Plan and conduct an investigation to gather evidence to compare the structure of substances at the bulk scale to infer the strength of electrical forces </t>
  </si>
  <si>
    <t>and radioactive decay.</t>
  </si>
  <si>
    <t>HS-PS1-8: Develop models to illustrate the changes in the composition of the nucleus of the atom and the energy released during the processes of fission, fusion,</t>
  </si>
  <si>
    <t>table, and knowledge of the patterns of chemical properties.</t>
  </si>
  <si>
    <t>HS-PS1-2: Construct and revise an explanation for the outcome of a simple chemical reaction based on the outermost electron states of atoms, trends in the periodic</t>
  </si>
  <si>
    <t>the rate at which a reaction occurs.</t>
  </si>
  <si>
    <t>HS-PS1-5: Apply scientific principles and evidence to provide an explanation about the effects of changing the temperature or concentration of the reacting particles on</t>
  </si>
  <si>
    <t>its mass, and its acceleration.</t>
  </si>
  <si>
    <t>HS-PS2-1: Analyze data to support the claim that Newton’s second law of motion describes the mathematical relationship among the net force on a macroscopic object,</t>
  </si>
  <si>
    <t>between objects.</t>
  </si>
  <si>
    <t>HS-PS2-4: Use mathematical representations of Newton’s Law of Gravitation and Coulomb’s Law to describe and predict the gravitational and electrostatic forces</t>
  </si>
  <si>
    <t>an electric current.</t>
  </si>
  <si>
    <t>HS-PS2-5: Plan and conduct an investigation to provide evidence that an electric current can produce a magnetic field and that a changing magnetic field can produce</t>
  </si>
  <si>
    <t>and energy flows in and out of the system are known.</t>
  </si>
  <si>
    <t>HS-PS3-1:Create a computational model to calculate the change in the energy of one component in a system when the change in energy of the other component(s)</t>
  </si>
  <si>
    <t>of particles (objects) and energy associated with the relative position of particles (objects).</t>
  </si>
  <si>
    <t>HS-PS3-2: Develop and use models to illustrate that energy at the macroscopic scale can be accounted for as a combination of energy associated with the motions</t>
  </si>
  <si>
    <t>a closed system results in a more uniform energy distribution among the components in the system (second law of thermodynamics).</t>
  </si>
  <si>
    <t>HS-PS3-4: Plan and conduct an investigation to provide evidence that the transfer of thermal energy when two components of different temperature are combined within</t>
  </si>
  <si>
    <t>of the objects due to the interaction.</t>
  </si>
  <si>
    <t>HS-PS3-5: Develop and use a model of two objects interacting through electric or magnetic fields to illustrate the forces between objects and the changes in energy</t>
  </si>
  <si>
    <t>that for some situations one model is more useful than the other.</t>
  </si>
  <si>
    <t>HS-PS4-3: Evaluate the claims, evidence, and reasoning behind the idea that electromagnetic radiation can be described either by a wave model or a particle model, and</t>
  </si>
  <si>
    <t>absorbed by matter.</t>
  </si>
  <si>
    <t>HS-PS4-4: Evaluate the validity and reliability of claims in published materials of the effects that different frequencies of electromagnetic radiation have when</t>
  </si>
  <si>
    <t>and capture information and energy.</t>
  </si>
  <si>
    <t>HS-PS4-5: Communicate technical information about how some technological devices use the principles of wave behavior and wave interactions with matter to transmit</t>
  </si>
  <si>
    <t>HS-SS-1 NM: Obtain and communicate information about the role of New Mexico in nuclear science and 21st century innovations including how the national laboratories</t>
  </si>
  <si>
    <t>involving hardware, sofware, production, simulation, and information flow.</t>
  </si>
  <si>
    <t>have contributed to theoretical, experimental, and applied science; have illustrated the interdependence of science, engineering, and technology; and have used systems</t>
  </si>
  <si>
    <t>relates to science.</t>
  </si>
  <si>
    <t>HS-SS-2 NM: Construct an argument using claims, scientific evidence, and reasoning that helps decision makers with a New Mexico challenge or opportunity as it</t>
  </si>
  <si>
    <t>reliability, and aesthetics, as well as possible social, cultural, and environmental impacts.</t>
  </si>
  <si>
    <t>HS-ETS1-3: Evaluate a solution to a complex real-world problem based on prioritized criteria and trade-offs that account for a range of constraints, including cost, safety,</t>
  </si>
  <si>
    <t>within and between systems relevant to the problem.</t>
  </si>
  <si>
    <t>HS-ETS1-4: Use a computer simulation to model the impact of proposed solutions to a complex real-world problem with numerous criteria and constraints on interactions</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</si>
  <si>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</si>
  <si>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</si>
  <si>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r>
      <rPr>
        <b/>
        <sz val="11"/>
        <color theme="1"/>
        <rFont val="Arial"/>
        <family val="2"/>
      </rPr>
      <t>PS2.B: Types of Interactions</t>
    </r>
    <r>
      <rPr>
        <sz val="11"/>
        <color theme="1"/>
        <rFont val="Arial"/>
        <family val="2"/>
      </rPr>
      <t xml:space="preserve">
   Attraction and repulsion between electric charges at the atomic scale explain the structure, properties, and transformations of matter, as well as the contact forces between material objects. (secondary to HS-PS1-3)</t>
    </r>
  </si>
  <si>
    <t>Score</t>
  </si>
  <si>
    <t>Y</t>
  </si>
  <si>
    <t>N</t>
  </si>
  <si>
    <t>Section I Total Score</t>
  </si>
  <si>
    <r>
      <rPr>
        <b/>
        <sz val="11"/>
        <color theme="1"/>
        <rFont val="Arial"/>
        <family val="2"/>
      </rPr>
      <t>HS-SS-2 NM</t>
    </r>
    <r>
      <rPr>
        <sz val="11"/>
        <color theme="1"/>
        <rFont val="Arial"/>
        <family val="2"/>
      </rPr>
      <t>: Construct an argument using claims, scientific evidence, and reasoning that helps decision makers with a New Mexico challenge or opportunity as it relates to science.</t>
    </r>
  </si>
  <si>
    <r>
      <rPr>
        <b/>
        <sz val="11"/>
        <color theme="1"/>
        <rFont val="Arial"/>
        <family val="2"/>
      </rPr>
      <t>HS-SS-1 NM</t>
    </r>
    <r>
      <rPr>
        <sz val="11"/>
        <color theme="1"/>
        <rFont val="Arial"/>
        <family val="2"/>
      </rPr>
      <t>: Obtain and communicate information about the role of New Mexico in nuclear science and 21st century innovations including how the national laboratories have contributed to theoretical, experimental, and applied science; have illustrated the interdependence of science, engineering, and technology; and have used systems involving hardware, sofware, production, simulation, and information flow.</t>
    </r>
  </si>
  <si>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</si>
  <si>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</si>
  <si>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</si>
  <si>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</si>
  <si>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</si>
  <si>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t>The "Reviewer Comment" box may be used to add comments regarding certain anomalies or questions about citations as necessary.</t>
  </si>
  <si>
    <t>FORM F.9 Citation Alignment and Scoring Rubric -                                                                              2018 Physical Science Grades 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</si>
</sst>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8"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3" tint="0.39997558519241921"/>
      <name val="Arial"/>
      <family val="2"/>
    </font>
    <font>
      <b/>
      <sz val="11"/>
      <color rgb="FFFFFF00"/>
      <name val="Arial"/>
      <family val="2"/>
    </font>
    <font>
      <b/>
      <sz val="11"/>
      <color theme="9" tint="-0.249977111117893"/>
      <name val="Arial"/>
      <family val="2"/>
    </font>
    <font>
      <b/>
      <sz val="11"/>
      <color rgb="FF00B050"/>
      <name val="Arial"/>
      <family val="2"/>
    </font>
    <font>
      <sz val="11"/>
      <color theme="0"/>
      <name val="Arial"/>
      <family val="2"/>
    </font>
    <font>
      <sz val="12"/>
      <color theme="0"/>
      <name val="Arial"/>
      <family val="2"/>
    </font>
    <font>
      <b/>
      <u/>
      <sz val="16"/>
      <name val="Arial"/>
      <family val="2"/>
    </font>
    <font>
      <sz val="11"/>
      <name val="Arial"/>
      <family val="2"/>
    </font>
    <font>
      <b/>
      <sz val="11"/>
      <color rgb="FF0070C0"/>
      <name val="Arial"/>
      <family val="2"/>
    </font>
    <font>
      <b/>
      <u/>
      <sz val="16"/>
      <color theme="0"/>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s>
  <borders count="5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indexed="64"/>
      </left>
      <right style="thin">
        <color auto="1"/>
      </right>
      <top/>
      <bottom/>
      <diagonal/>
    </border>
    <border>
      <left style="medium">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medium">
        <color indexed="64"/>
      </bottom>
      <diagonal/>
    </border>
    <border>
      <left style="thin">
        <color auto="1"/>
      </left>
      <right style="thin">
        <color auto="1"/>
      </right>
      <top/>
      <bottom style="medium">
        <color indexed="64"/>
      </bottom>
      <diagonal/>
    </border>
    <border>
      <left style="medium">
        <color indexed="64"/>
      </left>
      <right style="medium">
        <color indexed="64"/>
      </right>
      <top style="thin">
        <color indexed="64"/>
      </top>
      <bottom style="medium">
        <color auto="1"/>
      </bottom>
      <diagonal/>
    </border>
    <border>
      <left style="medium">
        <color indexed="64"/>
      </left>
      <right/>
      <top style="thin">
        <color indexed="64"/>
      </top>
      <bottom style="medium">
        <color auto="1"/>
      </bottom>
      <diagonal/>
    </border>
    <border>
      <left style="thin">
        <color auto="1"/>
      </left>
      <right/>
      <top style="thin">
        <color indexed="64"/>
      </top>
      <bottom style="medium">
        <color auto="1"/>
      </bottom>
      <diagonal/>
    </border>
    <border>
      <left style="medium">
        <color indexed="64"/>
      </left>
      <right style="medium">
        <color auto="1"/>
      </right>
      <top/>
      <bottom style="thin">
        <color indexed="64"/>
      </bottom>
      <diagonal/>
    </border>
    <border>
      <left style="medium">
        <color auto="1"/>
      </left>
      <right style="medium">
        <color auto="1"/>
      </right>
      <top style="medium">
        <color auto="1"/>
      </top>
      <bottom style="thin">
        <color indexed="64"/>
      </bottom>
      <diagonal/>
    </border>
    <border>
      <left style="medium">
        <color indexed="64"/>
      </left>
      <right style="medium">
        <color indexed="64"/>
      </right>
      <top style="thin">
        <color indexed="64"/>
      </top>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7">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2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2" xfId="0" applyFont="1" applyFill="1" applyBorder="1" applyAlignment="1" applyProtection="1">
      <alignment horizontal="center" vertical="center"/>
    </xf>
    <xf numFmtId="0" fontId="14" fillId="0" borderId="42" xfId="0" applyFont="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7" borderId="17" xfId="0" applyFill="1" applyBorder="1" applyAlignment="1">
      <alignment horizontal="center" vertical="top"/>
    </xf>
    <xf numFmtId="0" fontId="0" fillId="0" borderId="0" xfId="0" applyBorder="1" applyAlignment="1">
      <alignment horizontal="center" vertical="top"/>
    </xf>
    <xf numFmtId="0" fontId="11" fillId="11" borderId="3" xfId="0" applyFont="1" applyFill="1" applyBorder="1" applyAlignment="1" applyProtection="1">
      <alignment vertical="center" wrapText="1"/>
    </xf>
    <xf numFmtId="0" fontId="10" fillId="11" borderId="4"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11" fillId="5" borderId="1" xfId="0" applyFont="1" applyFill="1" applyBorder="1" applyAlignment="1" applyProtection="1">
      <alignment vertical="center" wrapText="1"/>
    </xf>
    <xf numFmtId="0" fontId="20" fillId="12" borderId="17" xfId="0" applyFont="1" applyFill="1" applyBorder="1" applyAlignment="1" applyProtection="1">
      <alignment horizontal="left" vertical="center"/>
    </xf>
    <xf numFmtId="0" fontId="8" fillId="6" borderId="24"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14" fillId="7" borderId="18" xfId="0" applyFont="1" applyFill="1" applyBorder="1" applyAlignment="1" applyProtection="1">
      <alignment horizontal="center" vertical="center"/>
    </xf>
    <xf numFmtId="0" fontId="8" fillId="4" borderId="5" xfId="0" applyFont="1" applyFill="1" applyBorder="1" applyAlignment="1">
      <alignment horizontal="center"/>
    </xf>
    <xf numFmtId="0" fontId="8" fillId="2" borderId="35"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6" xfId="0" applyFont="1" applyFill="1" applyBorder="1" applyAlignment="1">
      <alignment horizontal="center" vertical="center"/>
    </xf>
    <xf numFmtId="0" fontId="19" fillId="0" borderId="0" xfId="0" applyFont="1" applyFill="1" applyBorder="1" applyAlignment="1">
      <alignment horizontal="center" vertical="center"/>
    </xf>
    <xf numFmtId="0" fontId="10" fillId="0" borderId="3" xfId="0" applyFont="1" applyBorder="1" applyAlignment="1">
      <alignment vertical="center" wrapText="1"/>
    </xf>
    <xf numFmtId="0" fontId="10" fillId="0" borderId="32"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2"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2"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41"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8" xfId="0" applyFont="1" applyFill="1" applyBorder="1" applyAlignment="1">
      <alignment horizontal="center" vertical="center"/>
    </xf>
    <xf numFmtId="0" fontId="14" fillId="14" borderId="30" xfId="0" applyFont="1" applyFill="1" applyBorder="1" applyAlignment="1">
      <alignment horizontal="center" vertical="center"/>
    </xf>
    <xf numFmtId="0" fontId="14" fillId="14" borderId="1" xfId="0" applyFont="1" applyFill="1" applyBorder="1" applyAlignment="1">
      <alignment horizontal="center" vertical="center"/>
    </xf>
    <xf numFmtId="0" fontId="10" fillId="14" borderId="32" xfId="0" applyFont="1" applyFill="1" applyBorder="1" applyAlignment="1">
      <alignment vertical="center" wrapText="1"/>
    </xf>
    <xf numFmtId="0" fontId="14" fillId="14" borderId="28" xfId="0" applyFont="1" applyFill="1" applyBorder="1" applyAlignment="1">
      <alignment horizontal="center" vertical="center"/>
    </xf>
    <xf numFmtId="0" fontId="3" fillId="14" borderId="1" xfId="0" applyFont="1" applyFill="1" applyBorder="1" applyAlignment="1">
      <alignment vertical="center" wrapText="1"/>
    </xf>
    <xf numFmtId="0" fontId="9" fillId="0" borderId="11" xfId="0" applyFont="1" applyFill="1" applyBorder="1" applyAlignment="1" applyProtection="1">
      <alignment vertical="center" wrapText="1"/>
      <protection locked="0"/>
    </xf>
    <xf numFmtId="0" fontId="9" fillId="0" borderId="32" xfId="0" applyFont="1" applyFill="1" applyBorder="1" applyAlignment="1" applyProtection="1">
      <alignment vertical="center" wrapText="1"/>
      <protection locked="0"/>
    </xf>
    <xf numFmtId="0" fontId="14" fillId="7" borderId="21" xfId="0" applyFont="1" applyFill="1" applyBorder="1" applyAlignment="1" applyProtection="1">
      <alignment horizontal="center" vertical="center"/>
    </xf>
    <xf numFmtId="0" fontId="10" fillId="10" borderId="39" xfId="0" applyFont="1" applyFill="1" applyBorder="1" applyAlignment="1" applyProtection="1">
      <alignment vertical="center" wrapText="1"/>
    </xf>
    <xf numFmtId="0" fontId="20" fillId="6" borderId="10" xfId="0" applyFont="1" applyFill="1" applyBorder="1" applyAlignment="1" applyProtection="1">
      <alignment horizontal="center" vertical="center"/>
    </xf>
    <xf numFmtId="0" fontId="8" fillId="6" borderId="0" xfId="0" applyFont="1" applyFill="1" applyBorder="1" applyAlignment="1" applyProtection="1">
      <alignment horizontal="left" vertical="center"/>
    </xf>
    <xf numFmtId="0" fontId="10" fillId="10" borderId="4" xfId="0" applyFont="1" applyFill="1" applyBorder="1" applyAlignment="1" applyProtection="1">
      <alignment vertical="center" wrapText="1"/>
    </xf>
    <xf numFmtId="0" fontId="20" fillId="6" borderId="14" xfId="0" applyFont="1" applyFill="1" applyBorder="1" applyAlignment="1" applyProtection="1">
      <alignment horizontal="center" vertical="center"/>
    </xf>
    <xf numFmtId="0" fontId="20" fillId="6" borderId="5" xfId="0" applyFont="1" applyFill="1" applyBorder="1" applyAlignment="1" applyProtection="1">
      <alignment horizontal="center" vertical="center"/>
    </xf>
    <xf numFmtId="0" fontId="8" fillId="6" borderId="23" xfId="0" applyFont="1" applyFill="1" applyBorder="1" applyAlignment="1" applyProtection="1">
      <alignment horizontal="left" vertical="center"/>
    </xf>
    <xf numFmtId="0" fontId="8" fillId="6" borderId="20" xfId="0" applyFont="1" applyFill="1" applyBorder="1" applyAlignment="1" applyProtection="1">
      <alignment horizontal="left" vertical="center"/>
    </xf>
    <xf numFmtId="0" fontId="14" fillId="6" borderId="5" xfId="0" applyFont="1" applyFill="1" applyBorder="1" applyAlignment="1" applyProtection="1">
      <alignment horizontal="center" vertical="center"/>
    </xf>
    <xf numFmtId="0" fontId="10" fillId="0" borderId="32"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4" fillId="6" borderId="43"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22" xfId="0" applyFont="1" applyBorder="1" applyAlignment="1" applyProtection="1">
      <alignment horizontal="center" vertical="center"/>
    </xf>
    <xf numFmtId="0" fontId="14" fillId="0" borderId="44" xfId="0" applyFont="1" applyBorder="1" applyAlignment="1" applyProtection="1">
      <alignment horizontal="center" vertical="center"/>
    </xf>
    <xf numFmtId="0" fontId="10" fillId="10" borderId="45" xfId="0" applyFont="1" applyFill="1" applyBorder="1" applyAlignment="1" applyProtection="1">
      <alignment vertical="center" wrapText="1"/>
    </xf>
    <xf numFmtId="0" fontId="5" fillId="0" borderId="0" xfId="0" applyFont="1" applyBorder="1"/>
    <xf numFmtId="0" fontId="5" fillId="0" borderId="0" xfId="0" applyFont="1" applyFill="1" applyBorder="1"/>
    <xf numFmtId="0" fontId="14" fillId="0" borderId="44" xfId="0" applyFont="1" applyFill="1" applyBorder="1" applyAlignment="1">
      <alignment horizontal="center" vertical="center"/>
    </xf>
    <xf numFmtId="0" fontId="10" fillId="0" borderId="45" xfId="0" applyFont="1" applyFill="1" applyBorder="1" applyAlignment="1">
      <alignment vertical="center" wrapText="1"/>
    </xf>
    <xf numFmtId="0" fontId="9" fillId="0" borderId="47" xfId="0" applyFont="1" applyFill="1" applyBorder="1" applyAlignment="1" applyProtection="1">
      <alignment vertical="center" wrapText="1"/>
      <protection locked="0"/>
    </xf>
    <xf numFmtId="0" fontId="9" fillId="0" borderId="45" xfId="0" applyFont="1" applyFill="1" applyBorder="1" applyAlignment="1" applyProtection="1">
      <alignment vertical="center" wrapText="1"/>
      <protection locked="0"/>
    </xf>
    <xf numFmtId="0" fontId="0" fillId="7" borderId="17" xfId="0" applyFill="1" applyBorder="1" applyAlignment="1">
      <alignment horizontal="center" vertical="top" wrapText="1"/>
    </xf>
    <xf numFmtId="0" fontId="8" fillId="7" borderId="36" xfId="0" applyFont="1" applyFill="1" applyBorder="1" applyAlignment="1">
      <alignment horizontal="center" vertical="center"/>
    </xf>
    <xf numFmtId="0" fontId="8" fillId="6" borderId="21" xfId="0" applyFont="1" applyFill="1" applyBorder="1" applyAlignment="1" applyProtection="1">
      <alignment horizontal="left" vertical="center"/>
    </xf>
    <xf numFmtId="0" fontId="20" fillId="12" borderId="18" xfId="0" applyFont="1" applyFill="1" applyBorder="1" applyAlignment="1" applyProtection="1">
      <alignment horizontal="left" vertical="center"/>
    </xf>
    <xf numFmtId="0" fontId="8" fillId="0" borderId="8" xfId="0" applyFont="1" applyBorder="1" applyAlignment="1" applyProtection="1">
      <alignment horizontal="center"/>
    </xf>
    <xf numFmtId="0" fontId="20" fillId="6" borderId="43"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10" fillId="0" borderId="51" xfId="0" applyFont="1" applyFill="1" applyBorder="1" applyAlignment="1" applyProtection="1">
      <alignment horizontal="left" vertical="center" wrapText="1"/>
    </xf>
    <xf numFmtId="0" fontId="20" fillId="0" borderId="17" xfId="0" applyFont="1" applyFill="1" applyBorder="1" applyAlignment="1" applyProtection="1">
      <alignment horizontal="center" vertical="center"/>
    </xf>
    <xf numFmtId="0" fontId="10" fillId="0" borderId="37" xfId="0" applyFont="1" applyFill="1" applyBorder="1" applyAlignment="1" applyProtection="1">
      <alignment horizontal="left" vertical="center" wrapText="1"/>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xf>
    <xf numFmtId="0" fontId="8" fillId="9" borderId="17" xfId="0" applyFont="1" applyFill="1" applyBorder="1" applyAlignment="1" applyProtection="1">
      <alignment horizontal="left" vertical="center" wrapText="1"/>
    </xf>
    <xf numFmtId="0" fontId="8" fillId="9" borderId="10" xfId="0" applyFont="1" applyFill="1" applyBorder="1" applyAlignment="1" applyProtection="1">
      <alignment vertical="center" wrapText="1"/>
    </xf>
    <xf numFmtId="0" fontId="8" fillId="9" borderId="10" xfId="0" applyFont="1" applyFill="1" applyBorder="1" applyAlignment="1" applyProtection="1">
      <alignment horizontal="left" vertical="center" wrapText="1"/>
    </xf>
    <xf numFmtId="0" fontId="8" fillId="9" borderId="10" xfId="0" applyFont="1" applyFill="1" applyBorder="1" applyAlignment="1" applyProtection="1">
      <alignment vertical="center"/>
    </xf>
    <xf numFmtId="0" fontId="8" fillId="0" borderId="10" xfId="0" applyFont="1" applyBorder="1" applyAlignment="1" applyProtection="1">
      <alignment horizontal="left" vertical="center"/>
    </xf>
    <xf numFmtId="0" fontId="9" fillId="0" borderId="10" xfId="0" applyFont="1" applyBorder="1" applyAlignment="1" applyProtection="1">
      <alignment horizontal="center" vertical="center"/>
    </xf>
    <xf numFmtId="0" fontId="8" fillId="0" borderId="10" xfId="0" applyFont="1" applyBorder="1" applyAlignment="1" applyProtection="1">
      <alignment vertical="center" wrapText="1"/>
    </xf>
    <xf numFmtId="166" fontId="9" fillId="0" borderId="10" xfId="0" applyNumberFormat="1" applyFont="1" applyBorder="1" applyAlignment="1" applyProtection="1">
      <alignment horizontal="center" vertical="center"/>
    </xf>
    <xf numFmtId="0" fontId="8" fillId="0" borderId="24" xfId="0" applyFont="1" applyBorder="1" applyAlignment="1" applyProtection="1">
      <alignment horizontal="left" vertical="center" wrapText="1"/>
    </xf>
    <xf numFmtId="0" fontId="8" fillId="0" borderId="10"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10" xfId="0" applyFont="1" applyBorder="1" applyAlignment="1" applyProtection="1">
      <alignment horizontal="center" vertical="center"/>
    </xf>
    <xf numFmtId="0" fontId="8" fillId="0" borderId="10" xfId="0" applyFont="1" applyFill="1" applyBorder="1" applyAlignment="1" applyProtection="1">
      <alignment horizontal="center" vertical="center"/>
    </xf>
    <xf numFmtId="1" fontId="8" fillId="0" borderId="10" xfId="0" applyNumberFormat="1"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165" fontId="8" fillId="0" borderId="20" xfId="0" applyNumberFormat="1" applyFont="1" applyFill="1" applyBorder="1" applyAlignment="1" applyProtection="1">
      <alignment horizontal="center" vertical="center" wrapText="1"/>
    </xf>
    <xf numFmtId="165" fontId="4" fillId="7" borderId="10" xfId="0" applyNumberFormat="1" applyFont="1" applyFill="1" applyBorder="1" applyAlignment="1" applyProtection="1">
      <alignment horizontal="center" vertical="center" wrapText="1"/>
    </xf>
    <xf numFmtId="165" fontId="4" fillId="0" borderId="10" xfId="0" applyNumberFormat="1" applyFont="1" applyFill="1" applyBorder="1" applyAlignment="1" applyProtection="1">
      <alignment horizontal="center" vertical="center" wrapText="1"/>
    </xf>
    <xf numFmtId="0" fontId="8" fillId="6" borderId="10" xfId="0" applyFont="1" applyFill="1" applyBorder="1" applyAlignment="1" applyProtection="1">
      <alignment horizontal="left" vertical="center" wrapText="1"/>
    </xf>
    <xf numFmtId="0" fontId="8" fillId="6" borderId="10" xfId="0" applyFont="1" applyFill="1" applyBorder="1" applyAlignment="1" applyProtection="1">
      <alignment horizontal="center" vertical="center" wrapText="1"/>
    </xf>
    <xf numFmtId="0" fontId="8" fillId="6" borderId="5" xfId="0" applyFont="1" applyFill="1" applyBorder="1" applyAlignment="1" applyProtection="1">
      <alignment horizontal="left" vertical="center" wrapText="1"/>
    </xf>
    <xf numFmtId="0" fontId="17" fillId="6" borderId="20" xfId="0" applyFont="1" applyFill="1" applyBorder="1" applyAlignment="1" applyProtection="1">
      <alignment horizontal="center" vertical="center" wrapText="1"/>
    </xf>
    <xf numFmtId="0" fontId="8" fillId="7" borderId="27" xfId="0" applyFont="1" applyFill="1" applyBorder="1" applyAlignment="1" applyProtection="1">
      <alignment horizontal="center" vertical="center"/>
    </xf>
    <xf numFmtId="0" fontId="11" fillId="7" borderId="18" xfId="0" applyFont="1" applyFill="1" applyBorder="1" applyAlignment="1" applyProtection="1">
      <alignment horizontal="center" vertical="top" wrapText="1"/>
    </xf>
    <xf numFmtId="0" fontId="18" fillId="7" borderId="24" xfId="0" applyFont="1" applyFill="1" applyBorder="1" applyAlignment="1" applyProtection="1">
      <alignment horizontal="center" vertical="top" wrapText="1"/>
    </xf>
    <xf numFmtId="0" fontId="18" fillId="7" borderId="21" xfId="0" applyFont="1" applyFill="1" applyBorder="1" applyAlignment="1" applyProtection="1">
      <alignment horizontal="center" vertical="top" wrapText="1"/>
    </xf>
    <xf numFmtId="0" fontId="10" fillId="6" borderId="19" xfId="0" applyFont="1" applyFill="1" applyBorder="1" applyAlignment="1" applyProtection="1">
      <alignment horizontal="left" vertical="center" wrapText="1"/>
    </xf>
    <xf numFmtId="0" fontId="10" fillId="6" borderId="23" xfId="0" applyFont="1" applyFill="1" applyBorder="1" applyAlignment="1" applyProtection="1">
      <alignment horizontal="center" vertical="center" wrapText="1"/>
    </xf>
    <xf numFmtId="0" fontId="10" fillId="6" borderId="6" xfId="0" applyFont="1" applyFill="1" applyBorder="1" applyAlignment="1" applyProtection="1">
      <alignment horizontal="left" vertical="center" wrapText="1"/>
    </xf>
    <xf numFmtId="0" fontId="10" fillId="0" borderId="9"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10" fillId="4" borderId="43"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7" borderId="49"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6" borderId="23" xfId="0" applyFont="1" applyFill="1" applyBorder="1" applyAlignment="1" applyProtection="1">
      <alignment horizontal="left" vertical="center"/>
    </xf>
    <xf numFmtId="0" fontId="10" fillId="6" borderId="0" xfId="0" applyFont="1" applyFill="1" applyBorder="1" applyAlignment="1" applyProtection="1">
      <alignment horizontal="left" vertical="center"/>
    </xf>
    <xf numFmtId="0" fontId="10" fillId="6" borderId="0" xfId="0" applyFont="1" applyFill="1" applyBorder="1" applyAlignment="1" applyProtection="1">
      <alignment horizontal="center" vertical="center"/>
    </xf>
    <xf numFmtId="0" fontId="10" fillId="6" borderId="20" xfId="0" applyFont="1" applyFill="1" applyBorder="1" applyAlignment="1" applyProtection="1">
      <alignment horizontal="left" vertical="center"/>
    </xf>
    <xf numFmtId="0" fontId="10" fillId="4" borderId="14" xfId="0" applyFont="1" applyFill="1" applyBorder="1" applyAlignment="1" applyProtection="1">
      <alignment horizontal="center" vertical="center"/>
    </xf>
    <xf numFmtId="0" fontId="10" fillId="7" borderId="49" xfId="0" applyFont="1" applyFill="1" applyBorder="1" applyAlignment="1" applyProtection="1">
      <alignment horizontal="center" vertical="center"/>
    </xf>
    <xf numFmtId="0" fontId="10" fillId="6" borderId="20" xfId="0" applyFont="1" applyFill="1" applyBorder="1" applyAlignment="1" applyProtection="1">
      <alignment horizontal="center" vertical="center"/>
    </xf>
    <xf numFmtId="0" fontId="10" fillId="6" borderId="19" xfId="0" applyFont="1" applyFill="1" applyBorder="1" applyAlignment="1" applyProtection="1">
      <alignment horizontal="left" vertical="center"/>
    </xf>
    <xf numFmtId="0" fontId="10" fillId="6" borderId="50" xfId="0" applyFont="1" applyFill="1" applyBorder="1" applyAlignment="1" applyProtection="1">
      <alignment horizontal="left" vertical="center"/>
    </xf>
    <xf numFmtId="0" fontId="10" fillId="7" borderId="39" xfId="0" applyFont="1" applyFill="1" applyBorder="1" applyAlignment="1" applyProtection="1">
      <alignment horizontal="center" vertical="center" wrapText="1"/>
    </xf>
    <xf numFmtId="0" fontId="10" fillId="12" borderId="19" xfId="0" applyFont="1" applyFill="1" applyBorder="1" applyAlignment="1" applyProtection="1">
      <alignment horizontal="left" vertical="center"/>
    </xf>
    <xf numFmtId="0" fontId="10" fillId="12" borderId="19" xfId="0" applyFont="1" applyFill="1" applyBorder="1" applyAlignment="1" applyProtection="1">
      <alignment horizontal="center" vertical="center"/>
    </xf>
    <xf numFmtId="0" fontId="10" fillId="6" borderId="23" xfId="0" applyFont="1" applyFill="1" applyBorder="1" applyAlignment="1" applyProtection="1">
      <alignment horizontal="center" vertical="center"/>
    </xf>
    <xf numFmtId="0" fontId="10" fillId="6" borderId="19"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7" borderId="32" xfId="0" applyFont="1" applyFill="1" applyBorder="1" applyAlignment="1" applyProtection="1">
      <alignment horizontal="center" vertical="center" wrapText="1"/>
    </xf>
    <xf numFmtId="0" fontId="10" fillId="12" borderId="20" xfId="0" applyFont="1" applyFill="1" applyBorder="1" applyAlignment="1" applyProtection="1">
      <alignment horizontal="left" vertical="center"/>
    </xf>
    <xf numFmtId="0" fontId="10" fillId="12" borderId="20" xfId="0" applyFont="1" applyFill="1" applyBorder="1" applyAlignment="1" applyProtection="1">
      <alignment horizontal="center" vertical="center"/>
    </xf>
    <xf numFmtId="0" fontId="10" fillId="7" borderId="1" xfId="0" applyFont="1" applyFill="1" applyBorder="1" applyAlignment="1" applyProtection="1">
      <alignment horizontal="center" vertical="center" wrapText="1"/>
    </xf>
    <xf numFmtId="0" fontId="9" fillId="6" borderId="25" xfId="0" applyFont="1" applyFill="1" applyBorder="1" applyAlignment="1" applyProtection="1">
      <alignment horizontal="left" vertical="center"/>
    </xf>
    <xf numFmtId="0" fontId="9" fillId="6" borderId="8"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10" fillId="0" borderId="51" xfId="0" applyFont="1" applyFill="1" applyBorder="1" applyAlignment="1" applyProtection="1">
      <alignment horizontal="center" vertical="center" wrapText="1"/>
    </xf>
    <xf numFmtId="0" fontId="10" fillId="7" borderId="51" xfId="0" applyFont="1" applyFill="1" applyBorder="1" applyAlignment="1" applyProtection="1">
      <alignment horizontal="left" vertical="center"/>
    </xf>
    <xf numFmtId="0" fontId="10" fillId="4" borderId="51" xfId="0" applyFont="1" applyFill="1" applyBorder="1" applyAlignment="1" applyProtection="1">
      <alignment horizontal="center" vertical="center"/>
    </xf>
    <xf numFmtId="0" fontId="9" fillId="2" borderId="51" xfId="0" applyFont="1" applyFill="1" applyBorder="1" applyAlignment="1" applyProtection="1">
      <alignment horizontal="left" vertical="center"/>
    </xf>
    <xf numFmtId="0" fontId="10" fillId="0" borderId="37" xfId="0" applyFont="1" applyFill="1" applyBorder="1" applyAlignment="1" applyProtection="1">
      <alignment horizontal="center" vertical="center" wrapText="1"/>
    </xf>
    <xf numFmtId="0" fontId="10" fillId="7" borderId="37" xfId="0" applyFont="1" applyFill="1" applyBorder="1" applyAlignment="1" applyProtection="1">
      <alignment horizontal="left" vertical="center"/>
    </xf>
    <xf numFmtId="0" fontId="10" fillId="4" borderId="37" xfId="0" applyFont="1" applyFill="1" applyBorder="1" applyAlignment="1" applyProtection="1">
      <alignment horizontal="center" vertical="center"/>
    </xf>
    <xf numFmtId="0" fontId="10" fillId="0" borderId="45" xfId="0" applyFont="1" applyFill="1" applyBorder="1" applyAlignment="1" applyProtection="1">
      <alignment horizontal="center" vertical="center" wrapText="1"/>
    </xf>
    <xf numFmtId="0" fontId="0" fillId="0" borderId="21"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10" fontId="0" fillId="0" borderId="0" xfId="0" applyNumberFormat="1" applyBorder="1" applyAlignment="1" applyProtection="1">
      <alignment horizontal="center"/>
    </xf>
    <xf numFmtId="0" fontId="0" fillId="0" borderId="8" xfId="0" applyBorder="1" applyAlignment="1" applyProtection="1">
      <alignment horizontal="center"/>
    </xf>
    <xf numFmtId="0" fontId="16" fillId="4" borderId="5" xfId="0" applyFont="1" applyFill="1" applyBorder="1" applyAlignment="1" applyProtection="1">
      <alignment horizontal="center" vertical="center"/>
    </xf>
    <xf numFmtId="0" fontId="9" fillId="2" borderId="34"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9" fillId="2" borderId="33" xfId="0" applyFont="1" applyFill="1" applyBorder="1" applyAlignment="1" applyProtection="1">
      <alignment vertical="center" wrapText="1"/>
    </xf>
    <xf numFmtId="0" fontId="9" fillId="2" borderId="1" xfId="0" applyFont="1" applyFill="1" applyBorder="1" applyAlignment="1" applyProtection="1">
      <alignment vertical="center" wrapText="1"/>
    </xf>
    <xf numFmtId="0" fontId="9" fillId="2" borderId="48" xfId="0" applyFont="1" applyFill="1" applyBorder="1" applyAlignment="1" applyProtection="1">
      <alignment vertical="center" wrapText="1"/>
    </xf>
    <xf numFmtId="0" fontId="14" fillId="0" borderId="0" xfId="0" applyFont="1" applyFill="1" applyBorder="1" applyAlignment="1" applyProtection="1">
      <alignment horizontal="center"/>
    </xf>
    <xf numFmtId="0" fontId="8" fillId="0" borderId="0" xfId="0" applyFont="1" applyBorder="1" applyProtection="1"/>
    <xf numFmtId="10" fontId="8" fillId="0" borderId="0" xfId="0" applyNumberFormat="1" applyFont="1" applyFill="1" applyBorder="1" applyAlignment="1" applyProtection="1">
      <alignment horizontal="center"/>
    </xf>
    <xf numFmtId="0" fontId="5" fillId="0" borderId="0" xfId="0" applyFont="1" applyBorder="1" applyProtection="1"/>
    <xf numFmtId="2" fontId="0" fillId="0" borderId="0" xfId="0" applyNumberFormat="1" applyBorder="1" applyAlignment="1" applyProtection="1">
      <alignment horizontal="center"/>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10" borderId="32"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5" borderId="32"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10" borderId="45" xfId="0" applyFont="1" applyFill="1" applyBorder="1" applyAlignment="1" applyProtection="1">
      <alignment horizontal="left" vertical="top" wrapText="1"/>
      <protection locked="0"/>
    </xf>
    <xf numFmtId="0" fontId="9" fillId="6" borderId="23" xfId="0" applyFont="1" applyFill="1" applyBorder="1" applyAlignment="1" applyProtection="1">
      <alignment horizontal="left" vertical="top" wrapText="1"/>
    </xf>
    <xf numFmtId="0" fontId="9" fillId="6" borderId="0"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0" borderId="51"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7" borderId="32" xfId="0" applyFont="1" applyFill="1" applyBorder="1" applyAlignment="1" applyProtection="1">
      <alignment horizontal="left" vertical="top" wrapText="1"/>
    </xf>
    <xf numFmtId="0" fontId="9" fillId="7" borderId="1" xfId="0" applyFont="1" applyFill="1" applyBorder="1" applyAlignment="1" applyProtection="1">
      <alignment horizontal="left" vertical="top" wrapText="1"/>
    </xf>
    <xf numFmtId="0" fontId="9" fillId="7" borderId="51"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7" borderId="45"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0" borderId="37" xfId="0" applyFont="1" applyFill="1" applyBorder="1" applyAlignment="1" applyProtection="1">
      <alignment horizontal="left" vertical="top" wrapText="1"/>
      <protection locked="0"/>
    </xf>
    <xf numFmtId="0" fontId="9" fillId="12" borderId="20" xfId="0" applyFont="1" applyFill="1" applyBorder="1" applyAlignment="1" applyProtection="1">
      <alignment horizontal="left" vertical="top" wrapText="1"/>
    </xf>
    <xf numFmtId="0" fontId="9" fillId="7" borderId="37" xfId="0" applyFont="1" applyFill="1" applyBorder="1" applyAlignment="1" applyProtection="1">
      <alignment horizontal="left" vertical="top" wrapText="1"/>
    </xf>
    <xf numFmtId="0" fontId="9" fillId="2" borderId="13"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8" xfId="0" applyFont="1" applyFill="1" applyBorder="1" applyAlignment="1" applyProtection="1">
      <alignment horizontal="left" vertical="center"/>
    </xf>
    <xf numFmtId="0" fontId="9" fillId="2" borderId="31" xfId="0" applyFont="1" applyFill="1" applyBorder="1" applyAlignment="1" applyProtection="1">
      <alignment horizontal="left" vertical="center"/>
    </xf>
    <xf numFmtId="0" fontId="9" fillId="2" borderId="13"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9" fillId="6" borderId="6" xfId="0" applyFont="1" applyFill="1" applyBorder="1" applyAlignment="1" applyProtection="1">
      <alignment horizontal="left" vertical="center"/>
    </xf>
    <xf numFmtId="0" fontId="9" fillId="12" borderId="6" xfId="0" applyFont="1" applyFill="1" applyBorder="1" applyAlignment="1" applyProtection="1">
      <alignment horizontal="left" vertical="center"/>
    </xf>
    <xf numFmtId="0" fontId="9" fillId="2" borderId="31" xfId="0" applyFont="1" applyFill="1" applyBorder="1" applyAlignment="1" applyProtection="1">
      <alignment horizontal="center" vertical="center" wrapText="1"/>
    </xf>
    <xf numFmtId="0" fontId="9" fillId="2" borderId="40" xfId="0" applyFont="1" applyFill="1" applyBorder="1" applyAlignment="1" applyProtection="1">
      <alignment horizontal="center" vertical="center" wrapText="1"/>
    </xf>
    <xf numFmtId="0" fontId="9" fillId="2" borderId="37" xfId="0" applyFont="1" applyFill="1" applyBorder="1" applyAlignment="1" applyProtection="1">
      <alignment horizontal="left" vertical="center"/>
    </xf>
    <xf numFmtId="0" fontId="9" fillId="12" borderId="7" xfId="0" applyFont="1" applyFill="1" applyBorder="1" applyAlignment="1" applyProtection="1">
      <alignment horizontal="left" vertical="center"/>
    </xf>
    <xf numFmtId="0" fontId="9" fillId="2" borderId="46"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xf>
    <xf numFmtId="0" fontId="20" fillId="12" borderId="53" xfId="0" applyFont="1" applyFill="1" applyBorder="1" applyAlignment="1" applyProtection="1">
      <alignment vertical="center" wrapText="1"/>
    </xf>
    <xf numFmtId="0" fontId="15" fillId="5" borderId="45" xfId="0" applyFont="1" applyFill="1" applyBorder="1" applyAlignment="1" applyProtection="1">
      <alignment horizontal="center"/>
    </xf>
    <xf numFmtId="0" fontId="15" fillId="5" borderId="54" xfId="0" applyFont="1" applyFill="1" applyBorder="1" applyAlignment="1" applyProtection="1">
      <alignment horizontal="center"/>
    </xf>
    <xf numFmtId="0" fontId="15" fillId="2" borderId="48" xfId="0" applyFont="1" applyFill="1" applyBorder="1" applyAlignment="1" applyProtection="1">
      <alignment horizontal="center"/>
    </xf>
    <xf numFmtId="0" fontId="10" fillId="10" borderId="1" xfId="0" applyFont="1" applyFill="1" applyBorder="1" applyAlignment="1" applyProtection="1">
      <alignment vertical="center" wrapText="1"/>
    </xf>
    <xf numFmtId="0" fontId="9" fillId="10" borderId="9" xfId="0" applyFont="1" applyFill="1" applyBorder="1" applyAlignment="1" applyProtection="1">
      <alignment horizontal="left" vertical="top" wrapText="1"/>
      <protection locked="0"/>
    </xf>
    <xf numFmtId="0" fontId="9" fillId="10" borderId="3" xfId="0" applyFont="1" applyFill="1" applyBorder="1" applyAlignment="1" applyProtection="1">
      <alignment horizontal="left" vertical="top" wrapText="1"/>
      <protection locked="0"/>
    </xf>
    <xf numFmtId="0" fontId="10" fillId="4" borderId="56" xfId="0" applyFont="1" applyFill="1" applyBorder="1" applyAlignment="1" applyProtection="1">
      <alignment horizontal="center" vertical="center" wrapText="1"/>
    </xf>
    <xf numFmtId="0" fontId="20" fillId="6" borderId="52" xfId="0" applyFont="1" applyFill="1" applyBorder="1" applyAlignment="1" applyProtection="1">
      <alignment horizontal="center" vertical="center"/>
    </xf>
    <xf numFmtId="0" fontId="8" fillId="6" borderId="53" xfId="0" applyFont="1" applyFill="1" applyBorder="1" applyAlignment="1" applyProtection="1">
      <alignment horizontal="left" vertical="center"/>
    </xf>
    <xf numFmtId="0" fontId="9" fillId="6" borderId="50" xfId="0" applyFont="1" applyFill="1" applyBorder="1" applyAlignment="1" applyProtection="1">
      <alignment horizontal="left" vertical="top" wrapText="1"/>
    </xf>
    <xf numFmtId="0" fontId="10" fillId="6" borderId="50" xfId="0" applyFont="1" applyFill="1" applyBorder="1" applyAlignment="1" applyProtection="1">
      <alignment horizontal="center" vertical="center"/>
    </xf>
    <xf numFmtId="0" fontId="9" fillId="6" borderId="46" xfId="0" applyFont="1" applyFill="1" applyBorder="1" applyAlignment="1" applyProtection="1">
      <alignment horizontal="left" vertical="center"/>
    </xf>
    <xf numFmtId="0" fontId="10" fillId="4" borderId="57" xfId="0" applyFont="1" applyFill="1" applyBorder="1" applyAlignment="1" applyProtection="1">
      <alignment horizontal="center" vertical="center" wrapText="1"/>
    </xf>
    <xf numFmtId="0" fontId="10" fillId="4" borderId="55" xfId="0" applyFont="1" applyFill="1" applyBorder="1" applyAlignment="1" applyProtection="1">
      <alignment horizontal="center" vertical="center" wrapText="1"/>
    </xf>
    <xf numFmtId="0" fontId="9" fillId="10" borderId="1" xfId="0" applyFont="1" applyFill="1" applyBorder="1" applyAlignment="1" applyProtection="1">
      <alignment horizontal="left" vertical="top" wrapText="1"/>
      <protection locked="0"/>
    </xf>
    <xf numFmtId="0" fontId="10" fillId="4" borderId="52" xfId="0" applyFont="1" applyFill="1" applyBorder="1" applyAlignment="1" applyProtection="1">
      <alignment horizontal="center" vertical="center" wrapText="1"/>
    </xf>
    <xf numFmtId="0" fontId="9" fillId="5" borderId="11" xfId="0" applyFont="1" applyFill="1" applyBorder="1" applyAlignment="1" applyProtection="1">
      <alignment horizontal="left" vertical="top" wrapText="1"/>
      <protection locked="0"/>
    </xf>
    <xf numFmtId="0" fontId="14" fillId="7" borderId="44" xfId="0" applyFont="1" applyFill="1" applyBorder="1" applyAlignment="1" applyProtection="1">
      <alignment horizontal="center" vertical="center"/>
    </xf>
    <xf numFmtId="0" fontId="20" fillId="12" borderId="54" xfId="0" applyFont="1" applyFill="1" applyBorder="1" applyAlignment="1" applyProtection="1">
      <alignment horizontal="left" vertical="center"/>
    </xf>
    <xf numFmtId="0" fontId="9" fillId="12" borderId="50" xfId="0" applyFont="1" applyFill="1" applyBorder="1" applyAlignment="1" applyProtection="1">
      <alignment horizontal="left" vertical="top" wrapText="1"/>
    </xf>
    <xf numFmtId="0" fontId="10" fillId="12" borderId="50" xfId="0" applyFont="1" applyFill="1" applyBorder="1" applyAlignment="1" applyProtection="1">
      <alignment horizontal="left" vertical="center"/>
    </xf>
    <xf numFmtId="0" fontId="10" fillId="12" borderId="50" xfId="0" applyFont="1" applyFill="1" applyBorder="1" applyAlignment="1" applyProtection="1">
      <alignment horizontal="center" vertical="center"/>
    </xf>
    <xf numFmtId="0" fontId="9" fillId="12" borderId="46" xfId="0" applyFont="1" applyFill="1" applyBorder="1" applyAlignment="1" applyProtection="1">
      <alignment horizontal="left" vertical="center"/>
    </xf>
    <xf numFmtId="0" fontId="11" fillId="0" borderId="1" xfId="0" applyFont="1" applyFill="1" applyBorder="1" applyAlignment="1" applyProtection="1">
      <alignment vertical="center" wrapText="1"/>
    </xf>
    <xf numFmtId="0" fontId="10" fillId="0" borderId="2" xfId="0" applyFont="1" applyFill="1" applyBorder="1" applyAlignment="1" applyProtection="1">
      <alignment horizontal="center" vertical="center" wrapText="1"/>
    </xf>
    <xf numFmtId="0" fontId="8" fillId="6" borderId="24" xfId="0" applyFont="1" applyFill="1" applyBorder="1" applyAlignment="1" applyProtection="1">
      <alignment horizontal="center" vertical="center" wrapText="1"/>
    </xf>
    <xf numFmtId="0" fontId="8" fillId="6" borderId="25"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17" xfId="0" applyFont="1" applyFill="1" applyBorder="1" applyAlignment="1" applyProtection="1">
      <alignment horizontal="left" vertical="center" wrapText="1"/>
    </xf>
    <xf numFmtId="0" fontId="8" fillId="6" borderId="6" xfId="0" applyFont="1" applyFill="1" applyBorder="1" applyAlignment="1" applyProtection="1">
      <alignment horizontal="left" vertical="center" wrapText="1"/>
    </xf>
    <xf numFmtId="0" fontId="12" fillId="3" borderId="17" xfId="0" applyFont="1" applyFill="1" applyBorder="1" applyAlignment="1" applyProtection="1">
      <alignment horizontal="center" vertical="center" wrapText="1"/>
    </xf>
    <xf numFmtId="0" fontId="12" fillId="3" borderId="19"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8" borderId="24"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0" fontId="8" fillId="9" borderId="17" xfId="0" applyFont="1" applyFill="1" applyBorder="1" applyAlignment="1" applyProtection="1">
      <alignment horizontal="center" vertical="center"/>
    </xf>
    <xf numFmtId="0" fontId="8" fillId="9" borderId="19" xfId="0" applyFont="1" applyFill="1" applyBorder="1" applyAlignment="1" applyProtection="1">
      <alignment horizontal="center" vertical="center"/>
    </xf>
    <xf numFmtId="0" fontId="8" fillId="9" borderId="6" xfId="0" applyFont="1" applyFill="1" applyBorder="1" applyAlignment="1" applyProtection="1">
      <alignment horizontal="center" vertical="center"/>
    </xf>
    <xf numFmtId="0" fontId="23" fillId="0" borderId="19" xfId="0" applyFont="1" applyBorder="1" applyAlignment="1">
      <alignment vertical="top" wrapText="1"/>
    </xf>
    <xf numFmtId="0" fontId="23" fillId="0" borderId="6" xfId="0" applyFont="1" applyBorder="1" applyAlignment="1">
      <alignmen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8" fillId="15" borderId="24" xfId="0" applyFont="1" applyFill="1" applyBorder="1" applyAlignment="1" applyProtection="1">
      <alignment horizontal="left" vertical="top" wrapText="1"/>
    </xf>
    <xf numFmtId="0" fontId="35" fillId="15" borderId="23" xfId="0" applyFont="1" applyFill="1" applyBorder="1" applyAlignment="1" applyProtection="1">
      <alignment horizontal="left" vertical="top" wrapText="1"/>
    </xf>
    <xf numFmtId="0" fontId="35" fillId="15" borderId="25" xfId="0" applyFont="1" applyFill="1" applyBorder="1" applyAlignment="1" applyProtection="1">
      <alignment horizontal="left" vertical="top" wrapText="1"/>
    </xf>
    <xf numFmtId="0" fontId="27" fillId="16" borderId="18" xfId="0" applyFont="1" applyFill="1" applyBorder="1" applyAlignment="1" applyProtection="1">
      <alignment horizontal="left" vertical="top" wrapText="1"/>
    </xf>
    <xf numFmtId="0" fontId="27" fillId="16" borderId="20" xfId="0" applyFont="1" applyFill="1" applyBorder="1" applyAlignment="1" applyProtection="1">
      <alignment horizontal="left" vertical="top" wrapText="1"/>
    </xf>
    <xf numFmtId="0" fontId="27" fillId="16" borderId="7" xfId="0" applyFont="1" applyFill="1" applyBorder="1" applyAlignment="1" applyProtection="1">
      <alignment horizontal="left" vertical="top" wrapText="1"/>
    </xf>
    <xf numFmtId="0" fontId="29" fillId="13" borderId="24" xfId="0" applyFont="1" applyFill="1" applyBorder="1" applyAlignment="1" applyProtection="1">
      <alignment horizontal="left" vertical="top" wrapText="1"/>
    </xf>
    <xf numFmtId="0" fontId="27" fillId="13" borderId="23" xfId="0" applyFont="1" applyFill="1" applyBorder="1" applyAlignment="1" applyProtection="1">
      <alignment horizontal="left" vertical="top" wrapText="1"/>
    </xf>
    <xf numFmtId="0" fontId="27" fillId="13" borderId="25" xfId="0" applyFont="1" applyFill="1" applyBorder="1" applyAlignment="1" applyProtection="1">
      <alignment horizontal="left" vertical="top"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26" fillId="13" borderId="29"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6" xfId="0" applyFont="1" applyFill="1" applyBorder="1" applyAlignment="1">
      <alignment vertical="top" wrapText="1"/>
    </xf>
    <xf numFmtId="0" fontId="18" fillId="15" borderId="37" xfId="0" applyFont="1" applyFill="1" applyBorder="1" applyAlignment="1">
      <alignment vertical="top" wrapText="1"/>
    </xf>
    <xf numFmtId="0" fontId="18" fillId="15" borderId="38" xfId="0" applyFont="1" applyFill="1" applyBorder="1" applyAlignment="1">
      <alignment vertical="top" wrapText="1"/>
    </xf>
    <xf numFmtId="0" fontId="18" fillId="2" borderId="36" xfId="0" applyFont="1" applyFill="1" applyBorder="1" applyAlignment="1">
      <alignment vertical="top" wrapText="1"/>
    </xf>
    <xf numFmtId="0" fontId="18" fillId="2" borderId="37" xfId="0" applyFont="1" applyFill="1" applyBorder="1" applyAlignment="1">
      <alignment vertical="top" wrapText="1"/>
    </xf>
    <xf numFmtId="0" fontId="18" fillId="2" borderId="38" xfId="0" applyFont="1" applyFill="1" applyBorder="1" applyAlignment="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09"/>
      <c r="B1" s="276" t="s">
        <v>263</v>
      </c>
      <c r="C1" s="277"/>
      <c r="D1" s="278"/>
    </row>
    <row r="2" spans="1:4" ht="16.149999999999999" thickBot="1" x14ac:dyDescent="0.35">
      <c r="A2" s="285" t="s">
        <v>15</v>
      </c>
      <c r="B2" s="286"/>
      <c r="C2" s="286"/>
      <c r="D2" s="287"/>
    </row>
    <row r="3" spans="1:4" ht="16.149999999999999" thickBot="1" x14ac:dyDescent="0.35">
      <c r="A3" s="110" t="s">
        <v>16</v>
      </c>
      <c r="B3" s="106"/>
      <c r="C3" s="111" t="s">
        <v>17</v>
      </c>
      <c r="D3" s="107"/>
    </row>
    <row r="4" spans="1:4" ht="16.149999999999999" thickBot="1" x14ac:dyDescent="0.35">
      <c r="A4" s="112" t="s">
        <v>6</v>
      </c>
      <c r="B4" s="106"/>
      <c r="C4" s="111" t="s">
        <v>18</v>
      </c>
      <c r="D4" s="108"/>
    </row>
    <row r="5" spans="1:4" ht="16.149999999999999" thickBot="1" x14ac:dyDescent="0.35">
      <c r="A5" s="110" t="s">
        <v>7</v>
      </c>
      <c r="B5" s="106"/>
      <c r="C5" s="111" t="s">
        <v>19</v>
      </c>
      <c r="D5" s="108"/>
    </row>
    <row r="6" spans="1:4" ht="16.149999999999999" thickBot="1" x14ac:dyDescent="0.35">
      <c r="A6" s="110" t="s">
        <v>20</v>
      </c>
      <c r="B6" s="106"/>
      <c r="C6" s="113" t="s">
        <v>21</v>
      </c>
      <c r="D6" s="108"/>
    </row>
    <row r="7" spans="1:4" ht="16.5" thickBot="1" x14ac:dyDescent="0.3">
      <c r="A7" s="279" t="s">
        <v>22</v>
      </c>
      <c r="B7" s="280"/>
      <c r="C7" s="280"/>
      <c r="D7" s="281"/>
    </row>
    <row r="8" spans="1:4" ht="16.5" thickBot="1" x14ac:dyDescent="0.3">
      <c r="A8" s="114" t="s">
        <v>23</v>
      </c>
      <c r="B8" s="115"/>
      <c r="C8" s="116" t="s">
        <v>24</v>
      </c>
      <c r="D8" s="117"/>
    </row>
    <row r="9" spans="1:4" ht="16.5" thickBot="1" x14ac:dyDescent="0.3">
      <c r="A9" s="118" t="s">
        <v>8</v>
      </c>
      <c r="B9" s="119" t="s">
        <v>9</v>
      </c>
      <c r="C9" s="119" t="s">
        <v>25</v>
      </c>
      <c r="D9" s="119" t="s">
        <v>26</v>
      </c>
    </row>
    <row r="10" spans="1:4" ht="16.5" thickBot="1" x14ac:dyDescent="0.3">
      <c r="A10" s="120" t="s">
        <v>10</v>
      </c>
      <c r="B10" s="121">
        <f>'Section 1'!$I$187</f>
        <v>0</v>
      </c>
      <c r="C10" s="119">
        <v>855</v>
      </c>
      <c r="D10" s="119"/>
    </row>
    <row r="11" spans="1:4" ht="16.5" thickBot="1" x14ac:dyDescent="0.3">
      <c r="A11" s="120" t="s">
        <v>11</v>
      </c>
      <c r="B11" s="122">
        <f>'Section 2'!F33</f>
        <v>0</v>
      </c>
      <c r="C11" s="119">
        <v>81</v>
      </c>
      <c r="D11" s="119"/>
    </row>
    <row r="12" spans="1:4" ht="16.5" thickBot="1" x14ac:dyDescent="0.3">
      <c r="A12" s="120" t="s">
        <v>12</v>
      </c>
      <c r="B12" s="123">
        <f>B10+B11</f>
        <v>0</v>
      </c>
      <c r="C12" s="124">
        <f>SUM(C10:C11)</f>
        <v>936</v>
      </c>
      <c r="D12" s="124"/>
    </row>
    <row r="13" spans="1:4" ht="16.5" thickBot="1" x14ac:dyDescent="0.3">
      <c r="A13" s="120" t="s">
        <v>13</v>
      </c>
      <c r="B13" s="125">
        <f>B12/C12</f>
        <v>0</v>
      </c>
      <c r="C13" s="126"/>
      <c r="D13" s="127"/>
    </row>
    <row r="14" spans="1:4" ht="16.5" thickBot="1" x14ac:dyDescent="0.3">
      <c r="A14" s="282" t="s">
        <v>27</v>
      </c>
      <c r="B14" s="283"/>
      <c r="C14" s="283"/>
      <c r="D14" s="284"/>
    </row>
    <row r="15" spans="1:4" ht="16.5" thickBot="1" x14ac:dyDescent="0.3">
      <c r="A15" s="128" t="s">
        <v>28</v>
      </c>
      <c r="B15" s="129"/>
      <c r="C15" s="274" t="s">
        <v>29</v>
      </c>
      <c r="D15" s="275"/>
    </row>
    <row r="16" spans="1:4" ht="16.5" thickBot="1" x14ac:dyDescent="0.3">
      <c r="A16" s="128" t="s">
        <v>30</v>
      </c>
      <c r="B16" s="129"/>
      <c r="C16" s="268"/>
      <c r="D16" s="269"/>
    </row>
    <row r="17" spans="1:4" ht="16.5" thickBot="1" x14ac:dyDescent="0.3">
      <c r="A17" s="130" t="s">
        <v>31</v>
      </c>
      <c r="B17" s="129"/>
      <c r="C17" s="270"/>
      <c r="D17" s="271"/>
    </row>
    <row r="18" spans="1:4" ht="16.5" thickBot="1" x14ac:dyDescent="0.3">
      <c r="A18" s="128" t="s">
        <v>30</v>
      </c>
      <c r="B18" s="131"/>
      <c r="C18" s="272"/>
      <c r="D18" s="273"/>
    </row>
  </sheetData>
  <sheetProtection algorithmName="SHA-512" hashValue="t8/wgDIWPrDiG2onxfDaO+TJEhOjDVNHHzuNUS0L0PBGpK9CqxRzppuP07vYoAMv26RZ2MpwvAAqlyagcCgP7A==" saltValue="AHPUZu+FAfCV0ibJsVNRSA=="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9"/>
  <sheetViews>
    <sheetView topLeftCell="A6" zoomScaleNormal="100" workbookViewId="0">
      <selection activeCell="C9" sqref="C9"/>
    </sheetView>
  </sheetViews>
  <sheetFormatPr defaultColWidth="8.85546875" defaultRowHeight="15" x14ac:dyDescent="0.25"/>
  <cols>
    <col min="1" max="1" width="10.7109375" style="6" customWidth="1"/>
    <col min="2" max="2" width="75.7109375" style="1" customWidth="1"/>
    <col min="3" max="3" width="24.7109375" style="6" customWidth="1"/>
    <col min="4" max="4" width="6.7109375" style="6" customWidth="1"/>
    <col min="5" max="5" width="24.7109375" style="6" customWidth="1"/>
    <col min="6" max="6" width="6.7109375" style="6" customWidth="1"/>
    <col min="7" max="7" width="24.7109375" style="6" customWidth="1"/>
    <col min="8" max="8" width="6.7109375" style="6" customWidth="1"/>
    <col min="9" max="9" width="12.7109375" style="6" customWidth="1"/>
    <col min="10" max="10" width="24.7109375" style="6" customWidth="1"/>
    <col min="11" max="14" width="8.85546875" style="7"/>
  </cols>
  <sheetData>
    <row r="1" spans="1:14" s="4" customFormat="1" ht="36" customHeight="1" thickBot="1" x14ac:dyDescent="0.3">
      <c r="A1" s="132"/>
      <c r="B1" s="290" t="s">
        <v>257</v>
      </c>
      <c r="C1" s="291"/>
      <c r="D1" s="291"/>
      <c r="E1" s="291"/>
      <c r="F1" s="291"/>
      <c r="G1" s="291"/>
      <c r="H1" s="291"/>
      <c r="I1" s="291"/>
      <c r="J1" s="292"/>
      <c r="K1" s="7"/>
      <c r="L1" s="7"/>
      <c r="M1" s="7"/>
      <c r="N1" s="7"/>
    </row>
    <row r="2" spans="1:14" s="4" customFormat="1" ht="212.1" customHeight="1" thickBot="1" x14ac:dyDescent="0.3">
      <c r="A2" s="133"/>
      <c r="B2" s="293" t="s">
        <v>258</v>
      </c>
      <c r="C2" s="294"/>
      <c r="D2" s="294"/>
      <c r="E2" s="294"/>
      <c r="F2" s="294"/>
      <c r="G2" s="294"/>
      <c r="H2" s="294"/>
      <c r="I2" s="294"/>
      <c r="J2" s="295"/>
      <c r="K2" s="7"/>
      <c r="L2" s="7"/>
      <c r="M2" s="7"/>
      <c r="N2" s="7"/>
    </row>
    <row r="3" spans="1:14" s="4" customFormat="1" ht="219.95" customHeight="1" x14ac:dyDescent="0.25">
      <c r="A3" s="134"/>
      <c r="B3" s="296" t="s">
        <v>259</v>
      </c>
      <c r="C3" s="297"/>
      <c r="D3" s="297"/>
      <c r="E3" s="297"/>
      <c r="F3" s="297"/>
      <c r="G3" s="297"/>
      <c r="H3" s="297"/>
      <c r="I3" s="297"/>
      <c r="J3" s="298"/>
      <c r="K3" s="7"/>
      <c r="L3" s="7"/>
      <c r="M3" s="7"/>
      <c r="N3" s="7"/>
    </row>
    <row r="4" spans="1:14" s="4" customFormat="1" ht="230.1" customHeight="1" thickBot="1" x14ac:dyDescent="0.3">
      <c r="A4" s="135"/>
      <c r="B4" s="305" t="s">
        <v>260</v>
      </c>
      <c r="C4" s="306"/>
      <c r="D4" s="306"/>
      <c r="E4" s="306"/>
      <c r="F4" s="306"/>
      <c r="G4" s="306"/>
      <c r="H4" s="306"/>
      <c r="I4" s="306"/>
      <c r="J4" s="307"/>
      <c r="K4" s="7"/>
      <c r="L4" s="7"/>
      <c r="M4" s="7"/>
      <c r="N4" s="7"/>
    </row>
    <row r="5" spans="1:14" s="4" customFormat="1" ht="159.94999999999999" customHeight="1" thickBot="1" x14ac:dyDescent="0.3">
      <c r="A5" s="135"/>
      <c r="B5" s="299" t="s">
        <v>261</v>
      </c>
      <c r="C5" s="300"/>
      <c r="D5" s="300"/>
      <c r="E5" s="300"/>
      <c r="F5" s="300"/>
      <c r="G5" s="300"/>
      <c r="H5" s="300"/>
      <c r="I5" s="300"/>
      <c r="J5" s="301"/>
      <c r="K5" s="7"/>
      <c r="L5" s="7"/>
      <c r="M5" s="7"/>
      <c r="N5" s="7"/>
    </row>
    <row r="6" spans="1:14" s="4" customFormat="1" ht="24.95" customHeight="1" x14ac:dyDescent="0.25">
      <c r="A6" s="135"/>
      <c r="B6" s="302" t="s">
        <v>262</v>
      </c>
      <c r="C6" s="303"/>
      <c r="D6" s="303"/>
      <c r="E6" s="303"/>
      <c r="F6" s="303"/>
      <c r="G6" s="303"/>
      <c r="H6" s="303"/>
      <c r="I6" s="303"/>
      <c r="J6" s="304"/>
      <c r="K6" s="7"/>
      <c r="L6" s="7"/>
      <c r="M6" s="7"/>
      <c r="N6" s="7"/>
    </row>
    <row r="7" spans="1:14" s="15" customFormat="1" ht="24" thickBot="1" x14ac:dyDescent="0.25">
      <c r="A7" s="241" t="s">
        <v>32</v>
      </c>
      <c r="B7" s="242" t="s">
        <v>56</v>
      </c>
      <c r="C7" s="243" t="s">
        <v>36</v>
      </c>
      <c r="D7" s="243"/>
      <c r="E7" s="243" t="s">
        <v>37</v>
      </c>
      <c r="F7" s="243"/>
      <c r="G7" s="243" t="s">
        <v>38</v>
      </c>
      <c r="H7" s="243"/>
      <c r="I7" s="244" t="s">
        <v>251</v>
      </c>
      <c r="J7" s="245" t="s">
        <v>14</v>
      </c>
      <c r="K7" s="14"/>
      <c r="L7" s="14"/>
      <c r="M7" s="14"/>
      <c r="N7" s="14"/>
    </row>
    <row r="8" spans="1:14" s="15" customFormat="1" ht="24" thickBot="1" x14ac:dyDescent="0.3">
      <c r="A8" s="72" t="s">
        <v>210</v>
      </c>
      <c r="B8" s="22" t="s">
        <v>180</v>
      </c>
      <c r="C8" s="136"/>
      <c r="D8" s="136"/>
      <c r="E8" s="136"/>
      <c r="F8" s="136"/>
      <c r="G8" s="136"/>
      <c r="H8" s="136"/>
      <c r="I8" s="137"/>
      <c r="J8" s="138"/>
      <c r="K8" s="14"/>
      <c r="L8" s="14"/>
      <c r="M8" s="14"/>
      <c r="N8" s="14"/>
    </row>
    <row r="9" spans="1:14" s="5" customFormat="1" ht="43.5" x14ac:dyDescent="0.25">
      <c r="A9" s="11">
        <v>1</v>
      </c>
      <c r="B9" s="25" t="s">
        <v>61</v>
      </c>
      <c r="C9" s="192"/>
      <c r="D9" s="139"/>
      <c r="E9" s="195"/>
      <c r="F9" s="139"/>
      <c r="G9" s="195"/>
      <c r="H9" s="139"/>
      <c r="I9" s="140"/>
      <c r="J9" s="228"/>
      <c r="K9" s="8"/>
      <c r="L9" s="8"/>
      <c r="M9" s="8"/>
      <c r="N9" s="8"/>
    </row>
    <row r="10" spans="1:14" s="5" customFormat="1" ht="72" x14ac:dyDescent="0.25">
      <c r="A10" s="9">
        <v>2</v>
      </c>
      <c r="B10" s="25" t="s">
        <v>62</v>
      </c>
      <c r="C10" s="192"/>
      <c r="D10" s="139"/>
      <c r="E10" s="195"/>
      <c r="F10" s="139"/>
      <c r="G10" s="195"/>
      <c r="H10" s="139"/>
      <c r="I10" s="141"/>
      <c r="J10" s="228"/>
      <c r="K10" s="8"/>
      <c r="L10" s="8"/>
      <c r="M10" s="8"/>
      <c r="N10" s="8"/>
    </row>
    <row r="11" spans="1:14" s="5" customFormat="1" ht="58.5" thickBot="1" x14ac:dyDescent="0.3">
      <c r="A11" s="9">
        <v>3</v>
      </c>
      <c r="B11" s="25" t="s">
        <v>68</v>
      </c>
      <c r="C11" s="192"/>
      <c r="D11" s="139"/>
      <c r="E11" s="195"/>
      <c r="F11" s="139"/>
      <c r="G11" s="195"/>
      <c r="H11" s="139"/>
      <c r="I11" s="142"/>
      <c r="J11" s="228"/>
      <c r="K11" s="8"/>
      <c r="L11" s="8"/>
      <c r="M11" s="8"/>
      <c r="N11" s="8"/>
    </row>
    <row r="12" spans="1:14" s="5" customFormat="1" ht="87" thickBot="1" x14ac:dyDescent="0.3">
      <c r="A12" s="9">
        <v>4</v>
      </c>
      <c r="B12" s="16" t="s">
        <v>69</v>
      </c>
      <c r="C12" s="193"/>
      <c r="D12" s="143"/>
      <c r="E12" s="214"/>
      <c r="F12" s="143"/>
      <c r="G12" s="220"/>
      <c r="H12" s="144"/>
      <c r="I12" s="140">
        <f>CONCATENATE(IF(OR(D12=3,F12=3),7.5,),IF(AND(D12=2,F12=2),5,),IF(AND(D12=1,F12=1),2.5,),IF(AND(D12=0,F12=0),0,),IF(AND(D12=2,F12=1),5,),IF(AND(D12=2,F12=0),5,),IF(AND(D12=1,F12=2),5,),IF(AND(D12=1,F12=0),2.5,),IF(AND(D12=0,F12=2),5,),IF(AND(D12=0,F12=1),2.5,))+0</f>
        <v>0</v>
      </c>
      <c r="J12" s="228"/>
      <c r="K12" s="8"/>
      <c r="L12" s="8"/>
      <c r="M12" s="8"/>
      <c r="N12" s="8"/>
    </row>
    <row r="13" spans="1:14" s="5" customFormat="1" ht="58.5" thickBot="1" x14ac:dyDescent="0.3">
      <c r="A13" s="10">
        <v>5</v>
      </c>
      <c r="B13" s="74" t="s">
        <v>73</v>
      </c>
      <c r="C13" s="194"/>
      <c r="D13" s="143"/>
      <c r="E13" s="208"/>
      <c r="F13" s="143"/>
      <c r="G13" s="221"/>
      <c r="H13" s="144"/>
      <c r="I13" s="145">
        <f>CONCATENATE(IF(OR(D13=3,F13=3),7.5,),IF(AND(D13=2,F13=2),5,),IF(AND(D13=1,F13=1),2.5,),IF(AND(D13=0,F13=0),0,),IF(AND(D13=2,F13=1),5,),IF(AND(D13=2,F13=0),5,),IF(AND(D13=1,F13=2),5,),IF(AND(D13=1,F13=0),2.5,),IF(AND(D13=0,F13=2),5,),IF(AND(D13=0,F13=1),2.5,))+0</f>
        <v>0</v>
      </c>
      <c r="J13" s="229"/>
      <c r="K13" s="8"/>
      <c r="L13" s="8"/>
      <c r="M13" s="8"/>
      <c r="N13" s="8"/>
    </row>
    <row r="14" spans="1:14" s="5" customFormat="1" ht="23.25" x14ac:dyDescent="0.25">
      <c r="A14" s="75" t="s">
        <v>210</v>
      </c>
      <c r="B14" s="30" t="s">
        <v>212</v>
      </c>
      <c r="C14" s="210"/>
      <c r="D14" s="146"/>
      <c r="E14" s="210"/>
      <c r="F14" s="146"/>
      <c r="G14" s="210"/>
      <c r="H14" s="147"/>
      <c r="I14" s="148"/>
      <c r="J14" s="165"/>
      <c r="K14" s="8"/>
      <c r="L14" s="8"/>
      <c r="M14" s="8"/>
      <c r="N14" s="8"/>
    </row>
    <row r="15" spans="1:14" s="5" customFormat="1" ht="24" thickBot="1" x14ac:dyDescent="0.3">
      <c r="A15" s="76"/>
      <c r="B15" s="31" t="s">
        <v>211</v>
      </c>
      <c r="C15" s="212"/>
      <c r="D15" s="149"/>
      <c r="E15" s="212"/>
      <c r="F15" s="149"/>
      <c r="G15" s="212"/>
      <c r="H15" s="149"/>
      <c r="I15" s="148"/>
      <c r="J15" s="167"/>
      <c r="K15" s="8"/>
      <c r="L15" s="8"/>
      <c r="M15" s="8"/>
      <c r="N15" s="8"/>
    </row>
    <row r="16" spans="1:14" s="8" customFormat="1" ht="43.5" x14ac:dyDescent="0.25">
      <c r="A16" s="12">
        <v>6</v>
      </c>
      <c r="B16" s="26" t="s">
        <v>63</v>
      </c>
      <c r="C16" s="216"/>
      <c r="D16" s="139"/>
      <c r="E16" s="216"/>
      <c r="F16" s="139"/>
      <c r="G16" s="216"/>
      <c r="H16" s="139"/>
      <c r="I16" s="150"/>
      <c r="J16" s="230"/>
    </row>
    <row r="17" spans="1:14" s="8" customFormat="1" ht="58.5" thickBot="1" x14ac:dyDescent="0.3">
      <c r="A17" s="83">
        <v>7</v>
      </c>
      <c r="B17" s="18" t="s">
        <v>250</v>
      </c>
      <c r="C17" s="196"/>
      <c r="D17" s="139"/>
      <c r="E17" s="196"/>
      <c r="F17" s="139"/>
      <c r="G17" s="196"/>
      <c r="H17" s="139"/>
      <c r="I17" s="142"/>
      <c r="J17" s="231"/>
    </row>
    <row r="18" spans="1:14" s="5" customFormat="1" ht="144" thickBot="1" x14ac:dyDescent="0.3">
      <c r="A18" s="11">
        <v>8</v>
      </c>
      <c r="B18" s="27" t="s">
        <v>71</v>
      </c>
      <c r="C18" s="193"/>
      <c r="D18" s="143"/>
      <c r="E18" s="214"/>
      <c r="F18" s="143"/>
      <c r="G18" s="220"/>
      <c r="H18" s="151"/>
      <c r="I18" s="140">
        <f>CONCATENATE(IF(OR(D18=3,F18=3),7.5,),IF(AND(D18=2,F18=2),5,),IF(AND(D18=1,F18=1),2.5,),IF(AND(D18=0,F18=0),0,),IF(AND(D18=2,F18=1),5,),IF(AND(D18=2,F18=0),5,),IF(AND(D18=1,F18=2),5,),IF(AND(D18=1,F18=0),2.5,),IF(AND(D18=0,F18=2),5,),IF(AND(D18=0,F18=1),2.5,))+0</f>
        <v>0</v>
      </c>
      <c r="J18" s="232"/>
      <c r="K18" s="8"/>
      <c r="L18" s="8"/>
      <c r="M18" s="8"/>
      <c r="N18" s="8"/>
    </row>
    <row r="19" spans="1:14" s="5" customFormat="1" ht="58.5" thickBot="1" x14ac:dyDescent="0.3">
      <c r="A19" s="10">
        <v>9</v>
      </c>
      <c r="B19" s="19" t="s">
        <v>74</v>
      </c>
      <c r="C19" s="201"/>
      <c r="D19" s="143"/>
      <c r="E19" s="198"/>
      <c r="F19" s="143"/>
      <c r="G19" s="217"/>
      <c r="H19" s="151"/>
      <c r="I19" s="145">
        <f>CONCATENATE(IF(OR(D19=3,F19=3),7.5,),IF(AND(D19=2,F19=2),5,),IF(AND(D19=1,F19=1),2.5,),IF(AND(D19=0,F19=0),0,),IF(AND(D19=2,F19=1),5,),IF(AND(D19=2,F19=0),5,),IF(AND(D19=1,F19=2),5,),IF(AND(D19=1,F19=0),2.5,),IF(AND(D19=0,F19=2),5,),IF(AND(D19=0,F19=1),2.5,))+0</f>
        <v>0</v>
      </c>
      <c r="J19" s="233"/>
      <c r="K19" s="8"/>
      <c r="L19" s="8"/>
      <c r="M19" s="8"/>
      <c r="N19" s="8"/>
    </row>
    <row r="20" spans="1:14" s="5" customFormat="1" ht="23.25" x14ac:dyDescent="0.25">
      <c r="A20" s="75" t="s">
        <v>210</v>
      </c>
      <c r="B20" s="30" t="s">
        <v>214</v>
      </c>
      <c r="C20" s="210"/>
      <c r="D20" s="146"/>
      <c r="E20" s="210"/>
      <c r="F20" s="146"/>
      <c r="G20" s="210"/>
      <c r="H20" s="147"/>
      <c r="I20" s="148"/>
      <c r="J20" s="165"/>
      <c r="K20" s="8"/>
      <c r="L20" s="8"/>
      <c r="M20" s="8"/>
      <c r="N20" s="8"/>
    </row>
    <row r="21" spans="1:14" s="5" customFormat="1" ht="24" thickBot="1" x14ac:dyDescent="0.3">
      <c r="A21" s="76"/>
      <c r="B21" s="31" t="s">
        <v>213</v>
      </c>
      <c r="C21" s="212"/>
      <c r="D21" s="149"/>
      <c r="E21" s="212"/>
      <c r="F21" s="149"/>
      <c r="G21" s="212"/>
      <c r="H21" s="149"/>
      <c r="I21" s="152"/>
      <c r="J21" s="167"/>
      <c r="K21" s="8"/>
      <c r="L21" s="8"/>
      <c r="M21" s="8"/>
      <c r="N21" s="8"/>
    </row>
    <row r="22" spans="1:14" s="5" customFormat="1" ht="58.5" thickBot="1" x14ac:dyDescent="0.3">
      <c r="A22" s="11">
        <v>10</v>
      </c>
      <c r="B22" s="17" t="s">
        <v>66</v>
      </c>
      <c r="C22" s="192"/>
      <c r="D22" s="139"/>
      <c r="E22" s="195"/>
      <c r="F22" s="139"/>
      <c r="G22" s="195"/>
      <c r="H22" s="139"/>
      <c r="I22" s="142"/>
      <c r="J22" s="228"/>
      <c r="K22" s="8"/>
      <c r="L22" s="8"/>
      <c r="M22" s="8"/>
      <c r="N22" s="8"/>
    </row>
    <row r="23" spans="1:14" s="5" customFormat="1" ht="87" thickBot="1" x14ac:dyDescent="0.3">
      <c r="A23" s="9">
        <v>11</v>
      </c>
      <c r="B23" s="16" t="s">
        <v>70</v>
      </c>
      <c r="C23" s="193"/>
      <c r="D23" s="143"/>
      <c r="E23" s="214"/>
      <c r="F23" s="143"/>
      <c r="G23" s="220"/>
      <c r="H23" s="144"/>
      <c r="I23" s="140">
        <f>CONCATENATE(IF(OR(D23=3,F23=3),7.5,),IF(AND(D23=2,F23=2),5,),IF(AND(D23=1,F23=1),2.5,),IF(AND(D23=0,F23=0),0,),IF(AND(D23=2,F23=1),5,),IF(AND(D23=2,F23=0),5,),IF(AND(D23=1,F23=2),5,),IF(AND(D23=1,F23=0),2.5,),IF(AND(D23=0,F23=2),5,),IF(AND(D23=0,F23=1),2.5,))+0</f>
        <v>0</v>
      </c>
      <c r="J23" s="228"/>
      <c r="K23" s="8"/>
      <c r="L23" s="8"/>
      <c r="M23" s="8"/>
      <c r="N23" s="8"/>
    </row>
    <row r="24" spans="1:14" s="5" customFormat="1" ht="43.5" x14ac:dyDescent="0.25">
      <c r="A24" s="9">
        <v>12</v>
      </c>
      <c r="B24" s="246" t="s">
        <v>75</v>
      </c>
      <c r="C24" s="247"/>
      <c r="D24" s="143"/>
      <c r="E24" s="248"/>
      <c r="F24" s="143"/>
      <c r="G24" s="220"/>
      <c r="H24" s="144"/>
      <c r="I24" s="249">
        <f>CONCATENATE(IF(OR(D24=3,F24=3),7.5,),IF(AND(D24=2,F24=2),5,),IF(AND(D24=1,F24=1),2.5,),IF(AND(D24=0,F24=0),0,),IF(AND(D24=2,F24=1),5,),IF(AND(D24=2,F24=0),5,),IF(AND(D24=1,F24=2),5,),IF(AND(D24=1,F24=0),2.5,),IF(AND(D24=0,F24=2),5,),IF(AND(D24=0,F24=1),2.5,))+0</f>
        <v>0</v>
      </c>
      <c r="J24" s="228"/>
      <c r="K24" s="8"/>
      <c r="L24" s="8"/>
      <c r="M24" s="8"/>
      <c r="N24" s="8"/>
    </row>
    <row r="25" spans="1:14" s="5" customFormat="1" ht="24" thickBot="1" x14ac:dyDescent="0.3">
      <c r="A25" s="250" t="s">
        <v>210</v>
      </c>
      <c r="B25" s="251" t="s">
        <v>64</v>
      </c>
      <c r="C25" s="252"/>
      <c r="D25" s="154"/>
      <c r="E25" s="252"/>
      <c r="F25" s="154"/>
      <c r="G25" s="252"/>
      <c r="H25" s="154"/>
      <c r="I25" s="253"/>
      <c r="J25" s="254"/>
      <c r="K25" s="8"/>
      <c r="L25" s="8"/>
      <c r="M25" s="8"/>
      <c r="N25" s="8"/>
    </row>
    <row r="26" spans="1:14" s="5" customFormat="1" ht="43.5" x14ac:dyDescent="0.25">
      <c r="A26" s="9">
        <v>13</v>
      </c>
      <c r="B26" s="17" t="s">
        <v>65</v>
      </c>
      <c r="C26" s="192"/>
      <c r="D26" s="139"/>
      <c r="E26" s="195"/>
      <c r="F26" s="139"/>
      <c r="G26" s="195"/>
      <c r="H26" s="139"/>
      <c r="I26" s="140"/>
      <c r="J26" s="228"/>
      <c r="K26" s="8"/>
      <c r="L26" s="8"/>
      <c r="M26" s="8"/>
      <c r="N26" s="8"/>
    </row>
    <row r="27" spans="1:14" s="5" customFormat="1" ht="58.5" thickBot="1" x14ac:dyDescent="0.3">
      <c r="A27" s="9">
        <v>14</v>
      </c>
      <c r="B27" s="18" t="s">
        <v>67</v>
      </c>
      <c r="C27" s="192"/>
      <c r="D27" s="139"/>
      <c r="E27" s="195"/>
      <c r="F27" s="139"/>
      <c r="G27" s="195"/>
      <c r="H27" s="139"/>
      <c r="I27" s="142"/>
      <c r="J27" s="228"/>
      <c r="K27" s="8"/>
      <c r="L27" s="8"/>
      <c r="M27" s="8"/>
      <c r="N27" s="8"/>
    </row>
    <row r="28" spans="1:14" s="5" customFormat="1" ht="115.5" thickBot="1" x14ac:dyDescent="0.3">
      <c r="A28" s="9">
        <v>15</v>
      </c>
      <c r="B28" s="16" t="s">
        <v>72</v>
      </c>
      <c r="C28" s="193"/>
      <c r="D28" s="143"/>
      <c r="E28" s="214"/>
      <c r="F28" s="143"/>
      <c r="G28" s="220"/>
      <c r="H28" s="144"/>
      <c r="I28" s="140">
        <f>CONCATENATE(IF(OR(D28=3,F28=3),7.5,),IF(AND(D28=2,F28=2),5,),IF(AND(D28=1,F28=1),2.5,),IF(AND(D28=0,F28=0),0,),IF(AND(D28=2,F28=1),5,),IF(AND(D28=2,F28=0),5,),IF(AND(D28=1,F28=2),5,),IF(AND(D28=1,F28=0),2.5,),IF(AND(D28=0,F28=2),5,),IF(AND(D28=0,F28=1),2.5,))+0</f>
        <v>0</v>
      </c>
      <c r="J28" s="228"/>
      <c r="K28" s="8"/>
      <c r="L28" s="8"/>
      <c r="M28" s="8"/>
      <c r="N28" s="8"/>
    </row>
    <row r="29" spans="1:14" s="5" customFormat="1" ht="72.75" thickBot="1" x14ac:dyDescent="0.3">
      <c r="A29" s="9">
        <v>16</v>
      </c>
      <c r="B29" s="19" t="s">
        <v>76</v>
      </c>
      <c r="C29" s="194"/>
      <c r="D29" s="143"/>
      <c r="E29" s="208"/>
      <c r="F29" s="143"/>
      <c r="G29" s="221"/>
      <c r="H29" s="155"/>
      <c r="I29" s="140">
        <f>CONCATENATE(IF(OR(D29=3,F29=3),7.5,),IF(AND(D29=2,F29=2),5,),IF(AND(D29=1,F29=1),2.5,),IF(AND(D29=0,F29=0),0,),IF(AND(D29=2,F29=1),5,),IF(AND(D29=2,F29=0),5,),IF(AND(D29=1,F29=2),5,),IF(AND(D29=1,F29=0),2.5,),IF(AND(D29=0,F29=2),5,),IF(AND(D29=0,F29=1),2.5,))+0</f>
        <v>0</v>
      </c>
      <c r="J29" s="229"/>
      <c r="K29" s="8"/>
      <c r="L29" s="8"/>
      <c r="M29" s="8"/>
      <c r="N29" s="8"/>
    </row>
    <row r="30" spans="1:14" s="5" customFormat="1" ht="27" thickBot="1" x14ac:dyDescent="0.3">
      <c r="A30" s="84"/>
      <c r="B30" s="29" t="s">
        <v>57</v>
      </c>
      <c r="C30" s="224"/>
      <c r="D30" s="156"/>
      <c r="E30" s="224"/>
      <c r="F30" s="156"/>
      <c r="G30" s="224"/>
      <c r="H30" s="156"/>
      <c r="I30" s="157"/>
      <c r="J30" s="235"/>
      <c r="K30" s="8"/>
      <c r="L30" s="8"/>
      <c r="M30" s="8"/>
      <c r="N30" s="8"/>
    </row>
    <row r="31" spans="1:14" s="5" customFormat="1" ht="23.25" x14ac:dyDescent="0.25">
      <c r="A31" s="75" t="s">
        <v>210</v>
      </c>
      <c r="B31" s="30" t="s">
        <v>216</v>
      </c>
      <c r="C31" s="210"/>
      <c r="D31" s="146"/>
      <c r="E31" s="210"/>
      <c r="F31" s="146"/>
      <c r="G31" s="210"/>
      <c r="H31" s="146"/>
      <c r="I31" s="158"/>
      <c r="J31" s="165"/>
      <c r="K31" s="8"/>
      <c r="L31" s="8"/>
      <c r="M31" s="8"/>
      <c r="N31" s="8"/>
    </row>
    <row r="32" spans="1:14" s="5" customFormat="1" ht="27" thickBot="1" x14ac:dyDescent="0.3">
      <c r="A32" s="79"/>
      <c r="B32" s="31" t="s">
        <v>215</v>
      </c>
      <c r="C32" s="212"/>
      <c r="D32" s="149"/>
      <c r="E32" s="212"/>
      <c r="F32" s="149"/>
      <c r="G32" s="212"/>
      <c r="H32" s="149"/>
      <c r="I32" s="152"/>
      <c r="J32" s="167"/>
      <c r="K32" s="8"/>
      <c r="L32" s="8"/>
      <c r="M32" s="8"/>
      <c r="N32" s="8"/>
    </row>
    <row r="33" spans="1:14" s="5" customFormat="1" ht="72" x14ac:dyDescent="0.25">
      <c r="A33" s="11">
        <v>17</v>
      </c>
      <c r="B33" s="17" t="s">
        <v>79</v>
      </c>
      <c r="C33" s="195"/>
      <c r="D33" s="139"/>
      <c r="E33" s="195"/>
      <c r="F33" s="139"/>
      <c r="G33" s="195"/>
      <c r="H33" s="139"/>
      <c r="I33" s="141"/>
      <c r="J33" s="228"/>
      <c r="K33" s="8"/>
      <c r="L33" s="8"/>
      <c r="M33" s="8"/>
      <c r="N33" s="8"/>
    </row>
    <row r="34" spans="1:14" s="5" customFormat="1" ht="57.75" thickBot="1" x14ac:dyDescent="0.3">
      <c r="A34" s="11">
        <v>18</v>
      </c>
      <c r="B34" s="18" t="s">
        <v>81</v>
      </c>
      <c r="C34" s="196"/>
      <c r="D34" s="139"/>
      <c r="E34" s="196"/>
      <c r="F34" s="139"/>
      <c r="G34" s="196"/>
      <c r="H34" s="139"/>
      <c r="I34" s="142"/>
      <c r="J34" s="236"/>
      <c r="K34" s="8"/>
      <c r="L34" s="8"/>
      <c r="M34" s="8"/>
      <c r="N34" s="8"/>
    </row>
    <row r="35" spans="1:14" s="5" customFormat="1" ht="144" thickBot="1" x14ac:dyDescent="0.3">
      <c r="A35" s="11">
        <v>19</v>
      </c>
      <c r="B35" s="21" t="s">
        <v>96</v>
      </c>
      <c r="C35" s="197"/>
      <c r="D35" s="143"/>
      <c r="E35" s="215"/>
      <c r="F35" s="143"/>
      <c r="G35" s="221"/>
      <c r="H35" s="144"/>
      <c r="I35" s="140">
        <f>CONCATENATE(IF(OR(D35=3,F35=3),7.5,),IF(AND(D35=2,F35=2),5,),IF(AND(D35=1,F35=1),2.5,),IF(AND(D35=0,F35=0),0,),IF(AND(D35=2,F35=1),5,),IF(AND(D35=2,F35=0),5,),IF(AND(D35=1,F35=2),5,),IF(AND(D35=1,F35=0),2.5,),IF(AND(D35=0,F35=2),5,),IF(AND(D35=0,F35=1),2.5,))+0</f>
        <v>0</v>
      </c>
      <c r="J35" s="229"/>
      <c r="K35" s="8"/>
      <c r="L35" s="8"/>
      <c r="M35" s="8"/>
      <c r="N35" s="8"/>
    </row>
    <row r="36" spans="1:14" s="5" customFormat="1" ht="58.5" thickBot="1" x14ac:dyDescent="0.3">
      <c r="A36" s="13">
        <v>20</v>
      </c>
      <c r="B36" s="19" t="s">
        <v>87</v>
      </c>
      <c r="C36" s="198"/>
      <c r="D36" s="143"/>
      <c r="E36" s="198"/>
      <c r="F36" s="143"/>
      <c r="G36" s="217"/>
      <c r="H36" s="144"/>
      <c r="I36" s="145">
        <f>CONCATENATE(IF(OR(D36=3,F36=3),7.5,),IF(AND(D36=2,F36=2),5,),IF(AND(D36=1,F36=1),2.5,),IF(AND(D36=0,F36=0),0,),IF(AND(D36=2,F36=1),5,),IF(AND(D36=2,F36=0),5,),IF(AND(D36=1,F36=2),5,),IF(AND(D36=1,F36=0),2.5,),IF(AND(D36=0,F36=2),5,),IF(AND(D36=0,F36=1),2.5,))+0</f>
        <v>0</v>
      </c>
      <c r="J36" s="237"/>
      <c r="K36" s="8"/>
      <c r="L36" s="8"/>
      <c r="M36" s="8"/>
      <c r="N36" s="8"/>
    </row>
    <row r="37" spans="1:14" s="5" customFormat="1" ht="24" thickBot="1" x14ac:dyDescent="0.3">
      <c r="A37" s="72" t="s">
        <v>210</v>
      </c>
      <c r="B37" s="22" t="s">
        <v>77</v>
      </c>
      <c r="C37" s="223"/>
      <c r="D37" s="153"/>
      <c r="E37" s="223"/>
      <c r="F37" s="153"/>
      <c r="G37" s="223"/>
      <c r="H37" s="154"/>
      <c r="I37" s="148"/>
      <c r="J37" s="234"/>
      <c r="K37" s="8"/>
      <c r="L37" s="8"/>
      <c r="M37" s="8"/>
      <c r="N37" s="8"/>
    </row>
    <row r="38" spans="1:14" s="5" customFormat="1" ht="57.75" x14ac:dyDescent="0.25">
      <c r="A38" s="9">
        <v>21</v>
      </c>
      <c r="B38" s="17" t="s">
        <v>80</v>
      </c>
      <c r="C38" s="192"/>
      <c r="D38" s="139"/>
      <c r="E38" s="195"/>
      <c r="F38" s="139"/>
      <c r="G38" s="195"/>
      <c r="H38" s="139"/>
      <c r="I38" s="140"/>
      <c r="J38" s="228"/>
      <c r="K38" s="8"/>
      <c r="L38" s="8"/>
      <c r="M38" s="8"/>
      <c r="N38" s="8"/>
    </row>
    <row r="39" spans="1:14" s="5" customFormat="1" ht="86.25" x14ac:dyDescent="0.25">
      <c r="A39" s="9">
        <v>22</v>
      </c>
      <c r="B39" s="18" t="s">
        <v>82</v>
      </c>
      <c r="C39" s="199"/>
      <c r="D39" s="139"/>
      <c r="E39" s="196"/>
      <c r="F39" s="139"/>
      <c r="G39" s="196"/>
      <c r="H39" s="139"/>
      <c r="I39" s="256"/>
      <c r="J39" s="236"/>
      <c r="K39" s="8"/>
      <c r="L39" s="8"/>
      <c r="M39" s="8"/>
      <c r="N39" s="8"/>
    </row>
    <row r="40" spans="1:14" s="5" customFormat="1" ht="87" thickBot="1" x14ac:dyDescent="0.3">
      <c r="A40" s="9">
        <v>23</v>
      </c>
      <c r="B40" s="16" t="s">
        <v>92</v>
      </c>
      <c r="C40" s="200"/>
      <c r="D40" s="143"/>
      <c r="E40" s="203"/>
      <c r="F40" s="143"/>
      <c r="G40" s="218"/>
      <c r="H40" s="144"/>
      <c r="I40" s="255">
        <f>CONCATENATE(IF(OR(D40=3,F40=3),7.5,),IF(AND(D40=2,F40=2),5,),IF(AND(D40=1,F40=1),2.5,),IF(AND(D40=0,F40=0),0,),IF(AND(D40=2,F40=1),5,),IF(AND(D40=2,F40=0),5,),IF(AND(D40=1,F40=2),5,),IF(AND(D40=1,F40=0),2.5,),IF(AND(D40=0,F40=2),5,),IF(AND(D40=0,F40=1),2.5,))+0</f>
        <v>0</v>
      </c>
      <c r="J40" s="236"/>
      <c r="K40" s="8"/>
      <c r="L40" s="8"/>
      <c r="M40" s="8"/>
      <c r="N40" s="8"/>
    </row>
    <row r="41" spans="1:14" s="5" customFormat="1" ht="44.25" thickBot="1" x14ac:dyDescent="0.3">
      <c r="A41" s="10">
        <v>24</v>
      </c>
      <c r="B41" s="19" t="s">
        <v>89</v>
      </c>
      <c r="C41" s="201"/>
      <c r="D41" s="143"/>
      <c r="E41" s="198"/>
      <c r="F41" s="143"/>
      <c r="G41" s="217"/>
      <c r="H41" s="144"/>
      <c r="I41" s="145">
        <f>CONCATENATE(IF(OR(D41=3,F41=3),7.5,),IF(AND(D41=2,F41=2),5,),IF(AND(D41=1,F41=1),2.5,),IF(AND(D41=0,F41=0),0,),IF(AND(D41=2,F41=1),5,),IF(AND(D41=2,F41=0),5,),IF(AND(D41=1,F41=2),5,),IF(AND(D41=1,F41=0),2.5,),IF(AND(D41=0,F41=2),5,),IF(AND(D41=0,F41=1),2.5,))+0</f>
        <v>0</v>
      </c>
      <c r="J41" s="237"/>
      <c r="K41" s="8"/>
      <c r="L41" s="8"/>
      <c r="M41" s="8"/>
      <c r="N41" s="8"/>
    </row>
    <row r="42" spans="1:14" s="5" customFormat="1" ht="23.25" x14ac:dyDescent="0.25">
      <c r="A42" s="75" t="s">
        <v>210</v>
      </c>
      <c r="B42" s="77" t="s">
        <v>218</v>
      </c>
      <c r="C42" s="210"/>
      <c r="D42" s="146"/>
      <c r="E42" s="210"/>
      <c r="F42" s="146"/>
      <c r="G42" s="210"/>
      <c r="H42" s="147"/>
      <c r="I42" s="148"/>
      <c r="J42" s="165"/>
      <c r="K42" s="8"/>
      <c r="L42" s="8"/>
      <c r="M42" s="8"/>
      <c r="N42" s="8"/>
    </row>
    <row r="43" spans="1:14" s="5" customFormat="1" ht="27" thickBot="1" x14ac:dyDescent="0.3">
      <c r="A43" s="79"/>
      <c r="B43" s="78" t="s">
        <v>217</v>
      </c>
      <c r="C43" s="212"/>
      <c r="D43" s="149"/>
      <c r="E43" s="212"/>
      <c r="F43" s="149"/>
      <c r="G43" s="212"/>
      <c r="H43" s="149"/>
      <c r="I43" s="152"/>
      <c r="J43" s="167"/>
      <c r="K43" s="8"/>
      <c r="L43" s="8"/>
      <c r="M43" s="8"/>
      <c r="N43" s="8"/>
    </row>
    <row r="44" spans="1:14" s="5" customFormat="1" ht="87" thickBot="1" x14ac:dyDescent="0.3">
      <c r="A44" s="11">
        <v>25</v>
      </c>
      <c r="B44" s="17" t="s">
        <v>83</v>
      </c>
      <c r="C44" s="192"/>
      <c r="D44" s="139"/>
      <c r="E44" s="195"/>
      <c r="F44" s="139"/>
      <c r="G44" s="195"/>
      <c r="H44" s="139"/>
      <c r="I44" s="142"/>
      <c r="J44" s="228"/>
      <c r="K44" s="8"/>
      <c r="L44" s="8"/>
      <c r="M44" s="8"/>
      <c r="N44" s="8"/>
    </row>
    <row r="45" spans="1:14" s="5" customFormat="1" ht="115.5" thickBot="1" x14ac:dyDescent="0.3">
      <c r="A45" s="9">
        <v>26</v>
      </c>
      <c r="B45" s="21" t="s">
        <v>95</v>
      </c>
      <c r="C45" s="200"/>
      <c r="D45" s="143"/>
      <c r="E45" s="203"/>
      <c r="F45" s="143"/>
      <c r="G45" s="218"/>
      <c r="H45" s="144"/>
      <c r="I45" s="140">
        <f>CONCATENATE(IF(OR(D45=3,F45=3),7.5,),IF(AND(D45=2,F45=2),5,),IF(AND(D45=1,F45=1),2.5,),IF(AND(D45=0,F45=0),0,),IF(AND(D45=2,F45=1),5,),IF(AND(D45=2,F45=0),5,),IF(AND(D45=1,F45=2),5,),IF(AND(D45=1,F45=0),2.5,),IF(AND(D45=0,F45=2),5,),IF(AND(D45=0,F45=1),2.5,))+0</f>
        <v>0</v>
      </c>
      <c r="J45" s="236"/>
      <c r="K45" s="8"/>
      <c r="L45" s="8"/>
      <c r="M45" s="8"/>
      <c r="N45" s="8"/>
    </row>
    <row r="46" spans="1:14" s="5" customFormat="1" ht="58.5" thickBot="1" x14ac:dyDescent="0.3">
      <c r="A46" s="9">
        <v>27</v>
      </c>
      <c r="B46" s="19" t="s">
        <v>88</v>
      </c>
      <c r="C46" s="201"/>
      <c r="D46" s="143"/>
      <c r="E46" s="198"/>
      <c r="F46" s="143"/>
      <c r="G46" s="217"/>
      <c r="H46" s="144"/>
      <c r="I46" s="145">
        <f>CONCATENATE(IF(OR(D46=3,F46=3),7.5,),IF(AND(D46=2,F46=2),5,),IF(AND(D46=1,F46=1),2.5,),IF(AND(D46=0,F46=0),0,),IF(AND(D46=2,F46=1),5,),IF(AND(D46=2,F46=0),5,),IF(AND(D46=1,F46=2),5,),IF(AND(D46=1,F46=0),2.5,),IF(AND(D46=0,F46=2),5,),IF(AND(D46=0,F46=1),2.5,))+0</f>
        <v>0</v>
      </c>
      <c r="J46" s="237"/>
      <c r="K46" s="8"/>
      <c r="L46" s="8"/>
      <c r="M46" s="8"/>
      <c r="N46" s="8"/>
    </row>
    <row r="47" spans="1:14" s="5" customFormat="1" ht="24" thickBot="1" x14ac:dyDescent="0.3">
      <c r="A47" s="72" t="s">
        <v>210</v>
      </c>
      <c r="B47" s="22" t="s">
        <v>178</v>
      </c>
      <c r="C47" s="223"/>
      <c r="D47" s="153"/>
      <c r="E47" s="223"/>
      <c r="F47" s="153"/>
      <c r="G47" s="223"/>
      <c r="H47" s="154"/>
      <c r="I47" s="148"/>
      <c r="J47" s="234"/>
      <c r="K47" s="8"/>
      <c r="L47" s="8"/>
      <c r="M47" s="8"/>
      <c r="N47" s="8"/>
    </row>
    <row r="48" spans="1:14" s="5" customFormat="1" ht="57.75" x14ac:dyDescent="0.25">
      <c r="A48" s="10">
        <v>28</v>
      </c>
      <c r="B48" s="26" t="s">
        <v>84</v>
      </c>
      <c r="C48" s="202"/>
      <c r="D48" s="139"/>
      <c r="E48" s="216"/>
      <c r="F48" s="139"/>
      <c r="G48" s="216"/>
      <c r="H48" s="139"/>
      <c r="I48" s="140"/>
      <c r="J48" s="229"/>
      <c r="K48" s="8"/>
      <c r="L48" s="8"/>
      <c r="M48" s="8"/>
      <c r="N48" s="8"/>
    </row>
    <row r="49" spans="1:14" s="5" customFormat="1" ht="58.5" thickBot="1" x14ac:dyDescent="0.3">
      <c r="A49" s="9">
        <v>29</v>
      </c>
      <c r="B49" s="18" t="s">
        <v>86</v>
      </c>
      <c r="C49" s="196"/>
      <c r="D49" s="139"/>
      <c r="E49" s="196"/>
      <c r="F49" s="139"/>
      <c r="G49" s="196"/>
      <c r="H49" s="139"/>
      <c r="I49" s="142"/>
      <c r="J49" s="236"/>
      <c r="K49" s="8"/>
      <c r="L49" s="8"/>
      <c r="M49" s="8"/>
      <c r="N49" s="8"/>
    </row>
    <row r="50" spans="1:14" s="5" customFormat="1" ht="115.5" thickBot="1" x14ac:dyDescent="0.3">
      <c r="A50" s="9">
        <v>30</v>
      </c>
      <c r="B50" s="21" t="s">
        <v>94</v>
      </c>
      <c r="C50" s="203"/>
      <c r="D50" s="143"/>
      <c r="E50" s="203"/>
      <c r="F50" s="143"/>
      <c r="G50" s="218"/>
      <c r="H50" s="144"/>
      <c r="I50" s="140">
        <f>CONCATENATE(IF(OR(D50=3,F50=3),7.5,),IF(AND(D50=2,F50=2),5,),IF(AND(D50=1,F50=1),2.5,),IF(AND(D50=0,F50=0),0,),IF(AND(D50=2,F50=1),5,),IF(AND(D50=2,F50=0),5,),IF(AND(D50=1,F50=2),5,),IF(AND(D50=1,F50=0),2.5,),IF(AND(D50=0,F50=2),5,),IF(AND(D50=0,F50=1),2.5,))+0</f>
        <v>0</v>
      </c>
      <c r="J50" s="236"/>
      <c r="K50" s="8"/>
      <c r="L50" s="8"/>
      <c r="M50" s="8"/>
      <c r="N50" s="8"/>
    </row>
    <row r="51" spans="1:14" s="5" customFormat="1" ht="43.5" x14ac:dyDescent="0.25">
      <c r="A51" s="9">
        <v>31</v>
      </c>
      <c r="B51" s="246" t="s">
        <v>91</v>
      </c>
      <c r="C51" s="257"/>
      <c r="D51" s="143"/>
      <c r="E51" s="257"/>
      <c r="F51" s="143"/>
      <c r="G51" s="218"/>
      <c r="H51" s="144"/>
      <c r="I51" s="249">
        <f>CONCATENATE(IF(OR(D51=3,F51=3),7.5,),IF(AND(D51=2,F51=2),5,),IF(AND(D51=1,F51=1),2.5,),IF(AND(D51=0,F51=0),0,),IF(AND(D51=2,F51=1),5,),IF(AND(D51=2,F51=0),5,),IF(AND(D51=1,F51=2),5,),IF(AND(D51=1,F51=0),2.5,),IF(AND(D51=0,F51=2),5,),IF(AND(D51=0,F51=1),2.5,))+0</f>
        <v>0</v>
      </c>
      <c r="J51" s="236"/>
      <c r="K51" s="8"/>
      <c r="L51" s="8"/>
      <c r="M51" s="8"/>
      <c r="N51" s="8"/>
    </row>
    <row r="52" spans="1:14" s="5" customFormat="1" ht="24" thickBot="1" x14ac:dyDescent="0.3">
      <c r="A52" s="250" t="s">
        <v>210</v>
      </c>
      <c r="B52" s="251" t="s">
        <v>78</v>
      </c>
      <c r="C52" s="252"/>
      <c r="D52" s="154"/>
      <c r="E52" s="252"/>
      <c r="F52" s="154"/>
      <c r="G52" s="252"/>
      <c r="H52" s="154"/>
      <c r="I52" s="253"/>
      <c r="J52" s="254"/>
      <c r="K52" s="8"/>
      <c r="L52" s="8"/>
      <c r="M52" s="8"/>
      <c r="N52" s="8"/>
    </row>
    <row r="53" spans="1:14" s="5" customFormat="1" ht="58.5" thickBot="1" x14ac:dyDescent="0.3">
      <c r="A53" s="9">
        <v>32</v>
      </c>
      <c r="B53" s="17" t="s">
        <v>85</v>
      </c>
      <c r="C53" s="192"/>
      <c r="D53" s="139"/>
      <c r="E53" s="195"/>
      <c r="F53" s="139"/>
      <c r="G53" s="195"/>
      <c r="H53" s="139"/>
      <c r="I53" s="142"/>
      <c r="J53" s="228"/>
      <c r="K53" s="8"/>
      <c r="L53" s="8"/>
      <c r="M53" s="8"/>
      <c r="N53" s="8"/>
    </row>
    <row r="54" spans="1:14" s="5" customFormat="1" ht="129.75" thickBot="1" x14ac:dyDescent="0.3">
      <c r="A54" s="9">
        <v>33</v>
      </c>
      <c r="B54" s="16" t="s">
        <v>93</v>
      </c>
      <c r="C54" s="203"/>
      <c r="D54" s="143"/>
      <c r="E54" s="203"/>
      <c r="F54" s="143"/>
      <c r="G54" s="218"/>
      <c r="H54" s="144"/>
      <c r="I54" s="145">
        <f>CONCATENATE(IF(OR(D54=3,F54=3),7,),IF(AND(D54=2,F54=2),4.67,),IF(AND(D54=1,F54=1),2.33,),IF(AND(D54=0,F54=0),0,),IF(AND(D54=2,F54=1),4.67,),IF(AND(D54=2,F54=0),4.67,),IF(AND(D54=1,F54=2),4.67,),IF(AND(D54=1,F54=0),2.33,),IF(AND(D54=0,F54=2),4.67,),IF(AND(D54=0,F54=1),2.33,))+0</f>
        <v>0</v>
      </c>
      <c r="J54" s="236"/>
      <c r="K54" s="8"/>
      <c r="L54" s="8"/>
      <c r="M54" s="8"/>
      <c r="N54" s="8"/>
    </row>
    <row r="55" spans="1:14" s="5" customFormat="1" ht="44.25" thickBot="1" x14ac:dyDescent="0.3">
      <c r="A55" s="10">
        <v>34</v>
      </c>
      <c r="B55" s="19" t="s">
        <v>90</v>
      </c>
      <c r="C55" s="198"/>
      <c r="D55" s="143"/>
      <c r="E55" s="198"/>
      <c r="F55" s="143"/>
      <c r="G55" s="217"/>
      <c r="H55" s="144"/>
      <c r="I55" s="145">
        <f>CONCATENATE(IF(OR(D55=3,F55=3),7,),IF(AND(D55=2,F55=2),4.67,),IF(AND(D55=1,F55=1),2.33,),IF(AND(D55=0,F55=0),0,),IF(AND(D55=2,F55=1),4.67,),IF(AND(D55=2,F55=0),4.67,),IF(AND(D55=1,F55=2),4.67,),IF(AND(D55=1,F55=0),2.33,),IF(AND(D55=0,F55=2),4.67,),IF(AND(D55=0,F55=1),2.33,))+0</f>
        <v>0</v>
      </c>
      <c r="J55" s="237"/>
      <c r="K55" s="8"/>
      <c r="L55" s="8"/>
      <c r="M55" s="8"/>
      <c r="N55" s="8"/>
    </row>
    <row r="56" spans="1:14" s="5" customFormat="1" ht="73.5" thickBot="1" x14ac:dyDescent="0.3">
      <c r="A56" s="9">
        <v>35</v>
      </c>
      <c r="B56" s="80" t="s">
        <v>196</v>
      </c>
      <c r="C56" s="204"/>
      <c r="D56" s="160"/>
      <c r="E56" s="217"/>
      <c r="F56" s="161"/>
      <c r="G56" s="217"/>
      <c r="H56" s="144"/>
      <c r="I56" s="145">
        <f>IF(D56=1,1,0)+0</f>
        <v>0</v>
      </c>
      <c r="J56" s="237"/>
      <c r="K56" s="8"/>
      <c r="L56" s="8"/>
      <c r="M56" s="8"/>
      <c r="N56" s="8"/>
    </row>
    <row r="57" spans="1:14" s="5" customFormat="1" ht="27" thickBot="1" x14ac:dyDescent="0.3">
      <c r="A57" s="70"/>
      <c r="B57" s="29" t="s">
        <v>58</v>
      </c>
      <c r="C57" s="224"/>
      <c r="D57" s="156"/>
      <c r="E57" s="224"/>
      <c r="F57" s="156"/>
      <c r="G57" s="224"/>
      <c r="H57" s="162"/>
      <c r="I57" s="163"/>
      <c r="J57" s="235"/>
      <c r="K57" s="8"/>
      <c r="L57" s="8"/>
      <c r="M57" s="8"/>
      <c r="N57" s="8"/>
    </row>
    <row r="58" spans="1:14" s="5" customFormat="1" ht="23.25" x14ac:dyDescent="0.25">
      <c r="A58" s="75" t="s">
        <v>210</v>
      </c>
      <c r="B58" s="77" t="s">
        <v>220</v>
      </c>
      <c r="C58" s="210"/>
      <c r="D58" s="146"/>
      <c r="E58" s="210"/>
      <c r="F58" s="146"/>
      <c r="G58" s="210"/>
      <c r="H58" s="146"/>
      <c r="I58" s="158"/>
      <c r="J58" s="165"/>
      <c r="K58" s="8"/>
      <c r="L58" s="8"/>
      <c r="M58" s="8"/>
      <c r="N58" s="8"/>
    </row>
    <row r="59" spans="1:14" s="5" customFormat="1" ht="27" thickBot="1" x14ac:dyDescent="0.3">
      <c r="A59" s="79"/>
      <c r="B59" s="78" t="s">
        <v>219</v>
      </c>
      <c r="C59" s="212"/>
      <c r="D59" s="149"/>
      <c r="E59" s="212"/>
      <c r="F59" s="149"/>
      <c r="G59" s="212"/>
      <c r="H59" s="149"/>
      <c r="I59" s="152"/>
      <c r="J59" s="167"/>
      <c r="K59" s="8"/>
      <c r="L59" s="8"/>
      <c r="M59" s="8"/>
      <c r="N59" s="8"/>
    </row>
    <row r="60" spans="1:14" s="5" customFormat="1" ht="44.25" thickBot="1" x14ac:dyDescent="0.3">
      <c r="A60" s="11">
        <v>36</v>
      </c>
      <c r="B60" s="17" t="s">
        <v>98</v>
      </c>
      <c r="C60" s="192"/>
      <c r="D60" s="139"/>
      <c r="E60" s="195"/>
      <c r="F60" s="139"/>
      <c r="G60" s="195"/>
      <c r="H60" s="139"/>
      <c r="I60" s="142"/>
      <c r="J60" s="228"/>
      <c r="K60" s="8"/>
      <c r="L60" s="8"/>
      <c r="M60" s="8"/>
      <c r="N60" s="8"/>
    </row>
    <row r="61" spans="1:14" s="5" customFormat="1" ht="101.25" thickBot="1" x14ac:dyDescent="0.3">
      <c r="A61" s="9">
        <v>37</v>
      </c>
      <c r="B61" s="16" t="s">
        <v>110</v>
      </c>
      <c r="C61" s="200"/>
      <c r="D61" s="143"/>
      <c r="E61" s="203"/>
      <c r="F61" s="143"/>
      <c r="G61" s="218"/>
      <c r="H61" s="144"/>
      <c r="I61" s="145">
        <f>CONCATENATE(IF(OR(D61=3,F61=3),7,),IF(AND(D61=2,F61=2),4.67,),IF(AND(D61=1,F61=1),2.33,),IF(AND(D61=0,F61=0),0,),IF(AND(D61=2,F61=1),4.67,),IF(AND(D61=2,F61=0),4.67,),IF(AND(D61=1,F61=2),4.67,),IF(AND(D61=1,F61=0),2.33,),IF(AND(D61=0,F61=2),4.67,),IF(AND(D61=0,F61=1),2.33,))+0</f>
        <v>0</v>
      </c>
      <c r="J61" s="236"/>
      <c r="K61" s="8"/>
      <c r="L61" s="8"/>
      <c r="M61" s="8"/>
      <c r="N61" s="8"/>
    </row>
    <row r="62" spans="1:14" s="5" customFormat="1" ht="45" thickBot="1" x14ac:dyDescent="0.3">
      <c r="A62" s="10">
        <v>38</v>
      </c>
      <c r="B62" s="80" t="s">
        <v>197</v>
      </c>
      <c r="C62" s="205"/>
      <c r="D62" s="160"/>
      <c r="E62" s="217"/>
      <c r="F62" s="161"/>
      <c r="G62" s="217"/>
      <c r="H62" s="144"/>
      <c r="I62" s="145">
        <f>CONCATENATE(IF(D62=1,0.5,),IF(D62=0,0,))+0</f>
        <v>0</v>
      </c>
      <c r="J62" s="237"/>
      <c r="K62" s="8"/>
      <c r="L62" s="8"/>
      <c r="M62" s="8"/>
      <c r="N62" s="8"/>
    </row>
    <row r="63" spans="1:14" s="5" customFormat="1" ht="59.25" thickBot="1" x14ac:dyDescent="0.3">
      <c r="A63" s="10">
        <v>39</v>
      </c>
      <c r="B63" s="80" t="s">
        <v>200</v>
      </c>
      <c r="C63" s="205"/>
      <c r="D63" s="160"/>
      <c r="E63" s="217"/>
      <c r="F63" s="161"/>
      <c r="G63" s="217"/>
      <c r="H63" s="144"/>
      <c r="I63" s="145">
        <f>CONCATENATE(IF(D63=1,0.5,),IF(D63=0,0,))+0</f>
        <v>0</v>
      </c>
      <c r="J63" s="237"/>
      <c r="K63" s="8"/>
      <c r="L63" s="8"/>
      <c r="M63" s="8"/>
      <c r="N63" s="8"/>
    </row>
    <row r="64" spans="1:14" s="5" customFormat="1" ht="44.25" thickBot="1" x14ac:dyDescent="0.3">
      <c r="A64" s="10">
        <v>40</v>
      </c>
      <c r="B64" s="19" t="s">
        <v>109</v>
      </c>
      <c r="C64" s="201"/>
      <c r="D64" s="143"/>
      <c r="E64" s="198"/>
      <c r="F64" s="143"/>
      <c r="G64" s="217"/>
      <c r="H64" s="144"/>
      <c r="I64" s="145">
        <f>CONCATENATE(IF(OR(D64=3,F64=3),7,),IF(AND(D64=2,F64=2),4.67,),IF(AND(D64=1,F64=1),2.33,),IF(AND(D64=0,F64=0),0,),IF(AND(D64=2,F64=1),4.67,),IF(AND(D64=2,F64=0),4.67,),IF(AND(D64=1,F64=2),4.67,),IF(AND(D64=1,F64=0),2.33,),IF(AND(D64=0,F64=2),4.67,),IF(AND(D64=0,F64=1),2.33,))+0</f>
        <v>0</v>
      </c>
      <c r="J64" s="237"/>
      <c r="K64" s="8"/>
      <c r="L64" s="8"/>
      <c r="M64" s="8"/>
      <c r="N64" s="8"/>
    </row>
    <row r="65" spans="1:14" s="5" customFormat="1" ht="24" thickBot="1" x14ac:dyDescent="0.3">
      <c r="A65" s="72" t="s">
        <v>210</v>
      </c>
      <c r="B65" s="22" t="s">
        <v>97</v>
      </c>
      <c r="C65" s="223"/>
      <c r="D65" s="153"/>
      <c r="E65" s="223"/>
      <c r="F65" s="153"/>
      <c r="G65" s="223"/>
      <c r="H65" s="154"/>
      <c r="I65" s="148"/>
      <c r="J65" s="234"/>
      <c r="K65" s="8"/>
      <c r="L65" s="8"/>
      <c r="M65" s="8"/>
      <c r="N65" s="8"/>
    </row>
    <row r="66" spans="1:14" s="5" customFormat="1" ht="43.5" x14ac:dyDescent="0.25">
      <c r="A66" s="9">
        <v>41</v>
      </c>
      <c r="B66" s="17" t="s">
        <v>99</v>
      </c>
      <c r="C66" s="195"/>
      <c r="D66" s="139"/>
      <c r="E66" s="195"/>
      <c r="F66" s="139"/>
      <c r="G66" s="195"/>
      <c r="H66" s="139"/>
      <c r="I66" s="140"/>
      <c r="J66" s="228"/>
      <c r="K66" s="8"/>
      <c r="L66" s="8"/>
      <c r="M66" s="8"/>
      <c r="N66" s="8"/>
    </row>
    <row r="67" spans="1:14" s="5" customFormat="1" ht="57.75" x14ac:dyDescent="0.25">
      <c r="A67" s="9">
        <v>42</v>
      </c>
      <c r="B67" s="18" t="s">
        <v>100</v>
      </c>
      <c r="C67" s="196"/>
      <c r="D67" s="139"/>
      <c r="E67" s="196"/>
      <c r="F67" s="139"/>
      <c r="G67" s="196"/>
      <c r="H67" s="139"/>
      <c r="I67" s="256"/>
      <c r="J67" s="236"/>
      <c r="K67" s="8"/>
      <c r="L67" s="8"/>
      <c r="M67" s="8"/>
      <c r="N67" s="8"/>
    </row>
    <row r="68" spans="1:14" s="5" customFormat="1" ht="129.75" thickBot="1" x14ac:dyDescent="0.3">
      <c r="A68" s="9">
        <v>43</v>
      </c>
      <c r="B68" s="16" t="s">
        <v>116</v>
      </c>
      <c r="C68" s="206"/>
      <c r="D68" s="143"/>
      <c r="E68" s="206"/>
      <c r="F68" s="143"/>
      <c r="G68" s="217"/>
      <c r="H68" s="144"/>
      <c r="I68" s="255">
        <f>CONCATENATE(IF(OR(D68=3,F68=3),7.5,),IF(AND(D68=2,F68=2),5,),IF(AND(D68=1,F68=1),2.5,),IF(AND(D68=0,F68=0),0,),IF(AND(D68=2,F68=1),5,),IF(AND(D68=2,F68=0),5,),IF(AND(D68=1,F68=2),5,),IF(AND(D68=1,F68=0),2.5,),IF(AND(D68=0,F68=2),5,),IF(AND(D68=0,F68=1),2.5,))+0</f>
        <v>0</v>
      </c>
      <c r="J68" s="237"/>
      <c r="K68" s="8"/>
      <c r="L68" s="8"/>
      <c r="M68" s="8"/>
      <c r="N68" s="8"/>
    </row>
    <row r="69" spans="1:14" s="5" customFormat="1" ht="44.25" thickBot="1" x14ac:dyDescent="0.3">
      <c r="A69" s="10">
        <v>44</v>
      </c>
      <c r="B69" s="19" t="s">
        <v>113</v>
      </c>
      <c r="C69" s="198"/>
      <c r="D69" s="143"/>
      <c r="E69" s="198"/>
      <c r="F69" s="143"/>
      <c r="G69" s="217"/>
      <c r="H69" s="144"/>
      <c r="I69" s="145">
        <f>CONCATENATE(IF(OR(D69=3,F69=3),7.5,),IF(AND(D69=2,F69=2),5,),IF(AND(D69=1,F69=1),2.5,),IF(AND(D69=0,F69=0),0,),IF(AND(D69=2,F69=1),5,),IF(AND(D69=2,F69=0),5,),IF(AND(D69=1,F69=2),5,),IF(AND(D69=1,F69=0),2.5,),IF(AND(D69=0,F69=2),5,),IF(AND(D69=0,F69=1),2.5,))+0</f>
        <v>0</v>
      </c>
      <c r="J69" s="237"/>
      <c r="K69" s="8"/>
      <c r="L69" s="8"/>
      <c r="M69" s="8"/>
      <c r="N69" s="8"/>
    </row>
    <row r="70" spans="1:14" s="5" customFormat="1" ht="24" thickBot="1" x14ac:dyDescent="0.3">
      <c r="A70" s="72" t="s">
        <v>210</v>
      </c>
      <c r="B70" s="22" t="s">
        <v>179</v>
      </c>
      <c r="C70" s="223"/>
      <c r="D70" s="153"/>
      <c r="E70" s="223"/>
      <c r="F70" s="153"/>
      <c r="G70" s="223"/>
      <c r="H70" s="154"/>
      <c r="I70" s="148"/>
      <c r="J70" s="234"/>
      <c r="K70" s="8"/>
      <c r="L70" s="8"/>
      <c r="M70" s="8"/>
      <c r="N70" s="8"/>
    </row>
    <row r="71" spans="1:14" s="5" customFormat="1" ht="57.75" x14ac:dyDescent="0.25">
      <c r="A71" s="9">
        <v>45</v>
      </c>
      <c r="B71" s="17" t="s">
        <v>105</v>
      </c>
      <c r="C71" s="195"/>
      <c r="D71" s="139"/>
      <c r="E71" s="195"/>
      <c r="F71" s="139"/>
      <c r="G71" s="195"/>
      <c r="H71" s="139"/>
      <c r="I71" s="140"/>
      <c r="J71" s="228"/>
      <c r="K71" s="8"/>
      <c r="L71" s="8"/>
      <c r="M71" s="8"/>
      <c r="N71" s="8"/>
    </row>
    <row r="72" spans="1:14" s="5" customFormat="1" ht="72" x14ac:dyDescent="0.25">
      <c r="A72" s="9">
        <v>46</v>
      </c>
      <c r="B72" s="18" t="s">
        <v>106</v>
      </c>
      <c r="C72" s="196"/>
      <c r="D72" s="139"/>
      <c r="E72" s="196"/>
      <c r="F72" s="139"/>
      <c r="G72" s="196"/>
      <c r="H72" s="139"/>
      <c r="I72" s="141"/>
      <c r="J72" s="236"/>
      <c r="K72" s="8"/>
      <c r="L72" s="8"/>
      <c r="M72" s="8"/>
      <c r="N72" s="8"/>
    </row>
    <row r="73" spans="1:14" s="5" customFormat="1" ht="58.5" thickBot="1" x14ac:dyDescent="0.3">
      <c r="A73" s="9">
        <v>47</v>
      </c>
      <c r="B73" s="18" t="s">
        <v>107</v>
      </c>
      <c r="C73" s="196"/>
      <c r="D73" s="139"/>
      <c r="E73" s="196"/>
      <c r="F73" s="139"/>
      <c r="G73" s="196"/>
      <c r="H73" s="139"/>
      <c r="I73" s="142"/>
      <c r="J73" s="236"/>
      <c r="K73" s="8"/>
      <c r="L73" s="8"/>
      <c r="M73" s="8"/>
      <c r="N73" s="8"/>
    </row>
    <row r="74" spans="1:14" s="5" customFormat="1" ht="101.25" thickBot="1" x14ac:dyDescent="0.3">
      <c r="A74" s="9">
        <v>48</v>
      </c>
      <c r="B74" s="16" t="s">
        <v>117</v>
      </c>
      <c r="C74" s="203"/>
      <c r="D74" s="143"/>
      <c r="E74" s="203"/>
      <c r="F74" s="143"/>
      <c r="G74" s="218"/>
      <c r="H74" s="144"/>
      <c r="I74" s="140">
        <f>CONCATENATE(IF(OR(D74=3,F74=3),7.5,),IF(AND(D74=2,F74=2),5,),IF(AND(D74=1,F74=1),2.5,),IF(AND(D74=0,F74=0),0,),IF(AND(D74=2,F74=1),5,),IF(AND(D74=2,F74=0),5,),IF(AND(D74=1,F74=2),5,),IF(AND(D74=1,F74=0),2.5,),IF(AND(D74=0,F74=2),5,),IF(AND(D74=0,F74=1),2.5,))+0</f>
        <v>0</v>
      </c>
      <c r="J74" s="236"/>
      <c r="K74" s="8"/>
      <c r="L74" s="8"/>
      <c r="M74" s="8"/>
      <c r="N74" s="8"/>
    </row>
    <row r="75" spans="1:14" s="5" customFormat="1" ht="30" thickBot="1" x14ac:dyDescent="0.3">
      <c r="A75" s="10">
        <v>49</v>
      </c>
      <c r="B75" s="19" t="s">
        <v>112</v>
      </c>
      <c r="C75" s="198"/>
      <c r="D75" s="143"/>
      <c r="E75" s="198"/>
      <c r="F75" s="143"/>
      <c r="G75" s="217"/>
      <c r="H75" s="144"/>
      <c r="I75" s="145">
        <f>CONCATENATE(IF(OR(D75=3,F75=3),7.5,),IF(AND(D75=2,F75=2),5,),IF(AND(D75=1,F75=1),2.5,),IF(AND(D75=0,F75=0),0,),IF(AND(D75=2,F75=1),5,),IF(AND(D75=2,F75=0),5,),IF(AND(D75=1,F75=2),5,),IF(AND(D75=1,F75=0),2.5,),IF(AND(D75=0,F75=2),5,),IF(AND(D75=0,F75=1),2.5,))+0</f>
        <v>0</v>
      </c>
      <c r="J75" s="237"/>
      <c r="K75" s="8"/>
      <c r="L75" s="8"/>
      <c r="M75" s="8"/>
      <c r="N75" s="8"/>
    </row>
    <row r="76" spans="1:14" s="5" customFormat="1" ht="23.25" x14ac:dyDescent="0.25">
      <c r="A76" s="75" t="s">
        <v>210</v>
      </c>
      <c r="B76" s="30" t="s">
        <v>222</v>
      </c>
      <c r="C76" s="210"/>
      <c r="D76" s="146"/>
      <c r="E76" s="210"/>
      <c r="F76" s="146"/>
      <c r="G76" s="210"/>
      <c r="H76" s="147"/>
      <c r="I76" s="148"/>
      <c r="J76" s="165"/>
      <c r="K76" s="8"/>
      <c r="L76" s="8"/>
      <c r="M76" s="8"/>
      <c r="N76" s="8"/>
    </row>
    <row r="77" spans="1:14" s="5" customFormat="1" ht="24" thickBot="1" x14ac:dyDescent="0.3">
      <c r="A77" s="76"/>
      <c r="B77" s="31" t="s">
        <v>221</v>
      </c>
      <c r="C77" s="212"/>
      <c r="D77" s="149"/>
      <c r="E77" s="212"/>
      <c r="F77" s="149"/>
      <c r="G77" s="212"/>
      <c r="H77" s="149"/>
      <c r="I77" s="148"/>
      <c r="J77" s="167"/>
      <c r="K77" s="8"/>
      <c r="L77" s="8"/>
      <c r="M77" s="8"/>
      <c r="N77" s="8"/>
    </row>
    <row r="78" spans="1:14" s="5" customFormat="1" ht="57.75" x14ac:dyDescent="0.25">
      <c r="A78" s="11">
        <v>50</v>
      </c>
      <c r="B78" s="17" t="s">
        <v>104</v>
      </c>
      <c r="C78" s="195"/>
      <c r="D78" s="139"/>
      <c r="E78" s="195"/>
      <c r="F78" s="139"/>
      <c r="G78" s="195"/>
      <c r="H78" s="139"/>
      <c r="I78" s="140"/>
      <c r="J78" s="228"/>
      <c r="K78" s="8"/>
      <c r="L78" s="8"/>
      <c r="M78" s="8"/>
      <c r="N78" s="8"/>
    </row>
    <row r="79" spans="1:14" s="5" customFormat="1" ht="72.75" thickBot="1" x14ac:dyDescent="0.3">
      <c r="A79" s="9">
        <v>51</v>
      </c>
      <c r="B79" s="18" t="s">
        <v>103</v>
      </c>
      <c r="C79" s="196"/>
      <c r="D79" s="139"/>
      <c r="E79" s="196"/>
      <c r="F79" s="139"/>
      <c r="G79" s="196"/>
      <c r="H79" s="139"/>
      <c r="I79" s="142"/>
      <c r="J79" s="236"/>
      <c r="K79" s="8"/>
      <c r="L79" s="8"/>
      <c r="M79" s="8"/>
      <c r="N79" s="8"/>
    </row>
    <row r="80" spans="1:14" s="5" customFormat="1" ht="129" x14ac:dyDescent="0.25">
      <c r="A80" s="9">
        <v>52</v>
      </c>
      <c r="B80" s="16" t="s">
        <v>115</v>
      </c>
      <c r="C80" s="203"/>
      <c r="D80" s="143"/>
      <c r="E80" s="203"/>
      <c r="F80" s="143"/>
      <c r="G80" s="218"/>
      <c r="H80" s="144"/>
      <c r="I80" s="249">
        <f>CONCATENATE(IF(OR(D80=3,F80=3),7,),IF(AND(D80=2,F80=2),4.67,),IF(AND(D80=1,F80=1),2.33,),IF(AND(D80=0,F80=0),0,),IF(AND(D80=2,F80=1),4.67,),IF(AND(D80=2,F80=0),4.67,),IF(AND(D80=1,F80=2),4.67,),IF(AND(D80=1,F80=0),2.33,),IF(AND(D80=0,F80=2),4.67,),IF(AND(D80=0,F80=1),2.33,))+0</f>
        <v>0</v>
      </c>
      <c r="J80" s="236"/>
      <c r="K80" s="8"/>
      <c r="L80" s="8"/>
      <c r="M80" s="8"/>
      <c r="N80" s="8"/>
    </row>
    <row r="81" spans="1:14" s="5" customFormat="1" ht="45" thickBot="1" x14ac:dyDescent="0.3">
      <c r="A81" s="9">
        <v>53</v>
      </c>
      <c r="B81" s="80" t="s">
        <v>198</v>
      </c>
      <c r="C81" s="204"/>
      <c r="D81" s="160"/>
      <c r="E81" s="217"/>
      <c r="F81" s="161"/>
      <c r="G81" s="217"/>
      <c r="H81" s="144"/>
      <c r="I81" s="258">
        <f>CONCATENATE(IF(D81=1,0.5,),IF(D81=0,0,))+0</f>
        <v>0</v>
      </c>
      <c r="J81" s="237"/>
      <c r="K81" s="8"/>
      <c r="L81" s="8"/>
      <c r="M81" s="8"/>
      <c r="N81" s="8"/>
    </row>
    <row r="82" spans="1:14" s="5" customFormat="1" ht="59.25" thickBot="1" x14ac:dyDescent="0.3">
      <c r="A82" s="9">
        <v>54</v>
      </c>
      <c r="B82" s="80" t="s">
        <v>199</v>
      </c>
      <c r="C82" s="204"/>
      <c r="D82" s="160"/>
      <c r="E82" s="217"/>
      <c r="F82" s="161"/>
      <c r="G82" s="217"/>
      <c r="H82" s="144"/>
      <c r="I82" s="145">
        <f>CONCATENATE(IF(D82=1,0.5,),IF(D82=0,0,))+0</f>
        <v>0</v>
      </c>
      <c r="J82" s="237"/>
      <c r="K82" s="8"/>
      <c r="L82" s="8"/>
      <c r="M82" s="8"/>
      <c r="N82" s="8"/>
    </row>
    <row r="83" spans="1:14" s="5" customFormat="1" ht="58.5" thickBot="1" x14ac:dyDescent="0.3">
      <c r="A83" s="10">
        <v>55</v>
      </c>
      <c r="B83" s="19" t="s">
        <v>108</v>
      </c>
      <c r="C83" s="198"/>
      <c r="D83" s="143"/>
      <c r="E83" s="198"/>
      <c r="F83" s="143"/>
      <c r="G83" s="217"/>
      <c r="H83" s="144"/>
      <c r="I83" s="145">
        <f>CONCATENATE(IF(OR(D83=3,F83=3),7,),IF(AND(D83=2,F83=2),4.67,),IF(AND(D83=1,F83=1),2.33,),IF(AND(D83=0,F83=0),0,),IF(AND(D83=2,F83=1),4.67,),IF(AND(D83=2,F83=0),4.67,),IF(AND(D83=1,F83=2),4.67,),IF(AND(D83=1,F83=0),2.33,),IF(AND(D83=0,F83=2),4.67,),IF(AND(D83=0,F83=1),2.33,))+0</f>
        <v>0</v>
      </c>
      <c r="J83" s="237"/>
      <c r="K83" s="8"/>
      <c r="L83" s="8"/>
      <c r="M83" s="8"/>
      <c r="N83" s="8"/>
    </row>
    <row r="84" spans="1:14" s="5" customFormat="1" ht="23.25" x14ac:dyDescent="0.25">
      <c r="A84" s="75" t="s">
        <v>210</v>
      </c>
      <c r="B84" s="30" t="s">
        <v>224</v>
      </c>
      <c r="C84" s="210"/>
      <c r="D84" s="146"/>
      <c r="E84" s="210"/>
      <c r="F84" s="146"/>
      <c r="G84" s="210"/>
      <c r="H84" s="147"/>
      <c r="I84" s="148"/>
      <c r="J84" s="165"/>
      <c r="K84" s="8"/>
      <c r="L84" s="8"/>
      <c r="M84" s="8"/>
      <c r="N84" s="8"/>
    </row>
    <row r="85" spans="1:14" s="5" customFormat="1" ht="24" thickBot="1" x14ac:dyDescent="0.3">
      <c r="A85" s="76"/>
      <c r="B85" s="31" t="s">
        <v>223</v>
      </c>
      <c r="C85" s="212"/>
      <c r="D85" s="149"/>
      <c r="E85" s="212"/>
      <c r="F85" s="149"/>
      <c r="G85" s="212"/>
      <c r="H85" s="149"/>
      <c r="I85" s="148"/>
      <c r="J85" s="167"/>
      <c r="K85" s="8"/>
      <c r="L85" s="8"/>
      <c r="M85" s="8"/>
      <c r="N85" s="8"/>
    </row>
    <row r="86" spans="1:14" s="5" customFormat="1" ht="72" x14ac:dyDescent="0.25">
      <c r="A86" s="11">
        <v>56</v>
      </c>
      <c r="B86" s="17" t="s">
        <v>102</v>
      </c>
      <c r="C86" s="195"/>
      <c r="D86" s="139"/>
      <c r="E86" s="195"/>
      <c r="F86" s="139"/>
      <c r="G86" s="195"/>
      <c r="H86" s="139"/>
      <c r="I86" s="140"/>
      <c r="J86" s="228"/>
      <c r="K86" s="8"/>
      <c r="L86" s="8"/>
      <c r="M86" s="8"/>
      <c r="N86" s="8"/>
    </row>
    <row r="87" spans="1:14" s="5" customFormat="1" ht="44.25" thickBot="1" x14ac:dyDescent="0.3">
      <c r="A87" s="10">
        <v>57</v>
      </c>
      <c r="B87" s="17" t="s">
        <v>101</v>
      </c>
      <c r="C87" s="195"/>
      <c r="D87" s="139"/>
      <c r="E87" s="195"/>
      <c r="F87" s="139"/>
      <c r="G87" s="195"/>
      <c r="H87" s="139"/>
      <c r="I87" s="142"/>
      <c r="J87" s="228"/>
      <c r="K87" s="8"/>
      <c r="L87" s="8"/>
      <c r="M87" s="8"/>
      <c r="N87" s="8"/>
    </row>
    <row r="88" spans="1:14" s="5" customFormat="1" ht="158.25" thickBot="1" x14ac:dyDescent="0.3">
      <c r="A88" s="10">
        <v>58</v>
      </c>
      <c r="B88" s="16" t="s">
        <v>114</v>
      </c>
      <c r="C88" s="203"/>
      <c r="D88" s="143"/>
      <c r="E88" s="203"/>
      <c r="F88" s="143"/>
      <c r="G88" s="218"/>
      <c r="H88" s="144"/>
      <c r="I88" s="140">
        <f>CONCATENATE(IF(OR(D88=3,F88=3),7.5,),IF(AND(D88=2,F88=2),5,),IF(AND(D88=1,F88=1),2.5,),IF(AND(D88=0,F88=0),0,),IF(AND(D88=2,F88=1),5,),IF(AND(D88=2,F88=0),5,),IF(AND(D88=1,F88=2),5,),IF(AND(D88=1,F88=0),2.5,),IF(AND(D88=0,F88=2),5,),IF(AND(D88=0,F88=1),2.5,))+0</f>
        <v>0</v>
      </c>
      <c r="J88" s="236"/>
      <c r="K88" s="8"/>
      <c r="L88" s="8"/>
      <c r="M88" s="8"/>
      <c r="N88" s="8"/>
    </row>
    <row r="89" spans="1:14" s="5" customFormat="1" ht="44.25" thickBot="1" x14ac:dyDescent="0.3">
      <c r="A89" s="9">
        <v>59</v>
      </c>
      <c r="B89" s="19" t="s">
        <v>111</v>
      </c>
      <c r="C89" s="198"/>
      <c r="D89" s="143"/>
      <c r="E89" s="198"/>
      <c r="F89" s="143"/>
      <c r="G89" s="217"/>
      <c r="H89" s="144"/>
      <c r="I89" s="145">
        <f>CONCATENATE(IF(OR(D89=3,F89=3),7.5,),IF(AND(D89=2,F89=2),5,),IF(AND(D89=1,F89=1),2.5,),IF(AND(D89=0,F89=0),0,),IF(AND(D89=2,F89=1),5,),IF(AND(D89=2,F89=0),5,),IF(AND(D89=1,F89=2),5,),IF(AND(D89=1,F89=0),2.5,),IF(AND(D89=0,F89=2),5,),IF(AND(D89=0,F89=1),2.5,))+0</f>
        <v>0</v>
      </c>
      <c r="J89" s="237"/>
      <c r="K89" s="8"/>
      <c r="L89" s="8"/>
      <c r="M89" s="8"/>
      <c r="N89" s="8"/>
    </row>
    <row r="90" spans="1:14" s="5" customFormat="1" ht="27" thickBot="1" x14ac:dyDescent="0.3">
      <c r="A90" s="84"/>
      <c r="B90" s="29" t="s">
        <v>59</v>
      </c>
      <c r="C90" s="224"/>
      <c r="D90" s="156"/>
      <c r="E90" s="224"/>
      <c r="F90" s="156"/>
      <c r="G90" s="224"/>
      <c r="H90" s="162"/>
      <c r="I90" s="163"/>
      <c r="J90" s="235"/>
      <c r="K90" s="8"/>
      <c r="L90" s="8"/>
      <c r="M90" s="8"/>
      <c r="N90" s="8"/>
    </row>
    <row r="91" spans="1:14" s="5" customFormat="1" ht="23.25" x14ac:dyDescent="0.25">
      <c r="A91" s="75" t="s">
        <v>210</v>
      </c>
      <c r="B91" s="77" t="s">
        <v>226</v>
      </c>
      <c r="C91" s="210"/>
      <c r="D91" s="146"/>
      <c r="E91" s="210"/>
      <c r="F91" s="146"/>
      <c r="G91" s="210"/>
      <c r="H91" s="146"/>
      <c r="I91" s="158"/>
      <c r="J91" s="165"/>
      <c r="K91" s="8"/>
      <c r="L91" s="8"/>
      <c r="M91" s="8"/>
      <c r="N91" s="8"/>
    </row>
    <row r="92" spans="1:14" s="5" customFormat="1" ht="27" thickBot="1" x14ac:dyDescent="0.3">
      <c r="A92" s="79"/>
      <c r="B92" s="78" t="s">
        <v>225</v>
      </c>
      <c r="C92" s="212"/>
      <c r="D92" s="149"/>
      <c r="E92" s="212"/>
      <c r="F92" s="149"/>
      <c r="G92" s="212"/>
      <c r="H92" s="149"/>
      <c r="I92" s="148"/>
      <c r="J92" s="167"/>
      <c r="K92" s="8"/>
      <c r="L92" s="8"/>
      <c r="M92" s="8"/>
      <c r="N92" s="8"/>
    </row>
    <row r="93" spans="1:14" s="5" customFormat="1" ht="86.25" x14ac:dyDescent="0.25">
      <c r="A93" s="11">
        <v>60</v>
      </c>
      <c r="B93" s="17" t="s">
        <v>119</v>
      </c>
      <c r="C93" s="195"/>
      <c r="D93" s="139"/>
      <c r="E93" s="195"/>
      <c r="F93" s="139"/>
      <c r="G93" s="195"/>
      <c r="H93" s="139"/>
      <c r="I93" s="140"/>
      <c r="J93" s="228"/>
      <c r="K93" s="8"/>
      <c r="L93" s="8"/>
      <c r="M93" s="8"/>
      <c r="N93" s="8"/>
    </row>
    <row r="94" spans="1:14" s="5" customFormat="1" ht="57.75" x14ac:dyDescent="0.25">
      <c r="A94" s="9">
        <v>61</v>
      </c>
      <c r="B94" s="18" t="s">
        <v>121</v>
      </c>
      <c r="C94" s="196"/>
      <c r="D94" s="139"/>
      <c r="E94" s="196"/>
      <c r="F94" s="139"/>
      <c r="G94" s="196"/>
      <c r="H94" s="139"/>
      <c r="I94" s="141"/>
      <c r="J94" s="236"/>
      <c r="K94" s="8"/>
      <c r="L94" s="8"/>
      <c r="M94" s="8"/>
      <c r="N94" s="8"/>
    </row>
    <row r="95" spans="1:14" s="5" customFormat="1" ht="43.5" x14ac:dyDescent="0.25">
      <c r="A95" s="9">
        <v>62</v>
      </c>
      <c r="B95" s="18" t="s">
        <v>122</v>
      </c>
      <c r="C95" s="196"/>
      <c r="D95" s="139"/>
      <c r="E95" s="196"/>
      <c r="F95" s="139"/>
      <c r="G95" s="196"/>
      <c r="H95" s="139"/>
      <c r="I95" s="141"/>
      <c r="J95" s="236"/>
      <c r="K95" s="8"/>
      <c r="L95" s="8"/>
      <c r="M95" s="8"/>
      <c r="N95" s="8"/>
    </row>
    <row r="96" spans="1:14" s="5" customFormat="1" ht="100.5" x14ac:dyDescent="0.25">
      <c r="A96" s="9">
        <v>63</v>
      </c>
      <c r="B96" s="18" t="s">
        <v>123</v>
      </c>
      <c r="C96" s="196"/>
      <c r="D96" s="139"/>
      <c r="E96" s="196"/>
      <c r="F96" s="139"/>
      <c r="G96" s="196"/>
      <c r="H96" s="139"/>
      <c r="I96" s="141"/>
      <c r="J96" s="236"/>
      <c r="K96" s="8"/>
      <c r="L96" s="8"/>
      <c r="M96" s="8"/>
      <c r="N96" s="8"/>
    </row>
    <row r="97" spans="1:14" s="5" customFormat="1" ht="29.25" x14ac:dyDescent="0.25">
      <c r="A97" s="9">
        <v>64</v>
      </c>
      <c r="B97" s="18" t="s">
        <v>133</v>
      </c>
      <c r="C97" s="196"/>
      <c r="D97" s="139"/>
      <c r="E97" s="196"/>
      <c r="F97" s="139"/>
      <c r="G97" s="196"/>
      <c r="H97" s="139"/>
      <c r="I97" s="256"/>
      <c r="J97" s="236"/>
      <c r="K97" s="8"/>
      <c r="L97" s="8"/>
      <c r="M97" s="8"/>
      <c r="N97" s="8"/>
    </row>
    <row r="98" spans="1:14" s="5" customFormat="1" ht="129.75" thickBot="1" x14ac:dyDescent="0.3">
      <c r="A98" s="9">
        <v>65</v>
      </c>
      <c r="B98" s="16" t="s">
        <v>137</v>
      </c>
      <c r="C98" s="203"/>
      <c r="D98" s="143"/>
      <c r="E98" s="203"/>
      <c r="F98" s="143"/>
      <c r="G98" s="218"/>
      <c r="H98" s="144"/>
      <c r="I98" s="258">
        <f>CONCATENATE(IF(OR(D98=3,F98=3),7,),IF(AND(D98=2,F98=2),4.67,),IF(AND(D98=1,F98=1),2.33,),IF(AND(D98=0,F98=0),0,),IF(AND(D98=2,F98=1),4.67,),IF(AND(D98=2,F98=0),4.67,),IF(AND(D98=1,F98=2),4.67,),IF(AND(D98=1,F98=0),2.33,),IF(AND(D98=0,F98=2),4.67,),IF(AND(D98=0,F98=1),2.33,))+0</f>
        <v>0</v>
      </c>
      <c r="J98" s="236"/>
      <c r="K98" s="8"/>
      <c r="L98" s="8"/>
      <c r="M98" s="8"/>
      <c r="N98" s="8"/>
    </row>
    <row r="99" spans="1:14" s="5" customFormat="1" ht="58.5" thickBot="1" x14ac:dyDescent="0.3">
      <c r="A99" s="10">
        <v>66</v>
      </c>
      <c r="B99" s="19" t="s">
        <v>140</v>
      </c>
      <c r="C99" s="198"/>
      <c r="D99" s="143"/>
      <c r="E99" s="198"/>
      <c r="F99" s="143"/>
      <c r="G99" s="217"/>
      <c r="H99" s="144"/>
      <c r="I99" s="145">
        <f>CONCATENATE(IF(OR(D99=3,F99=3),7,),IF(AND(D99=2,F99=2),4.67,),IF(AND(D99=1,F99=1),2.33,),IF(AND(D99=0,F99=0),0,),IF(AND(D99=2,F99=1),4.67,),IF(AND(D99=2,F99=0),4.67,),IF(AND(D99=1,F99=2),4.67,),IF(AND(D99=1,F99=0),2.33,),IF(AND(D99=0,F99=2),4.67,),IF(AND(D99=0,F99=1),2.33,))+0</f>
        <v>0</v>
      </c>
      <c r="J99" s="237"/>
      <c r="K99" s="8"/>
      <c r="L99" s="8"/>
      <c r="M99" s="8"/>
      <c r="N99" s="8"/>
    </row>
    <row r="100" spans="1:14" s="5" customFormat="1" ht="59.25" thickBot="1" x14ac:dyDescent="0.3">
      <c r="A100" s="10">
        <v>67</v>
      </c>
      <c r="B100" s="80" t="s">
        <v>202</v>
      </c>
      <c r="C100" s="204"/>
      <c r="D100" s="160"/>
      <c r="E100" s="217"/>
      <c r="F100" s="161"/>
      <c r="G100" s="217"/>
      <c r="H100" s="144"/>
      <c r="I100" s="145">
        <f>IF(D100=1,1,0)+0</f>
        <v>0</v>
      </c>
      <c r="J100" s="237"/>
      <c r="K100" s="8"/>
      <c r="L100" s="8"/>
      <c r="M100" s="8"/>
      <c r="N100" s="8"/>
    </row>
    <row r="101" spans="1:14" s="5" customFormat="1" ht="23.25" x14ac:dyDescent="0.25">
      <c r="A101" s="75" t="s">
        <v>210</v>
      </c>
      <c r="B101" s="77" t="s">
        <v>228</v>
      </c>
      <c r="C101" s="210"/>
      <c r="D101" s="146"/>
      <c r="E101" s="210"/>
      <c r="F101" s="146"/>
      <c r="G101" s="210"/>
      <c r="H101" s="147"/>
      <c r="I101" s="148"/>
      <c r="J101" s="165"/>
      <c r="K101" s="8"/>
      <c r="L101" s="8"/>
      <c r="M101" s="8"/>
      <c r="N101" s="8"/>
    </row>
    <row r="102" spans="1:14" s="5" customFormat="1" ht="27" thickBot="1" x14ac:dyDescent="0.3">
      <c r="A102" s="79"/>
      <c r="B102" s="78" t="s">
        <v>227</v>
      </c>
      <c r="C102" s="212"/>
      <c r="D102" s="149"/>
      <c r="E102" s="212"/>
      <c r="F102" s="149"/>
      <c r="G102" s="212"/>
      <c r="H102" s="149"/>
      <c r="I102" s="148"/>
      <c r="J102" s="167"/>
      <c r="K102" s="8"/>
      <c r="L102" s="8"/>
      <c r="M102" s="8"/>
      <c r="N102" s="8"/>
    </row>
    <row r="103" spans="1:14" s="5" customFormat="1" ht="86.25" x14ac:dyDescent="0.25">
      <c r="A103" s="11">
        <v>68</v>
      </c>
      <c r="B103" s="17" t="s">
        <v>120</v>
      </c>
      <c r="C103" s="195"/>
      <c r="D103" s="139"/>
      <c r="E103" s="195"/>
      <c r="F103" s="139"/>
      <c r="G103" s="195"/>
      <c r="H103" s="139"/>
      <c r="I103" s="140"/>
      <c r="J103" s="228"/>
      <c r="K103" s="8"/>
      <c r="L103" s="8"/>
      <c r="M103" s="8"/>
      <c r="N103" s="8"/>
    </row>
    <row r="104" spans="1:14" s="5" customFormat="1" ht="43.5" x14ac:dyDescent="0.25">
      <c r="A104" s="9">
        <v>69</v>
      </c>
      <c r="B104" s="17" t="s">
        <v>131</v>
      </c>
      <c r="C104" s="195"/>
      <c r="D104" s="139"/>
      <c r="E104" s="195"/>
      <c r="F104" s="139"/>
      <c r="G104" s="195"/>
      <c r="H104" s="139"/>
      <c r="I104" s="141"/>
      <c r="J104" s="228"/>
      <c r="K104" s="8"/>
      <c r="L104" s="8"/>
      <c r="M104" s="8"/>
      <c r="N104" s="8"/>
    </row>
    <row r="105" spans="1:14" s="5" customFormat="1" ht="129.75" thickBot="1" x14ac:dyDescent="0.3">
      <c r="A105" s="9">
        <v>70</v>
      </c>
      <c r="B105" s="17" t="s">
        <v>132</v>
      </c>
      <c r="C105" s="195"/>
      <c r="D105" s="139"/>
      <c r="E105" s="195"/>
      <c r="F105" s="139"/>
      <c r="G105" s="195"/>
      <c r="H105" s="139"/>
      <c r="I105" s="142"/>
      <c r="J105" s="228"/>
      <c r="K105" s="8"/>
      <c r="L105" s="8"/>
      <c r="M105" s="8"/>
      <c r="N105" s="8"/>
    </row>
    <row r="106" spans="1:14" s="5" customFormat="1" ht="87" thickBot="1" x14ac:dyDescent="0.3">
      <c r="A106" s="9">
        <v>71</v>
      </c>
      <c r="B106" s="27" t="s">
        <v>134</v>
      </c>
      <c r="C106" s="203"/>
      <c r="D106" s="143"/>
      <c r="E106" s="203"/>
      <c r="F106" s="143"/>
      <c r="G106" s="218"/>
      <c r="H106" s="144"/>
      <c r="I106" s="140">
        <f>CONCATENATE(IF(OR(D106=3,F106=3),7.5,),IF(AND(D106=2,F106=2),5,),IF(AND(D106=1,F106=1),2.5,),IF(AND(D106=0,F106=0),0,),IF(AND(D106=2,F106=1),5,),IF(AND(D106=2,F106=0),5,),IF(AND(D106=1,F106=2),5,),IF(AND(D106=1,F106=0),2.5,),IF(AND(D106=0,F106=2),5,),IF(AND(D106=0,F106=1),2.5,))+0</f>
        <v>0</v>
      </c>
      <c r="J106" s="236"/>
      <c r="K106" s="8"/>
      <c r="L106" s="8"/>
      <c r="M106" s="8"/>
      <c r="N106" s="8"/>
    </row>
    <row r="107" spans="1:14" s="5" customFormat="1" ht="58.5" thickBot="1" x14ac:dyDescent="0.3">
      <c r="A107" s="9">
        <v>72</v>
      </c>
      <c r="B107" s="19" t="s">
        <v>142</v>
      </c>
      <c r="C107" s="198"/>
      <c r="D107" s="143"/>
      <c r="E107" s="198"/>
      <c r="F107" s="143"/>
      <c r="G107" s="217"/>
      <c r="H107" s="144"/>
      <c r="I107" s="145">
        <f>CONCATENATE(IF(OR(D107=3,F107=3),7.5,),IF(AND(D107=2,F107=2),5,),IF(AND(D107=1,F107=1),2.5,),IF(AND(D107=0,F107=0),0,),IF(AND(D107=2,F107=1),5,),IF(AND(D107=2,F107=0),5,),IF(AND(D107=1,F107=2),5,),IF(AND(D107=1,F107=0),2.5,),IF(AND(D107=0,F107=2),5,),IF(AND(D107=0,F107=1),2.5,))+0</f>
        <v>0</v>
      </c>
      <c r="J107" s="237"/>
      <c r="K107" s="8"/>
      <c r="L107" s="8"/>
      <c r="M107" s="8"/>
      <c r="N107" s="8"/>
    </row>
    <row r="108" spans="1:14" s="5" customFormat="1" ht="24" thickBot="1" x14ac:dyDescent="0.3">
      <c r="A108" s="72" t="s">
        <v>210</v>
      </c>
      <c r="B108" s="22" t="s">
        <v>118</v>
      </c>
      <c r="C108" s="223"/>
      <c r="D108" s="153"/>
      <c r="E108" s="223"/>
      <c r="F108" s="153"/>
      <c r="G108" s="223"/>
      <c r="H108" s="154"/>
      <c r="I108" s="148"/>
      <c r="J108" s="234"/>
      <c r="K108" s="8"/>
      <c r="L108" s="8"/>
      <c r="M108" s="8"/>
      <c r="N108" s="8"/>
    </row>
    <row r="109" spans="1:14" s="5" customFormat="1" ht="43.5" x14ac:dyDescent="0.25">
      <c r="A109" s="13">
        <v>73</v>
      </c>
      <c r="B109" s="26" t="s">
        <v>125</v>
      </c>
      <c r="C109" s="216"/>
      <c r="D109" s="139"/>
      <c r="E109" s="216"/>
      <c r="F109" s="139"/>
      <c r="G109" s="216"/>
      <c r="H109" s="139"/>
      <c r="I109" s="140"/>
      <c r="J109" s="229"/>
      <c r="K109" s="8"/>
      <c r="L109" s="8"/>
      <c r="M109" s="8"/>
      <c r="N109" s="8"/>
    </row>
    <row r="110" spans="1:14" s="5" customFormat="1" ht="57.75" x14ac:dyDescent="0.25">
      <c r="A110" s="9">
        <v>74</v>
      </c>
      <c r="B110" s="18" t="s">
        <v>129</v>
      </c>
      <c r="C110" s="196"/>
      <c r="D110" s="139"/>
      <c r="E110" s="196"/>
      <c r="F110" s="139"/>
      <c r="G110" s="196"/>
      <c r="H110" s="139"/>
      <c r="I110" s="141"/>
      <c r="J110" s="236"/>
      <c r="K110" s="8"/>
      <c r="L110" s="8"/>
      <c r="M110" s="8"/>
      <c r="N110" s="8"/>
    </row>
    <row r="111" spans="1:14" s="5" customFormat="1" ht="72" x14ac:dyDescent="0.25">
      <c r="A111" s="9">
        <v>75</v>
      </c>
      <c r="B111" s="18" t="s">
        <v>130</v>
      </c>
      <c r="C111" s="196"/>
      <c r="D111" s="139"/>
      <c r="E111" s="196"/>
      <c r="F111" s="139"/>
      <c r="G111" s="196"/>
      <c r="H111" s="139"/>
      <c r="I111" s="256"/>
      <c r="J111" s="236"/>
      <c r="K111" s="8"/>
      <c r="L111" s="8"/>
      <c r="M111" s="8"/>
      <c r="N111" s="8"/>
    </row>
    <row r="112" spans="1:14" s="5" customFormat="1" ht="115.5" thickBot="1" x14ac:dyDescent="0.3">
      <c r="A112" s="10">
        <v>76</v>
      </c>
      <c r="B112" s="20" t="s">
        <v>138</v>
      </c>
      <c r="C112" s="259"/>
      <c r="D112" s="143"/>
      <c r="E112" s="206"/>
      <c r="F112" s="143"/>
      <c r="G112" s="217"/>
      <c r="H112" s="144"/>
      <c r="I112" s="258">
        <f>CONCATENATE(IF(OR(D112=3,F112=3),7,),IF(AND(D112=2,F112=2),4.67,),IF(AND(D112=1,F112=1),2.33,),IF(AND(D112=0,F112=0),0,),IF(AND(D112=2,F112=1),4.67,),IF(AND(D112=2,F112=0),4.67,),IF(AND(D112=1,F112=2),4.67,),IF(AND(D112=1,F112=0),2.33,),IF(AND(D112=0,F112=2),4.67,),IF(AND(D112=0,F112=1),2.33,))+0</f>
        <v>0</v>
      </c>
      <c r="J112" s="237"/>
      <c r="K112" s="8"/>
      <c r="L112" s="8"/>
      <c r="M112" s="8"/>
      <c r="N112" s="8"/>
    </row>
    <row r="113" spans="1:14" s="5" customFormat="1" ht="44.25" thickBot="1" x14ac:dyDescent="0.3">
      <c r="A113" s="10">
        <v>77</v>
      </c>
      <c r="B113" s="19" t="s">
        <v>143</v>
      </c>
      <c r="C113" s="201"/>
      <c r="D113" s="143"/>
      <c r="E113" s="198"/>
      <c r="F113" s="143"/>
      <c r="G113" s="217"/>
      <c r="H113" s="144"/>
      <c r="I113" s="145">
        <f>CONCATENATE(IF(OR(D113=3,F113=3),7,),IF(AND(D113=2,F113=2),4.67,),IF(AND(D113=1,F113=1),2.33,),IF(AND(D113=0,F113=0),0,),IF(AND(D113=2,F113=1),4.67,),IF(AND(D113=2,F113=0),4.67,),IF(AND(D113=1,F113=2),4.67,),IF(AND(D113=1,F113=0),2.33,),IF(AND(D113=0,F113=2),4.67,),IF(AND(D113=0,F113=1),2.33,))+0</f>
        <v>0</v>
      </c>
      <c r="J113" s="237"/>
      <c r="K113" s="8"/>
      <c r="L113" s="8"/>
      <c r="M113" s="8"/>
      <c r="N113" s="8"/>
    </row>
    <row r="114" spans="1:14" s="5" customFormat="1" ht="87.75" thickBot="1" x14ac:dyDescent="0.3">
      <c r="A114" s="10">
        <v>78</v>
      </c>
      <c r="B114" s="80" t="s">
        <v>201</v>
      </c>
      <c r="C114" s="204"/>
      <c r="D114" s="160"/>
      <c r="E114" s="217"/>
      <c r="F114" s="161"/>
      <c r="G114" s="217"/>
      <c r="H114" s="144"/>
      <c r="I114" s="145">
        <f>IF(D114=1,1,0)+0</f>
        <v>0</v>
      </c>
      <c r="J114" s="237"/>
      <c r="K114" s="8"/>
      <c r="L114" s="8"/>
      <c r="M114" s="8"/>
      <c r="N114" s="8"/>
    </row>
    <row r="115" spans="1:14" s="5" customFormat="1" ht="23.25" x14ac:dyDescent="0.25">
      <c r="A115" s="75" t="s">
        <v>210</v>
      </c>
      <c r="B115" s="77" t="s">
        <v>230</v>
      </c>
      <c r="C115" s="210"/>
      <c r="D115" s="146"/>
      <c r="E115" s="210"/>
      <c r="F115" s="146"/>
      <c r="G115" s="210"/>
      <c r="H115" s="147"/>
      <c r="I115" s="148"/>
      <c r="J115" s="165"/>
      <c r="K115" s="8"/>
      <c r="L115" s="8"/>
      <c r="M115" s="8"/>
      <c r="N115" s="8"/>
    </row>
    <row r="116" spans="1:14" s="5" customFormat="1" ht="27" thickBot="1" x14ac:dyDescent="0.3">
      <c r="A116" s="79"/>
      <c r="B116" s="78" t="s">
        <v>229</v>
      </c>
      <c r="C116" s="212"/>
      <c r="D116" s="149"/>
      <c r="E116" s="212"/>
      <c r="F116" s="149"/>
      <c r="G116" s="212"/>
      <c r="H116" s="149"/>
      <c r="I116" s="148"/>
      <c r="J116" s="167"/>
      <c r="K116" s="8"/>
      <c r="L116" s="8"/>
      <c r="M116" s="8"/>
      <c r="N116" s="8"/>
    </row>
    <row r="117" spans="1:14" s="5" customFormat="1" ht="57.75" x14ac:dyDescent="0.25">
      <c r="A117" s="85">
        <v>79</v>
      </c>
      <c r="B117" s="17" t="s">
        <v>124</v>
      </c>
      <c r="C117" s="195"/>
      <c r="D117" s="139"/>
      <c r="E117" s="195"/>
      <c r="F117" s="139"/>
      <c r="G117" s="195"/>
      <c r="H117" s="139"/>
      <c r="I117" s="140"/>
      <c r="J117" s="228"/>
      <c r="K117" s="8"/>
      <c r="L117" s="8"/>
      <c r="M117" s="8"/>
      <c r="N117" s="8"/>
    </row>
    <row r="118" spans="1:14" s="5" customFormat="1" ht="57.75" x14ac:dyDescent="0.25">
      <c r="A118" s="83">
        <v>80</v>
      </c>
      <c r="B118" s="18" t="s">
        <v>126</v>
      </c>
      <c r="C118" s="196"/>
      <c r="D118" s="139"/>
      <c r="E118" s="196"/>
      <c r="F118" s="139"/>
      <c r="G118" s="196"/>
      <c r="H118" s="139"/>
      <c r="I118" s="141"/>
      <c r="J118" s="236"/>
      <c r="K118" s="8"/>
      <c r="L118" s="8"/>
      <c r="M118" s="8"/>
      <c r="N118" s="8"/>
    </row>
    <row r="119" spans="1:14" s="5" customFormat="1" ht="58.5" thickBot="1" x14ac:dyDescent="0.3">
      <c r="A119" s="83">
        <v>81</v>
      </c>
      <c r="B119" s="18" t="s">
        <v>128</v>
      </c>
      <c r="C119" s="196"/>
      <c r="D119" s="139"/>
      <c r="E119" s="196"/>
      <c r="F119" s="139"/>
      <c r="G119" s="196"/>
      <c r="H119" s="139"/>
      <c r="I119" s="142"/>
      <c r="J119" s="236"/>
      <c r="K119" s="8"/>
      <c r="L119" s="8"/>
      <c r="M119" s="8"/>
      <c r="N119" s="8"/>
    </row>
    <row r="120" spans="1:14" s="5" customFormat="1" ht="158.25" thickBot="1" x14ac:dyDescent="0.3">
      <c r="A120" s="83">
        <v>82</v>
      </c>
      <c r="B120" s="16" t="s">
        <v>136</v>
      </c>
      <c r="C120" s="203"/>
      <c r="D120" s="143"/>
      <c r="E120" s="203"/>
      <c r="F120" s="143"/>
      <c r="G120" s="218"/>
      <c r="H120" s="144"/>
      <c r="I120" s="140">
        <f>CONCATENATE(IF(OR(D120=3,F120=3),7.5,),IF(AND(D120=2,F120=2),5,),IF(AND(D120=1,F120=1),2.5,),IF(AND(D120=0,F120=0),0,),IF(AND(D120=2,F120=1),5,),IF(AND(D120=2,F120=0),5,),IF(AND(D120=1,F120=2),5,),IF(AND(D120=1,F120=0),2.5,),IF(AND(D120=0,F120=2),5,),IF(AND(D120=0,F120=1),2.5,))+0</f>
        <v>0</v>
      </c>
      <c r="J120" s="236"/>
      <c r="K120" s="8"/>
      <c r="L120" s="8"/>
      <c r="M120" s="8"/>
      <c r="N120" s="8"/>
    </row>
    <row r="121" spans="1:14" s="5" customFormat="1" ht="58.5" thickBot="1" x14ac:dyDescent="0.3">
      <c r="A121" s="86">
        <v>83</v>
      </c>
      <c r="B121" s="19" t="s">
        <v>141</v>
      </c>
      <c r="C121" s="198"/>
      <c r="D121" s="143"/>
      <c r="E121" s="198"/>
      <c r="F121" s="143"/>
      <c r="G121" s="217"/>
      <c r="H121" s="144"/>
      <c r="I121" s="145">
        <f>CONCATENATE(IF(OR(D121=3,F121=3),7.5,),IF(AND(D121=2,F121=2),5,),IF(AND(D121=1,F121=1),2.5,),IF(AND(D121=0,F121=0),0,),IF(AND(D121=2,F121=1),5,),IF(AND(D121=2,F121=0),5,),IF(AND(D121=1,F121=2),5,),IF(AND(D121=1,F121=0),2.5,),IF(AND(D121=0,F121=2),5,),IF(AND(D121=0,F121=1),2.5,))+0</f>
        <v>0</v>
      </c>
      <c r="J121" s="237"/>
      <c r="K121" s="8"/>
      <c r="L121" s="8"/>
      <c r="M121" s="8"/>
      <c r="N121" s="8"/>
    </row>
    <row r="122" spans="1:14" s="5" customFormat="1" ht="23.25" x14ac:dyDescent="0.25">
      <c r="A122" s="75" t="s">
        <v>210</v>
      </c>
      <c r="B122" s="77" t="s">
        <v>232</v>
      </c>
      <c r="C122" s="210"/>
      <c r="D122" s="146"/>
      <c r="E122" s="210"/>
      <c r="F122" s="146"/>
      <c r="G122" s="210"/>
      <c r="H122" s="147"/>
      <c r="I122" s="148"/>
      <c r="J122" s="165"/>
      <c r="K122" s="8"/>
      <c r="L122" s="8"/>
      <c r="M122" s="8"/>
      <c r="N122" s="8"/>
    </row>
    <row r="123" spans="1:14" s="5" customFormat="1" ht="27" thickBot="1" x14ac:dyDescent="0.3">
      <c r="A123" s="79"/>
      <c r="B123" s="78" t="s">
        <v>231</v>
      </c>
      <c r="C123" s="212"/>
      <c r="D123" s="149"/>
      <c r="E123" s="212"/>
      <c r="F123" s="149"/>
      <c r="G123" s="212"/>
      <c r="H123" s="149"/>
      <c r="I123" s="152"/>
      <c r="J123" s="167"/>
      <c r="K123" s="8"/>
      <c r="L123" s="8"/>
      <c r="M123" s="8"/>
      <c r="N123" s="8"/>
    </row>
    <row r="124" spans="1:14" s="5" customFormat="1" ht="44.25" thickBot="1" x14ac:dyDescent="0.3">
      <c r="A124" s="85">
        <v>84</v>
      </c>
      <c r="B124" s="17" t="s">
        <v>127</v>
      </c>
      <c r="C124" s="195"/>
      <c r="D124" s="139"/>
      <c r="E124" s="195"/>
      <c r="F124" s="139"/>
      <c r="G124" s="195"/>
      <c r="H124" s="139"/>
      <c r="I124" s="142"/>
      <c r="J124" s="228"/>
      <c r="K124" s="8"/>
      <c r="L124" s="8"/>
      <c r="M124" s="8"/>
      <c r="N124" s="8"/>
    </row>
    <row r="125" spans="1:14" s="5" customFormat="1" ht="87" thickBot="1" x14ac:dyDescent="0.3">
      <c r="A125" s="83">
        <v>85</v>
      </c>
      <c r="B125" s="16" t="s">
        <v>135</v>
      </c>
      <c r="C125" s="203"/>
      <c r="D125" s="143"/>
      <c r="E125" s="203"/>
      <c r="F125" s="143"/>
      <c r="G125" s="218"/>
      <c r="H125" s="144"/>
      <c r="I125" s="140">
        <f>CONCATENATE(IF(OR(D125=3,F125=3),7.5,),IF(AND(D125=2,F125=2),5,),IF(AND(D125=1,F125=1),2.5,),IF(AND(D125=0,F125=0),0,),IF(AND(D125=2,F125=1),5,),IF(AND(D125=2,F125=0),5,),IF(AND(D125=1,F125=2),5,),IF(AND(D125=1,F125=0),2.5,),IF(AND(D125=0,F125=2),5,),IF(AND(D125=0,F125=1),2.5,))+0</f>
        <v>0</v>
      </c>
      <c r="J125" s="236"/>
      <c r="K125" s="8"/>
      <c r="L125" s="8"/>
      <c r="M125" s="8"/>
      <c r="N125" s="8"/>
    </row>
    <row r="126" spans="1:14" s="5" customFormat="1" ht="57.75" x14ac:dyDescent="0.25">
      <c r="A126" s="83">
        <v>86</v>
      </c>
      <c r="B126" s="246" t="s">
        <v>139</v>
      </c>
      <c r="C126" s="257"/>
      <c r="D126" s="143"/>
      <c r="E126" s="257"/>
      <c r="F126" s="143"/>
      <c r="G126" s="218"/>
      <c r="H126" s="144"/>
      <c r="I126" s="249">
        <f>CONCATENATE(IF(OR(D126=3,F126=3),7.5,),IF(AND(D126=2,F126=2),5,),IF(AND(D126=1,F126=1),2.5,),IF(AND(D126=0,F126=0),0,),IF(AND(D126=2,F126=1),5,),IF(AND(D126=2,F126=0),5,),IF(AND(D126=1,F126=2),5,),IF(AND(D126=1,F126=0),2.5,),IF(AND(D126=0,F126=2),5,),IF(AND(D126=0,F126=1),2.5,))+0</f>
        <v>0</v>
      </c>
      <c r="J126" s="236"/>
      <c r="K126" s="8"/>
      <c r="L126" s="8"/>
      <c r="M126" s="8"/>
      <c r="N126" s="8"/>
    </row>
    <row r="127" spans="1:14" s="5" customFormat="1" ht="27" thickBot="1" x14ac:dyDescent="0.3">
      <c r="A127" s="260"/>
      <c r="B127" s="261" t="s">
        <v>60</v>
      </c>
      <c r="C127" s="262"/>
      <c r="D127" s="263"/>
      <c r="E127" s="262"/>
      <c r="F127" s="263"/>
      <c r="G127" s="262"/>
      <c r="H127" s="263"/>
      <c r="I127" s="264"/>
      <c r="J127" s="265"/>
      <c r="K127" s="8"/>
      <c r="L127" s="8"/>
      <c r="M127" s="8"/>
      <c r="N127" s="8"/>
    </row>
    <row r="128" spans="1:14" s="5" customFormat="1" ht="24" thickBot="1" x14ac:dyDescent="0.3">
      <c r="A128" s="72" t="s">
        <v>210</v>
      </c>
      <c r="B128" s="22" t="s">
        <v>144</v>
      </c>
      <c r="C128" s="223"/>
      <c r="D128" s="153"/>
      <c r="E128" s="223"/>
      <c r="F128" s="153"/>
      <c r="G128" s="223"/>
      <c r="H128" s="153"/>
      <c r="I128" s="159"/>
      <c r="J128" s="234"/>
      <c r="K128" s="8"/>
      <c r="L128" s="8"/>
      <c r="M128" s="8"/>
      <c r="N128" s="8"/>
    </row>
    <row r="129" spans="1:14" s="5" customFormat="1" ht="58.5" thickBot="1" x14ac:dyDescent="0.3">
      <c r="A129" s="9">
        <v>87</v>
      </c>
      <c r="B129" s="17" t="s">
        <v>147</v>
      </c>
      <c r="C129" s="195"/>
      <c r="D129" s="139"/>
      <c r="E129" s="195"/>
      <c r="F129" s="139"/>
      <c r="G129" s="195"/>
      <c r="H129" s="139"/>
      <c r="I129" s="142"/>
      <c r="J129" s="228"/>
      <c r="K129" s="8"/>
      <c r="L129" s="8"/>
      <c r="M129" s="8"/>
      <c r="N129" s="8"/>
    </row>
    <row r="130" spans="1:14" s="5" customFormat="1" ht="129.75" thickBot="1" x14ac:dyDescent="0.3">
      <c r="A130" s="9">
        <v>88</v>
      </c>
      <c r="B130" s="16" t="s">
        <v>156</v>
      </c>
      <c r="C130" s="203"/>
      <c r="D130" s="143"/>
      <c r="E130" s="203"/>
      <c r="F130" s="143"/>
      <c r="G130" s="218"/>
      <c r="H130" s="144"/>
      <c r="I130" s="140">
        <f>CONCATENATE(IF(OR(D130=3,F130=3),7.5,),IF(AND(D130=2,F130=2),5,),IF(AND(D130=1,F130=1),2.5,),IF(AND(D130=0,F130=0),0,),IF(AND(D130=2,F130=1),5,),IF(AND(D130=2,F130=0),5,),IF(AND(D130=1,F130=2),5,),IF(AND(D130=1,F130=0),2.5,),IF(AND(D130=0,F130=2),5,),IF(AND(D130=0,F130=1),2.5,))+0</f>
        <v>0</v>
      </c>
      <c r="J130" s="236"/>
      <c r="K130" s="8"/>
      <c r="L130" s="8"/>
      <c r="M130" s="8"/>
      <c r="N130" s="8"/>
    </row>
    <row r="131" spans="1:14" s="5" customFormat="1" ht="44.25" thickBot="1" x14ac:dyDescent="0.3">
      <c r="A131" s="83">
        <v>89</v>
      </c>
      <c r="B131" s="19" t="s">
        <v>160</v>
      </c>
      <c r="C131" s="198"/>
      <c r="D131" s="143"/>
      <c r="E131" s="198"/>
      <c r="F131" s="143"/>
      <c r="G131" s="217"/>
      <c r="H131" s="144"/>
      <c r="I131" s="145">
        <f>CONCATENATE(IF(OR(D131=3,F131=3),7.5,),IF(AND(D131=2,F131=2),5,),IF(AND(D131=1,F131=1),2.5,),IF(AND(D131=0,F131=0),0,),IF(AND(D131=2,F131=1),5,),IF(AND(D131=2,F131=0),5,),IF(AND(D131=1,F131=2),5,),IF(AND(D131=1,F131=0),2.5,),IF(AND(D131=0,F131=2),5,),IF(AND(D131=0,F131=1),2.5,))+0</f>
        <v>0</v>
      </c>
      <c r="J131" s="237"/>
      <c r="K131" s="8"/>
      <c r="L131" s="8"/>
      <c r="M131" s="8"/>
      <c r="N131" s="8"/>
    </row>
    <row r="132" spans="1:14" s="5" customFormat="1" ht="24" thickBot="1" x14ac:dyDescent="0.3">
      <c r="A132" s="72" t="s">
        <v>210</v>
      </c>
      <c r="B132" s="22" t="s">
        <v>145</v>
      </c>
      <c r="C132" s="223"/>
      <c r="D132" s="153"/>
      <c r="E132" s="223"/>
      <c r="F132" s="153"/>
      <c r="G132" s="223"/>
      <c r="H132" s="149"/>
      <c r="I132" s="152"/>
      <c r="J132" s="234"/>
      <c r="K132" s="8"/>
      <c r="L132" s="8"/>
      <c r="M132" s="8"/>
      <c r="N132" s="8"/>
    </row>
    <row r="133" spans="1:14" s="5" customFormat="1" ht="58.5" thickBot="1" x14ac:dyDescent="0.3">
      <c r="A133" s="9">
        <v>90</v>
      </c>
      <c r="B133" s="17" t="s">
        <v>148</v>
      </c>
      <c r="C133" s="195"/>
      <c r="D133" s="139"/>
      <c r="E133" s="195"/>
      <c r="F133" s="139"/>
      <c r="G133" s="195"/>
      <c r="H133" s="139"/>
      <c r="I133" s="142"/>
      <c r="J133" s="228"/>
      <c r="K133" s="8"/>
      <c r="L133" s="8"/>
      <c r="M133" s="8"/>
      <c r="N133" s="8"/>
    </row>
    <row r="134" spans="1:14" s="5" customFormat="1" ht="101.25" thickBot="1" x14ac:dyDescent="0.3">
      <c r="A134" s="9">
        <v>91</v>
      </c>
      <c r="B134" s="16" t="s">
        <v>155</v>
      </c>
      <c r="C134" s="203"/>
      <c r="D134" s="143"/>
      <c r="E134" s="203"/>
      <c r="F134" s="143"/>
      <c r="G134" s="218"/>
      <c r="H134" s="144"/>
      <c r="I134" s="145">
        <f>CONCATENATE(IF(OR(D134=3,F134=3),7,),IF(AND(D134=2,F134=2),4.67,),IF(AND(D134=1,F134=1),2.33,),IF(AND(D134=0,F134=0),0,),IF(AND(D134=2,F134=1),4.67,),IF(AND(D134=2,F134=0),4.67,),IF(AND(D134=1,F134=2),4.67,),IF(AND(D134=1,F134=0),2.33,),IF(AND(D134=0,F134=2),4.67,),IF(AND(D134=0,F134=1),2.33,))+0</f>
        <v>0</v>
      </c>
      <c r="J134" s="236"/>
      <c r="K134" s="8"/>
      <c r="L134" s="8"/>
      <c r="M134" s="8"/>
      <c r="N134" s="8"/>
    </row>
    <row r="135" spans="1:14" s="5" customFormat="1" ht="30" thickBot="1" x14ac:dyDescent="0.3">
      <c r="A135" s="86">
        <v>92</v>
      </c>
      <c r="B135" s="19" t="s">
        <v>164</v>
      </c>
      <c r="C135" s="198"/>
      <c r="D135" s="143"/>
      <c r="E135" s="198"/>
      <c r="F135" s="143"/>
      <c r="G135" s="217"/>
      <c r="H135" s="144"/>
      <c r="I135" s="145">
        <f>CONCATENATE(IF(OR(D135=3,F135=3),7,),IF(AND(D135=2,F135=2),4.67,),IF(AND(D135=1,F135=1),2.33,),IF(AND(D135=0,F135=0),0,),IF(AND(D135=2,F135=1),4.67,),IF(AND(D135=2,F135=0),4.67,),IF(AND(D135=1,F135=2),4.67,),IF(AND(D135=1,F135=0),2.33,),IF(AND(D135=0,F135=2),4.67,),IF(AND(D135=0,F135=1),2.33,))+0</f>
        <v>0</v>
      </c>
      <c r="J135" s="237"/>
      <c r="K135" s="8"/>
      <c r="L135" s="8"/>
      <c r="M135" s="8"/>
      <c r="N135" s="8"/>
    </row>
    <row r="136" spans="1:14" s="5" customFormat="1" ht="45" thickBot="1" x14ac:dyDescent="0.3">
      <c r="A136" s="83">
        <v>93</v>
      </c>
      <c r="B136" s="81" t="s">
        <v>204</v>
      </c>
      <c r="C136" s="207"/>
      <c r="D136" s="160"/>
      <c r="E136" s="218"/>
      <c r="F136" s="164"/>
      <c r="G136" s="218"/>
      <c r="H136" s="144"/>
      <c r="I136" s="145">
        <f>CONCATENATE(IF(D136=1,0.5,),IF(D136=0,0,))+0</f>
        <v>0</v>
      </c>
      <c r="J136" s="236"/>
      <c r="K136" s="8"/>
      <c r="L136" s="8"/>
      <c r="M136" s="8"/>
      <c r="N136" s="8"/>
    </row>
    <row r="137" spans="1:14" s="5" customFormat="1" ht="73.5" thickBot="1" x14ac:dyDescent="0.3">
      <c r="A137" s="86">
        <v>94</v>
      </c>
      <c r="B137" s="80" t="s">
        <v>205</v>
      </c>
      <c r="C137" s="204"/>
      <c r="D137" s="160"/>
      <c r="E137" s="217"/>
      <c r="F137" s="161"/>
      <c r="G137" s="217"/>
      <c r="H137" s="144"/>
      <c r="I137" s="145">
        <f>CONCATENATE(IF(D137=1,0.5,),IF(D137=0,0,))+0</f>
        <v>0</v>
      </c>
      <c r="J137" s="237"/>
      <c r="K137" s="8"/>
      <c r="L137" s="8"/>
      <c r="M137" s="8"/>
      <c r="N137" s="8"/>
    </row>
    <row r="138" spans="1:14" s="5" customFormat="1" ht="23.25" x14ac:dyDescent="0.25">
      <c r="A138" s="75" t="s">
        <v>210</v>
      </c>
      <c r="B138" s="77" t="s">
        <v>234</v>
      </c>
      <c r="C138" s="210"/>
      <c r="D138" s="146"/>
      <c r="E138" s="210"/>
      <c r="F138" s="146"/>
      <c r="G138" s="210"/>
      <c r="H138" s="147"/>
      <c r="I138" s="148"/>
      <c r="J138" s="165"/>
      <c r="K138" s="8"/>
      <c r="L138" s="8"/>
      <c r="M138" s="8"/>
      <c r="N138" s="8"/>
    </row>
    <row r="139" spans="1:14" s="5" customFormat="1" ht="27" thickBot="1" x14ac:dyDescent="0.3">
      <c r="A139" s="79"/>
      <c r="B139" s="78" t="s">
        <v>233</v>
      </c>
      <c r="C139" s="212"/>
      <c r="D139" s="149"/>
      <c r="E139" s="212"/>
      <c r="F139" s="149"/>
      <c r="G139" s="212"/>
      <c r="H139" s="149"/>
      <c r="I139" s="148"/>
      <c r="J139" s="167"/>
      <c r="K139" s="8"/>
      <c r="L139" s="8"/>
      <c r="M139" s="8"/>
      <c r="N139" s="8"/>
    </row>
    <row r="140" spans="1:14" s="5" customFormat="1" ht="100.5" x14ac:dyDescent="0.25">
      <c r="A140" s="11">
        <v>95</v>
      </c>
      <c r="B140" s="17" t="s">
        <v>149</v>
      </c>
      <c r="C140" s="195"/>
      <c r="D140" s="139"/>
      <c r="E140" s="195"/>
      <c r="F140" s="139"/>
      <c r="G140" s="195"/>
      <c r="H140" s="139"/>
      <c r="I140" s="140"/>
      <c r="J140" s="228"/>
      <c r="K140" s="8"/>
      <c r="L140" s="8"/>
      <c r="M140" s="8"/>
      <c r="N140" s="8"/>
    </row>
    <row r="141" spans="1:14" s="5" customFormat="1" ht="86.25" x14ac:dyDescent="0.25">
      <c r="A141" s="9">
        <v>96</v>
      </c>
      <c r="B141" s="18" t="s">
        <v>150</v>
      </c>
      <c r="C141" s="196"/>
      <c r="D141" s="139"/>
      <c r="E141" s="196"/>
      <c r="F141" s="139"/>
      <c r="G141" s="196"/>
      <c r="H141" s="139"/>
      <c r="I141" s="256"/>
      <c r="J141" s="236"/>
      <c r="K141" s="8"/>
      <c r="L141" s="8"/>
      <c r="M141" s="8"/>
      <c r="N141" s="8"/>
    </row>
    <row r="142" spans="1:14" s="5" customFormat="1" ht="129.75" thickBot="1" x14ac:dyDescent="0.3">
      <c r="A142" s="9">
        <v>97</v>
      </c>
      <c r="B142" s="16" t="s">
        <v>157</v>
      </c>
      <c r="C142" s="203"/>
      <c r="D142" s="143"/>
      <c r="E142" s="203"/>
      <c r="F142" s="143"/>
      <c r="G142" s="218"/>
      <c r="H142" s="144"/>
      <c r="I142" s="258">
        <f>CONCATENATE(IF(OR(D142=3,F142=3),7,),IF(AND(D142=2,F142=2),4.67,),IF(AND(D142=1,F142=1),2.33,),IF(AND(D142=0,F142=0),0,),IF(AND(D142=2,F142=1),4.67,),IF(AND(D142=2,F142=0),4.67,),IF(AND(D142=1,F142=2),4.67,),IF(AND(D142=1,F142=0),2.33,),IF(AND(D142=0,F142=2),4.67,),IF(AND(D142=0,F142=1),2.33,))+0</f>
        <v>0</v>
      </c>
      <c r="J142" s="236"/>
      <c r="K142" s="8"/>
      <c r="L142" s="8"/>
      <c r="M142" s="8"/>
      <c r="N142" s="8"/>
    </row>
    <row r="143" spans="1:14" s="5" customFormat="1" ht="116.25" thickBot="1" x14ac:dyDescent="0.3">
      <c r="A143" s="9">
        <v>98</v>
      </c>
      <c r="B143" s="80" t="s">
        <v>207</v>
      </c>
      <c r="C143" s="204"/>
      <c r="D143" s="160"/>
      <c r="E143" s="217"/>
      <c r="F143" s="161"/>
      <c r="G143" s="217"/>
      <c r="H143" s="144"/>
      <c r="I143" s="145">
        <f>IF(D143=1,1,0)+0</f>
        <v>0</v>
      </c>
      <c r="J143" s="237"/>
      <c r="K143" s="8"/>
      <c r="L143" s="8"/>
      <c r="M143" s="8"/>
      <c r="N143" s="8"/>
    </row>
    <row r="144" spans="1:14" s="5" customFormat="1" ht="58.5" thickBot="1" x14ac:dyDescent="0.3">
      <c r="A144" s="86">
        <v>99</v>
      </c>
      <c r="B144" s="19" t="s">
        <v>163</v>
      </c>
      <c r="C144" s="198"/>
      <c r="D144" s="143"/>
      <c r="E144" s="198"/>
      <c r="F144" s="143"/>
      <c r="G144" s="217"/>
      <c r="H144" s="144"/>
      <c r="I144" s="145">
        <f>CONCATENATE(IF(OR(D144=3,F144=3),7,),IF(AND(D144=2,F144=2),4.67,),IF(AND(D144=1,F144=1),2.33,),IF(AND(D144=0,F144=0),0,),IF(AND(D144=2,F144=1),4.67,),IF(AND(D144=2,F144=0),4.67,),IF(AND(D144=1,F144=2),4.67,),IF(AND(D144=1,F144=0),2.33,),IF(AND(D144=0,F144=2),4.67,),IF(AND(D144=0,F144=1),2.33,))+0</f>
        <v>0</v>
      </c>
      <c r="J144" s="237"/>
      <c r="K144" s="8"/>
      <c r="L144" s="8"/>
      <c r="M144" s="8"/>
      <c r="N144" s="8"/>
    </row>
    <row r="145" spans="1:14" s="5" customFormat="1" ht="23.25" x14ac:dyDescent="0.25">
      <c r="A145" s="75" t="s">
        <v>210</v>
      </c>
      <c r="B145" s="30" t="s">
        <v>236</v>
      </c>
      <c r="C145" s="210"/>
      <c r="D145" s="146"/>
      <c r="E145" s="210"/>
      <c r="F145" s="146"/>
      <c r="G145" s="210"/>
      <c r="H145" s="147"/>
      <c r="I145" s="148"/>
      <c r="J145" s="165"/>
      <c r="K145" s="8"/>
      <c r="L145" s="8"/>
      <c r="M145" s="8"/>
      <c r="N145" s="8"/>
    </row>
    <row r="146" spans="1:14" s="5" customFormat="1" ht="24" thickBot="1" x14ac:dyDescent="0.3">
      <c r="A146" s="76"/>
      <c r="B146" s="31" t="s">
        <v>235</v>
      </c>
      <c r="C146" s="212"/>
      <c r="D146" s="149"/>
      <c r="E146" s="212"/>
      <c r="F146" s="149"/>
      <c r="G146" s="212"/>
      <c r="H146" s="149"/>
      <c r="I146" s="152"/>
      <c r="J146" s="167"/>
      <c r="K146" s="8"/>
      <c r="L146" s="8"/>
      <c r="M146" s="8"/>
      <c r="N146" s="8"/>
    </row>
    <row r="147" spans="1:14" s="5" customFormat="1" ht="72.75" thickBot="1" x14ac:dyDescent="0.3">
      <c r="A147" s="85">
        <v>100</v>
      </c>
      <c r="B147" s="17" t="s">
        <v>151</v>
      </c>
      <c r="C147" s="195"/>
      <c r="D147" s="139"/>
      <c r="E147" s="195"/>
      <c r="F147" s="139"/>
      <c r="G147" s="195"/>
      <c r="H147" s="139"/>
      <c r="I147" s="142"/>
      <c r="J147" s="228"/>
      <c r="K147" s="8"/>
      <c r="L147" s="8"/>
      <c r="M147" s="8"/>
      <c r="N147" s="8"/>
    </row>
    <row r="148" spans="1:14" s="5" customFormat="1" ht="101.25" thickBot="1" x14ac:dyDescent="0.3">
      <c r="A148" s="83">
        <v>101</v>
      </c>
      <c r="B148" s="16" t="s">
        <v>159</v>
      </c>
      <c r="C148" s="203"/>
      <c r="D148" s="143"/>
      <c r="E148" s="203"/>
      <c r="F148" s="143"/>
      <c r="G148" s="218"/>
      <c r="H148" s="144"/>
      <c r="I148" s="140">
        <f>CONCATENATE(IF(OR(D148=3,F148=3),7.5,),IF(AND(D148=2,F148=2),5,),IF(AND(D148=1,F148=1),2.5,),IF(AND(D148=0,F148=0),0,),IF(AND(D148=2,F148=1),5,),IF(AND(D148=2,F148=0),5,),IF(AND(D148=1,F148=2),5,),IF(AND(D148=1,F148=0),2.5,),IF(AND(D148=0,F148=2),5,),IF(AND(D148=0,F148=1),2.5,))+0</f>
        <v>0</v>
      </c>
      <c r="J148" s="236"/>
      <c r="K148" s="8"/>
      <c r="L148" s="8"/>
      <c r="M148" s="8"/>
      <c r="N148" s="8"/>
    </row>
    <row r="149" spans="1:14" s="5" customFormat="1" ht="58.5" thickBot="1" x14ac:dyDescent="0.3">
      <c r="A149" s="86">
        <v>102</v>
      </c>
      <c r="B149" s="19" t="s">
        <v>161</v>
      </c>
      <c r="C149" s="198"/>
      <c r="D149" s="143"/>
      <c r="E149" s="198"/>
      <c r="F149" s="143"/>
      <c r="G149" s="217"/>
      <c r="H149" s="144"/>
      <c r="I149" s="140">
        <f>CONCATENATE(IF(OR(D149=3,F149=3),7.5,),IF(AND(D149=2,F149=2),5,),IF(AND(D149=1,F149=1),2.5,),IF(AND(D149=0,F149=0),0,),IF(AND(D149=2,F149=1),5,),IF(AND(D149=2,F149=0),5,),IF(AND(D149=1,F149=2),5,),IF(AND(D149=1,F149=0),2.5,),IF(AND(D149=0,F149=2),5,),IF(AND(D149=0,F149=1),2.5,))+0</f>
        <v>0</v>
      </c>
      <c r="J149" s="237"/>
      <c r="K149" s="8"/>
      <c r="L149" s="8"/>
      <c r="M149" s="8"/>
      <c r="N149" s="8"/>
    </row>
    <row r="150" spans="1:14" s="5" customFormat="1" ht="23.25" x14ac:dyDescent="0.25">
      <c r="A150" s="75" t="s">
        <v>210</v>
      </c>
      <c r="B150" s="77" t="s">
        <v>238</v>
      </c>
      <c r="C150" s="210"/>
      <c r="D150" s="146"/>
      <c r="E150" s="210"/>
      <c r="F150" s="146"/>
      <c r="G150" s="210"/>
      <c r="H150" s="147"/>
      <c r="I150" s="148"/>
      <c r="J150" s="165"/>
      <c r="K150" s="8"/>
      <c r="L150" s="8"/>
      <c r="M150" s="8"/>
      <c r="N150" s="8"/>
    </row>
    <row r="151" spans="1:14" s="5" customFormat="1" ht="27" thickBot="1" x14ac:dyDescent="0.3">
      <c r="A151" s="79"/>
      <c r="B151" s="78" t="s">
        <v>237</v>
      </c>
      <c r="C151" s="212"/>
      <c r="D151" s="149"/>
      <c r="E151" s="212"/>
      <c r="F151" s="149"/>
      <c r="G151" s="212"/>
      <c r="H151" s="149"/>
      <c r="I151" s="148"/>
      <c r="J151" s="167"/>
      <c r="K151" s="8"/>
      <c r="L151" s="8"/>
      <c r="M151" s="8"/>
      <c r="N151" s="8"/>
    </row>
    <row r="152" spans="1:14" s="5" customFormat="1" ht="43.5" x14ac:dyDescent="0.25">
      <c r="A152" s="11">
        <v>103</v>
      </c>
      <c r="B152" s="17" t="s">
        <v>146</v>
      </c>
      <c r="C152" s="195"/>
      <c r="D152" s="139"/>
      <c r="E152" s="195"/>
      <c r="F152" s="139"/>
      <c r="G152" s="195"/>
      <c r="H152" s="139"/>
      <c r="I152" s="140"/>
      <c r="J152" s="228"/>
      <c r="K152" s="8"/>
      <c r="L152" s="8"/>
      <c r="M152" s="8"/>
      <c r="N152" s="8"/>
    </row>
    <row r="153" spans="1:14" s="5" customFormat="1" ht="57.75" x14ac:dyDescent="0.25">
      <c r="A153" s="9">
        <v>104</v>
      </c>
      <c r="B153" s="17" t="s">
        <v>152</v>
      </c>
      <c r="C153" s="195"/>
      <c r="D153" s="139"/>
      <c r="E153" s="195"/>
      <c r="F153" s="139"/>
      <c r="G153" s="195"/>
      <c r="H153" s="139"/>
      <c r="I153" s="141"/>
      <c r="J153" s="228"/>
      <c r="K153" s="8"/>
      <c r="L153" s="8"/>
      <c r="M153" s="8"/>
      <c r="N153" s="8"/>
    </row>
    <row r="154" spans="1:14" s="5" customFormat="1" ht="43.5" x14ac:dyDescent="0.25">
      <c r="A154" s="9">
        <v>105</v>
      </c>
      <c r="B154" s="17" t="s">
        <v>153</v>
      </c>
      <c r="C154" s="195"/>
      <c r="D154" s="139"/>
      <c r="E154" s="195"/>
      <c r="F154" s="139"/>
      <c r="G154" s="195"/>
      <c r="H154" s="139"/>
      <c r="I154" s="141"/>
      <c r="J154" s="228"/>
      <c r="K154" s="8"/>
      <c r="L154" s="8"/>
      <c r="M154" s="8"/>
      <c r="N154" s="8"/>
    </row>
    <row r="155" spans="1:14" s="5" customFormat="1" ht="86.25" x14ac:dyDescent="0.25">
      <c r="A155" s="9">
        <v>106</v>
      </c>
      <c r="B155" s="17" t="s">
        <v>154</v>
      </c>
      <c r="C155" s="195"/>
      <c r="D155" s="139"/>
      <c r="E155" s="195"/>
      <c r="F155" s="139"/>
      <c r="G155" s="195"/>
      <c r="H155" s="139"/>
      <c r="I155" s="256"/>
      <c r="J155" s="228"/>
      <c r="K155" s="8"/>
      <c r="L155" s="8"/>
      <c r="M155" s="8"/>
      <c r="N155" s="8"/>
    </row>
    <row r="156" spans="1:14" s="5" customFormat="1" ht="115.5" thickBot="1" x14ac:dyDescent="0.3">
      <c r="A156" s="9">
        <v>107</v>
      </c>
      <c r="B156" s="16" t="s">
        <v>158</v>
      </c>
      <c r="C156" s="203"/>
      <c r="D156" s="143"/>
      <c r="E156" s="203"/>
      <c r="F156" s="143"/>
      <c r="G156" s="218"/>
      <c r="H156" s="144"/>
      <c r="I156" s="258">
        <f>CONCATENATE(IF(OR(D156=3,F156=3),7,),IF(AND(D156=2,F156=2),4.67,),IF(AND(D156=1,F156=1),2.33,),IF(AND(D156=0,F156=0),0,),IF(AND(D156=2,F156=1),4.67,),IF(AND(D156=2,F156=0),4.67,),IF(AND(D156=1,F156=2),4.67,),IF(AND(D156=1,F156=0),2.33,),IF(AND(D156=0,F156=2),4.67,),IF(AND(D156=0,F156=1),2.33,))+0</f>
        <v>0</v>
      </c>
      <c r="J156" s="236"/>
      <c r="K156" s="8"/>
      <c r="L156" s="8"/>
      <c r="M156" s="8"/>
      <c r="N156" s="8"/>
    </row>
    <row r="157" spans="1:14" s="5" customFormat="1" ht="30" thickBot="1" x14ac:dyDescent="0.3">
      <c r="A157" s="13">
        <v>108</v>
      </c>
      <c r="B157" s="71" t="s">
        <v>162</v>
      </c>
      <c r="C157" s="208"/>
      <c r="D157" s="143"/>
      <c r="E157" s="208"/>
      <c r="F157" s="143"/>
      <c r="G157" s="221"/>
      <c r="H157" s="144"/>
      <c r="I157" s="145">
        <f>CONCATENATE(IF(OR(D157=3,F157=3),7,),IF(AND(D157=2,F157=2),4.67,),IF(AND(D157=1,F157=1),2.33,),IF(AND(D157=0,F157=0),0,),IF(AND(D157=2,F157=1),4.67,),IF(AND(D157=2,F157=0),4.67,),IF(AND(D157=1,F157=2),4.67,),IF(AND(D157=1,F157=0),2.33,),IF(AND(D157=0,F157=2),4.67,),IF(AND(D157=0,F157=1),2.33,))+0</f>
        <v>0</v>
      </c>
      <c r="J157" s="229"/>
      <c r="K157" s="8"/>
      <c r="L157" s="8"/>
      <c r="M157" s="8"/>
      <c r="N157" s="8"/>
    </row>
    <row r="158" spans="1:14" s="5" customFormat="1" ht="44.25" thickBot="1" x14ac:dyDescent="0.3">
      <c r="A158" s="9">
        <v>109</v>
      </c>
      <c r="B158" s="81" t="s">
        <v>203</v>
      </c>
      <c r="C158" s="207"/>
      <c r="D158" s="160"/>
      <c r="E158" s="218"/>
      <c r="F158" s="164"/>
      <c r="G158" s="218"/>
      <c r="H158" s="144"/>
      <c r="I158" s="145">
        <f>CONCATENATE(IF(D158=1,0.5,),IF(D158=0,0,))+0</f>
        <v>0</v>
      </c>
      <c r="J158" s="236"/>
      <c r="K158" s="8"/>
      <c r="L158" s="8"/>
      <c r="M158" s="8"/>
      <c r="N158" s="8"/>
    </row>
    <row r="159" spans="1:14" s="5" customFormat="1" ht="45" thickBot="1" x14ac:dyDescent="0.3">
      <c r="A159" s="9">
        <v>110</v>
      </c>
      <c r="B159" s="80" t="s">
        <v>206</v>
      </c>
      <c r="C159" s="204"/>
      <c r="D159" s="160"/>
      <c r="E159" s="217"/>
      <c r="F159" s="161"/>
      <c r="G159" s="217"/>
      <c r="H159" s="144"/>
      <c r="I159" s="145">
        <f>CONCATENATE(IF(D159=1,0.5,),IF(D159=0,0,))+0</f>
        <v>0</v>
      </c>
      <c r="J159" s="237"/>
      <c r="K159" s="8"/>
      <c r="L159" s="8"/>
      <c r="M159" s="8"/>
      <c r="N159" s="8"/>
    </row>
    <row r="160" spans="1:14" s="5" customFormat="1" ht="27" thickBot="1" x14ac:dyDescent="0.3">
      <c r="A160" s="70"/>
      <c r="B160" s="29" t="s">
        <v>176</v>
      </c>
      <c r="C160" s="224"/>
      <c r="D160" s="156"/>
      <c r="E160" s="224"/>
      <c r="F160" s="156"/>
      <c r="G160" s="224"/>
      <c r="H160" s="162"/>
      <c r="I160" s="163"/>
      <c r="J160" s="235"/>
      <c r="K160" s="8"/>
      <c r="L160" s="8"/>
      <c r="M160" s="8"/>
      <c r="N160" s="8"/>
    </row>
    <row r="161" spans="1:14" s="5" customFormat="1" ht="23.25" x14ac:dyDescent="0.25">
      <c r="A161" s="75" t="s">
        <v>210</v>
      </c>
      <c r="B161" s="77" t="s">
        <v>239</v>
      </c>
      <c r="C161" s="210"/>
      <c r="D161" s="146"/>
      <c r="E161" s="210"/>
      <c r="F161" s="146"/>
      <c r="G161" s="210"/>
      <c r="H161" s="146"/>
      <c r="I161" s="158"/>
      <c r="J161" s="165"/>
      <c r="K161" s="8"/>
      <c r="L161" s="8"/>
      <c r="M161" s="8"/>
      <c r="N161" s="8"/>
    </row>
    <row r="162" spans="1:14" s="5" customFormat="1" ht="26.25" x14ac:dyDescent="0.25">
      <c r="A162" s="82"/>
      <c r="B162" s="73" t="s">
        <v>241</v>
      </c>
      <c r="C162" s="211"/>
      <c r="D162" s="147"/>
      <c r="E162" s="211"/>
      <c r="F162" s="147"/>
      <c r="G162" s="211"/>
      <c r="H162" s="147"/>
      <c r="I162" s="148"/>
      <c r="J162" s="166"/>
      <c r="K162" s="8"/>
      <c r="L162" s="8"/>
      <c r="M162" s="8"/>
      <c r="N162" s="8"/>
    </row>
    <row r="163" spans="1:14" s="5" customFormat="1" ht="27" thickBot="1" x14ac:dyDescent="0.3">
      <c r="A163" s="79"/>
      <c r="B163" s="31" t="s">
        <v>240</v>
      </c>
      <c r="C163" s="212"/>
      <c r="D163" s="149"/>
      <c r="E163" s="212"/>
      <c r="F163" s="149"/>
      <c r="G163" s="212"/>
      <c r="H163" s="149"/>
      <c r="I163" s="152"/>
      <c r="J163" s="167"/>
      <c r="K163" s="8"/>
      <c r="L163" s="8"/>
      <c r="M163" s="8"/>
      <c r="N163" s="8"/>
    </row>
    <row r="164" spans="1:14" s="5" customFormat="1" ht="87" thickBot="1" x14ac:dyDescent="0.3">
      <c r="A164" s="102">
        <v>111</v>
      </c>
      <c r="B164" s="103" t="s">
        <v>256</v>
      </c>
      <c r="C164" s="213"/>
      <c r="D164" s="168"/>
      <c r="E164" s="219"/>
      <c r="F164" s="169"/>
      <c r="G164" s="219"/>
      <c r="H164" s="169"/>
      <c r="I164" s="170">
        <f>CONCATENATE(IF(D164=1,7.5,),IF(D164=0,0,))+0</f>
        <v>0</v>
      </c>
      <c r="J164" s="171"/>
      <c r="K164" s="8"/>
      <c r="L164" s="8"/>
      <c r="M164" s="8"/>
      <c r="N164" s="8"/>
    </row>
    <row r="165" spans="1:14" s="5" customFormat="1" ht="23.25" x14ac:dyDescent="0.25">
      <c r="A165" s="101" t="s">
        <v>210</v>
      </c>
      <c r="B165" s="98" t="s">
        <v>243</v>
      </c>
      <c r="C165" s="211"/>
      <c r="D165" s="147"/>
      <c r="E165" s="211"/>
      <c r="F165" s="147"/>
      <c r="G165" s="211"/>
      <c r="H165" s="147"/>
      <c r="I165" s="148"/>
      <c r="J165" s="166"/>
      <c r="K165" s="8"/>
      <c r="L165" s="8"/>
      <c r="M165" s="8"/>
      <c r="N165" s="8"/>
    </row>
    <row r="166" spans="1:14" s="5" customFormat="1" ht="24" thickBot="1" x14ac:dyDescent="0.3">
      <c r="A166" s="76"/>
      <c r="B166" s="31" t="s">
        <v>242</v>
      </c>
      <c r="C166" s="212"/>
      <c r="D166" s="149"/>
      <c r="E166" s="212"/>
      <c r="F166" s="149"/>
      <c r="G166" s="212"/>
      <c r="H166" s="149"/>
      <c r="I166" s="152"/>
      <c r="J166" s="167"/>
      <c r="K166" s="8"/>
      <c r="L166" s="8"/>
      <c r="M166" s="8"/>
      <c r="N166" s="8"/>
    </row>
    <row r="167" spans="1:14" s="5" customFormat="1" ht="44.25" thickBot="1" x14ac:dyDescent="0.3">
      <c r="A167" s="104">
        <v>112</v>
      </c>
      <c r="B167" s="105" t="s">
        <v>255</v>
      </c>
      <c r="C167" s="225"/>
      <c r="D167" s="172"/>
      <c r="E167" s="227"/>
      <c r="F167" s="173"/>
      <c r="G167" s="227"/>
      <c r="H167" s="173"/>
      <c r="I167" s="174">
        <f>CONCATENATE(IF(D167=1,7.5,),IF(D167=0,0,))+0</f>
        <v>0</v>
      </c>
      <c r="J167" s="238"/>
      <c r="K167" s="8"/>
      <c r="L167" s="8"/>
      <c r="M167" s="8"/>
      <c r="N167" s="8"/>
    </row>
    <row r="168" spans="1:14" s="5" customFormat="1" ht="27" thickBot="1" x14ac:dyDescent="0.3">
      <c r="A168" s="32"/>
      <c r="B168" s="99" t="s">
        <v>39</v>
      </c>
      <c r="C168" s="226"/>
      <c r="D168" s="162"/>
      <c r="E168" s="226"/>
      <c r="F168" s="162"/>
      <c r="G168" s="226"/>
      <c r="H168" s="162"/>
      <c r="I168" s="163"/>
      <c r="J168" s="239"/>
      <c r="K168" s="8"/>
      <c r="L168" s="8"/>
      <c r="M168" s="8"/>
      <c r="N168" s="8"/>
    </row>
    <row r="169" spans="1:14" s="5" customFormat="1" ht="24" thickBot="1" x14ac:dyDescent="0.3">
      <c r="A169" s="72" t="s">
        <v>210</v>
      </c>
      <c r="B169" s="22" t="s">
        <v>165</v>
      </c>
      <c r="C169" s="223"/>
      <c r="D169" s="153"/>
      <c r="E169" s="223"/>
      <c r="F169" s="153"/>
      <c r="G169" s="223"/>
      <c r="H169" s="153"/>
      <c r="I169" s="158"/>
      <c r="J169" s="234"/>
      <c r="K169" s="8"/>
      <c r="L169" s="8"/>
      <c r="M169" s="8"/>
      <c r="N169" s="8"/>
    </row>
    <row r="170" spans="1:14" s="5" customFormat="1" ht="86.25" x14ac:dyDescent="0.25">
      <c r="A170" s="9">
        <v>113</v>
      </c>
      <c r="B170" s="17" t="s">
        <v>166</v>
      </c>
      <c r="C170" s="195"/>
      <c r="D170" s="139"/>
      <c r="E170" s="195"/>
      <c r="F170" s="139"/>
      <c r="G170" s="195"/>
      <c r="H170" s="139"/>
      <c r="I170" s="140"/>
      <c r="J170" s="228"/>
      <c r="K170" s="8"/>
      <c r="L170" s="8"/>
      <c r="M170" s="8"/>
      <c r="N170" s="8"/>
    </row>
    <row r="171" spans="1:14" s="5" customFormat="1" ht="72.75" thickBot="1" x14ac:dyDescent="0.3">
      <c r="A171" s="9">
        <v>114</v>
      </c>
      <c r="B171" s="17" t="s">
        <v>167</v>
      </c>
      <c r="C171" s="195"/>
      <c r="D171" s="139"/>
      <c r="E171" s="195"/>
      <c r="F171" s="139"/>
      <c r="G171" s="195"/>
      <c r="H171" s="139"/>
      <c r="I171" s="142"/>
      <c r="J171" s="228"/>
      <c r="K171" s="8"/>
      <c r="L171" s="8"/>
      <c r="M171" s="8"/>
      <c r="N171" s="8"/>
    </row>
    <row r="172" spans="1:14" s="5" customFormat="1" ht="87.75" thickBot="1" x14ac:dyDescent="0.3">
      <c r="A172" s="9">
        <v>115</v>
      </c>
      <c r="B172" s="28" t="s">
        <v>171</v>
      </c>
      <c r="C172" s="203"/>
      <c r="D172" s="143"/>
      <c r="E172" s="203"/>
      <c r="F172" s="143"/>
      <c r="G172" s="218"/>
      <c r="H172" s="144"/>
      <c r="I172" s="145">
        <f>CONCATENATE(IF(OR(D172=3,F172=3),14,),IF(AND(D172=2,F172=2),9.34,),IF(AND(D172=1,F172=1),4.67,),IF(AND(D172=0,F172=0),0,),IF(AND(D172=2,F172=1),9.34,),IF(AND(D172=2,F172=0),9.34,),IF(AND(D172=1,F172=2),9.34,),IF(AND(D172=1,F172=0),4.67,),IF(AND(D172=0,F172=2),9.34,),IF(AND(D172=0,F172=1),4.67,))+0</f>
        <v>0</v>
      </c>
      <c r="J172" s="236"/>
      <c r="K172" s="8"/>
      <c r="L172" s="8"/>
      <c r="M172" s="8"/>
      <c r="N172" s="8"/>
    </row>
    <row r="173" spans="1:14" s="5" customFormat="1" ht="72.75" x14ac:dyDescent="0.25">
      <c r="A173" s="9">
        <v>116</v>
      </c>
      <c r="B173" s="266" t="s">
        <v>208</v>
      </c>
      <c r="C173" s="207"/>
      <c r="D173" s="267"/>
      <c r="E173" s="218"/>
      <c r="F173" s="164"/>
      <c r="G173" s="218"/>
      <c r="H173" s="144"/>
      <c r="I173" s="249">
        <f>IF(D173=1,1,0)+0</f>
        <v>0</v>
      </c>
      <c r="J173" s="236"/>
      <c r="K173" s="8"/>
      <c r="L173" s="8"/>
      <c r="M173" s="8"/>
      <c r="N173" s="8"/>
    </row>
    <row r="174" spans="1:14" s="5" customFormat="1" ht="24" thickBot="1" x14ac:dyDescent="0.3">
      <c r="A174" s="250" t="s">
        <v>210</v>
      </c>
      <c r="B174" s="251" t="s">
        <v>177</v>
      </c>
      <c r="C174" s="252"/>
      <c r="D174" s="154"/>
      <c r="E174" s="252"/>
      <c r="F174" s="154"/>
      <c r="G174" s="252"/>
      <c r="H174" s="154"/>
      <c r="I174" s="253"/>
      <c r="J174" s="254"/>
      <c r="K174" s="8"/>
      <c r="L174" s="8"/>
      <c r="M174" s="8"/>
      <c r="N174" s="8"/>
    </row>
    <row r="175" spans="1:14" s="5" customFormat="1" ht="58.5" thickBot="1" x14ac:dyDescent="0.3">
      <c r="A175" s="9">
        <v>117</v>
      </c>
      <c r="B175" s="17" t="s">
        <v>168</v>
      </c>
      <c r="C175" s="195"/>
      <c r="D175" s="139"/>
      <c r="E175" s="195"/>
      <c r="F175" s="139"/>
      <c r="G175" s="195"/>
      <c r="H175" s="139"/>
      <c r="I175" s="142"/>
      <c r="J175" s="228"/>
      <c r="K175" s="8"/>
      <c r="L175" s="8"/>
      <c r="M175" s="8"/>
      <c r="N175" s="8"/>
    </row>
    <row r="176" spans="1:14" s="5" customFormat="1" ht="115.5" thickBot="1" x14ac:dyDescent="0.3">
      <c r="A176" s="10">
        <v>118</v>
      </c>
      <c r="B176" s="20" t="s">
        <v>173</v>
      </c>
      <c r="C176" s="206"/>
      <c r="D176" s="143"/>
      <c r="E176" s="206"/>
      <c r="F176" s="143"/>
      <c r="G176" s="217"/>
      <c r="H176" s="144"/>
      <c r="I176" s="145">
        <f>CONCATENATE(IF(OR(D176=3,F176=3),15,),IF(AND(D176=2,F176=2),10,),IF(AND(D176=1,F176=1),5,),IF(AND(D176=0,F176=0),0,),IF(AND(D176=2,F176=1),10,),IF(AND(D176=2,F176=0),10,),IF(AND(D176=1,F176=2),10,),IF(AND(D176=1,F176=0),5,),IF(AND(D176=0,F176=2),10,),IF(AND(D176=0,F176=1),5,))+0</f>
        <v>0</v>
      </c>
      <c r="J176" s="237"/>
      <c r="K176" s="8"/>
      <c r="L176" s="8"/>
      <c r="M176" s="8"/>
      <c r="N176" s="8"/>
    </row>
    <row r="177" spans="1:14" s="5" customFormat="1" ht="23.25" x14ac:dyDescent="0.25">
      <c r="A177" s="75" t="s">
        <v>210</v>
      </c>
      <c r="B177" s="77" t="s">
        <v>245</v>
      </c>
      <c r="C177" s="210"/>
      <c r="D177" s="146"/>
      <c r="E177" s="210"/>
      <c r="F177" s="146"/>
      <c r="G177" s="210"/>
      <c r="H177" s="147"/>
      <c r="I177" s="148"/>
      <c r="J177" s="165"/>
      <c r="K177" s="8"/>
      <c r="L177" s="8"/>
      <c r="M177" s="8"/>
      <c r="N177" s="8"/>
    </row>
    <row r="178" spans="1:14" s="5" customFormat="1" ht="27" thickBot="1" x14ac:dyDescent="0.3">
      <c r="A178" s="79"/>
      <c r="B178" s="78" t="s">
        <v>244</v>
      </c>
      <c r="C178" s="212"/>
      <c r="D178" s="149"/>
      <c r="E178" s="212"/>
      <c r="F178" s="149"/>
      <c r="G178" s="212"/>
      <c r="H178" s="149"/>
      <c r="I178" s="152"/>
      <c r="J178" s="167"/>
      <c r="K178" s="8"/>
      <c r="L178" s="8"/>
      <c r="M178" s="8"/>
      <c r="N178" s="8"/>
    </row>
    <row r="179" spans="1:14" s="5" customFormat="1" ht="58.5" thickBot="1" x14ac:dyDescent="0.3">
      <c r="A179" s="13">
        <v>119</v>
      </c>
      <c r="B179" s="17" t="s">
        <v>169</v>
      </c>
      <c r="C179" s="195"/>
      <c r="D179" s="139"/>
      <c r="E179" s="195"/>
      <c r="F179" s="139"/>
      <c r="G179" s="195"/>
      <c r="H179" s="139"/>
      <c r="I179" s="142"/>
      <c r="J179" s="228"/>
      <c r="K179" s="8"/>
      <c r="L179" s="8"/>
      <c r="M179" s="8"/>
      <c r="N179" s="8"/>
    </row>
    <row r="180" spans="1:14" s="5" customFormat="1" ht="115.5" thickBot="1" x14ac:dyDescent="0.3">
      <c r="A180" s="10">
        <v>120</v>
      </c>
      <c r="B180" s="20" t="s">
        <v>174</v>
      </c>
      <c r="C180" s="206"/>
      <c r="D180" s="143"/>
      <c r="E180" s="206"/>
      <c r="F180" s="143"/>
      <c r="G180" s="217"/>
      <c r="H180" s="144"/>
      <c r="I180" s="145">
        <f>CONCATENATE(IF(OR(D180=3,F180=3),14,),IF(AND(D180=2,F180=2),9.34,),IF(AND(D180=1,F180=1),4.67,),IF(AND(D180=0,F180=0),0,),IF(AND(D180=2,F180=1),9.34,),IF(AND(D180=2,F180=0),9.34,),IF(AND(D180=1,F180=2),9.34,),IF(AND(D180=1,F180=0),4.67,),IF(AND(D180=0,F180=2),9.34,),IF(AND(D180=0,F180=1),4.67,))+0</f>
        <v>0</v>
      </c>
      <c r="J180" s="237"/>
      <c r="K180" s="8"/>
      <c r="L180" s="8"/>
      <c r="M180" s="8"/>
      <c r="N180" s="8"/>
    </row>
    <row r="181" spans="1:14" s="5" customFormat="1" ht="73.5" thickBot="1" x14ac:dyDescent="0.3">
      <c r="A181" s="87">
        <v>121</v>
      </c>
      <c r="B181" s="80" t="s">
        <v>209</v>
      </c>
      <c r="C181" s="204"/>
      <c r="D181" s="160"/>
      <c r="E181" s="217"/>
      <c r="F181" s="161"/>
      <c r="G181" s="217"/>
      <c r="H181" s="144"/>
      <c r="I181" s="145">
        <f>IF(D181=1,1,0)+0</f>
        <v>0</v>
      </c>
      <c r="J181" s="237"/>
      <c r="K181" s="8"/>
      <c r="L181" s="8"/>
      <c r="M181" s="8"/>
      <c r="N181" s="8"/>
    </row>
    <row r="182" spans="1:14" s="5" customFormat="1" ht="23.25" x14ac:dyDescent="0.25">
      <c r="A182" s="75" t="s">
        <v>210</v>
      </c>
      <c r="B182" s="77" t="s">
        <v>247</v>
      </c>
      <c r="C182" s="210"/>
      <c r="D182" s="146"/>
      <c r="E182" s="210"/>
      <c r="F182" s="146"/>
      <c r="G182" s="210"/>
      <c r="H182" s="147"/>
      <c r="I182" s="148"/>
      <c r="J182" s="165"/>
      <c r="K182" s="8"/>
      <c r="L182" s="8"/>
      <c r="M182" s="8"/>
      <c r="N182" s="8"/>
    </row>
    <row r="183" spans="1:14" s="5" customFormat="1" ht="27" thickBot="1" x14ac:dyDescent="0.3">
      <c r="A183" s="79"/>
      <c r="B183" s="78" t="s">
        <v>246</v>
      </c>
      <c r="C183" s="212"/>
      <c r="D183" s="149"/>
      <c r="E183" s="212"/>
      <c r="F183" s="149"/>
      <c r="G183" s="212"/>
      <c r="H183" s="149"/>
      <c r="I183" s="152"/>
      <c r="J183" s="167"/>
      <c r="K183" s="8"/>
      <c r="L183" s="8"/>
      <c r="M183" s="8"/>
      <c r="N183" s="8"/>
    </row>
    <row r="184" spans="1:14" s="5" customFormat="1" ht="101.25" thickBot="1" x14ac:dyDescent="0.3">
      <c r="A184" s="11">
        <v>122</v>
      </c>
      <c r="B184" s="17" t="s">
        <v>170</v>
      </c>
      <c r="C184" s="195"/>
      <c r="D184" s="139"/>
      <c r="E184" s="195"/>
      <c r="F184" s="139"/>
      <c r="G184" s="195"/>
      <c r="H184" s="139"/>
      <c r="I184" s="142"/>
      <c r="J184" s="228"/>
      <c r="K184" s="8"/>
      <c r="L184" s="8"/>
      <c r="M184" s="8"/>
      <c r="N184" s="8"/>
    </row>
    <row r="185" spans="1:14" s="5" customFormat="1" ht="144" thickBot="1" x14ac:dyDescent="0.3">
      <c r="A185" s="9">
        <v>123</v>
      </c>
      <c r="B185" s="16" t="s">
        <v>172</v>
      </c>
      <c r="C185" s="203"/>
      <c r="D185" s="143"/>
      <c r="E185" s="203"/>
      <c r="F185" s="143"/>
      <c r="G185" s="218"/>
      <c r="H185" s="144"/>
      <c r="I185" s="140">
        <f>CONCATENATE(IF(OR(D185=3,F185=3),7.5,),IF(AND(D185=2,F185=2),5,),IF(AND(D185=1,F185=1),2.5,),IF(AND(D185=0,F185=0),0,),IF(AND(D185=2,F185=1),5,),IF(AND(D185=2,F185=0),5,),IF(AND(D185=1,F185=2),5,),IF(AND(D185=1,F185=0),2.5,),IF(AND(D185=0,F185=2),5,),IF(AND(D185=0,F185=1),2.5,))+0</f>
        <v>0</v>
      </c>
      <c r="J185" s="236"/>
      <c r="K185" s="8"/>
      <c r="L185" s="8"/>
      <c r="M185" s="8"/>
      <c r="N185" s="8"/>
    </row>
    <row r="186" spans="1:14" s="5" customFormat="1" ht="58.5" thickBot="1" x14ac:dyDescent="0.3">
      <c r="A186" s="88">
        <v>124</v>
      </c>
      <c r="B186" s="89" t="s">
        <v>175</v>
      </c>
      <c r="C186" s="209"/>
      <c r="D186" s="175"/>
      <c r="E186" s="209"/>
      <c r="F186" s="175"/>
      <c r="G186" s="222"/>
      <c r="H186" s="144"/>
      <c r="I186" s="145">
        <f>CONCATENATE(IF(OR(D186=3,F186=3),7.5,),IF(AND(D186=2,F186=2),5,),IF(AND(D186=1,F186=1),2.5,),IF(AND(D186=0,F186=0),0,),IF(AND(D186=2,F186=1),5,),IF(AND(D186=2,F186=0),5,),IF(AND(D186=1,F186=2),5,),IF(AND(D186=1,F186=0),2.5,),IF(AND(D186=0,F186=2),5,),IF(AND(D186=0,F186=1),2.5,))+0</f>
        <v>0</v>
      </c>
      <c r="J186" s="240"/>
      <c r="K186" s="8"/>
      <c r="L186" s="8"/>
      <c r="M186" s="8"/>
      <c r="N186" s="8"/>
    </row>
    <row r="187" spans="1:14" ht="20.100000000000001" customHeight="1" x14ac:dyDescent="0.25">
      <c r="A187" s="176"/>
      <c r="B187" s="177"/>
      <c r="C187" s="178"/>
      <c r="D187" s="178"/>
      <c r="E187" s="178"/>
      <c r="F187" s="178"/>
      <c r="G187" s="178"/>
      <c r="H187" s="178"/>
      <c r="I187" s="191">
        <f>SUM(I9:I186)</f>
        <v>0</v>
      </c>
      <c r="J187" s="100" t="s">
        <v>254</v>
      </c>
    </row>
    <row r="188" spans="1:14" ht="20.100000000000001" customHeight="1" thickBot="1" x14ac:dyDescent="0.3">
      <c r="A188" s="176"/>
      <c r="B188" s="177"/>
      <c r="C188" s="178"/>
      <c r="D188" s="178"/>
      <c r="E188" s="178"/>
      <c r="F188" s="178"/>
      <c r="G188" s="178"/>
      <c r="H188" s="178"/>
      <c r="I188" s="179">
        <f>I187/855</f>
        <v>0</v>
      </c>
      <c r="J188" s="180"/>
    </row>
    <row r="189" spans="1:14" ht="33.75" customHeight="1" thickBot="1" x14ac:dyDescent="0.3">
      <c r="A189" s="23"/>
      <c r="B189" s="288" t="s">
        <v>40</v>
      </c>
      <c r="C189" s="288"/>
      <c r="D189" s="288"/>
      <c r="E189" s="288"/>
      <c r="F189" s="288"/>
      <c r="G189" s="288"/>
      <c r="H189" s="288"/>
      <c r="I189" s="288"/>
      <c r="J189" s="289"/>
    </row>
  </sheetData>
  <sheetProtection selectLockedCells="1"/>
  <mergeCells count="7">
    <mergeCell ref="B189:J189"/>
    <mergeCell ref="B1:J1"/>
    <mergeCell ref="B2:J2"/>
    <mergeCell ref="B3:J3"/>
    <mergeCell ref="B5:J5"/>
    <mergeCell ref="B6:J6"/>
    <mergeCell ref="B4:J4"/>
  </mergeCells>
  <dataValidations count="1">
    <dataValidation type="list" allowBlank="1" showInputMessage="1" showErrorMessage="1" sqref="F181 H18:I19 F173 H142:I144 I170 H185:I186 H176:I176 H40:I41 H130:I131 I152:I154 H156:I159 H134:I137 I140 F136:F137 F114 H106:I107 H88:I89 I117:I118 H180:I181 I103:I104 H74:I75 I93:I96 H61:I64 I86 F81:F82 I78 H50:I51 I71:I72 H125:I126 I66 F62:F63 H45:I46 H148:I149 I48 H54:I56 H12:I13 I38 H98:I100 I33 I26 I9:I10 F56 F143 F100 H23:I24 H35:I36 H172:I173 H112:I114 H80:I83 F158:F159 H68:I69 H120:I121 H28:I29">
      <formula1>check</formula1>
    </dataValidation>
  </dataValidations>
  <printOptions horizontalCentered="1" verticalCentered="1"/>
  <pageMargins left="0.2" right="0.2" top="0.25" bottom="0.25" header="0.3" footer="0.3"/>
  <pageSetup scale="62" fitToHeight="0" orientation="landscape" r:id="rId1"/>
  <rowBreaks count="8" manualBreakCount="8">
    <brk id="6" max="16383" man="1"/>
    <brk id="24" max="9" man="1"/>
    <brk id="39" max="9" man="1"/>
    <brk id="51" max="16383" man="1"/>
    <brk id="67" max="16383" man="1"/>
    <brk id="80" max="16383" man="1"/>
    <brk id="126" max="16383" man="1"/>
    <brk id="17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I171 I175 I179 I184 I155 I147 I141 I133 I129 I124 I119 I111 I105 I97 I87 I79 I73 I67 I60 I53 I49 I44 I39 I34 I27 I17 I11 I22</xm:sqref>
        </x14:dataValidation>
        <x14:dataValidation type="list" allowBlank="1" showInputMessage="1" showErrorMessage="1">
          <x14:formula1>
            <xm:f>Sheet1!$F$1:$F$2</xm:f>
          </x14:formula1>
          <xm:sqref>D9:D11 F9:F11 H9:H11 H16:H17 F16:F17 D16:D17 D22 F22 H22 H26:H27 F26:F27 D26:D27 D33:D34 F33:F34 H33:H34 H38:H39 F38:F39 D38:D39 H44 F44 D44 D48:D49 F48:F49 H48:H49 H53 F53 D53 H60 F60 D60 D66:D67 F66:F67 H66:H67 H71:H73 F71:F73 D71:D73 H78:H79 F78:F79 D78:D79 D86:D87 F86:F87 H86:H87 D93:D97 F93:F97 H93:H97 D103:D105 F103:F105 H103:H105 H109:H111 F109:F111 D109:D111 D117:D119 F117:F119 H117:H119 H124 F124 D124 H129 F129 D129 D133 F133 H133 D140:D141 F140:F141 H140:H141 D147 F147 H147 D152:D155 F152:F155 H152:H155 D170:D171 F170:F171 H170:H171 D175 F175 H175 H179 F179 D179 D184 F184 H184</xm:sqref>
        </x14:dataValidation>
        <x14:dataValidation type="list" allowBlank="1" showInputMessage="1" showErrorMessage="1">
          <x14:formula1>
            <xm:f>Sheet1!$B$1:$B$4</xm:f>
          </x14:formula1>
          <xm:sqref>D185:D186 F185:F186 D180 F180 F176 D176 D172 F172 D156:D157 F156:F157 D148:D149 F148:F149 D142 F142 D144 F144 D134:D135 F134:F135 D130:D131 F130:F131 F125:F126 D125:D126 D120:D121 F120:F121 D112:D113 F112:F113 D106:D107 F106:F107 D98:D99 F98:F99 D88:D89 F88:F89 D80 F80 D83 F83 D74:D75 F74:F75 D68:D69 F68:F69 D61 F61 D64 F64 D54:D55 F54:F55 F50:F51 D50:D51 D45:D46 F45:F46 D40:D41 F40:F41 D35:D36 F35:F36 F28:F29 D28:D29 D23:D24 F23:F24 D18:D19 F18:F19 F12:F13 D12:D13</xm:sqref>
        </x14:dataValidation>
        <x14:dataValidation type="list" allowBlank="1" showInputMessage="1" showErrorMessage="1">
          <x14:formula1>
            <xm:f>Sheet1!$E$1:$E$2</xm:f>
          </x14:formula1>
          <xm:sqref>D62:D63 D56 D81:D82 D100 D114 D136:D137 D143 D167 D173 D181 D164 D158:D159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97"/>
      <c r="B1" s="308" t="s">
        <v>33</v>
      </c>
      <c r="C1" s="309"/>
      <c r="D1" s="309"/>
      <c r="E1" s="309"/>
      <c r="F1" s="309"/>
      <c r="G1" s="310"/>
    </row>
    <row r="2" spans="1:7" ht="80.099999999999994" customHeight="1" thickBot="1" x14ac:dyDescent="0.3">
      <c r="A2" s="36"/>
      <c r="B2" s="314" t="s">
        <v>248</v>
      </c>
      <c r="C2" s="315"/>
      <c r="D2" s="315"/>
      <c r="E2" s="315"/>
      <c r="F2" s="315"/>
      <c r="G2" s="316"/>
    </row>
    <row r="3" spans="1:7" ht="69.95" customHeight="1" thickBot="1" x14ac:dyDescent="0.3">
      <c r="A3" s="36"/>
      <c r="B3" s="311" t="s">
        <v>249</v>
      </c>
      <c r="C3" s="312"/>
      <c r="D3" s="312"/>
      <c r="E3" s="312"/>
      <c r="F3" s="312"/>
      <c r="G3" s="313"/>
    </row>
    <row r="4" spans="1:7" s="15" customFormat="1" ht="16.5" thickBot="1" x14ac:dyDescent="0.3">
      <c r="A4" s="35"/>
      <c r="B4" s="37" t="s">
        <v>181</v>
      </c>
      <c r="C4" s="38"/>
      <c r="D4" s="38"/>
      <c r="E4" s="38"/>
      <c r="F4" s="38"/>
      <c r="G4" s="39"/>
    </row>
    <row r="5" spans="1:7" s="15" customFormat="1" ht="60.75" thickBot="1" x14ac:dyDescent="0.3">
      <c r="A5" s="42" t="s">
        <v>0</v>
      </c>
      <c r="B5" s="40" t="s">
        <v>182</v>
      </c>
      <c r="C5" s="41" t="s">
        <v>1</v>
      </c>
      <c r="D5" s="41" t="s">
        <v>2</v>
      </c>
      <c r="E5" s="41" t="s">
        <v>3</v>
      </c>
      <c r="F5" s="33" t="s">
        <v>4</v>
      </c>
      <c r="G5" s="34" t="s">
        <v>5</v>
      </c>
    </row>
    <row r="6" spans="1:7" s="15" customFormat="1" ht="88.5" thickBot="1" x14ac:dyDescent="0.3">
      <c r="A6" s="58">
        <v>1</v>
      </c>
      <c r="B6" s="44" t="s">
        <v>43</v>
      </c>
      <c r="C6" s="54"/>
      <c r="D6" s="55"/>
      <c r="E6" s="55"/>
      <c r="F6" s="181"/>
      <c r="G6" s="182"/>
    </row>
    <row r="7" spans="1:7" s="15" customFormat="1" ht="30" thickBot="1" x14ac:dyDescent="0.3">
      <c r="A7" s="63">
        <v>2</v>
      </c>
      <c r="B7" s="53" t="s">
        <v>44</v>
      </c>
      <c r="C7" s="50"/>
      <c r="D7" s="51"/>
      <c r="E7" s="51"/>
      <c r="F7" s="181"/>
      <c r="G7" s="183"/>
    </row>
    <row r="8" spans="1:7" s="15" customFormat="1" ht="59.25" thickBot="1" x14ac:dyDescent="0.3">
      <c r="A8" s="59">
        <v>3</v>
      </c>
      <c r="B8" s="47" t="s">
        <v>46</v>
      </c>
      <c r="C8" s="56"/>
      <c r="D8" s="57"/>
      <c r="E8" s="57"/>
      <c r="F8" s="181"/>
      <c r="G8" s="183"/>
    </row>
    <row r="9" spans="1:7" s="15" customFormat="1" ht="30.75" thickBot="1" x14ac:dyDescent="0.3">
      <c r="A9" s="63">
        <v>4</v>
      </c>
      <c r="B9" s="53" t="s">
        <v>45</v>
      </c>
      <c r="C9" s="50"/>
      <c r="D9" s="51"/>
      <c r="E9" s="51"/>
      <c r="F9" s="181"/>
      <c r="G9" s="183"/>
    </row>
    <row r="10" spans="1:7" s="15" customFormat="1" ht="73.5" thickBot="1" x14ac:dyDescent="0.3">
      <c r="A10" s="59">
        <v>5</v>
      </c>
      <c r="B10" s="47" t="s">
        <v>183</v>
      </c>
      <c r="C10" s="56"/>
      <c r="D10" s="57"/>
      <c r="E10" s="57"/>
      <c r="F10" s="181"/>
      <c r="G10" s="183"/>
    </row>
    <row r="11" spans="1:7" s="15" customFormat="1" ht="73.5" thickBot="1" x14ac:dyDescent="0.3">
      <c r="A11" s="63">
        <v>6</v>
      </c>
      <c r="B11" s="53" t="s">
        <v>184</v>
      </c>
      <c r="C11" s="50"/>
      <c r="D11" s="51"/>
      <c r="E11" s="51"/>
      <c r="F11" s="181"/>
      <c r="G11" s="183"/>
    </row>
    <row r="12" spans="1:7" s="15" customFormat="1" ht="44.25" thickBot="1" x14ac:dyDescent="0.3">
      <c r="A12" s="59">
        <v>7</v>
      </c>
      <c r="B12" s="48" t="s">
        <v>192</v>
      </c>
      <c r="C12" s="56"/>
      <c r="D12" s="57"/>
      <c r="E12" s="57"/>
      <c r="F12" s="181"/>
      <c r="G12" s="183"/>
    </row>
    <row r="13" spans="1:7" s="15" customFormat="1" ht="44.25" thickBot="1" x14ac:dyDescent="0.3">
      <c r="A13" s="63">
        <v>8</v>
      </c>
      <c r="B13" s="53" t="s">
        <v>185</v>
      </c>
      <c r="C13" s="50"/>
      <c r="D13" s="51"/>
      <c r="E13" s="51"/>
      <c r="F13" s="181"/>
      <c r="G13" s="183"/>
    </row>
    <row r="14" spans="1:7" s="15" customFormat="1" ht="58.5" thickBot="1" x14ac:dyDescent="0.3">
      <c r="A14" s="59">
        <v>9</v>
      </c>
      <c r="B14" s="48" t="s">
        <v>193</v>
      </c>
      <c r="C14" s="56"/>
      <c r="D14" s="57"/>
      <c r="E14" s="57"/>
      <c r="F14" s="181"/>
      <c r="G14" s="183"/>
    </row>
    <row r="15" spans="1:7" s="15" customFormat="1" ht="30" thickBot="1" x14ac:dyDescent="0.3">
      <c r="A15" s="63">
        <v>10</v>
      </c>
      <c r="B15" s="53" t="s">
        <v>186</v>
      </c>
      <c r="C15" s="50"/>
      <c r="D15" s="51"/>
      <c r="E15" s="51"/>
      <c r="F15" s="181"/>
      <c r="G15" s="183"/>
    </row>
    <row r="16" spans="1:7" s="15" customFormat="1" ht="30" thickBot="1" x14ac:dyDescent="0.3">
      <c r="A16" s="59">
        <v>11</v>
      </c>
      <c r="B16" s="48" t="s">
        <v>187</v>
      </c>
      <c r="C16" s="56"/>
      <c r="D16" s="57"/>
      <c r="E16" s="57"/>
      <c r="F16" s="181"/>
      <c r="G16" s="183"/>
    </row>
    <row r="17" spans="1:8" s="15" customFormat="1" ht="44.25" thickBot="1" x14ac:dyDescent="0.3">
      <c r="A17" s="63">
        <v>12</v>
      </c>
      <c r="B17" s="53" t="s">
        <v>53</v>
      </c>
      <c r="C17" s="50"/>
      <c r="D17" s="51"/>
      <c r="E17" s="51"/>
      <c r="F17" s="181"/>
      <c r="G17" s="183"/>
    </row>
    <row r="18" spans="1:8" s="15" customFormat="1" ht="59.25" thickBot="1" x14ac:dyDescent="0.3">
      <c r="A18" s="60">
        <v>13</v>
      </c>
      <c r="B18" s="45" t="s">
        <v>48</v>
      </c>
      <c r="C18" s="68"/>
      <c r="D18" s="69"/>
      <c r="E18" s="69"/>
      <c r="F18" s="181"/>
      <c r="G18" s="184"/>
    </row>
    <row r="19" spans="1:8" s="15" customFormat="1" ht="44.25" thickBot="1" x14ac:dyDescent="0.3">
      <c r="A19" s="64">
        <v>14</v>
      </c>
      <c r="B19" s="53" t="s">
        <v>49</v>
      </c>
      <c r="C19" s="51"/>
      <c r="D19" s="51"/>
      <c r="E19" s="51"/>
      <c r="F19" s="181"/>
      <c r="G19" s="185"/>
    </row>
    <row r="20" spans="1:8" s="15" customFormat="1" ht="58.5" thickBot="1" x14ac:dyDescent="0.3">
      <c r="A20" s="61">
        <v>15</v>
      </c>
      <c r="B20" s="45" t="s">
        <v>54</v>
      </c>
      <c r="C20" s="57"/>
      <c r="D20" s="57"/>
      <c r="E20" s="57"/>
      <c r="F20" s="181"/>
      <c r="G20" s="185"/>
    </row>
    <row r="21" spans="1:8" s="15" customFormat="1" ht="30" thickBot="1" x14ac:dyDescent="0.3">
      <c r="A21" s="64">
        <v>16</v>
      </c>
      <c r="B21" s="65" t="s">
        <v>55</v>
      </c>
      <c r="C21" s="52"/>
      <c r="D21" s="52"/>
      <c r="E21" s="52"/>
      <c r="F21" s="181"/>
      <c r="G21" s="185"/>
    </row>
    <row r="22" spans="1:8" s="15" customFormat="1" ht="87" thickBot="1" x14ac:dyDescent="0.3">
      <c r="A22" s="62">
        <v>17</v>
      </c>
      <c r="B22" s="46" t="s">
        <v>194</v>
      </c>
      <c r="C22" s="56"/>
      <c r="D22" s="57"/>
      <c r="E22" s="57"/>
      <c r="F22" s="181"/>
      <c r="G22" s="185"/>
    </row>
    <row r="23" spans="1:8" s="15" customFormat="1" ht="44.25" thickBot="1" x14ac:dyDescent="0.3">
      <c r="A23" s="66">
        <v>18</v>
      </c>
      <c r="B23" s="53" t="s">
        <v>188</v>
      </c>
      <c r="C23" s="50"/>
      <c r="D23" s="51"/>
      <c r="E23" s="51"/>
      <c r="F23" s="181"/>
      <c r="G23" s="182"/>
    </row>
    <row r="24" spans="1:8" s="15" customFormat="1" ht="30" thickBot="1" x14ac:dyDescent="0.3">
      <c r="A24" s="62">
        <v>19</v>
      </c>
      <c r="B24" s="49" t="s">
        <v>189</v>
      </c>
      <c r="C24" s="56"/>
      <c r="D24" s="57"/>
      <c r="E24" s="57"/>
      <c r="F24" s="181"/>
      <c r="G24" s="182"/>
    </row>
    <row r="25" spans="1:8" s="15" customFormat="1" ht="87.75" thickBot="1" x14ac:dyDescent="0.3">
      <c r="A25" s="66">
        <v>20</v>
      </c>
      <c r="B25" s="67" t="s">
        <v>190</v>
      </c>
      <c r="C25" s="50"/>
      <c r="D25" s="51"/>
      <c r="E25" s="51"/>
      <c r="F25" s="181"/>
      <c r="G25" s="183"/>
    </row>
    <row r="26" spans="1:8" s="15" customFormat="1" ht="44.25" thickBot="1" x14ac:dyDescent="0.3">
      <c r="A26" s="62">
        <v>21</v>
      </c>
      <c r="B26" s="47" t="s">
        <v>50</v>
      </c>
      <c r="C26" s="56"/>
      <c r="D26" s="57"/>
      <c r="E26" s="57"/>
      <c r="F26" s="181"/>
      <c r="G26" s="183"/>
    </row>
    <row r="27" spans="1:8" s="15" customFormat="1" ht="30.75" thickBot="1" x14ac:dyDescent="0.3">
      <c r="A27" s="66">
        <v>22</v>
      </c>
      <c r="B27" s="53" t="s">
        <v>41</v>
      </c>
      <c r="C27" s="50"/>
      <c r="D27" s="51"/>
      <c r="E27" s="51"/>
      <c r="F27" s="181"/>
      <c r="G27" s="183"/>
    </row>
    <row r="28" spans="1:8" s="15" customFormat="1" ht="30" thickBot="1" x14ac:dyDescent="0.3">
      <c r="A28" s="62">
        <v>23</v>
      </c>
      <c r="B28" s="48" t="s">
        <v>51</v>
      </c>
      <c r="C28" s="56"/>
      <c r="D28" s="57"/>
      <c r="E28" s="57"/>
      <c r="F28" s="181"/>
      <c r="G28" s="183"/>
    </row>
    <row r="29" spans="1:8" s="15" customFormat="1" ht="30" thickBot="1" x14ac:dyDescent="0.3">
      <c r="A29" s="66">
        <v>24</v>
      </c>
      <c r="B29" s="65" t="s">
        <v>52</v>
      </c>
      <c r="C29" s="50"/>
      <c r="D29" s="51"/>
      <c r="E29" s="51"/>
      <c r="F29" s="181"/>
      <c r="G29" s="183"/>
    </row>
    <row r="30" spans="1:8" ht="44.25" thickBot="1" x14ac:dyDescent="0.3">
      <c r="A30" s="62">
        <v>25</v>
      </c>
      <c r="B30" s="49" t="s">
        <v>42</v>
      </c>
      <c r="C30" s="56"/>
      <c r="D30" s="57"/>
      <c r="E30" s="57"/>
      <c r="F30" s="181"/>
      <c r="G30" s="183"/>
    </row>
    <row r="31" spans="1:8" ht="44.25" thickBot="1" x14ac:dyDescent="0.3">
      <c r="A31" s="66">
        <v>26</v>
      </c>
      <c r="B31" s="53" t="s">
        <v>47</v>
      </c>
      <c r="C31" s="50"/>
      <c r="D31" s="51"/>
      <c r="E31" s="51"/>
      <c r="F31" s="181"/>
      <c r="G31" s="183"/>
    </row>
    <row r="32" spans="1:8" ht="58.5" customHeight="1" thickBot="1" x14ac:dyDescent="0.3">
      <c r="A32" s="92">
        <v>27</v>
      </c>
      <c r="B32" s="93" t="s">
        <v>195</v>
      </c>
      <c r="C32" s="94"/>
      <c r="D32" s="95"/>
      <c r="E32" s="95"/>
      <c r="F32" s="181"/>
      <c r="G32" s="186"/>
      <c r="H32" s="24"/>
    </row>
    <row r="33" spans="1:7" ht="27" customHeight="1" x14ac:dyDescent="0.4">
      <c r="A33" s="43"/>
      <c r="B33" s="43"/>
      <c r="C33" s="43"/>
      <c r="D33" s="43"/>
      <c r="E33" s="43"/>
      <c r="F33" s="187">
        <f>SUM(F6:F32)</f>
        <v>0</v>
      </c>
      <c r="G33" s="188" t="s">
        <v>191</v>
      </c>
    </row>
    <row r="34" spans="1:7" ht="27" customHeight="1" thickBot="1" x14ac:dyDescent="0.3">
      <c r="A34" s="90"/>
      <c r="B34" s="91"/>
      <c r="C34" s="91"/>
      <c r="D34" s="90"/>
      <c r="E34" s="90"/>
      <c r="F34" s="189">
        <f>F33/81</f>
        <v>0</v>
      </c>
      <c r="G34" s="190"/>
    </row>
    <row r="35" spans="1:7" ht="35.1" customHeight="1" thickBot="1" x14ac:dyDescent="0.3">
      <c r="A35" s="96"/>
      <c r="B35" s="288" t="s">
        <v>40</v>
      </c>
      <c r="C35" s="288"/>
      <c r="D35" s="288"/>
      <c r="E35" s="288"/>
      <c r="F35" s="288"/>
      <c r="G35" s="289"/>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4"/>
    </sheetView>
  </sheetViews>
  <sheetFormatPr defaultRowHeight="15" x14ac:dyDescent="0.25"/>
  <cols>
    <col min="1" max="4" width="8.85546875" style="6"/>
  </cols>
  <sheetData>
    <row r="1" spans="1:6" x14ac:dyDescent="0.3">
      <c r="A1" s="6" t="s">
        <v>34</v>
      </c>
      <c r="B1" s="6">
        <v>3</v>
      </c>
      <c r="C1" s="6">
        <v>3</v>
      </c>
      <c r="D1" s="6">
        <v>15</v>
      </c>
      <c r="E1" s="6">
        <v>1</v>
      </c>
      <c r="F1" s="6" t="s">
        <v>252</v>
      </c>
    </row>
    <row r="2" spans="1:6" x14ac:dyDescent="0.3">
      <c r="A2" s="6" t="s">
        <v>35</v>
      </c>
      <c r="B2" s="6">
        <v>2</v>
      </c>
      <c r="C2" s="6">
        <v>0</v>
      </c>
      <c r="D2" s="6">
        <v>0</v>
      </c>
      <c r="E2" s="6">
        <v>0</v>
      </c>
      <c r="F2" s="6" t="s">
        <v>253</v>
      </c>
    </row>
    <row r="3" spans="1:6" x14ac:dyDescent="0.3">
      <c r="B3" s="6">
        <v>1</v>
      </c>
      <c r="E3" s="4"/>
      <c r="F3" s="4"/>
    </row>
    <row r="4" spans="1:6" x14ac:dyDescent="0.3">
      <c r="B4" s="6">
        <v>0</v>
      </c>
      <c r="E4" s="4"/>
      <c r="F4" s="4"/>
    </row>
  </sheetData>
  <sheetProtection algorithmName="SHA-512" hashValue="H2dWlvc0G45qfxHfeRj4H9mTSJbNM6Ms8fttgLUY8XsisJxb3gVAFTTlRt0Pj1ocAj8oN+a0Vg0+olOe9JdFfQ==" saltValue="O33heF0aQTGTDRrmVE3UZA=="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Section 1</vt:lpstr>
      <vt:lpstr>Section 2</vt:lpstr>
      <vt:lpstr>Sheet1</vt:lpstr>
      <vt:lpstr>'Section 1'!OLE_LINK1</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2018-04-13T19:35:56Z</cp:lastPrinted>
  <dcterms:created xsi:type="dcterms:W3CDTF">2016-12-22T21:00:02Z</dcterms:created>
  <dcterms:modified xsi:type="dcterms:W3CDTF">2018-04-30T20:31:04Z</dcterms:modified>
</cp:coreProperties>
</file>