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Math\Math Drafts\Math Final Forms F 2019\"/>
    </mc:Choice>
  </mc:AlternateContent>
  <bookViews>
    <workbookView xWindow="0" yWindow="0" windowWidth="28800" windowHeight="11700"/>
  </bookViews>
  <sheets>
    <sheet name="Cover" sheetId="5" r:id="rId1"/>
    <sheet name="All Content Review" sheetId="8" r:id="rId2"/>
    <sheet name="Math Content Review" sheetId="9" r:id="rId3"/>
    <sheet name="Algebra I 8th Grade Stds Review" sheetId="7" r:id="rId4"/>
    <sheet name="SMP Chart" sheetId="10" r:id="rId5"/>
    <sheet name="Scores" sheetId="2" state="hidden" r:id="rId6"/>
  </sheets>
  <externalReferences>
    <externalReference r:id="rId7"/>
  </externalReferences>
  <definedNames>
    <definedName name="List">[1]Sheet2!$C$1:$C$4</definedName>
    <definedName name="_xlnm.Print_Area" localSheetId="1">'All Content Review'!$A$1:$I$61</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7" l="1"/>
  <c r="AE16" i="7" s="1"/>
  <c r="AD15" i="7"/>
  <c r="AE15" i="7" s="1"/>
  <c r="AD13" i="7"/>
  <c r="AE13" i="7" s="1"/>
  <c r="AD14" i="7"/>
  <c r="AE14" i="7" s="1"/>
  <c r="AD12" i="7"/>
  <c r="AE12" i="7" s="1"/>
  <c r="AD11" i="7"/>
  <c r="AE11" i="7" s="1"/>
  <c r="AD10" i="7"/>
  <c r="AE10" i="7" s="1"/>
  <c r="AD9" i="7"/>
  <c r="AE9" i="7" s="1"/>
  <c r="AA9" i="7"/>
  <c r="AB9" i="7" s="1"/>
  <c r="AA10" i="7"/>
  <c r="AB10" i="7" s="1"/>
  <c r="AA11" i="7"/>
  <c r="AB11" i="7" s="1"/>
  <c r="AA12" i="7"/>
  <c r="AB12" i="7" s="1"/>
  <c r="AA13" i="7"/>
  <c r="AB13" i="7" s="1"/>
  <c r="AA14" i="7"/>
  <c r="AB14" i="7" s="1"/>
  <c r="AA15" i="7"/>
  <c r="AB15" i="7" s="1"/>
  <c r="AA16" i="7"/>
  <c r="AB16" i="7" s="1"/>
  <c r="W131" i="7"/>
  <c r="W130" i="7"/>
  <c r="W129" i="7"/>
  <c r="W127" i="7"/>
  <c r="W126" i="7"/>
  <c r="W125" i="7"/>
  <c r="W124" i="7"/>
  <c r="W123" i="7"/>
  <c r="W121" i="7"/>
  <c r="W120" i="7"/>
  <c r="W119" i="7"/>
  <c r="W116" i="7"/>
  <c r="W114" i="7"/>
  <c r="W113" i="7"/>
  <c r="W112" i="7"/>
  <c r="W111" i="7"/>
  <c r="W110" i="7"/>
  <c r="W109" i="7"/>
  <c r="W106" i="7"/>
  <c r="W105" i="7"/>
  <c r="W104" i="7"/>
  <c r="W102" i="7"/>
  <c r="W101" i="7"/>
  <c r="W100" i="7"/>
  <c r="W99" i="7"/>
  <c r="W96" i="7"/>
  <c r="W95" i="7"/>
  <c r="W94" i="7"/>
  <c r="W93" i="7"/>
  <c r="W92" i="7"/>
  <c r="W91" i="7"/>
  <c r="W90" i="7"/>
  <c r="W89" i="7"/>
  <c r="W87" i="7"/>
  <c r="W86" i="7"/>
  <c r="W85" i="7"/>
  <c r="W83" i="7"/>
  <c r="W82" i="7"/>
  <c r="W81" i="7"/>
  <c r="W78" i="7"/>
  <c r="W77" i="7"/>
  <c r="W76" i="7"/>
  <c r="W74" i="7"/>
  <c r="W73" i="7"/>
  <c r="W72" i="7"/>
  <c r="W70" i="7"/>
  <c r="W69" i="7"/>
  <c r="W68" i="7"/>
  <c r="W67" i="7"/>
  <c r="W65" i="7"/>
  <c r="W62" i="7"/>
  <c r="W61" i="7"/>
  <c r="W60" i="7"/>
  <c r="W59" i="7"/>
  <c r="W56" i="7"/>
  <c r="W53" i="7"/>
  <c r="W52" i="7"/>
  <c r="W51" i="7"/>
  <c r="W50" i="7"/>
  <c r="W48" i="7"/>
  <c r="W47" i="7"/>
  <c r="W46" i="7"/>
  <c r="W45" i="7"/>
  <c r="W42" i="7"/>
  <c r="W41" i="7"/>
  <c r="W40" i="7"/>
  <c r="W37" i="7"/>
  <c r="W35" i="7"/>
  <c r="W34" i="7"/>
  <c r="W31" i="7"/>
  <c r="W30" i="7"/>
  <c r="W29" i="7"/>
  <c r="W28" i="7"/>
  <c r="W25" i="7"/>
  <c r="W24" i="7"/>
  <c r="W23" i="7"/>
  <c r="W20" i="7"/>
  <c r="W19" i="7"/>
  <c r="W17" i="7"/>
  <c r="W16" i="7"/>
  <c r="W15" i="7"/>
  <c r="W12" i="7"/>
  <c r="W11" i="7"/>
  <c r="W10" i="7"/>
  <c r="W9" i="7"/>
  <c r="X132" i="7" l="1"/>
  <c r="W133" i="7"/>
  <c r="X140" i="7" l="1"/>
  <c r="X139" i="7"/>
  <c r="X138" i="7"/>
  <c r="X137" i="7"/>
  <c r="J147" i="7"/>
  <c r="X143" i="7" l="1"/>
  <c r="J149" i="7" s="1"/>
  <c r="X133" i="7"/>
  <c r="J148" i="7" s="1"/>
  <c r="J14" i="9"/>
  <c r="J13" i="9"/>
  <c r="J12" i="9"/>
  <c r="J11" i="9"/>
  <c r="J10" i="9"/>
  <c r="J9" i="9"/>
  <c r="J8" i="9"/>
  <c r="I18" i="9" s="1"/>
  <c r="B11" i="5" s="1"/>
  <c r="J57" i="8"/>
  <c r="J56" i="8"/>
  <c r="J55" i="8"/>
  <c r="J54" i="8"/>
  <c r="J53" i="8"/>
  <c r="J51" i="8"/>
  <c r="J50" i="8"/>
  <c r="J49" i="8"/>
  <c r="J47" i="8"/>
  <c r="J46" i="8"/>
  <c r="J45" i="8"/>
  <c r="J43" i="8"/>
  <c r="J42" i="8"/>
  <c r="J41" i="8"/>
  <c r="J40" i="8"/>
  <c r="J39" i="8"/>
  <c r="J38" i="8"/>
  <c r="J36" i="8"/>
  <c r="J35" i="8"/>
  <c r="J34" i="8"/>
  <c r="J33" i="8"/>
  <c r="J31" i="8"/>
  <c r="J30" i="8"/>
  <c r="J29" i="8"/>
  <c r="J28" i="8"/>
  <c r="J27" i="8"/>
  <c r="J26" i="8"/>
  <c r="J25" i="8"/>
  <c r="J23" i="8"/>
  <c r="J22" i="8"/>
  <c r="J21" i="8"/>
  <c r="J20" i="8"/>
  <c r="J18" i="8"/>
  <c r="J17" i="8"/>
  <c r="J15" i="8"/>
  <c r="J14" i="8"/>
  <c r="J13" i="8"/>
  <c r="J12" i="8"/>
  <c r="J11" i="8"/>
  <c r="J10" i="8"/>
  <c r="J9" i="8"/>
  <c r="I61" i="8" s="1"/>
  <c r="B10" i="5" s="1"/>
  <c r="J150" i="7" l="1"/>
  <c r="B12" i="5" s="1"/>
  <c r="B13" i="5" s="1"/>
  <c r="B14" i="5" s="1"/>
</calcChain>
</file>

<file path=xl/sharedStrings.xml><?xml version="1.0" encoding="utf-8"?>
<sst xmlns="http://schemas.openxmlformats.org/spreadsheetml/2006/main" count="418" uniqueCount="379">
  <si>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</si>
  <si>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</si>
  <si>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</si>
  <si>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</si>
  <si>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</si>
  <si>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</si>
  <si>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</si>
  <si>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</si>
  <si>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</si>
  <si>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</si>
  <si>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</si>
  <si>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</si>
  <si>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</si>
  <si>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</si>
  <si>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</si>
  <si>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</si>
  <si>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</si>
  <si>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</si>
  <si>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</si>
  <si>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</si>
  <si>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</si>
  <si>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</si>
  <si>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</si>
  <si>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</si>
  <si>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</si>
  <si>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</si>
  <si>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</si>
  <si>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</si>
  <si>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</si>
  <si>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</si>
  <si>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</si>
  <si>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</si>
  <si>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</si>
  <si>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</si>
  <si>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</si>
  <si>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</si>
  <si>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</si>
  <si>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</si>
  <si>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</si>
  <si>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</si>
  <si>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</si>
  <si>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</si>
  <si>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</si>
  <si>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</si>
  <si>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</si>
  <si>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</si>
  <si>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</si>
  <si>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</si>
  <si>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</si>
  <si>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</si>
  <si>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</si>
  <si>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</si>
  <si>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</si>
  <si>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</si>
  <si>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</si>
  <si>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</si>
  <si>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</si>
  <si>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</si>
  <si>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</si>
  <si>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</si>
  <si>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</si>
  <si>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</si>
  <si>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</si>
  <si>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</si>
  <si>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</si>
  <si>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</si>
  <si>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</si>
  <si>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</si>
  <si>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</si>
  <si>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</si>
  <si>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</si>
  <si>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</si>
  <si>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</si>
  <si>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</si>
  <si>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</si>
  <si>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</si>
  <si>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</si>
  <si>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</si>
  <si>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</si>
  <si>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</si>
  <si>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</si>
  <si>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</si>
  <si>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</si>
  <si>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</si>
  <si>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</si>
  <si>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</si>
  <si>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</si>
  <si>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</si>
  <si>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Provider/Publisher / Imprint:</t>
  </si>
  <si>
    <t>Provider/Publisher Criteria K-8 Math Content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</si>
  <si>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</si>
  <si>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</si>
  <si>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</si>
  <si>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</si>
  <si>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</si>
  <si>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</si>
  <si>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</si>
  <si>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</si>
  <si>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</si>
  <si>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</si>
  <si>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</si>
  <si>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</si>
  <si>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</si>
  <si>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</si>
  <si>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</si>
  <si>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</si>
  <si>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</si>
  <si>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</si>
  <si>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</si>
  <si>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</si>
  <si>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</si>
  <si>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</si>
  <si>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</si>
  <si>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</si>
  <si>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</si>
  <si>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</si>
  <si>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</si>
  <si>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</si>
  <si>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</si>
  <si>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</si>
  <si>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</si>
  <si>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</si>
  <si>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</si>
  <si>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</si>
  <si>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</si>
  <si>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</si>
  <si>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</si>
  <si>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</si>
  <si>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8.EE - Expressions and Equations</t>
  </si>
  <si>
    <t>Analyze and solve linear equations and pairs of simultaneous linear equations.</t>
  </si>
  <si>
    <t>8.EE.C.8</t>
  </si>
  <si>
    <t>Analyze and solve pairs of simultaneous linear equations.</t>
  </si>
  <si>
    <t>8.EE.C.8.a</t>
  </si>
  <si>
    <t>Understand that solutions to a system of two linear equations in two variables correspond to points of intersection of their graphs, because points of intersection satisfy both equations simultaneously.</t>
  </si>
  <si>
    <t>8.EE.C.8.b</t>
  </si>
  <si>
    <r>
      <t xml:space="preserve">Solve systems of two linear equations in two variables algebraically, and estimate solutions by graphing the equations. Solve simple cases by inspection. </t>
    </r>
    <r>
      <rPr>
        <i/>
        <sz val="12"/>
        <color rgb="FF231F20"/>
        <rFont val="Arial"/>
        <family val="2"/>
      </rPr>
      <t>For example, 3x + 2y = 5 and 3x + 2y = 6 have no solution because 3x + 2y cannot simultaneously be 5 and 6.</t>
    </r>
  </si>
  <si>
    <t>8.EE.C.8.c</t>
  </si>
  <si>
    <r>
      <t xml:space="preserve">Solve real-world and mathematical problems leading to two linear equations in two variables. </t>
    </r>
    <r>
      <rPr>
        <i/>
        <sz val="12"/>
        <color rgb="FF231F20"/>
        <rFont val="Arial"/>
        <family val="2"/>
      </rPr>
      <t>For example, given coordinates for two pairs of points, determine whether the line through the first pair of points intersects the line through the second pair.</t>
    </r>
  </si>
  <si>
    <t>8.F - Functions</t>
  </si>
  <si>
    <t>Define, evaluate, and compare functions.</t>
  </si>
  <si>
    <t>8.F.A.1</t>
  </si>
  <si>
    <t>Understand that a function is a rule that assigns to each input exactly one output. The graph of a function is the set of ordered pairs consisting of an input and the corresponding output.</t>
  </si>
  <si>
    <t>8.F.A.2</t>
  </si>
  <si>
    <r>
      <t>Compare properties of two functions each represented in a different way (algebraically, graphically, numerically in tables, or by verbal descriptions).</t>
    </r>
    <r>
      <rPr>
        <i/>
        <sz val="12"/>
        <color rgb="FF231F20"/>
        <rFont val="Arial"/>
        <family val="2"/>
      </rPr>
      <t xml:space="preserve"> For example, given a linear function represented by a table of values and a linear function represented by an algebraic expression, determine which function has the greater rate of change.</t>
    </r>
  </si>
  <si>
    <t>8.F.A.3</t>
  </si>
  <si>
    <r>
      <t xml:space="preserve">Interpret the equation </t>
    </r>
    <r>
      <rPr>
        <i/>
        <sz val="12"/>
        <color rgb="FF231F20"/>
        <rFont val="Arial"/>
        <family val="2"/>
      </rPr>
      <t xml:space="preserve">y </t>
    </r>
    <r>
      <rPr>
        <sz val="12"/>
        <color rgb="FF231F20"/>
        <rFont val="Arial"/>
        <family val="2"/>
      </rPr>
      <t xml:space="preserve">= </t>
    </r>
    <r>
      <rPr>
        <i/>
        <sz val="12"/>
        <color rgb="FF231F20"/>
        <rFont val="Arial"/>
        <family val="2"/>
      </rPr>
      <t xml:space="preserve">mx </t>
    </r>
    <r>
      <rPr>
        <sz val="12"/>
        <color rgb="FF231F20"/>
        <rFont val="Arial"/>
        <family val="2"/>
      </rPr>
      <t xml:space="preserve">+ </t>
    </r>
    <r>
      <rPr>
        <i/>
        <sz val="12"/>
        <color rgb="FF231F20"/>
        <rFont val="Arial"/>
        <family val="2"/>
      </rPr>
      <t xml:space="preserve">b </t>
    </r>
    <r>
      <rPr>
        <sz val="12"/>
        <color rgb="FF231F20"/>
        <rFont val="Arial"/>
        <family val="2"/>
      </rPr>
      <t xml:space="preserve">as defining a linear function, whose graph is a straight line; give examples of functions that are not linear. </t>
    </r>
    <r>
      <rPr>
        <i/>
        <sz val="12"/>
        <color rgb="FF231F20"/>
        <rFont val="Arial"/>
        <family val="2"/>
      </rPr>
      <t>For example, the function A = s</t>
    </r>
    <r>
      <rPr>
        <i/>
        <vertAlign val="superscript"/>
        <sz val="12"/>
        <color rgb="FF231F20"/>
        <rFont val="Arial"/>
        <family val="2"/>
      </rPr>
      <t xml:space="preserve">2 </t>
    </r>
    <r>
      <rPr>
        <i/>
        <sz val="12"/>
        <color rgb="FF231F20"/>
        <rFont val="Arial"/>
        <family val="2"/>
      </rPr>
      <t>giving the area of a square as a function of its side length is not linear because its graph contains the points (1,1), (2,4) and (3,9), which are not on a straight line.</t>
    </r>
  </si>
  <si>
    <t>Use functions to model relationships between quantities.</t>
  </si>
  <si>
    <t>8.F.B.4</t>
  </si>
  <si>
    <r>
      <t>Construct a function to model a linear relationship between two quantities. Determine the rate of change and initial value of the function from a description of a relationship or from two (</t>
    </r>
    <r>
      <rPr>
        <i/>
        <sz val="12"/>
        <color rgb="FF231F20"/>
        <rFont val="Century Gothic"/>
        <family val="2"/>
      </rPr>
      <t>x</t>
    </r>
    <r>
      <rPr>
        <sz val="12"/>
        <color rgb="FF231F20"/>
        <rFont val="Arial"/>
        <family val="2"/>
      </rPr>
      <t xml:space="preserve">, </t>
    </r>
    <r>
      <rPr>
        <i/>
        <sz val="12"/>
        <color rgb="FF231F20"/>
        <rFont val="Century Gothic"/>
        <family val="2"/>
      </rPr>
      <t>y</t>
    </r>
    <r>
      <rPr>
        <sz val="12"/>
        <color rgb="FF231F20"/>
        <rFont val="Arial"/>
        <family val="2"/>
      </rPr>
      <t>) values, including reading these from a table or from a graph. Interpret the rate of change and initial value of a linear function in terms of the situation it models, and in terms of its graph or a table of values.</t>
    </r>
  </si>
  <si>
    <t>8.F.B.5</t>
  </si>
  <si>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</si>
  <si>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8.G -  Geometry</t>
  </si>
  <si>
    <t>Understand and apply the Pythagorean Theorem.</t>
  </si>
  <si>
    <t>8.G.B.6</t>
  </si>
  <si>
    <t>Explain a proof of the Pythagorean Theorem and its converse.</t>
  </si>
  <si>
    <t>8.G.B.7</t>
  </si>
  <si>
    <t>Apply the Pythagorean Theorem to determine unknown side lengths in right triangles in real-world and mathematical problems in two and three dimensions.</t>
  </si>
  <si>
    <t>8.G.B.8</t>
  </si>
  <si>
    <t>Apply the Pythagorean Theorem to find the distance between two points in a coordinate system.</t>
  </si>
  <si>
    <t>8.SP - Statistics and Probability</t>
  </si>
  <si>
    <t>Investigate patterns of association in bivariate data.</t>
  </si>
  <si>
    <t>8.SP.A.1</t>
  </si>
  <si>
    <t>Construct and interpret scatter plots for bivariate measurement data to investigate patterns of association between two quantities. Describe patterns such as clustering, outliers, positive or negative association, linear association, and nonlinear association.</t>
  </si>
  <si>
    <t>8.SP.A.2</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</si>
  <si>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</si>
  <si>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t>8.SP.A.3</t>
  </si>
  <si>
    <r>
      <t xml:space="preserve">Use the equation of a linear model to solve problems in the context of bivariate measurement data, interpreting the slope and intercept. </t>
    </r>
    <r>
      <rPr>
        <i/>
        <sz val="12"/>
        <color rgb="FF231F20"/>
        <rFont val="Arial"/>
        <family val="2"/>
      </rPr>
      <t>For example, in a linear model for a biology experiment, interpret a slope of 1.5 cm/hr as meaning that an additional hour of sunlight each day is associated with an additional 1.5 cm in mature plant height.</t>
    </r>
  </si>
  <si>
    <t>8.SP.A.4</t>
  </si>
  <si>
    <r>
      <t xml:space="preserve">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t>
    </r>
    <r>
      <rPr>
        <i/>
        <sz val="12"/>
        <color rgb="FF231F20"/>
        <rFont val="Arial"/>
        <family val="2"/>
      </rPr>
      <t>For example, collect data from students in your class on whether or not they have a curfew on school nights and whether or not they have assigned chores at home. Is there evidence that those who have a curfew also tend to have chores?</t>
    </r>
  </si>
  <si>
    <t>Aspects of Rigor</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</si>
  <si>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</si>
  <si>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</si>
  <si>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</si>
  <si>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</si>
  <si>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</si>
  <si>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</si>
  <si>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</si>
  <si>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</si>
  <si>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</si>
  <si>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</si>
  <si>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</si>
  <si>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</si>
  <si>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</si>
  <si>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</si>
  <si>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</si>
  <si>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</si>
  <si>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</si>
  <si>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</si>
  <si>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</si>
  <si>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</si>
  <si>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</si>
  <si>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</si>
  <si>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</si>
  <si>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</si>
  <si>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</si>
  <si>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</si>
  <si>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</si>
  <si>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</si>
  <si>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</si>
  <si>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</si>
  <si>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</si>
  <si>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</si>
  <si>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t>M occurrences</t>
  </si>
  <si>
    <t xml:space="preserve">N-RN - The Real Number System </t>
  </si>
  <si>
    <t>Extend the properties of exponents to rational exponents.</t>
  </si>
  <si>
    <t>HS.NRN.A.1</t>
  </si>
  <si>
    <r>
      <t>Explain how the definition of the meaning of rational exponents follows from extending the properties of integer exponents to those values, allowing for a notation for radicals in terms of rational exponents.</t>
    </r>
    <r>
      <rPr>
        <sz val="12"/>
        <color rgb="FFFF0000"/>
        <rFont val="Arial"/>
        <family val="2"/>
      </rPr>
      <t xml:space="preserve"> </t>
    </r>
    <r>
      <rPr>
        <i/>
        <sz val="12"/>
        <rFont val="Arial"/>
        <family val="2"/>
      </rPr>
      <t>For example, we define 5</t>
    </r>
    <r>
      <rPr>
        <i/>
        <vertAlign val="superscript"/>
        <sz val="12"/>
        <rFont val="Arial"/>
        <family val="2"/>
      </rPr>
      <t>1/3</t>
    </r>
    <r>
      <rPr>
        <i/>
        <sz val="12"/>
        <rFont val="Arial"/>
        <family val="2"/>
      </rPr>
      <t xml:space="preserve"> to be the cube root of 5 because we want (5</t>
    </r>
    <r>
      <rPr>
        <i/>
        <vertAlign val="superscript"/>
        <sz val="12"/>
        <rFont val="Arial"/>
        <family val="2"/>
      </rPr>
      <t>1/3</t>
    </r>
    <r>
      <rPr>
        <i/>
        <sz val="12"/>
        <rFont val="Arial"/>
        <family val="2"/>
      </rPr>
      <t>)</t>
    </r>
    <r>
      <rPr>
        <i/>
        <vertAlign val="superscript"/>
        <sz val="12"/>
        <rFont val="Arial"/>
        <family val="2"/>
      </rPr>
      <t>3</t>
    </r>
    <r>
      <rPr>
        <i/>
        <sz val="12"/>
        <rFont val="Arial"/>
        <family val="2"/>
      </rPr>
      <t xml:space="preserve"> = 5</t>
    </r>
    <r>
      <rPr>
        <i/>
        <vertAlign val="superscript"/>
        <sz val="12"/>
        <rFont val="Arial"/>
        <family val="2"/>
      </rPr>
      <t>(1/3)3</t>
    </r>
    <r>
      <rPr>
        <i/>
        <sz val="12"/>
        <rFont val="Arial"/>
        <family val="2"/>
      </rPr>
      <t xml:space="preserve"> to hold, so (5</t>
    </r>
    <r>
      <rPr>
        <i/>
        <vertAlign val="superscript"/>
        <sz val="12"/>
        <rFont val="Arial"/>
        <family val="2"/>
      </rPr>
      <t>1/3</t>
    </r>
    <r>
      <rPr>
        <i/>
        <sz val="12"/>
        <rFont val="Arial"/>
        <family val="2"/>
      </rPr>
      <t>)</t>
    </r>
    <r>
      <rPr>
        <i/>
        <vertAlign val="superscript"/>
        <sz val="12"/>
        <rFont val="Arial"/>
        <family val="2"/>
      </rPr>
      <t>3</t>
    </r>
    <r>
      <rPr>
        <i/>
        <sz val="12"/>
        <rFont val="Arial"/>
        <family val="2"/>
      </rPr>
      <t xml:space="preserve"> must equal 5.</t>
    </r>
  </si>
  <si>
    <t>HS.NRN.A.2</t>
  </si>
  <si>
    <t>Rewrite expressions involving radicals and rational exponents using the properties of exponents.</t>
  </si>
  <si>
    <t>Use properties of rational and irrational numbers.</t>
  </si>
  <si>
    <t>HS.NRN.B.3</t>
  </si>
  <si>
    <t>Explain why the sum or product of two rational numbers is rational; that the sum of a rational number and an irrational number is irrational; and that the product of a nonzero rational number and an irrational number is irrational.</t>
  </si>
  <si>
    <t>HS.N-Q   Quantities</t>
  </si>
  <si>
    <t>Reason quantitatively and use units to solve problems.</t>
  </si>
  <si>
    <t>HS.NQ.A.1</t>
  </si>
  <si>
    <t>Use units as a way to understand problems and to guide the solution of multi-step problems; choose and interpret units consistently in formulas; choose and interpret the scale and the origin in graphs and data displays.</t>
  </si>
  <si>
    <t>HS.NQ.A.2</t>
  </si>
  <si>
    <t>Define appropriate quantities for the purpose of descriptive modeling.</t>
  </si>
  <si>
    <t>HS.NQ.A.3</t>
  </si>
  <si>
    <t>Choose a level of accuracy appropriate to limitations on measurement when reporting quantities.</t>
  </si>
  <si>
    <t>HS.A-SSE  Seeing Structure in Expressions</t>
  </si>
  <si>
    <t>Interpret the structure of expressions.</t>
  </si>
  <si>
    <t>Procedural Skill</t>
  </si>
  <si>
    <t>HS.ASSE.A.1</t>
  </si>
  <si>
    <r>
      <t>Interpret expressions that represent a quantity in terms of its context.</t>
    </r>
    <r>
      <rPr>
        <vertAlign val="superscript"/>
        <sz val="12"/>
        <color theme="1"/>
        <rFont val="Arial"/>
        <family val="2"/>
      </rPr>
      <t>★</t>
    </r>
  </si>
  <si>
    <t>HS.ASSE.A.1.a</t>
  </si>
  <si>
    <t>Interpret parts of an expression, such as terms, factors, and coefficients.</t>
  </si>
  <si>
    <t>HS.ASSE.A.1.b</t>
  </si>
  <si>
    <r>
      <rPr>
        <sz val="12"/>
        <color rgb="FF231F20"/>
        <rFont val="Arial"/>
        <family val="2"/>
      </rPr>
      <t xml:space="preserve">Interpret complicated expressions by viewing one or more of their parts as a single entity. </t>
    </r>
    <r>
      <rPr>
        <i/>
        <sz val="12"/>
        <color rgb="FF231F20"/>
        <rFont val="Arial"/>
        <family val="2"/>
      </rPr>
      <t>For example, interpret P</t>
    </r>
    <r>
      <rPr>
        <sz val="12"/>
        <color rgb="FF231F20"/>
        <rFont val="Arial"/>
        <family val="2"/>
      </rPr>
      <t>(1+</t>
    </r>
    <r>
      <rPr>
        <i/>
        <sz val="12"/>
        <color rgb="FF231F20"/>
        <rFont val="Arial"/>
        <family val="2"/>
      </rPr>
      <t>r</t>
    </r>
    <r>
      <rPr>
        <sz val="12"/>
        <color rgb="FF231F20"/>
        <rFont val="Arial"/>
        <family val="2"/>
      </rPr>
      <t>)</t>
    </r>
    <r>
      <rPr>
        <vertAlign val="superscript"/>
        <sz val="12"/>
        <color rgb="FF231F20"/>
        <rFont val="Arial"/>
        <family val="2"/>
      </rPr>
      <t>n</t>
    </r>
    <r>
      <rPr>
        <sz val="12"/>
        <color rgb="FF231F20"/>
        <rFont val="Arial"/>
        <family val="2"/>
      </rPr>
      <t xml:space="preserve"> </t>
    </r>
    <r>
      <rPr>
        <i/>
        <sz val="12"/>
        <color rgb="FF231F20"/>
        <rFont val="Arial"/>
        <family val="2"/>
      </rPr>
      <t>as the product of P and a factor not depending on P.</t>
    </r>
  </si>
  <si>
    <t>HS.ASSE.A.2</t>
  </si>
  <si>
    <r>
      <t xml:space="preserve">Use the structure of an expression to identify ways to rewrite it. </t>
    </r>
    <r>
      <rPr>
        <i/>
        <sz val="12"/>
        <color rgb="FF231F20"/>
        <rFont val="Arial"/>
        <family val="2"/>
      </rPr>
      <t>For example, see x</t>
    </r>
    <r>
      <rPr>
        <vertAlign val="superscript"/>
        <sz val="12"/>
        <color rgb="FF231F20"/>
        <rFont val="Arial"/>
        <family val="2"/>
      </rPr>
      <t>4</t>
    </r>
    <r>
      <rPr>
        <sz val="12"/>
        <color rgb="FF231F20"/>
        <rFont val="Arial"/>
        <family val="2"/>
      </rPr>
      <t xml:space="preserve"> – </t>
    </r>
    <r>
      <rPr>
        <i/>
        <sz val="12"/>
        <color rgb="FF231F20"/>
        <rFont val="Arial"/>
        <family val="2"/>
      </rPr>
      <t>y</t>
    </r>
    <r>
      <rPr>
        <vertAlign val="superscript"/>
        <sz val="12"/>
        <color rgb="FF231F20"/>
        <rFont val="Arial"/>
        <family val="2"/>
      </rPr>
      <t>4</t>
    </r>
    <r>
      <rPr>
        <sz val="12"/>
        <color rgb="FF231F20"/>
        <rFont val="Arial"/>
        <family val="2"/>
      </rPr>
      <t xml:space="preserve"> </t>
    </r>
    <r>
      <rPr>
        <i/>
        <sz val="12"/>
        <color rgb="FF231F20"/>
        <rFont val="Arial"/>
        <family val="2"/>
      </rPr>
      <t xml:space="preserve">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vertAlign val="superscript"/>
        <sz val="12"/>
        <color rgb="FF231F20"/>
        <rFont val="Arial"/>
        <family val="2"/>
      </rPr>
      <t>2</t>
    </r>
    <r>
      <rPr>
        <sz val="12"/>
        <color rgb="FF231F20"/>
        <rFont val="Arial"/>
        <family val="2"/>
      </rPr>
      <t xml:space="preserve">, </t>
    </r>
    <r>
      <rPr>
        <i/>
        <sz val="12"/>
        <color rgb="FF231F20"/>
        <rFont val="Arial"/>
        <family val="2"/>
      </rPr>
      <t xml:space="preserve">thus recognizing it as a difference of squares that can be factored as </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r>
      <rPr>
        <i/>
        <sz val="12"/>
        <color rgb="FF231F20"/>
        <rFont val="Arial"/>
        <family val="2"/>
      </rPr>
      <t>x</t>
    </r>
    <r>
      <rPr>
        <vertAlign val="superscript"/>
        <sz val="12"/>
        <color rgb="FF231F20"/>
        <rFont val="Arial"/>
        <family val="2"/>
      </rPr>
      <t>2</t>
    </r>
    <r>
      <rPr>
        <sz val="12"/>
        <color rgb="FF231F20"/>
        <rFont val="Arial"/>
        <family val="2"/>
      </rPr>
      <t xml:space="preserve"> + </t>
    </r>
    <r>
      <rPr>
        <i/>
        <sz val="12"/>
        <color rgb="FF231F20"/>
        <rFont val="Arial"/>
        <family val="2"/>
      </rPr>
      <t>y</t>
    </r>
    <r>
      <rPr>
        <vertAlign val="superscript"/>
        <sz val="12"/>
        <color rgb="FF231F20"/>
        <rFont val="Arial"/>
        <family val="2"/>
      </rPr>
      <t>2</t>
    </r>
    <r>
      <rPr>
        <sz val="12"/>
        <color rgb="FF231F20"/>
        <rFont val="Arial"/>
        <family val="2"/>
      </rPr>
      <t>).</t>
    </r>
  </si>
  <si>
    <t>Write expressions in equivalent forms to solve problems.</t>
  </si>
  <si>
    <t>HS.ASSE.B.3</t>
  </si>
  <si>
    <r>
      <t>Choose and produce an equivalent form of an expression to reveal and explain properties of the quantity represented by the expression.</t>
    </r>
    <r>
      <rPr>
        <vertAlign val="superscript"/>
        <sz val="12"/>
        <color theme="1"/>
        <rFont val="Arial"/>
        <family val="2"/>
      </rPr>
      <t>★</t>
    </r>
  </si>
  <si>
    <t>HS.ASSE.B.3.a</t>
  </si>
  <si>
    <t>Factor a quadratic expression to reveal the zeros of the function it defines.</t>
  </si>
  <si>
    <t>HS.ASSE.B.3.b</t>
  </si>
  <si>
    <t>Complete the square in a quadratic expression to reveal the maximum or minimum value of the function it defines.</t>
  </si>
  <si>
    <t>HS.ASSE.B.3.c</t>
  </si>
  <si>
    <r>
      <rPr>
        <sz val="12"/>
        <color rgb="FF231F20"/>
        <rFont val="Arial"/>
        <family val="2"/>
      </rPr>
      <t xml:space="preserve">Use the properties of exponents to transform expressions for exponential functions. </t>
    </r>
    <r>
      <rPr>
        <i/>
        <sz val="12"/>
        <color rgb="FF231F20"/>
        <rFont val="Arial"/>
        <family val="2"/>
      </rPr>
      <t xml:space="preserve">For example the expression </t>
    </r>
    <r>
      <rPr>
        <sz val="12"/>
        <color rgb="FF231F20"/>
        <rFont val="Arial"/>
        <family val="2"/>
      </rPr>
      <t xml:space="preserve">1.15t </t>
    </r>
    <r>
      <rPr>
        <i/>
        <sz val="12"/>
        <color rgb="FF231F20"/>
        <rFont val="Arial"/>
        <family val="2"/>
      </rPr>
      <t xml:space="preserve">can be rewritten as </t>
    </r>
    <r>
      <rPr>
        <sz val="12"/>
        <color rgb="FF231F20"/>
        <rFont val="Arial"/>
        <family val="2"/>
      </rPr>
      <t>(1.15</t>
    </r>
    <r>
      <rPr>
        <vertAlign val="superscript"/>
        <sz val="12"/>
        <color rgb="FF231F20"/>
        <rFont val="Arial"/>
        <family val="2"/>
      </rPr>
      <t>1/12</t>
    </r>
    <r>
      <rPr>
        <sz val="12"/>
        <color rgb="FF231F20"/>
        <rFont val="Arial"/>
        <family val="2"/>
      </rPr>
      <t>)</t>
    </r>
    <r>
      <rPr>
        <vertAlign val="superscript"/>
        <sz val="12"/>
        <color rgb="FF231F20"/>
        <rFont val="Arial"/>
        <family val="2"/>
      </rPr>
      <t>12</t>
    </r>
    <r>
      <rPr>
        <i/>
        <vertAlign val="superscript"/>
        <sz val="12"/>
        <color rgb="FF231F20"/>
        <rFont val="Arial"/>
        <family val="2"/>
      </rPr>
      <t xml:space="preserve">t </t>
    </r>
    <r>
      <rPr>
        <sz val="12"/>
        <color rgb="FF231F20"/>
        <rFont val="Arial"/>
        <family val="2"/>
      </rPr>
      <t>≈ 1.012</t>
    </r>
    <r>
      <rPr>
        <vertAlign val="superscript"/>
        <sz val="12"/>
        <color rgb="FF231F20"/>
        <rFont val="Arial"/>
        <family val="2"/>
      </rPr>
      <t>12t</t>
    </r>
    <r>
      <rPr>
        <sz val="12"/>
        <color rgb="FF231F20"/>
        <rFont val="Arial"/>
        <family val="2"/>
      </rPr>
      <t xml:space="preserve"> </t>
    </r>
    <r>
      <rPr>
        <i/>
        <sz val="12"/>
        <color rgb="FF231F20"/>
        <rFont val="Arial"/>
        <family val="2"/>
      </rPr>
      <t>to reveal the approximate equivalent monthly interest rate if the annual rate is 15%.</t>
    </r>
  </si>
  <si>
    <t>HS.A-APR  Arithmetic with Polynomials and Rational Expressions</t>
  </si>
  <si>
    <t xml:space="preserve"> </t>
  </si>
  <si>
    <t>Perform arithmetic operations on polynomials.</t>
  </si>
  <si>
    <t>HS.AAPR.A.1</t>
  </si>
  <si>
    <t>Understand that polynomials form a system analogous to the integers, namely, they are closed under the operations of addition, subtraction, and multiplication; add, subtract, and multiply polynomials.</t>
  </si>
  <si>
    <r>
      <t>HS.A-CED  Creating Equations</t>
    </r>
    <r>
      <rPr>
        <b/>
        <vertAlign val="superscript"/>
        <sz val="16"/>
        <color theme="0"/>
        <rFont val="Arial"/>
        <family val="2"/>
      </rPr>
      <t>★</t>
    </r>
  </si>
  <si>
    <t>Create equations that describe numbers or relationships.</t>
  </si>
  <si>
    <t>HS.ACED.A.1</t>
  </si>
  <si>
    <r>
      <t xml:space="preserve">Create equations and inequalities in one variable and use them to solve problems. </t>
    </r>
    <r>
      <rPr>
        <i/>
        <sz val="12"/>
        <color rgb="FF231F20"/>
        <rFont val="Arial"/>
        <family val="2"/>
      </rPr>
      <t>Include equations arising from linear and quadratic functions, and simple rational and exponential functions.</t>
    </r>
  </si>
  <si>
    <t>HS.ACED.A.2</t>
  </si>
  <si>
    <t>Create equations in two or more variables to represent relationships between quantities; graph equations on coordinate axes with labels and scales.</t>
  </si>
  <si>
    <t>HS.ACED.A.3</t>
  </si>
  <si>
    <r>
      <rPr>
        <sz val="12"/>
        <color rgb="FF231F20"/>
        <rFont val="Arial"/>
        <family val="2"/>
      </rPr>
      <t xml:space="preserve">Represent constraints by equations or inequalities, and by systems of equations and/or inequalities, and interpret solutions as viable or non- viable options in a modeling context. </t>
    </r>
    <r>
      <rPr>
        <i/>
        <sz val="12"/>
        <color rgb="FF231F20"/>
        <rFont val="Arial"/>
        <family val="2"/>
      </rPr>
      <t>For example, represent inequalities describing nutritional and cost constraints on combinations of different foods.</t>
    </r>
  </si>
  <si>
    <t>HS.ACED.A.4</t>
  </si>
  <si>
    <r>
      <t xml:space="preserve">Rearrange formulas to highlight a quantity of interest, using the same reasoning as in solving equations. </t>
    </r>
    <r>
      <rPr>
        <i/>
        <sz val="12"/>
        <color rgb="FF231F20"/>
        <rFont val="Arial"/>
        <family val="2"/>
      </rPr>
      <t>For example, rearrange Ohm’s law V = IR to highlight resistance R.</t>
    </r>
  </si>
  <si>
    <t>HS.A-REI  Reasoning with equations and inequalities</t>
  </si>
  <si>
    <t xml:space="preserve">Understand solving equations as a process of reasoning and explain the reasoning. </t>
  </si>
  <si>
    <t>HS.AREI.A.1</t>
  </si>
  <si>
    <t>Explain each step in solving a simple equation as following from the equality of numbers asserted at the previous step, starting from the assumption that the original equation has a solution. Construct a viable argument to justify a solution method.</t>
  </si>
  <si>
    <t>Solve equations and inequalities in one variable.</t>
  </si>
  <si>
    <t>HS.AREI.B.3</t>
  </si>
  <si>
    <t>Solve linear equations and inequalities in one variable, including equations with coefficients represented by letters.</t>
  </si>
  <si>
    <t>HS.AREI.B.4</t>
  </si>
  <si>
    <t>Solve quadratic equations in one variable.</t>
  </si>
  <si>
    <t>HS.AREI.B.4.a</t>
  </si>
  <si>
    <r>
      <t xml:space="preserve"> Use the method of completing the square to transform any quadratic equation in </t>
    </r>
    <r>
      <rPr>
        <i/>
        <sz val="12"/>
        <color rgb="FF231F20"/>
        <rFont val="Arial"/>
        <family val="2"/>
      </rPr>
      <t xml:space="preserve">x </t>
    </r>
    <r>
      <rPr>
        <sz val="12"/>
        <color rgb="FF231F20"/>
        <rFont val="Arial"/>
        <family val="2"/>
      </rPr>
      <t>into an equation of the form (</t>
    </r>
    <r>
      <rPr>
        <i/>
        <sz val="12"/>
        <color rgb="FF231F20"/>
        <rFont val="Arial"/>
        <family val="2"/>
      </rPr>
      <t xml:space="preserve">x </t>
    </r>
    <r>
      <rPr>
        <sz val="12"/>
        <color rgb="FF231F20"/>
        <rFont val="Arial"/>
        <family val="2"/>
      </rPr>
      <t xml:space="preserve">– </t>
    </r>
    <r>
      <rPr>
        <i/>
        <sz val="12"/>
        <color rgb="FF231F20"/>
        <rFont val="Arial"/>
        <family val="2"/>
      </rPr>
      <t>p</t>
    </r>
    <r>
      <rPr>
        <sz val="12"/>
        <color rgb="FF231F20"/>
        <rFont val="Arial"/>
        <family val="2"/>
      </rPr>
      <t>)</t>
    </r>
    <r>
      <rPr>
        <vertAlign val="superscript"/>
        <sz val="12"/>
        <color rgb="FF231F20"/>
        <rFont val="Arial"/>
        <family val="2"/>
      </rPr>
      <t>2</t>
    </r>
    <r>
      <rPr>
        <i/>
        <sz val="12"/>
        <color rgb="FF231F20"/>
        <rFont val="Arial"/>
        <family val="2"/>
      </rPr>
      <t xml:space="preserve"> = q</t>
    </r>
    <r>
      <rPr>
        <sz val="12"/>
        <color rgb="FF231F20"/>
        <rFont val="Arial"/>
        <family val="2"/>
      </rPr>
      <t xml:space="preserve"> that has the same solutions. Derive the quadratic formula from this form.</t>
    </r>
  </si>
  <si>
    <t>HS.AREI.B.4.b</t>
  </si>
  <si>
    <r>
      <t xml:space="preserve">Solve quadratic equations by inspection (e.g., for </t>
    </r>
    <r>
      <rPr>
        <i/>
        <sz val="12"/>
        <color rgb="FF231F20"/>
        <rFont val="Arial"/>
        <family val="2"/>
      </rPr>
      <t>x</t>
    </r>
    <r>
      <rPr>
        <i/>
        <vertAlign val="superscript"/>
        <sz val="12"/>
        <color rgb="FF231F20"/>
        <rFont val="Arial"/>
        <family val="2"/>
      </rPr>
      <t>2</t>
    </r>
    <r>
      <rPr>
        <sz val="12"/>
        <color rgb="FF231F20"/>
        <rFont val="Arial"/>
        <family val="2"/>
      </rPr>
      <t xml:space="preserve"> = 49), taking square roots, completing the square, the quadratic formula and factoring, as appropriate to the initial form of the equation. Recognize when the quadratic formula gives complex solutions and write them as </t>
    </r>
    <r>
      <rPr>
        <i/>
        <sz val="12"/>
        <color rgb="FF231F20"/>
        <rFont val="Arial"/>
        <family val="2"/>
      </rPr>
      <t xml:space="preserve">a </t>
    </r>
    <r>
      <rPr>
        <sz val="12"/>
        <color rgb="FF231F20"/>
        <rFont val="Arial"/>
        <family val="2"/>
      </rPr>
      <t xml:space="preserve">± </t>
    </r>
    <r>
      <rPr>
        <i/>
        <sz val="12"/>
        <color rgb="FF231F20"/>
        <rFont val="Arial"/>
        <family val="2"/>
      </rPr>
      <t xml:space="preserve">bi </t>
    </r>
    <r>
      <rPr>
        <sz val="12"/>
        <color rgb="FF231F20"/>
        <rFont val="Arial"/>
        <family val="2"/>
      </rPr>
      <t xml:space="preserve">for real numbers </t>
    </r>
    <r>
      <rPr>
        <i/>
        <sz val="12"/>
        <color rgb="FF231F20"/>
        <rFont val="Arial"/>
        <family val="2"/>
      </rPr>
      <t xml:space="preserve">a </t>
    </r>
    <r>
      <rPr>
        <sz val="12"/>
        <color rgb="FF231F20"/>
        <rFont val="Arial"/>
        <family val="2"/>
      </rPr>
      <t xml:space="preserve">and </t>
    </r>
    <r>
      <rPr>
        <i/>
        <sz val="12"/>
        <color rgb="FF231F20"/>
        <rFont val="Arial"/>
        <family val="2"/>
      </rPr>
      <t>b</t>
    </r>
    <r>
      <rPr>
        <sz val="12"/>
        <color rgb="FF231F20"/>
        <rFont val="Arial"/>
        <family val="2"/>
      </rPr>
      <t>.</t>
    </r>
  </si>
  <si>
    <t>Solve Systems of equations.</t>
  </si>
  <si>
    <t>HS.AREI.C.5</t>
  </si>
  <si>
    <t>Prove that, given a system of two equations in two variables, replacing one equation by the sum of that equation and a multiple of the other produces a system with the same solutions.</t>
  </si>
  <si>
    <t>HS.AREI.C.6</t>
  </si>
  <si>
    <t>Solve systems of linear equations exactly and approximately (e.g., with graphs), focusing on pairs of linear equations in two variables.</t>
  </si>
  <si>
    <t>HS.AREI.C.7</t>
  </si>
  <si>
    <r>
      <t xml:space="preserve">Solve a simple system consisting of a linear equation and a quadratic equation in two variables algebraically and graphically. </t>
    </r>
    <r>
      <rPr>
        <i/>
        <sz val="12"/>
        <color theme="1"/>
        <rFont val="Arial"/>
        <family val="2"/>
      </rPr>
      <t xml:space="preserve">For example, find the points of intersection between the line y = –3x </t>
    </r>
    <r>
      <rPr>
        <sz val="12"/>
        <color theme="1"/>
        <rFont val="Arial"/>
        <family val="2"/>
      </rPr>
      <t>and the circle</t>
    </r>
    <r>
      <rPr>
        <i/>
        <sz val="12"/>
        <color theme="1"/>
        <rFont val="Arial"/>
        <family val="2"/>
      </rPr>
      <t xml:space="preserve"> x</t>
    </r>
    <r>
      <rPr>
        <i/>
        <vertAlign val="superscript"/>
        <sz val="12"/>
        <color theme="1"/>
        <rFont val="Arial"/>
        <family val="2"/>
      </rPr>
      <t>2</t>
    </r>
    <r>
      <rPr>
        <i/>
        <sz val="12"/>
        <color theme="1"/>
        <rFont val="Arial"/>
        <family val="2"/>
      </rPr>
      <t xml:space="preserve"> + y</t>
    </r>
    <r>
      <rPr>
        <i/>
        <vertAlign val="superscript"/>
        <sz val="12"/>
        <color theme="1"/>
        <rFont val="Arial"/>
        <family val="2"/>
      </rPr>
      <t>2</t>
    </r>
    <r>
      <rPr>
        <i/>
        <sz val="12"/>
        <color theme="1"/>
        <rFont val="Arial"/>
        <family val="2"/>
      </rPr>
      <t xml:space="preserve"> = 3.</t>
    </r>
  </si>
  <si>
    <t>Represent and solve equations and inequalities graphically.</t>
  </si>
  <si>
    <t>HS.AREI.D.10</t>
  </si>
  <si>
    <t>Understand that the graph of an equation in two variables is the set of all its solutions plotted in the coordinate plane, often forming a curve (which could be a line).</t>
  </si>
  <si>
    <t>HS.AREI.D.11</t>
  </si>
  <si>
    <r>
      <t xml:space="preserve">Explain why the </t>
    </r>
    <r>
      <rPr>
        <i/>
        <sz val="12"/>
        <color theme="1"/>
        <rFont val="Arial"/>
        <family val="2"/>
      </rPr>
      <t>x</t>
    </r>
    <r>
      <rPr>
        <sz val="12"/>
        <color theme="1"/>
        <rFont val="Arial"/>
        <family val="2"/>
      </rPr>
      <t>-coordinates of the points where the graphs of the equations</t>
    </r>
    <r>
      <rPr>
        <i/>
        <sz val="12"/>
        <color theme="1"/>
        <rFont val="Arial"/>
        <family val="2"/>
      </rPr>
      <t xml:space="preserve"> y = f(x) </t>
    </r>
    <r>
      <rPr>
        <sz val="12"/>
        <color theme="1"/>
        <rFont val="Arial"/>
        <family val="2"/>
      </rPr>
      <t xml:space="preserve">and </t>
    </r>
    <r>
      <rPr>
        <i/>
        <sz val="12"/>
        <color theme="1"/>
        <rFont val="Arial"/>
        <family val="2"/>
      </rPr>
      <t>y = g(x)</t>
    </r>
    <r>
      <rPr>
        <sz val="12"/>
        <color theme="1"/>
        <rFont val="Arial"/>
        <family val="2"/>
      </rPr>
      <t xml:space="preserve"> intersect are the solutions of the equation</t>
    </r>
    <r>
      <rPr>
        <i/>
        <sz val="12"/>
        <color theme="1"/>
        <rFont val="Arial"/>
        <family val="2"/>
      </rPr>
      <t xml:space="preserve"> f(x) = g(x)</t>
    </r>
    <r>
      <rPr>
        <sz val="12"/>
        <color theme="1"/>
        <rFont val="Arial"/>
        <family val="2"/>
      </rPr>
      <t>; find the solutions approximately, e.g., using technology to graph the functions, make tables of values, or find successive approximations. Include cases where</t>
    </r>
    <r>
      <rPr>
        <i/>
        <sz val="12"/>
        <color theme="1"/>
        <rFont val="Arial"/>
        <family val="2"/>
      </rPr>
      <t xml:space="preserve"> f(x)</t>
    </r>
    <r>
      <rPr>
        <sz val="12"/>
        <color theme="1"/>
        <rFont val="Arial"/>
        <family val="2"/>
      </rPr>
      <t xml:space="preserve"> and/or</t>
    </r>
    <r>
      <rPr>
        <i/>
        <sz val="12"/>
        <color theme="1"/>
        <rFont val="Arial"/>
        <family val="2"/>
      </rPr>
      <t xml:space="preserve"> g(x)</t>
    </r>
    <r>
      <rPr>
        <sz val="12"/>
        <color theme="1"/>
        <rFont val="Arial"/>
        <family val="2"/>
      </rPr>
      <t xml:space="preserve"> are linear, polynomial, rational, absolute value, exponential, and logarithmic functions.</t>
    </r>
    <r>
      <rPr>
        <vertAlign val="superscript"/>
        <sz val="12"/>
        <color theme="1"/>
        <rFont val="Arial"/>
        <family val="2"/>
      </rPr>
      <t>★</t>
    </r>
  </si>
  <si>
    <t>HS.AREI.D.12</t>
  </si>
  <si>
    <t>Graph the solutions to a linear inequality in two variables as a half- plane (excluding the boundary in the case of a strict inequality), and graph the solution set to a system of linear inequalities in two variables as the intersection of the corresponding half-planes.</t>
  </si>
  <si>
    <t>HS.F-IF  Interpreting Functions</t>
  </si>
  <si>
    <t>Understand the concept of a function and use function notation.</t>
  </si>
  <si>
    <t>HS.FIF.A.1</t>
  </si>
  <si>
    <r>
      <t xml:space="preserve">Understand that a function from one set (called the domain) to another set (called the range) assigns to each element of the domain exactly one element of the range. If </t>
    </r>
    <r>
      <rPr>
        <i/>
        <sz val="12"/>
        <color theme="1"/>
        <rFont val="Arial"/>
        <family val="2"/>
      </rPr>
      <t>f</t>
    </r>
    <r>
      <rPr>
        <sz val="12"/>
        <color theme="1"/>
        <rFont val="Arial"/>
        <family val="2"/>
      </rPr>
      <t xml:space="preserve"> is a function and </t>
    </r>
    <r>
      <rPr>
        <i/>
        <sz val="12"/>
        <color theme="1"/>
        <rFont val="Arial"/>
        <family val="2"/>
      </rPr>
      <t>x</t>
    </r>
    <r>
      <rPr>
        <sz val="12"/>
        <color theme="1"/>
        <rFont val="Arial"/>
        <family val="2"/>
      </rPr>
      <t xml:space="preserve"> is an element of its domain, then</t>
    </r>
    <r>
      <rPr>
        <i/>
        <sz val="12"/>
        <color theme="1"/>
        <rFont val="Arial"/>
        <family val="2"/>
      </rPr>
      <t xml:space="preserve"> f(x)</t>
    </r>
    <r>
      <rPr>
        <sz val="12"/>
        <color theme="1"/>
        <rFont val="Arial"/>
        <family val="2"/>
      </rPr>
      <t xml:space="preserve"> denotes the output of</t>
    </r>
    <r>
      <rPr>
        <i/>
        <sz val="12"/>
        <color theme="1"/>
        <rFont val="Arial"/>
        <family val="2"/>
      </rPr>
      <t xml:space="preserve"> f</t>
    </r>
    <r>
      <rPr>
        <sz val="12"/>
        <color theme="1"/>
        <rFont val="Arial"/>
        <family val="2"/>
      </rPr>
      <t xml:space="preserve"> corresponding to the input </t>
    </r>
    <r>
      <rPr>
        <i/>
        <sz val="12"/>
        <color theme="1"/>
        <rFont val="Arial"/>
        <family val="2"/>
      </rPr>
      <t>x</t>
    </r>
    <r>
      <rPr>
        <sz val="12"/>
        <color theme="1"/>
        <rFont val="Arial"/>
        <family val="2"/>
      </rPr>
      <t xml:space="preserve">. The graph of </t>
    </r>
    <r>
      <rPr>
        <i/>
        <sz val="12"/>
        <color theme="1"/>
        <rFont val="Arial"/>
        <family val="2"/>
      </rPr>
      <t>f</t>
    </r>
    <r>
      <rPr>
        <sz val="12"/>
        <color theme="1"/>
        <rFont val="Arial"/>
        <family val="2"/>
      </rPr>
      <t xml:space="preserve"> is the graph of the equation</t>
    </r>
    <r>
      <rPr>
        <i/>
        <sz val="12"/>
        <color theme="1"/>
        <rFont val="Arial"/>
        <family val="2"/>
      </rPr>
      <t xml:space="preserve"> y = f(x)</t>
    </r>
    <r>
      <rPr>
        <sz val="12"/>
        <color theme="1"/>
        <rFont val="Arial"/>
        <family val="2"/>
      </rPr>
      <t>.</t>
    </r>
  </si>
  <si>
    <t>HS.FIF.A.2</t>
  </si>
  <si>
    <t>Use function notation, evaluate functions for inputs in their domains, and interpret statements that use function notation in terms of a context.</t>
  </si>
  <si>
    <t>HS.FIF.A.3</t>
  </si>
  <si>
    <r>
      <t xml:space="preserve">Recognize that sequences are functions, sometimes defined recursively, whose domain is a subset of the integers. </t>
    </r>
    <r>
      <rPr>
        <i/>
        <sz val="12"/>
        <color rgb="FF231F20"/>
        <rFont val="Arial"/>
        <family val="2"/>
      </rPr>
      <t xml:space="preserve">For example, the Fibonacci sequence is defined recursively by f(0) = f(1) = 1, f(n+1) = f(n) + f(n-1) for n </t>
    </r>
    <r>
      <rPr>
        <sz val="12"/>
        <color rgb="FF231F20"/>
        <rFont val="Calibri"/>
        <family val="2"/>
      </rPr>
      <t>≥</t>
    </r>
    <r>
      <rPr>
        <sz val="12"/>
        <color rgb="FF231F20"/>
        <rFont val="Arial"/>
        <family val="2"/>
      </rPr>
      <t xml:space="preserve"> </t>
    </r>
    <r>
      <rPr>
        <i/>
        <sz val="12"/>
        <color rgb="FF231F20"/>
        <rFont val="Arial"/>
        <family val="2"/>
      </rPr>
      <t>1.</t>
    </r>
  </si>
  <si>
    <t>Interpret functions that arise in applications in terms of the context.</t>
  </si>
  <si>
    <t>HS.FIF.B.4</t>
  </si>
  <si>
    <r>
      <t xml:space="preserve">For a function that models a relationship between two quantities, interpret key features of graphs and tables in terms of the quantities, and sketch graphs showing key features given a verbal description of the relationship. </t>
    </r>
    <r>
      <rPr>
        <i/>
        <sz val="12"/>
        <color theme="1"/>
        <rFont val="Arial"/>
        <family val="2"/>
      </rPr>
      <t>Key features include: intercepts; intervals where the function is increasing, decreasing, positive, or negative; relative maximums and minimums; symmetries; end behavior; and periodicity.</t>
    </r>
    <r>
      <rPr>
        <i/>
        <vertAlign val="superscript"/>
        <sz val="12"/>
        <color theme="1"/>
        <rFont val="Arial"/>
        <family val="2"/>
      </rPr>
      <t>★</t>
    </r>
  </si>
  <si>
    <t>HS.FIF.B.5</t>
  </si>
  <si>
    <r>
      <t xml:space="preserve">Relate the domain of a function to its graph and, where applicable, to the quantitative relationship it describes. </t>
    </r>
    <r>
      <rPr>
        <i/>
        <sz val="12"/>
        <color theme="1"/>
        <rFont val="Arial"/>
        <family val="2"/>
      </rPr>
      <t>For example, if the function h(n) gives the number of person-hours it takes to assemble n engines in a factory, then the positive integers would be an appropriate domain for the function.</t>
    </r>
    <r>
      <rPr>
        <i/>
        <vertAlign val="superscript"/>
        <sz val="12"/>
        <color theme="1"/>
        <rFont val="Arial"/>
        <family val="2"/>
      </rPr>
      <t>★</t>
    </r>
  </si>
  <si>
    <t>HS.FIF.B.6</t>
  </si>
  <si>
    <r>
      <t>Calculate and interpret the average rate of change of a function (presented symbolically or as a table) over a specified interval. Estimate the rate of change from a graph.</t>
    </r>
    <r>
      <rPr>
        <vertAlign val="superscript"/>
        <sz val="12"/>
        <color theme="1"/>
        <rFont val="Arial"/>
        <family val="2"/>
      </rPr>
      <t>★</t>
    </r>
  </si>
  <si>
    <t>Analyze functions using different representations.</t>
  </si>
  <si>
    <t>HS.FIF.C.7</t>
  </si>
  <si>
    <r>
      <t>Graph functions expressed symbolically and show key features of the graph, by hand in simple cases and using technology for more complicated cases.</t>
    </r>
    <r>
      <rPr>
        <vertAlign val="superscript"/>
        <sz val="12"/>
        <color theme="1"/>
        <rFont val="Arial"/>
        <family val="2"/>
      </rPr>
      <t>★</t>
    </r>
  </si>
  <si>
    <t>HS.FIF.C.7.a</t>
  </si>
  <si>
    <t>Graph linear and quadratic functions and show intercepts, maxima, and minima.</t>
  </si>
  <si>
    <t>HS.FIF.C.7.b</t>
  </si>
  <si>
    <t>Graph square root, cube root, and piecewise-defined functions, including step functions and absolute value functions.</t>
  </si>
  <si>
    <t>HS.FIF.C.7.e</t>
  </si>
  <si>
    <t>Graph exponential and logarithmic functions, showing intercepts and end behavior, and trigonometric functions, showing period, midline, and amplitude.</t>
  </si>
  <si>
    <t>HS.FIF.C.8</t>
  </si>
  <si>
    <t>Write a function defined by an expression in different but equivalent forms to reveal and explain different properties of the function.</t>
  </si>
  <si>
    <t>HS.FIF.C.8.a</t>
  </si>
  <si>
    <t>Use the process of factoring and completing the square in a quadratic function to show zeros, extreme values, and symmetry of the graph, and interpret these in terms of a context.</t>
  </si>
  <si>
    <t>HS.FIF.C.8.b</t>
  </si>
  <si>
    <r>
      <rPr>
        <sz val="12"/>
        <color rgb="FF231F20"/>
        <rFont val="Arial"/>
        <family val="2"/>
      </rPr>
      <t xml:space="preserve">Use the properties of exponents to interpret expressions for exponential functions. </t>
    </r>
    <r>
      <rPr>
        <i/>
        <sz val="12"/>
        <color rgb="FF231F20"/>
        <rFont val="Arial"/>
        <family val="2"/>
      </rPr>
      <t>For example, identify percent rate of change in functions such as y = (1.02)</t>
    </r>
    <r>
      <rPr>
        <i/>
        <vertAlign val="superscript"/>
        <sz val="12"/>
        <color rgb="FF231F20"/>
        <rFont val="Arial"/>
        <family val="2"/>
      </rPr>
      <t>t</t>
    </r>
    <r>
      <rPr>
        <i/>
        <sz val="12"/>
        <color rgb="FF231F20"/>
        <rFont val="Arial"/>
        <family val="2"/>
      </rPr>
      <t>, y = (0.97)</t>
    </r>
    <r>
      <rPr>
        <i/>
        <vertAlign val="superscript"/>
        <sz val="12"/>
        <color rgb="FF231F20"/>
        <rFont val="Arial"/>
        <family val="2"/>
      </rPr>
      <t>t</t>
    </r>
    <r>
      <rPr>
        <i/>
        <sz val="12"/>
        <color rgb="FF231F20"/>
        <rFont val="Arial"/>
        <family val="2"/>
      </rPr>
      <t>, y = (1.01)</t>
    </r>
    <r>
      <rPr>
        <i/>
        <vertAlign val="superscript"/>
        <sz val="12"/>
        <color rgb="FF231F20"/>
        <rFont val="Arial"/>
        <family val="2"/>
      </rPr>
      <t>12t</t>
    </r>
    <r>
      <rPr>
        <i/>
        <sz val="12"/>
        <color rgb="FF231F20"/>
        <rFont val="Arial"/>
        <family val="2"/>
      </rPr>
      <t>, y = (1.2)</t>
    </r>
    <r>
      <rPr>
        <i/>
        <vertAlign val="superscript"/>
        <sz val="12"/>
        <color rgb="FF231F20"/>
        <rFont val="Arial"/>
        <family val="2"/>
      </rPr>
      <t>t/10</t>
    </r>
    <r>
      <rPr>
        <i/>
        <sz val="12"/>
        <color rgb="FF231F20"/>
        <rFont val="Arial"/>
        <family val="2"/>
      </rPr>
      <t>, and classify them as representing exponential growth or decay.</t>
    </r>
  </si>
  <si>
    <t>HS.FIF.C.9</t>
  </si>
  <si>
    <r>
      <t xml:space="preserve">Compare properties of two functions each represented in a different way (algebraically, graphically, numerically in tables, or by verbal descriptions). </t>
    </r>
    <r>
      <rPr>
        <i/>
        <sz val="12"/>
        <color theme="1"/>
        <rFont val="Arial"/>
        <family val="2"/>
      </rPr>
      <t>For example, given a graph of one quadratic function and an algebraic expression for another, say which has the larger maximum.</t>
    </r>
  </si>
  <si>
    <t>HS.F-BF  Building Functions</t>
  </si>
  <si>
    <t>Build a function that models a relationship between two quantities.</t>
  </si>
  <si>
    <t>HS.FBF.A.1</t>
  </si>
  <si>
    <r>
      <t xml:space="preserve">Write a function that describes a relationship between two quantities. </t>
    </r>
    <r>
      <rPr>
        <vertAlign val="superscript"/>
        <sz val="12"/>
        <color theme="1"/>
        <rFont val="Arial"/>
        <family val="2"/>
      </rPr>
      <t>★</t>
    </r>
  </si>
  <si>
    <t>HS.FBF.A.1.a</t>
  </si>
  <si>
    <t>Determine an explicit expression, a recursive process, or steps for calculation from a context.</t>
  </si>
  <si>
    <t>HS.FBF.A.1.b</t>
  </si>
  <si>
    <r>
      <t>Combine standard function types using arithmetic operations.</t>
    </r>
    <r>
      <rPr>
        <i/>
        <sz val="12"/>
        <color theme="1"/>
        <rFont val="Arial"/>
        <family val="2"/>
      </rPr>
      <t xml:space="preserve"> For example, build a function that models the temperature of a cooling body by adding a constant function to a decaying exponential, and relate these functions to the model.</t>
    </r>
  </si>
  <si>
    <t>HS.FBF.A.2</t>
  </si>
  <si>
    <r>
      <t>Write arithmetic and geometric sequences both recursively and with an explicit formula, use them to model situations, and translate between the two forms.</t>
    </r>
    <r>
      <rPr>
        <vertAlign val="superscript"/>
        <sz val="12"/>
        <color theme="1"/>
        <rFont val="Arial"/>
        <family val="2"/>
      </rPr>
      <t>★</t>
    </r>
  </si>
  <si>
    <t>Build new functions from existing functions.</t>
  </si>
  <si>
    <t>HS.FBF.B.3</t>
  </si>
  <si>
    <r>
      <rPr>
        <sz val="12"/>
        <color rgb="FF231F20"/>
        <rFont val="Arial"/>
        <family val="2"/>
      </rPr>
      <t xml:space="preserve">Identify the effect on the graph of replacing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by  </t>
    </r>
    <r>
      <rPr>
        <i/>
        <sz val="12"/>
        <color rgb="FF231F20"/>
        <rFont val="Arial"/>
        <family val="2"/>
      </rPr>
      <t>f</t>
    </r>
    <r>
      <rPr>
        <sz val="12"/>
        <color rgb="FF231F20"/>
        <rFont val="Arial"/>
        <family val="2"/>
      </rPr>
      <t>(</t>
    </r>
    <r>
      <rPr>
        <i/>
        <sz val="12"/>
        <color rgb="FF231F20"/>
        <rFont val="Arial"/>
        <family val="2"/>
      </rPr>
      <t>x</t>
    </r>
    <r>
      <rPr>
        <sz val="12"/>
        <color rgb="FF231F20"/>
        <rFont val="Arial"/>
        <family val="2"/>
      </rPr>
      <t xml:space="preserve">) + </t>
    </r>
    <r>
      <rPr>
        <i/>
        <sz val="12"/>
        <color rgb="FF231F20"/>
        <rFont val="Arial"/>
        <family val="2"/>
      </rPr>
      <t>k</t>
    </r>
    <r>
      <rPr>
        <sz val="12"/>
        <color rgb="FF231F20"/>
        <rFont val="Arial"/>
        <family val="2"/>
      </rPr>
      <t xml:space="preserve">, </t>
    </r>
    <r>
      <rPr>
        <i/>
        <sz val="12"/>
        <color rgb="FF231F20"/>
        <rFont val="Arial"/>
        <family val="2"/>
      </rPr>
      <t>k f</t>
    </r>
    <r>
      <rPr>
        <sz val="12"/>
        <color rgb="FF231F20"/>
        <rFont val="Arial"/>
        <family val="2"/>
      </rPr>
      <t>(</t>
    </r>
    <r>
      <rPr>
        <i/>
        <sz val="12"/>
        <color rgb="FF231F20"/>
        <rFont val="Arial"/>
        <family val="2"/>
      </rPr>
      <t>x</t>
    </r>
    <r>
      <rPr>
        <sz val="12"/>
        <color rgb="FF231F20"/>
        <rFont val="Arial"/>
        <family val="2"/>
      </rPr>
      <t xml:space="preserve">), </t>
    </r>
    <r>
      <rPr>
        <i/>
        <sz val="12"/>
        <color rgb="FF231F20"/>
        <rFont val="Arial"/>
        <family val="2"/>
      </rPr>
      <t>f</t>
    </r>
    <r>
      <rPr>
        <sz val="12"/>
        <color rgb="FF231F20"/>
        <rFont val="Arial"/>
        <family val="2"/>
      </rPr>
      <t>(</t>
    </r>
    <r>
      <rPr>
        <i/>
        <sz val="12"/>
        <color rgb="FF231F20"/>
        <rFont val="Arial"/>
        <family val="2"/>
      </rPr>
      <t>kx</t>
    </r>
    <r>
      <rPr>
        <sz val="12"/>
        <color rgb="FF231F20"/>
        <rFont val="Arial"/>
        <family val="2"/>
      </rPr>
      <t xml:space="preserve">), and </t>
    </r>
    <r>
      <rPr>
        <i/>
        <sz val="12"/>
        <color rgb="FF231F20"/>
        <rFont val="Arial"/>
        <family val="2"/>
      </rPr>
      <t>f</t>
    </r>
    <r>
      <rPr>
        <sz val="12"/>
        <color rgb="FF231F20"/>
        <rFont val="Arial"/>
        <family val="2"/>
      </rPr>
      <t>(</t>
    </r>
    <r>
      <rPr>
        <i/>
        <sz val="12"/>
        <color rgb="FF231F20"/>
        <rFont val="Arial"/>
        <family val="2"/>
      </rPr>
      <t xml:space="preserve">x </t>
    </r>
    <r>
      <rPr>
        <sz val="12"/>
        <color rgb="FF231F20"/>
        <rFont val="Arial"/>
        <family val="2"/>
      </rPr>
      <t xml:space="preserve">+ </t>
    </r>
    <r>
      <rPr>
        <i/>
        <sz val="12"/>
        <color rgb="FF231F20"/>
        <rFont val="Arial"/>
        <family val="2"/>
      </rPr>
      <t>k</t>
    </r>
    <r>
      <rPr>
        <sz val="12"/>
        <color rgb="FF231F20"/>
        <rFont val="Arial"/>
        <family val="2"/>
      </rPr>
      <t xml:space="preserve">) for specific values of </t>
    </r>
    <r>
      <rPr>
        <i/>
        <sz val="12"/>
        <color rgb="FF231F20"/>
        <rFont val="Arial"/>
        <family val="2"/>
      </rPr>
      <t xml:space="preserve">k </t>
    </r>
    <r>
      <rPr>
        <sz val="12"/>
        <color rgb="FF231F20"/>
        <rFont val="Arial"/>
        <family val="2"/>
      </rPr>
      <t xml:space="preserve">(both positive and negative); find the value of </t>
    </r>
    <r>
      <rPr>
        <i/>
        <sz val="12"/>
        <color rgb="FF231F20"/>
        <rFont val="Arial"/>
        <family val="2"/>
      </rPr>
      <t xml:space="preserve">k </t>
    </r>
    <r>
      <rPr>
        <sz val="12"/>
        <color rgb="FF231F20"/>
        <rFont val="Arial"/>
        <family val="2"/>
      </rPr>
      <t xml:space="preserve">given the graphs. Experiment with cases and illustrate an explanation of the effects on the graph using technology. </t>
    </r>
    <r>
      <rPr>
        <i/>
        <sz val="12"/>
        <color rgb="FF231F20"/>
        <rFont val="Arial"/>
        <family val="2"/>
      </rPr>
      <t>Include recognizing even and odd functions from their graphs and algebraic expressions for them.</t>
    </r>
  </si>
  <si>
    <t>HS.FBF.B.4</t>
  </si>
  <si>
    <t>Find inverse functions.</t>
  </si>
  <si>
    <t>HS.FBF.B.4.a</t>
  </si>
  <si>
    <r>
      <rPr>
        <sz val="12"/>
        <color rgb="FF231F20"/>
        <rFont val="Arial"/>
        <family val="2"/>
      </rPr>
      <t xml:space="preserve">Solve an equation of the form f(x) = c for a simple function f that has an inverse and write an expression for the inverse. </t>
    </r>
    <r>
      <rPr>
        <i/>
        <sz val="12"/>
        <color rgb="FF231F20"/>
        <rFont val="Arial"/>
        <family val="2"/>
      </rPr>
      <t>For example, f(x) =2 x</t>
    </r>
    <r>
      <rPr>
        <i/>
        <vertAlign val="superscript"/>
        <sz val="12"/>
        <color rgb="FF231F20"/>
        <rFont val="Arial"/>
        <family val="2"/>
      </rPr>
      <t>3</t>
    </r>
    <r>
      <rPr>
        <i/>
        <sz val="12"/>
        <color rgb="FF231F20"/>
        <rFont val="Arial"/>
        <family val="2"/>
      </rPr>
      <t xml:space="preserve"> or f(x) = (x+1)/(x–1) for x </t>
    </r>
    <r>
      <rPr>
        <sz val="12"/>
        <color rgb="FF231F20"/>
        <rFont val="Calibri"/>
        <family val="2"/>
      </rPr>
      <t>≠</t>
    </r>
    <r>
      <rPr>
        <sz val="12"/>
        <color rgb="FF231F20"/>
        <rFont val="Arial"/>
        <family val="2"/>
      </rPr>
      <t xml:space="preserve"> </t>
    </r>
    <r>
      <rPr>
        <i/>
        <sz val="12"/>
        <color rgb="FF231F20"/>
        <rFont val="Arial"/>
        <family val="2"/>
      </rPr>
      <t>1.</t>
    </r>
  </si>
  <si>
    <t>HS.F-LE Linear, Quadratic, and Exponential Models ★</t>
  </si>
  <si>
    <t>Construct and compare linear, quadratic, and exponential models and solve problems.</t>
  </si>
  <si>
    <t>HS.FLE.A.1</t>
  </si>
  <si>
    <t>Distinguish between situations that can be modeled with linear functions and with exponential functions.</t>
  </si>
  <si>
    <t>HS.FLE.A.1.a</t>
  </si>
  <si>
    <t>Prove that linear functions grow by equal differences over equal intervals, and that exponential functions grow by equal factors over equal intervals.</t>
  </si>
  <si>
    <t>HS.FLE.A.1.b</t>
  </si>
  <si>
    <t>Recognize situations in which one quantity changes at a constant rate per unit interval relative to another.</t>
  </si>
  <si>
    <t>HS.FLE.A.1.c</t>
  </si>
  <si>
    <t>Recognize situations in which a quantity grows or decays by a constant percent rate per unit interval relative to another.</t>
  </si>
  <si>
    <t>HS.FLE.A.2</t>
  </si>
  <si>
    <t>Construct linear and exponential functions, including arithmetic and geometric sequences, given a graph, a description of a relationship, or two input-output pairs (include reading these from a table).</t>
  </si>
  <si>
    <t>HS.FLE.A.3</t>
  </si>
  <si>
    <t>Observe using graphs and tables that a quantity increasing exponentially eventually exceeds a quantity increasing linearly, quadratically, or (more generally) as a polynomial function.</t>
  </si>
  <si>
    <t>Interpret expressions for functions in terms of the situation they model.</t>
  </si>
  <si>
    <t>HS.FLE.B.5</t>
  </si>
  <si>
    <t>Interpret the parameters in a linear or exponential function in terms of a context.</t>
  </si>
  <si>
    <t>HS.S-ID - Interpreting Categorical and Quantitative Data</t>
  </si>
  <si>
    <t>Summarize, represent, and interpret data on a single count or measurement variable.</t>
  </si>
  <si>
    <t>HS.SID.A.1</t>
  </si>
  <si>
    <t>Represent data with plots on the real number line (dot plots, histograms, and box plots).</t>
  </si>
  <si>
    <t>HS.SID.A.2</t>
  </si>
  <si>
    <t>Use statistics appropriate to the shape of the data distribution to compare center (median, mean) and spread (interquartile range, standard deviation) of two or more different data sets.</t>
  </si>
  <si>
    <t>HS.SID.A.3</t>
  </si>
  <si>
    <t>Interpret differences in shape, center, and spread in the context of the data sets, accounting for possible effects of extreme data points (outliers).</t>
  </si>
  <si>
    <t>Summarize, represent, and interpret data on two categorical and quantitative variables.</t>
  </si>
  <si>
    <t>HS.SID.B.5</t>
  </si>
  <si>
    <t>Summarize categorical data for two categories in two-way frequency tables. Interpret relative frequencies in the context of the data (including joint, marginal, and conditional relative frequencies). Recognize possible associations and trends in the data.</t>
  </si>
  <si>
    <t>HS.SID.B.6</t>
  </si>
  <si>
    <t>Represent data on two quantitative variables on a scatter plot, and describe how the variables are related.</t>
  </si>
  <si>
    <t>HS.SID.B.6.a</t>
  </si>
  <si>
    <r>
      <t xml:space="preserve">Fit a function to the data; use functions fitted to data to solve problems in the context of the data. </t>
    </r>
    <r>
      <rPr>
        <i/>
        <sz val="12"/>
        <color theme="1"/>
        <rFont val="Arial"/>
        <family val="2"/>
      </rPr>
      <t>Use given functions or choose a function suggested by the context. Emphasize linear, quadratic, and exponential models.</t>
    </r>
  </si>
  <si>
    <t>HS.SID.B.6.b</t>
  </si>
  <si>
    <t>Informally assess the fit of a function by plotting and analyzing residuals.</t>
  </si>
  <si>
    <t>HS.SID.B.6.c</t>
  </si>
  <si>
    <t>Fit a linear function for a scatter plot that suggests a linear association.</t>
  </si>
  <si>
    <t>Interpret linear models.</t>
  </si>
  <si>
    <t>HS.SID.B.7</t>
  </si>
  <si>
    <t>Interpret the slope (rate of change) and the intercept (constant term) of a linear model in the context of the data.</t>
  </si>
  <si>
    <t>HS.SID.B.8</t>
  </si>
  <si>
    <t>Compute (using technology) and interpret the correlation coefficient of a linear fit.</t>
  </si>
  <si>
    <t>HS.SID.B.9</t>
  </si>
  <si>
    <t>Distinguish between correlation and causation.</t>
  </si>
  <si>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founEd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</si>
  <si>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 xml:space="preserve">PROVIDER/PUBLISHER INSTRUCTIONS: 
•Citations for this section will refer to the Student Edition, Teacher Edition, or Student Workbook (Review Set).
•	Column D:  Enter one citation per standard from the Teacher Edition.  If necessary, you may enter multiple, targeted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</si>
  <si>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</si>
  <si>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</si>
  <si>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F.11 Algebra I - Grade 8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</si>
</sst>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34"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sz val="12"/>
      <color rgb="FF231F20"/>
      <name val="Arial"/>
      <family val="2"/>
    </font>
    <font>
      <vertAlign val="superscript"/>
      <sz val="12"/>
      <color rgb="FF231F20"/>
      <name val="Arial"/>
      <family val="2"/>
    </font>
    <font>
      <i/>
      <sz val="12"/>
      <color rgb="FF231F20"/>
      <name val="Arial"/>
      <family val="2"/>
    </font>
    <font>
      <i/>
      <vertAlign val="superscript"/>
      <sz val="12"/>
      <color rgb="FF231F20"/>
      <name val="Arial"/>
      <family val="2"/>
    </font>
    <font>
      <sz val="12"/>
      <color rgb="FF231F20"/>
      <name val="Calibri"/>
      <family val="2"/>
    </font>
    <font>
      <i/>
      <sz val="12"/>
      <color rgb="FF231F20"/>
      <name val="Century Gothic"/>
      <family val="2"/>
    </font>
    <font>
      <sz val="11"/>
      <color rgb="FF7030A0"/>
      <name val="Calibri"/>
      <family val="2"/>
      <scheme val="minor"/>
    </font>
    <font>
      <b/>
      <u/>
      <sz val="16"/>
      <color theme="1"/>
      <name val="Arial"/>
      <family val="2"/>
    </font>
    <font>
      <sz val="14"/>
      <color theme="1"/>
      <name val="Arial"/>
      <family val="2"/>
    </font>
    <font>
      <b/>
      <sz val="14"/>
      <color theme="1"/>
      <name val="Arial"/>
      <family val="2"/>
    </font>
    <font>
      <sz val="12"/>
      <color rgb="FFFF0000"/>
      <name val="Arial"/>
      <family val="2"/>
    </font>
    <font>
      <i/>
      <sz val="12"/>
      <name val="Arial"/>
      <family val="2"/>
    </font>
    <font>
      <i/>
      <vertAlign val="superscript"/>
      <sz val="12"/>
      <name val="Arial"/>
      <family val="2"/>
    </font>
    <font>
      <sz val="12"/>
      <color theme="0"/>
      <name val="Arial"/>
      <family val="2"/>
    </font>
    <font>
      <vertAlign val="superscript"/>
      <sz val="12"/>
      <color theme="1"/>
      <name val="Arial"/>
      <family val="2"/>
    </font>
    <font>
      <b/>
      <vertAlign val="superscript"/>
      <sz val="16"/>
      <color theme="0"/>
      <name val="Arial"/>
      <family val="2"/>
    </font>
    <font>
      <i/>
      <vertAlign val="superscript"/>
      <sz val="12"/>
      <color theme="1"/>
      <name val="Arial"/>
      <family val="2"/>
    </font>
    <font>
      <sz val="11"/>
      <color theme="5" tint="0.39997558519241921"/>
      <name val="Calibri"/>
      <family val="2"/>
      <scheme val="minor"/>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rgb="FFD6FEFB"/>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D6FEFC"/>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499">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0" borderId="0" xfId="0" applyFill="1"/>
    <xf numFmtId="0" fontId="2" fillId="14" borderId="14" xfId="0" applyFont="1" applyFill="1" applyBorder="1" applyAlignment="1" applyProtection="1">
      <alignment vertical="center" wrapText="1"/>
      <protection locked="0"/>
    </xf>
    <xf numFmtId="0" fontId="2" fillId="14"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8" fillId="0" borderId="14" xfId="0" applyFont="1" applyFill="1" applyBorder="1" applyAlignment="1" applyProtection="1">
      <alignment horizontal="center" vertical="center"/>
    </xf>
    <xf numFmtId="0" fontId="1" fillId="14" borderId="23" xfId="0" applyFont="1" applyFill="1" applyBorder="1" applyAlignment="1" applyProtection="1">
      <alignment horizontal="left" vertical="center" wrapText="1"/>
    </xf>
    <xf numFmtId="0" fontId="1" fillId="14" borderId="14" xfId="0" applyFont="1" applyFill="1" applyBorder="1" applyAlignment="1" applyProtection="1">
      <alignment vertical="center" wrapText="1"/>
    </xf>
    <xf numFmtId="0" fontId="1" fillId="14" borderId="14" xfId="0" applyFont="1" applyFill="1" applyBorder="1" applyAlignment="1" applyProtection="1">
      <alignment horizontal="left" vertical="center" wrapText="1"/>
    </xf>
    <xf numFmtId="0" fontId="1" fillId="14"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6"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wrapText="1"/>
    </xf>
    <xf numFmtId="0" fontId="2" fillId="16" borderId="1" xfId="0" applyFont="1" applyFill="1" applyBorder="1" applyAlignment="1" applyProtection="1">
      <alignment horizontal="center" vertical="center"/>
    </xf>
    <xf numFmtId="0" fontId="13" fillId="16"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6" borderId="0" xfId="0" applyFont="1" applyFill="1" applyBorder="1" applyAlignment="1" applyProtection="1">
      <alignment vertical="top"/>
    </xf>
    <xf numFmtId="0" fontId="0" fillId="16" borderId="0" xfId="0" applyFill="1" applyAlignment="1" applyProtection="1">
      <alignment vertical="top" wrapText="1"/>
    </xf>
    <xf numFmtId="0" fontId="3" fillId="16" borderId="0" xfId="0" applyFont="1" applyFill="1" applyBorder="1" applyProtection="1"/>
    <xf numFmtId="0" fontId="3" fillId="16" borderId="0" xfId="0" applyFont="1" applyFill="1" applyBorder="1" applyAlignment="1" applyProtection="1">
      <alignment horizontal="center" vertical="center"/>
    </xf>
    <xf numFmtId="0" fontId="0" fillId="16" borderId="0" xfId="0" applyFill="1" applyProtection="1"/>
    <xf numFmtId="0" fontId="3" fillId="16"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6" borderId="11" xfId="0" applyFont="1" applyFill="1" applyBorder="1" applyAlignment="1" applyProtection="1">
      <alignment vertical="top"/>
    </xf>
    <xf numFmtId="0" fontId="3" fillId="16" borderId="6" xfId="0" applyFont="1" applyFill="1" applyBorder="1" applyProtection="1"/>
    <xf numFmtId="0" fontId="3" fillId="16" borderId="6" xfId="0" applyFont="1" applyFill="1" applyBorder="1" applyAlignment="1" applyProtection="1">
      <alignment horizontal="center" vertical="center"/>
    </xf>
    <xf numFmtId="0" fontId="3" fillId="16"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2" borderId="1" xfId="0" applyFont="1" applyFill="1" applyBorder="1" applyAlignment="1" applyProtection="1">
      <alignment vertical="top" wrapText="1"/>
      <protection locked="0"/>
    </xf>
    <xf numFmtId="0" fontId="13" fillId="0" borderId="0" xfId="0" applyFont="1" applyFill="1" applyBorder="1" applyAlignment="1" applyProtection="1">
      <alignment vertical="center" wrapText="1"/>
    </xf>
    <xf numFmtId="0" fontId="2" fillId="0" borderId="0" xfId="0" applyFont="1" applyFill="1" applyBorder="1" applyAlignment="1" applyProtection="1">
      <alignment vertical="top" wrapText="1"/>
    </xf>
    <xf numFmtId="0" fontId="2" fillId="12"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15" fillId="4" borderId="1" xfId="0" applyFont="1" applyFill="1" applyBorder="1" applyAlignment="1" applyProtection="1">
      <alignment horizontal="center" vertical="center" wrapText="1"/>
    </xf>
    <xf numFmtId="0" fontId="13" fillId="25"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6" fillId="16" borderId="3" xfId="0" applyFont="1" applyFill="1" applyBorder="1" applyAlignment="1" applyProtection="1">
      <alignment vertical="center"/>
    </xf>
    <xf numFmtId="0" fontId="13" fillId="16" borderId="9" xfId="0" applyFont="1" applyFill="1" applyBorder="1" applyAlignment="1" applyProtection="1">
      <alignment horizontal="center" vertical="center"/>
    </xf>
    <xf numFmtId="0" fontId="13" fillId="16" borderId="9" xfId="0" applyFont="1" applyFill="1" applyBorder="1" applyAlignment="1" applyProtection="1">
      <alignment horizontal="center" vertical="center" wrapText="1"/>
    </xf>
    <xf numFmtId="0" fontId="0" fillId="25"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6" fillId="0" borderId="0" xfId="0" applyFont="1" applyAlignment="1" applyProtection="1">
      <alignment horizontal="left" vertical="top" wrapText="1"/>
    </xf>
    <xf numFmtId="0" fontId="2" fillId="2" borderId="2"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4" borderId="7" xfId="0" applyFont="1" applyFill="1" applyBorder="1" applyAlignment="1" applyProtection="1">
      <alignment vertical="center"/>
    </xf>
    <xf numFmtId="0" fontId="4" fillId="24"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10" borderId="1" xfId="0" applyFill="1" applyBorder="1" applyAlignment="1" applyProtection="1">
      <alignment horizontal="center" vertical="center"/>
    </xf>
    <xf numFmtId="0" fontId="16" fillId="0" borderId="1" xfId="0" applyFont="1" applyBorder="1" applyAlignment="1" applyProtection="1">
      <alignment vertical="top" wrapText="1"/>
    </xf>
    <xf numFmtId="0" fontId="2" fillId="4" borderId="8" xfId="0" applyFont="1" applyFill="1" applyBorder="1" applyAlignment="1" applyProtection="1">
      <alignment horizontal="center" vertical="center"/>
    </xf>
    <xf numFmtId="0" fontId="2" fillId="23" borderId="8" xfId="0" applyFont="1" applyFill="1" applyBorder="1" applyAlignment="1" applyProtection="1">
      <alignment horizontal="center" vertical="center"/>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wrapText="1"/>
    </xf>
    <xf numFmtId="0" fontId="4" fillId="3" borderId="5" xfId="0" applyFont="1" applyFill="1" applyBorder="1" applyAlignment="1" applyProtection="1">
      <alignment vertical="top" wrapText="1"/>
    </xf>
    <xf numFmtId="0" fontId="0" fillId="3" borderId="5" xfId="0" applyFill="1" applyBorder="1" applyProtection="1"/>
    <xf numFmtId="0" fontId="0" fillId="3" borderId="5" xfId="0" applyFill="1" applyBorder="1" applyAlignment="1" applyProtection="1">
      <alignment horizontal="center" vertical="center"/>
    </xf>
    <xf numFmtId="0" fontId="6" fillId="16" borderId="2" xfId="0" applyFont="1" applyFill="1" applyBorder="1" applyAlignment="1" applyProtection="1">
      <alignment horizontal="left" vertical="top"/>
    </xf>
    <xf numFmtId="0" fontId="4" fillId="16" borderId="3" xfId="0" applyFont="1" applyFill="1" applyBorder="1" applyAlignment="1" applyProtection="1">
      <alignment horizontal="center" vertical="center" wrapText="1"/>
    </xf>
    <xf numFmtId="0" fontId="6" fillId="16" borderId="3" xfId="0" applyFont="1" applyFill="1" applyBorder="1" applyAlignment="1" applyProtection="1">
      <alignment vertical="top"/>
    </xf>
    <xf numFmtId="0" fontId="2" fillId="22" borderId="1" xfId="0" applyFont="1" applyFill="1" applyBorder="1" applyAlignment="1" applyProtection="1">
      <alignment horizontal="left" vertical="top" wrapText="1"/>
    </xf>
    <xf numFmtId="0" fontId="4" fillId="24" borderId="1" xfId="0" applyFont="1" applyFill="1" applyBorder="1" applyAlignment="1" applyProtection="1">
      <alignment horizontal="center" vertical="center"/>
    </xf>
    <xf numFmtId="0" fontId="16" fillId="0" borderId="1" xfId="0" applyFont="1" applyBorder="1" applyAlignment="1" applyProtection="1">
      <alignment horizontal="left" vertical="top" wrapText="1"/>
    </xf>
    <xf numFmtId="0" fontId="2" fillId="19" borderId="8" xfId="0" applyFont="1" applyFill="1" applyBorder="1" applyAlignment="1" applyProtection="1">
      <alignment vertical="center" wrapText="1"/>
    </xf>
    <xf numFmtId="0" fontId="2" fillId="4" borderId="8" xfId="0" applyFont="1" applyFill="1" applyBorder="1" applyAlignment="1" applyProtection="1">
      <alignment vertical="center"/>
    </xf>
    <xf numFmtId="0" fontId="2" fillId="23" borderId="8" xfId="0" applyFont="1" applyFill="1" applyBorder="1" applyAlignment="1" applyProtection="1">
      <alignment vertical="center" wrapText="1"/>
    </xf>
    <xf numFmtId="0" fontId="2" fillId="0" borderId="9" xfId="0" applyFont="1" applyBorder="1" applyAlignment="1" applyProtection="1">
      <alignment vertical="top" wrapText="1"/>
    </xf>
    <xf numFmtId="0" fontId="1" fillId="10" borderId="1" xfId="0" applyFont="1" applyFill="1" applyBorder="1" applyAlignment="1" applyProtection="1">
      <alignment horizontal="center" vertical="center"/>
    </xf>
    <xf numFmtId="0" fontId="2" fillId="19" borderId="8" xfId="0" applyFont="1" applyFill="1" applyBorder="1" applyAlignment="1" applyProtection="1">
      <alignment horizontal="center" vertical="center" wrapText="1"/>
    </xf>
    <xf numFmtId="0" fontId="2" fillId="23" borderId="8"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6" fillId="16" borderId="2" xfId="0" applyFont="1" applyFill="1" applyBorder="1" applyAlignment="1" applyProtection="1">
      <alignment vertical="center"/>
    </xf>
    <xf numFmtId="0" fontId="6" fillId="16" borderId="3" xfId="0" applyFont="1" applyFill="1" applyBorder="1" applyAlignment="1" applyProtection="1">
      <alignment vertical="center" wrapText="1"/>
    </xf>
    <xf numFmtId="0" fontId="2" fillId="19" borderId="7" xfId="0" applyFont="1" applyFill="1" applyBorder="1" applyAlignment="1" applyProtection="1">
      <alignment vertical="center"/>
    </xf>
    <xf numFmtId="0" fontId="2" fillId="23" borderId="7" xfId="0" applyFont="1" applyFill="1" applyBorder="1" applyAlignment="1" applyProtection="1">
      <alignment vertical="center"/>
    </xf>
    <xf numFmtId="0" fontId="2" fillId="19" borderId="8" xfId="0" applyFont="1" applyFill="1" applyBorder="1" applyAlignment="1" applyProtection="1">
      <alignment vertical="center"/>
    </xf>
    <xf numFmtId="0" fontId="2" fillId="23" borderId="8" xfId="0" applyFont="1" applyFill="1" applyBorder="1" applyAlignment="1" applyProtection="1">
      <alignment vertical="center"/>
    </xf>
    <xf numFmtId="0" fontId="2" fillId="23" borderId="9" xfId="0" applyFont="1" applyFill="1" applyBorder="1" applyAlignment="1" applyProtection="1">
      <alignment horizontal="center" vertical="center"/>
    </xf>
    <xf numFmtId="0" fontId="1" fillId="16" borderId="2" xfId="0" applyFont="1" applyFill="1" applyBorder="1" applyAlignment="1" applyProtection="1">
      <alignment horizontal="center" vertical="center"/>
    </xf>
    <xf numFmtId="0" fontId="1" fillId="16" borderId="3"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22" borderId="9" xfId="0" applyFont="1" applyFill="1" applyBorder="1" applyAlignment="1" applyProtection="1">
      <alignment horizontal="left" vertical="top" wrapText="1"/>
    </xf>
    <xf numFmtId="0" fontId="2" fillId="3" borderId="8" xfId="0" applyFont="1" applyFill="1" applyBorder="1" applyAlignment="1" applyProtection="1"/>
    <xf numFmtId="0" fontId="2" fillId="3" borderId="8" xfId="0" applyFont="1" applyFill="1" applyBorder="1" applyAlignment="1" applyProtection="1">
      <alignment vertical="top" wrapText="1"/>
    </xf>
    <xf numFmtId="0" fontId="0" fillId="3" borderId="7" xfId="0" applyFill="1" applyBorder="1" applyProtection="1"/>
    <xf numFmtId="0" fontId="2" fillId="16" borderId="3" xfId="0" applyFont="1" applyFill="1" applyBorder="1" applyAlignment="1" applyProtection="1"/>
    <xf numFmtId="0" fontId="2" fillId="16" borderId="3" xfId="0" applyFont="1" applyFill="1" applyBorder="1" applyProtection="1"/>
    <xf numFmtId="0" fontId="2" fillId="16" borderId="3" xfId="0" applyFont="1" applyFill="1" applyBorder="1" applyAlignment="1" applyProtection="1">
      <alignment vertical="top" wrapText="1"/>
    </xf>
    <xf numFmtId="0" fontId="2" fillId="16" borderId="3" xfId="0" applyFont="1" applyFill="1" applyBorder="1" applyAlignment="1" applyProtection="1">
      <alignment horizontal="center" vertical="center"/>
    </xf>
    <xf numFmtId="0" fontId="2" fillId="16" borderId="4" xfId="0" applyFont="1" applyFill="1" applyBorder="1" applyAlignment="1" applyProtection="1">
      <alignment horizontal="left" vertical="top" wrapText="1"/>
    </xf>
    <xf numFmtId="0" fontId="2" fillId="4" borderId="7" xfId="0" applyFont="1" applyFill="1" applyBorder="1" applyAlignment="1" applyProtection="1"/>
    <xf numFmtId="0" fontId="2" fillId="4" borderId="8" xfId="0" applyFont="1" applyFill="1" applyBorder="1" applyAlignment="1" applyProtection="1"/>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2" fillId="7" borderId="1" xfId="0" applyFont="1" applyFill="1" applyBorder="1" applyAlignment="1" applyProtection="1">
      <alignment horizontal="center" vertical="center"/>
    </xf>
    <xf numFmtId="0" fontId="2" fillId="7" borderId="1" xfId="0" applyFont="1"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22" fillId="0" borderId="0" xfId="0" applyFont="1" applyFill="1" applyBorder="1" applyProtection="1"/>
    <xf numFmtId="0" fontId="2" fillId="0" borderId="0" xfId="0" applyFont="1" applyFill="1" applyBorder="1" applyAlignment="1" applyProtection="1">
      <alignment vertical="center" wrapText="1"/>
    </xf>
    <xf numFmtId="0" fontId="1" fillId="17" borderId="1" xfId="0" applyFont="1" applyFill="1" applyBorder="1" applyAlignment="1" applyProtection="1">
      <alignment horizontal="center" vertical="center" wrapText="1"/>
    </xf>
    <xf numFmtId="0" fontId="2" fillId="18"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1" xfId="0" applyFill="1" applyBorder="1" applyAlignment="1" applyProtection="1">
      <alignment horizontal="center" vertical="center"/>
    </xf>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19" borderId="8" xfId="0" applyFont="1" applyFill="1" applyBorder="1" applyAlignment="1" applyProtection="1">
      <alignment horizontal="center" vertical="center"/>
      <protection locked="0"/>
    </xf>
    <xf numFmtId="0" fontId="2" fillId="19" borderId="9" xfId="0" applyFont="1" applyFill="1" applyBorder="1" applyAlignment="1" applyProtection="1">
      <alignment horizontal="center" vertical="center"/>
      <protection locked="0"/>
    </xf>
    <xf numFmtId="0" fontId="2" fillId="19" borderId="8" xfId="0" applyFont="1" applyFill="1" applyBorder="1" applyAlignment="1" applyProtection="1">
      <alignment horizontal="left" vertical="top" wrapText="1"/>
      <protection locked="0"/>
    </xf>
    <xf numFmtId="0" fontId="15" fillId="0" borderId="0" xfId="0" applyFont="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4" fillId="0" borderId="0" xfId="0" applyFont="1" applyProtection="1"/>
    <xf numFmtId="0" fontId="0" fillId="0" borderId="0" xfId="0" applyBorder="1" applyAlignment="1">
      <alignment vertical="top" wrapText="1"/>
    </xf>
    <xf numFmtId="0" fontId="0" fillId="0" borderId="0" xfId="0" applyBorder="1" applyAlignment="1">
      <alignment vertical="top"/>
    </xf>
    <xf numFmtId="0" fontId="0" fillId="0" borderId="0" xfId="0" applyBorder="1"/>
    <xf numFmtId="0" fontId="2" fillId="19" borderId="7" xfId="0" applyFont="1" applyFill="1" applyBorder="1" applyAlignment="1" applyProtection="1">
      <alignment vertical="top" wrapText="1"/>
      <protection locked="0"/>
    </xf>
    <xf numFmtId="0" fontId="2" fillId="19" borderId="8" xfId="0" applyFont="1" applyFill="1" applyBorder="1" applyAlignment="1" applyProtection="1">
      <alignment vertical="top" wrapText="1"/>
      <protection locked="0"/>
    </xf>
    <xf numFmtId="0" fontId="2" fillId="19" borderId="9" xfId="0" applyFont="1" applyFill="1" applyBorder="1" applyAlignment="1" applyProtection="1">
      <alignment vertical="top" wrapText="1"/>
      <protection locked="0"/>
    </xf>
    <xf numFmtId="0" fontId="2" fillId="23" borderId="7" xfId="0" applyFont="1" applyFill="1" applyBorder="1" applyAlignment="1" applyProtection="1">
      <alignment vertical="top" wrapText="1"/>
    </xf>
    <xf numFmtId="0" fontId="2" fillId="23" borderId="8" xfId="0" applyFont="1" applyFill="1" applyBorder="1" applyAlignment="1" applyProtection="1">
      <alignment vertical="top" wrapText="1"/>
    </xf>
    <xf numFmtId="0" fontId="2" fillId="23" borderId="9"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6" borderId="1" xfId="0" applyFont="1" applyFill="1" applyBorder="1" applyAlignment="1" applyProtection="1">
      <alignment horizontal="center" vertical="center" wrapText="1"/>
    </xf>
    <xf numFmtId="0" fontId="2" fillId="12" borderId="0" xfId="0" applyFont="1" applyFill="1" applyBorder="1" applyAlignment="1" applyProtection="1">
      <alignment vertical="top" wrapText="1"/>
    </xf>
    <xf numFmtId="0" fontId="2" fillId="16" borderId="9" xfId="0" applyFont="1" applyFill="1" applyBorder="1" applyAlignment="1" applyProtection="1">
      <alignment horizontal="center" vertical="center" wrapText="1"/>
    </xf>
    <xf numFmtId="0" fontId="2" fillId="22" borderId="11" xfId="0" applyFont="1" applyFill="1" applyBorder="1" applyAlignment="1" applyProtection="1">
      <alignment horizontal="left" vertical="top" wrapText="1"/>
    </xf>
    <xf numFmtId="0" fontId="2" fillId="0" borderId="4" xfId="0" applyFont="1" applyBorder="1" applyAlignment="1" applyProtection="1">
      <alignment horizontal="left" vertical="top" wrapText="1"/>
    </xf>
    <xf numFmtId="0" fontId="1" fillId="0" borderId="9" xfId="0" applyFont="1" applyBorder="1" applyAlignment="1" applyProtection="1">
      <alignment horizontal="center" vertical="center" wrapText="1"/>
    </xf>
    <xf numFmtId="0" fontId="6" fillId="16" borderId="11" xfId="0" applyFont="1" applyFill="1" applyBorder="1" applyAlignment="1" applyProtection="1">
      <alignment horizontal="left" vertical="top"/>
    </xf>
    <xf numFmtId="0" fontId="2" fillId="19" borderId="12" xfId="0" applyFont="1" applyFill="1" applyBorder="1" applyAlignment="1" applyProtection="1">
      <alignment vertical="top" wrapText="1"/>
    </xf>
    <xf numFmtId="0" fontId="2" fillId="4" borderId="7" xfId="0" applyFont="1" applyFill="1" applyBorder="1" applyProtection="1"/>
    <xf numFmtId="0" fontId="2" fillId="23" borderId="12" xfId="0" applyFont="1" applyFill="1" applyBorder="1" applyAlignment="1" applyProtection="1">
      <alignment vertical="top" wrapText="1"/>
    </xf>
    <xf numFmtId="0" fontId="2" fillId="10" borderId="4" xfId="0" applyFont="1" applyFill="1" applyBorder="1" applyAlignment="1" applyProtection="1">
      <alignment horizontal="center" vertical="center" wrapText="1"/>
    </xf>
    <xf numFmtId="0" fontId="29" fillId="24" borderId="1" xfId="0" applyFont="1" applyFill="1" applyBorder="1" applyAlignment="1" applyProtection="1">
      <alignment horizontal="center" vertical="center" wrapText="1"/>
    </xf>
    <xf numFmtId="0" fontId="2" fillId="22" borderId="10" xfId="0" applyFont="1" applyFill="1" applyBorder="1" applyAlignment="1" applyProtection="1">
      <alignment horizontal="left" vertical="top" wrapText="1"/>
    </xf>
    <xf numFmtId="0" fontId="2" fillId="24" borderId="28" xfId="0" applyFont="1" applyFill="1" applyBorder="1" applyAlignment="1" applyProtection="1">
      <alignment horizontal="center" vertical="center" wrapText="1"/>
    </xf>
    <xf numFmtId="0" fontId="29" fillId="24" borderId="7" xfId="0" applyFont="1" applyFill="1" applyBorder="1" applyAlignment="1" applyProtection="1">
      <alignment horizontal="center" vertical="center" wrapText="1"/>
    </xf>
    <xf numFmtId="0" fontId="4" fillId="16" borderId="3" xfId="0" applyFont="1" applyFill="1" applyBorder="1" applyAlignment="1" applyProtection="1">
      <alignment horizontal="center" vertical="center"/>
    </xf>
    <xf numFmtId="0" fontId="6" fillId="16" borderId="3" xfId="0" applyFont="1" applyFill="1" applyBorder="1" applyAlignment="1" applyProtection="1">
      <alignment vertical="top" wrapText="1"/>
    </xf>
    <xf numFmtId="0" fontId="29" fillId="24" borderId="13" xfId="0" applyFont="1" applyFill="1" applyBorder="1" applyAlignment="1" applyProtection="1">
      <alignment horizontal="center" vertical="center" wrapText="1"/>
    </xf>
    <xf numFmtId="0" fontId="29" fillId="24" borderId="9" xfId="0" applyFont="1" applyFill="1" applyBorder="1" applyAlignment="1" applyProtection="1">
      <alignment horizontal="center" vertical="center" wrapText="1"/>
    </xf>
    <xf numFmtId="0" fontId="2" fillId="10" borderId="1" xfId="0" applyFont="1" applyFill="1" applyBorder="1" applyAlignment="1" applyProtection="1">
      <alignment horizontal="center" vertical="center" wrapText="1"/>
    </xf>
    <xf numFmtId="0" fontId="6" fillId="3" borderId="6" xfId="0" applyFont="1" applyFill="1" applyBorder="1" applyAlignment="1" applyProtection="1">
      <alignment horizontal="left" vertical="center"/>
    </xf>
    <xf numFmtId="0" fontId="1" fillId="3" borderId="6" xfId="0" applyFont="1" applyFill="1" applyBorder="1" applyAlignment="1" applyProtection="1">
      <alignment horizontal="center" vertical="center"/>
    </xf>
    <xf numFmtId="0" fontId="4" fillId="3" borderId="6" xfId="0" applyFont="1" applyFill="1" applyBorder="1" applyAlignment="1" applyProtection="1">
      <alignment vertical="top" wrapText="1"/>
    </xf>
    <xf numFmtId="0" fontId="4" fillId="16" borderId="6" xfId="0" applyFont="1" applyFill="1" applyBorder="1" applyAlignment="1" applyProtection="1">
      <alignment horizontal="center" vertical="center"/>
    </xf>
    <xf numFmtId="0" fontId="6" fillId="16" borderId="6" xfId="0" applyFont="1" applyFill="1" applyBorder="1" applyAlignment="1" applyProtection="1">
      <alignment vertical="top" wrapText="1"/>
    </xf>
    <xf numFmtId="0" fontId="29" fillId="24" borderId="4" xfId="0" applyFont="1" applyFill="1" applyBorder="1" applyAlignment="1" applyProtection="1">
      <alignment horizontal="center" vertical="center" wrapText="1"/>
    </xf>
    <xf numFmtId="0" fontId="2" fillId="4" borderId="8" xfId="0" applyFont="1" applyFill="1" applyBorder="1" applyProtection="1"/>
    <xf numFmtId="0" fontId="6" fillId="16" borderId="6" xfId="0" applyFont="1" applyFill="1" applyBorder="1" applyAlignment="1" applyProtection="1">
      <alignment vertical="top"/>
    </xf>
    <xf numFmtId="0" fontId="6" fillId="16" borderId="6" xfId="0" applyFont="1" applyFill="1" applyBorder="1" applyAlignment="1" applyProtection="1">
      <alignment vertical="center"/>
    </xf>
    <xf numFmtId="0" fontId="2" fillId="16" borderId="8" xfId="0" applyFont="1" applyFill="1" applyBorder="1" applyAlignment="1" applyProtection="1">
      <alignment horizontal="center" vertical="center" wrapText="1"/>
    </xf>
    <xf numFmtId="0" fontId="2" fillId="4" borderId="7" xfId="0" applyFont="1" applyFill="1" applyBorder="1" applyAlignment="1" applyProtection="1">
      <alignment horizontal="left" vertical="top" wrapText="1"/>
    </xf>
    <xf numFmtId="0" fontId="4" fillId="24" borderId="4" xfId="0" applyFont="1" applyFill="1" applyBorder="1" applyAlignment="1" applyProtection="1">
      <alignment horizontal="center" vertical="center"/>
    </xf>
    <xf numFmtId="0" fontId="2" fillId="4" borderId="8" xfId="0" applyFont="1" applyFill="1" applyBorder="1" applyAlignment="1" applyProtection="1">
      <alignment horizontal="left" vertical="top" wrapText="1"/>
    </xf>
    <xf numFmtId="0" fontId="18" fillId="0" borderId="1" xfId="0" applyFont="1" applyBorder="1" applyAlignment="1" applyProtection="1">
      <alignment horizontal="left" vertical="top" wrapText="1"/>
    </xf>
    <xf numFmtId="0" fontId="2" fillId="19" borderId="7" xfId="0" applyFont="1" applyFill="1" applyBorder="1" applyAlignment="1" applyProtection="1"/>
    <xf numFmtId="0" fontId="2" fillId="23" borderId="7" xfId="0" applyFont="1" applyFill="1" applyBorder="1" applyAlignment="1" applyProtection="1"/>
    <xf numFmtId="0" fontId="2" fillId="19" borderId="8" xfId="0" applyFont="1" applyFill="1" applyBorder="1" applyAlignment="1" applyProtection="1"/>
    <xf numFmtId="0" fontId="2" fillId="23" borderId="8" xfId="0" applyFont="1" applyFill="1" applyBorder="1" applyAlignment="1" applyProtection="1"/>
    <xf numFmtId="0" fontId="18" fillId="0" borderId="0" xfId="0" applyFont="1" applyAlignment="1" applyProtection="1">
      <alignment horizontal="left" vertical="top" wrapText="1"/>
    </xf>
    <xf numFmtId="0" fontId="6" fillId="3" borderId="2" xfId="0" applyFont="1" applyFill="1" applyBorder="1" applyAlignment="1" applyProtection="1">
      <alignment horizontal="left" vertical="center"/>
    </xf>
    <xf numFmtId="0" fontId="6" fillId="16" borderId="11" xfId="0" applyFont="1" applyFill="1" applyBorder="1" applyAlignment="1" applyProtection="1">
      <alignment horizontal="center" vertical="center"/>
    </xf>
    <xf numFmtId="0" fontId="2" fillId="19" borderId="1" xfId="0" applyFont="1" applyFill="1" applyBorder="1" applyAlignment="1" applyProtection="1">
      <alignment horizontal="left" vertical="top" wrapText="1"/>
      <protection locked="0"/>
    </xf>
    <xf numFmtId="0" fontId="2" fillId="19" borderId="1" xfId="0" applyFont="1" applyFill="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1" fillId="16" borderId="6" xfId="0" applyFont="1" applyFill="1" applyBorder="1" applyAlignment="1" applyProtection="1">
      <alignment horizontal="center" vertical="center"/>
    </xf>
    <xf numFmtId="0" fontId="2" fillId="2" borderId="11" xfId="0" applyFont="1" applyFill="1" applyBorder="1" applyAlignment="1" applyProtection="1">
      <alignment horizontal="left" vertical="top" wrapText="1"/>
    </xf>
    <xf numFmtId="0" fontId="4" fillId="24"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16" fillId="0" borderId="1" xfId="0" applyFont="1" applyBorder="1" applyAlignment="1" applyProtection="1">
      <alignment horizontal="justify" vertical="top"/>
    </xf>
    <xf numFmtId="0" fontId="18" fillId="0" borderId="1" xfId="0" applyFont="1" applyBorder="1" applyAlignment="1" applyProtection="1">
      <alignment vertical="top" wrapText="1"/>
    </xf>
    <xf numFmtId="0" fontId="1" fillId="16" borderId="11" xfId="0" applyFont="1" applyFill="1" applyBorder="1" applyAlignment="1" applyProtection="1">
      <alignment horizontal="center" vertical="center"/>
    </xf>
    <xf numFmtId="0" fontId="2" fillId="22" borderId="1" xfId="0" applyFont="1" applyFill="1" applyBorder="1" applyProtection="1"/>
    <xf numFmtId="0" fontId="2" fillId="22" borderId="2" xfId="0" applyFont="1" applyFill="1" applyBorder="1" applyProtection="1"/>
    <xf numFmtId="0" fontId="1" fillId="16" borderId="3" xfId="0" applyFont="1" applyFill="1" applyBorder="1" applyAlignment="1" applyProtection="1">
      <alignment horizontal="center" vertical="center"/>
    </xf>
    <xf numFmtId="0" fontId="4" fillId="24" borderId="7" xfId="0" applyFont="1" applyFill="1" applyBorder="1" applyAlignment="1" applyProtection="1">
      <alignment horizontal="center" vertical="center"/>
    </xf>
    <xf numFmtId="0" fontId="2" fillId="0" borderId="1" xfId="0" applyFont="1" applyFill="1" applyBorder="1" applyAlignment="1" applyProtection="1">
      <alignment vertical="top" wrapText="1"/>
    </xf>
    <xf numFmtId="0" fontId="2" fillId="19" borderId="7" xfId="0" applyFont="1" applyFill="1" applyBorder="1" applyAlignment="1" applyProtection="1">
      <alignment vertical="top" wrapText="1"/>
    </xf>
    <xf numFmtId="0" fontId="2" fillId="19" borderId="8" xfId="0" applyFont="1" applyFill="1" applyBorder="1" applyAlignment="1" applyProtection="1">
      <alignment vertical="top" wrapText="1"/>
    </xf>
    <xf numFmtId="0" fontId="1" fillId="10" borderId="1" xfId="0" applyFont="1" applyFill="1" applyBorder="1" applyAlignment="1" applyProtection="1">
      <alignment horizontal="center" vertical="center" wrapText="1"/>
    </xf>
    <xf numFmtId="0" fontId="4" fillId="24" borderId="1" xfId="0" applyFont="1" applyFill="1" applyBorder="1" applyAlignment="1" applyProtection="1">
      <alignment horizontal="center" vertical="center" wrapText="1"/>
    </xf>
    <xf numFmtId="0" fontId="1" fillId="10" borderId="4" xfId="0" applyFont="1" applyFill="1" applyBorder="1" applyAlignment="1" applyProtection="1">
      <alignment horizontal="center" vertical="center"/>
    </xf>
    <xf numFmtId="0" fontId="29" fillId="16" borderId="6" xfId="0" applyFont="1" applyFill="1" applyBorder="1" applyAlignment="1" applyProtection="1">
      <alignment horizontal="center" vertical="center"/>
    </xf>
    <xf numFmtId="0" fontId="29" fillId="16" borderId="6" xfId="0" applyFont="1" applyFill="1" applyBorder="1" applyAlignment="1" applyProtection="1">
      <alignment horizontal="left" vertical="top" wrapText="1"/>
    </xf>
    <xf numFmtId="0" fontId="6" fillId="16" borderId="2" xfId="0" applyFont="1" applyFill="1" applyBorder="1" applyAlignment="1" applyProtection="1">
      <alignment horizontal="center" vertical="center"/>
    </xf>
    <xf numFmtId="0" fontId="29" fillId="16" borderId="3" xfId="0" applyFont="1" applyFill="1" applyBorder="1" applyAlignment="1" applyProtection="1">
      <alignment horizontal="center" vertical="center"/>
    </xf>
    <xf numFmtId="0" fontId="29" fillId="16" borderId="3" xfId="0" applyFont="1" applyFill="1" applyBorder="1" applyAlignment="1" applyProtection="1">
      <alignment horizontal="left" vertical="top" wrapText="1"/>
    </xf>
    <xf numFmtId="0" fontId="2" fillId="19" borderId="7" xfId="0" applyFont="1" applyFill="1" applyBorder="1" applyAlignment="1" applyProtection="1">
      <alignment horizontal="center" vertical="center"/>
    </xf>
    <xf numFmtId="0" fontId="2" fillId="19" borderId="8"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3" xfId="0" applyFont="1" applyFill="1" applyBorder="1" applyAlignment="1" applyProtection="1">
      <alignment horizontal="left" vertical="top" wrapText="1"/>
    </xf>
    <xf numFmtId="0" fontId="2" fillId="16" borderId="6" xfId="0" applyFont="1" applyFill="1" applyBorder="1" applyAlignment="1" applyProtection="1">
      <alignment horizontal="center" vertical="center"/>
    </xf>
    <xf numFmtId="0" fontId="2" fillId="16" borderId="6" xfId="0" applyFont="1" applyFill="1" applyBorder="1" applyAlignment="1" applyProtection="1">
      <alignment horizontal="left" vertical="top" wrapText="1"/>
    </xf>
    <xf numFmtId="0" fontId="1" fillId="10" borderId="13"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lignment vertical="center"/>
    </xf>
    <xf numFmtId="0" fontId="2" fillId="16" borderId="3"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protection locked="0"/>
    </xf>
    <xf numFmtId="0" fontId="2" fillId="27" borderId="7" xfId="0" applyFont="1" applyFill="1" applyBorder="1" applyAlignment="1" applyProtection="1">
      <alignment vertical="top" wrapText="1"/>
    </xf>
    <xf numFmtId="0" fontId="2" fillId="27" borderId="8" xfId="0" applyFont="1" applyFill="1" applyBorder="1" applyAlignment="1" applyProtection="1">
      <alignment vertical="top" wrapText="1"/>
    </xf>
    <xf numFmtId="0" fontId="2" fillId="27" borderId="7" xfId="0" applyFont="1" applyFill="1" applyBorder="1" applyAlignment="1" applyProtection="1">
      <alignment vertical="top"/>
    </xf>
    <xf numFmtId="0" fontId="2" fillId="27" borderId="8" xfId="0" applyFont="1" applyFill="1" applyBorder="1" applyAlignment="1" applyProtection="1">
      <alignment vertical="top"/>
    </xf>
    <xf numFmtId="0" fontId="2" fillId="0" borderId="28" xfId="0" applyFont="1" applyBorder="1" applyAlignment="1" applyProtection="1">
      <alignment horizontal="left" vertical="top" wrapText="1"/>
    </xf>
    <xf numFmtId="0" fontId="29" fillId="16" borderId="3" xfId="0" applyFont="1" applyFill="1" applyBorder="1" applyAlignment="1" applyProtection="1">
      <alignment vertical="top" wrapText="1"/>
    </xf>
    <xf numFmtId="0" fontId="29" fillId="16" borderId="4" xfId="0" applyFont="1" applyFill="1" applyBorder="1" applyAlignment="1" applyProtection="1">
      <alignment vertical="top" wrapText="1"/>
    </xf>
    <xf numFmtId="164" fontId="2" fillId="14" borderId="14"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16" borderId="13" xfId="0" applyFont="1" applyFill="1" applyBorder="1" applyAlignment="1" applyProtection="1">
      <alignment horizontal="center" vertical="center" wrapText="1"/>
    </xf>
    <xf numFmtId="0" fontId="13" fillId="16" borderId="3" xfId="0" applyFont="1" applyFill="1" applyBorder="1" applyAlignment="1" applyProtection="1">
      <alignment vertical="center"/>
    </xf>
    <xf numFmtId="0" fontId="13" fillId="16" borderId="4" xfId="0" applyFont="1" applyFill="1" applyBorder="1" applyAlignment="1" applyProtection="1">
      <alignment vertical="center"/>
    </xf>
    <xf numFmtId="0" fontId="13"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2" fillId="19" borderId="10" xfId="0" applyFont="1" applyFill="1" applyBorder="1" applyAlignment="1" applyProtection="1">
      <alignment vertical="center" wrapText="1"/>
    </xf>
    <xf numFmtId="0" fontId="2" fillId="19" borderId="12" xfId="0" applyFont="1" applyFill="1" applyBorder="1" applyAlignment="1" applyProtection="1">
      <alignment vertical="center" wrapText="1"/>
    </xf>
    <xf numFmtId="0" fontId="2" fillId="19" borderId="1" xfId="0" applyFont="1" applyFill="1" applyBorder="1" applyAlignment="1" applyProtection="1">
      <alignment horizontal="center" vertical="center"/>
      <protection locked="0"/>
    </xf>
    <xf numFmtId="0" fontId="33" fillId="25" borderId="0" xfId="0" applyFont="1" applyFill="1" applyProtection="1"/>
    <xf numFmtId="0" fontId="1" fillId="10" borderId="9" xfId="0" applyFont="1" applyFill="1" applyBorder="1" applyAlignment="1" applyProtection="1">
      <alignment horizontal="center" vertical="center" wrapText="1"/>
    </xf>
    <xf numFmtId="0" fontId="4" fillId="24" borderId="9" xfId="0" applyFont="1" applyFill="1" applyBorder="1" applyAlignment="1" applyProtection="1">
      <alignment horizontal="center" vertical="center" wrapText="1"/>
    </xf>
    <xf numFmtId="0" fontId="1" fillId="10" borderId="28" xfId="0" applyFont="1" applyFill="1" applyBorder="1" applyAlignment="1" applyProtection="1">
      <alignment horizontal="center" vertical="center"/>
    </xf>
    <xf numFmtId="0" fontId="4" fillId="24" borderId="28" xfId="0" applyFont="1" applyFill="1" applyBorder="1" applyAlignment="1" applyProtection="1">
      <alignment horizontal="center" vertical="center"/>
    </xf>
    <xf numFmtId="0" fontId="2" fillId="0" borderId="27" xfId="0" applyFont="1" applyBorder="1" applyAlignment="1" applyProtection="1">
      <alignment horizontal="left" vertical="top" wrapText="1"/>
    </xf>
    <xf numFmtId="0" fontId="0" fillId="7" borderId="9" xfId="0" applyFill="1" applyBorder="1" applyProtection="1"/>
    <xf numFmtId="0" fontId="2" fillId="27" borderId="12" xfId="0" applyFont="1" applyFill="1" applyBorder="1" applyAlignment="1" applyProtection="1">
      <alignment vertical="center" wrapText="1"/>
    </xf>
    <xf numFmtId="0" fontId="3" fillId="16" borderId="13" xfId="0" applyFont="1" applyFill="1" applyBorder="1" applyAlignment="1" applyProtection="1"/>
    <xf numFmtId="0" fontId="2" fillId="19" borderId="0" xfId="0" applyFont="1" applyFill="1" applyBorder="1" applyAlignment="1" applyProtection="1">
      <alignment vertical="top" wrapText="1"/>
    </xf>
    <xf numFmtId="0" fontId="2" fillId="27" borderId="28" xfId="0" applyFont="1" applyFill="1" applyBorder="1" applyAlignment="1" applyProtection="1">
      <alignment vertical="top" wrapText="1"/>
    </xf>
    <xf numFmtId="0" fontId="2" fillId="27" borderId="27" xfId="0" applyFont="1" applyFill="1" applyBorder="1" applyAlignment="1" applyProtection="1">
      <alignment vertical="top" wrapText="1"/>
    </xf>
    <xf numFmtId="0" fontId="2" fillId="27" borderId="13" xfId="0" applyFont="1" applyFill="1" applyBorder="1" applyAlignment="1" applyProtection="1">
      <alignment vertical="top" wrapText="1"/>
    </xf>
    <xf numFmtId="0" fontId="2" fillId="19" borderId="13" xfId="0" applyFont="1" applyFill="1" applyBorder="1" applyAlignment="1" applyProtection="1">
      <alignment vertical="top" wrapText="1"/>
      <protection locked="0"/>
    </xf>
    <xf numFmtId="0" fontId="2" fillId="19" borderId="7" xfId="0" applyFont="1" applyFill="1" applyBorder="1" applyAlignment="1" applyProtection="1">
      <alignment wrapText="1"/>
    </xf>
    <xf numFmtId="0" fontId="2" fillId="23" borderId="7" xfId="0" applyFont="1" applyFill="1" applyBorder="1" applyAlignment="1" applyProtection="1">
      <alignment wrapText="1"/>
    </xf>
    <xf numFmtId="0" fontId="2" fillId="19" borderId="8" xfId="0" applyFont="1" applyFill="1" applyBorder="1" applyAlignment="1" applyProtection="1">
      <alignment wrapText="1"/>
    </xf>
    <xf numFmtId="0" fontId="2" fillId="23" borderId="8" xfId="0" applyFont="1" applyFill="1" applyBorder="1" applyAlignment="1" applyProtection="1">
      <alignment wrapText="1"/>
    </xf>
    <xf numFmtId="0" fontId="2" fillId="16" borderId="3" xfId="0" applyFont="1" applyFill="1" applyBorder="1" applyAlignment="1" applyProtection="1">
      <alignment vertical="center"/>
    </xf>
    <xf numFmtId="0" fontId="2" fillId="13" borderId="3" xfId="0" applyFont="1" applyFill="1" applyBorder="1" applyAlignment="1" applyProtection="1">
      <alignment vertical="top" wrapText="1"/>
    </xf>
    <xf numFmtId="0" fontId="2" fillId="13" borderId="4" xfId="0" applyFont="1" applyFill="1" applyBorder="1" applyAlignment="1" applyProtection="1">
      <alignment vertical="top" wrapText="1"/>
    </xf>
    <xf numFmtId="0" fontId="2" fillId="12" borderId="5" xfId="0" applyFont="1" applyFill="1" applyBorder="1" applyAlignment="1" applyProtection="1">
      <alignment vertical="top" wrapText="1"/>
    </xf>
    <xf numFmtId="0" fontId="2" fillId="12" borderId="28" xfId="0" applyFont="1" applyFill="1" applyBorder="1" applyAlignment="1" applyProtection="1">
      <alignment vertical="top" wrapText="1"/>
    </xf>
    <xf numFmtId="0" fontId="2" fillId="12" borderId="0" xfId="0" applyFont="1" applyFill="1" applyBorder="1" applyAlignment="1" applyProtection="1">
      <alignment vertical="top" wrapText="1"/>
    </xf>
    <xf numFmtId="0" fontId="2" fillId="19" borderId="12"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2" fillId="23" borderId="7" xfId="0" applyFont="1" applyFill="1" applyBorder="1" applyAlignment="1" applyProtection="1">
      <alignment horizontal="left" vertical="top" wrapText="1"/>
    </xf>
    <xf numFmtId="0" fontId="2" fillId="23" borderId="8" xfId="0" applyFont="1" applyFill="1" applyBorder="1" applyAlignment="1" applyProtection="1">
      <alignment horizontal="left" vertical="top" wrapText="1"/>
    </xf>
    <xf numFmtId="0" fontId="2" fillId="23" borderId="12"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3" borderId="5" xfId="0" applyFont="1" applyFill="1" applyBorder="1" applyProtection="1"/>
    <xf numFmtId="0" fontId="2" fillId="3" borderId="5" xfId="0" applyFont="1" applyFill="1" applyBorder="1" applyAlignment="1" applyProtection="1">
      <alignment horizontal="center" vertical="center"/>
    </xf>
    <xf numFmtId="0" fontId="2" fillId="3" borderId="3" xfId="0" applyFont="1" applyFill="1" applyBorder="1" applyAlignment="1" applyProtection="1">
      <alignment vertical="top" wrapText="1"/>
    </xf>
    <xf numFmtId="0" fontId="2" fillId="3" borderId="4" xfId="0" applyFont="1" applyFill="1" applyBorder="1" applyAlignment="1" applyProtection="1">
      <alignment vertical="top" wrapText="1"/>
    </xf>
    <xf numFmtId="0" fontId="2" fillId="3" borderId="1" xfId="0" applyFont="1" applyFill="1" applyBorder="1" applyProtection="1"/>
    <xf numFmtId="0" fontId="2" fillId="3" borderId="2" xfId="0" applyFont="1" applyFill="1" applyBorder="1" applyProtection="1"/>
    <xf numFmtId="0" fontId="2" fillId="16" borderId="4" xfId="0" applyFont="1" applyFill="1" applyBorder="1" applyAlignment="1" applyProtection="1"/>
    <xf numFmtId="0" fontId="2" fillId="3" borderId="0" xfId="0" applyFont="1" applyFill="1" applyAlignment="1" applyProtection="1">
      <alignment vertical="top" wrapText="1"/>
    </xf>
    <xf numFmtId="0" fontId="2" fillId="3" borderId="7" xfId="0" applyFont="1" applyFill="1" applyBorder="1" applyProtection="1"/>
    <xf numFmtId="0" fontId="2" fillId="3" borderId="10" xfId="0" applyFont="1" applyFill="1" applyBorder="1" applyProtection="1"/>
    <xf numFmtId="0" fontId="4" fillId="16" borderId="3" xfId="0" applyFont="1" applyFill="1" applyBorder="1" applyAlignment="1" applyProtection="1">
      <alignment vertical="top"/>
    </xf>
    <xf numFmtId="0" fontId="29" fillId="16" borderId="3" xfId="0" applyFont="1" applyFill="1" applyBorder="1" applyProtection="1"/>
    <xf numFmtId="0" fontId="29" fillId="16" borderId="3" xfId="0" applyFont="1" applyFill="1" applyBorder="1" applyAlignment="1" applyProtection="1"/>
    <xf numFmtId="0" fontId="29" fillId="16" borderId="4" xfId="0" applyFont="1" applyFill="1" applyBorder="1" applyAlignment="1" applyProtection="1"/>
    <xf numFmtId="0" fontId="29" fillId="16" borderId="3" xfId="0" applyFont="1" applyFill="1" applyBorder="1" applyAlignment="1" applyProtection="1">
      <alignment vertical="center"/>
    </xf>
    <xf numFmtId="0" fontId="29" fillId="16" borderId="4" xfId="0" applyFont="1" applyFill="1" applyBorder="1" applyAlignment="1" applyProtection="1">
      <alignment vertical="center"/>
    </xf>
    <xf numFmtId="0" fontId="29" fillId="16" borderId="0" xfId="0" applyFont="1" applyFill="1" applyBorder="1" applyProtection="1"/>
    <xf numFmtId="0" fontId="29" fillId="16" borderId="4" xfId="0" applyFont="1" applyFill="1" applyBorder="1" applyAlignment="1" applyProtection="1">
      <alignment horizontal="left" vertical="top" wrapText="1"/>
    </xf>
    <xf numFmtId="0" fontId="2" fillId="3" borderId="6" xfId="0" applyFont="1" applyFill="1" applyBorder="1" applyProtection="1"/>
    <xf numFmtId="0" fontId="2" fillId="3" borderId="6" xfId="0" applyFont="1" applyFill="1" applyBorder="1" applyAlignment="1" applyProtection="1">
      <alignment horizontal="center" vertical="center"/>
    </xf>
    <xf numFmtId="0" fontId="2" fillId="3" borderId="6" xfId="0" applyFont="1" applyFill="1" applyBorder="1" applyAlignment="1" applyProtection="1">
      <alignment vertical="top" wrapText="1"/>
    </xf>
    <xf numFmtId="0" fontId="29" fillId="3" borderId="6" xfId="0" applyFont="1" applyFill="1" applyBorder="1" applyAlignment="1" applyProtection="1">
      <alignment vertical="top" wrapText="1"/>
    </xf>
    <xf numFmtId="0" fontId="2" fillId="3" borderId="6" xfId="0" applyFont="1" applyFill="1" applyBorder="1" applyAlignment="1" applyProtection="1">
      <alignment horizontal="left" vertical="top" wrapText="1"/>
    </xf>
    <xf numFmtId="0" fontId="29" fillId="16" borderId="6" xfId="0" applyFont="1" applyFill="1" applyBorder="1" applyProtection="1"/>
    <xf numFmtId="0" fontId="2" fillId="16" borderId="0" xfId="0" applyFont="1" applyFill="1" applyBorder="1" applyAlignment="1" applyProtection="1"/>
    <xf numFmtId="0" fontId="29" fillId="16" borderId="0" xfId="0" applyFont="1" applyFill="1" applyBorder="1" applyAlignment="1" applyProtection="1"/>
    <xf numFmtId="0" fontId="29" fillId="16" borderId="13" xfId="0" applyFont="1" applyFill="1" applyBorder="1" applyAlignment="1" applyProtection="1">
      <alignment horizontal="left" vertical="top" wrapText="1"/>
    </xf>
    <xf numFmtId="0" fontId="4" fillId="16" borderId="6" xfId="0" applyFont="1" applyFill="1" applyBorder="1" applyAlignment="1" applyProtection="1">
      <alignment vertical="center" wrapText="1"/>
    </xf>
    <xf numFmtId="0" fontId="29" fillId="16" borderId="0" xfId="0" applyFont="1" applyFill="1" applyBorder="1" applyAlignment="1" applyProtection="1">
      <alignment horizontal="center" vertical="center"/>
    </xf>
    <xf numFmtId="0" fontId="4" fillId="16" borderId="3" xfId="0" applyFont="1" applyFill="1" applyBorder="1" applyAlignment="1" applyProtection="1">
      <alignment vertical="top" wrapText="1"/>
    </xf>
    <xf numFmtId="0" fontId="29" fillId="16" borderId="4" xfId="0" applyFont="1" applyFill="1" applyBorder="1" applyProtection="1"/>
    <xf numFmtId="0" fontId="2" fillId="3" borderId="3" xfId="0" applyFont="1" applyFill="1" applyBorder="1" applyProtection="1"/>
    <xf numFmtId="0" fontId="2" fillId="3" borderId="6" xfId="0" applyFont="1" applyFill="1" applyBorder="1" applyAlignment="1" applyProtection="1">
      <alignment vertical="center"/>
    </xf>
    <xf numFmtId="0" fontId="2" fillId="3" borderId="4" xfId="0" applyFont="1" applyFill="1" applyBorder="1" applyProtection="1"/>
    <xf numFmtId="0" fontId="29" fillId="16" borderId="13" xfId="0" applyFont="1" applyFill="1" applyBorder="1" applyProtection="1"/>
    <xf numFmtId="0" fontId="2" fillId="16" borderId="6" xfId="0" applyFont="1" applyFill="1" applyBorder="1" applyProtection="1"/>
    <xf numFmtId="0" fontId="2" fillId="16" borderId="6" xfId="0" applyFont="1" applyFill="1" applyBorder="1" applyAlignment="1" applyProtection="1">
      <alignment vertical="center"/>
    </xf>
    <xf numFmtId="0" fontId="2" fillId="16" borderId="0" xfId="0" applyFont="1" applyFill="1" applyBorder="1" applyProtection="1"/>
    <xf numFmtId="0" fontId="2" fillId="16" borderId="13" xfId="0" applyFont="1" applyFill="1" applyBorder="1" applyProtection="1"/>
    <xf numFmtId="0" fontId="2" fillId="16" borderId="4" xfId="0" applyFont="1" applyFill="1" applyBorder="1" applyProtection="1"/>
    <xf numFmtId="0" fontId="4" fillId="16" borderId="6" xfId="0" applyFont="1" applyFill="1" applyBorder="1" applyAlignment="1" applyProtection="1">
      <alignment vertical="center"/>
    </xf>
    <xf numFmtId="0" fontId="4" fillId="16" borderId="6" xfId="0" applyFont="1" applyFill="1" applyBorder="1" applyAlignment="1" applyProtection="1">
      <alignment vertical="top"/>
    </xf>
    <xf numFmtId="0" fontId="2" fillId="3" borderId="3" xfId="0" applyFont="1" applyFill="1" applyBorder="1" applyAlignment="1" applyProtection="1">
      <alignment vertical="center"/>
    </xf>
    <xf numFmtId="0" fontId="2" fillId="3" borderId="4" xfId="0" applyFont="1" applyFill="1" applyBorder="1" applyAlignment="1" applyProtection="1">
      <alignment horizontal="left" vertical="top" wrapText="1"/>
    </xf>
    <xf numFmtId="0" fontId="2" fillId="16" borderId="13" xfId="0" applyFont="1" applyFill="1" applyBorder="1" applyAlignment="1" applyProtection="1">
      <alignment horizontal="left" vertical="top" wrapText="1"/>
    </xf>
    <xf numFmtId="0" fontId="4" fillId="16" borderId="3" xfId="0" applyFont="1" applyFill="1" applyBorder="1" applyAlignment="1" applyProtection="1">
      <alignment vertical="center"/>
    </xf>
    <xf numFmtId="0" fontId="29" fillId="16" borderId="0" xfId="0" applyFont="1" applyFill="1" applyBorder="1" applyAlignment="1" applyProtection="1">
      <alignment vertical="center"/>
    </xf>
    <xf numFmtId="0" fontId="2" fillId="16" borderId="0" xfId="0" applyFont="1" applyFill="1" applyBorder="1" applyAlignment="1" applyProtection="1">
      <alignment vertical="center"/>
    </xf>
    <xf numFmtId="0" fontId="1" fillId="7" borderId="15" xfId="0" applyFont="1" applyFill="1" applyBorder="1" applyAlignment="1" applyProtection="1">
      <alignment horizontal="center" vertical="center" wrapText="1"/>
    </xf>
    <xf numFmtId="0" fontId="1" fillId="7" borderId="17" xfId="0" applyFont="1" applyFill="1" applyBorder="1" applyAlignment="1" applyProtection="1">
      <alignment horizontal="center" vertical="center" wrapText="1"/>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6" borderId="23" xfId="0" applyFont="1" applyFill="1" applyBorder="1" applyAlignment="1" applyProtection="1">
      <alignment horizontal="center" vertical="center" wrapText="1"/>
    </xf>
    <xf numFmtId="0" fontId="9" fillId="26" borderId="24" xfId="0" applyFont="1" applyFill="1" applyBorder="1" applyAlignment="1" applyProtection="1">
      <alignment horizontal="center" vertical="center" wrapText="1"/>
    </xf>
    <xf numFmtId="0" fontId="9" fillId="26" borderId="25" xfId="0" applyFont="1" applyFill="1" applyBorder="1" applyAlignment="1" applyProtection="1">
      <alignment horizontal="center" vertical="center" wrapText="1"/>
    </xf>
    <xf numFmtId="0" fontId="1" fillId="14" borderId="23" xfId="0" applyFont="1" applyFill="1" applyBorder="1" applyAlignment="1" applyProtection="1">
      <alignment horizontal="center" vertical="center"/>
    </xf>
    <xf numFmtId="0" fontId="1" fillId="14" borderId="24" xfId="0" applyFont="1" applyFill="1" applyBorder="1" applyAlignment="1" applyProtection="1">
      <alignment horizontal="center" vertical="center"/>
    </xf>
    <xf numFmtId="0" fontId="1" fillId="14"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5" borderId="15"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 fillId="15"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2" fillId="12" borderId="1" xfId="0" applyFont="1" applyFill="1" applyBorder="1" applyAlignment="1" applyProtection="1">
      <alignment horizontal="left" vertical="top" wrapText="1"/>
    </xf>
    <xf numFmtId="0" fontId="2" fillId="12"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29" fillId="10" borderId="7" xfId="0" applyFont="1" applyFill="1" applyBorder="1" applyAlignment="1" applyProtection="1">
      <alignment horizontal="left" vertical="top" wrapText="1"/>
    </xf>
    <xf numFmtId="0" fontId="29" fillId="10" borderId="8" xfId="0" applyFont="1" applyFill="1" applyBorder="1" applyAlignment="1" applyProtection="1">
      <alignment horizontal="left" vertical="top" wrapText="1"/>
    </xf>
    <xf numFmtId="0" fontId="29" fillId="10" borderId="9" xfId="0" applyFont="1" applyFill="1" applyBorder="1" applyAlignment="1" applyProtection="1">
      <alignment horizontal="left" vertical="top" wrapText="1"/>
    </xf>
    <xf numFmtId="0" fontId="2" fillId="19" borderId="12" xfId="0" applyFont="1" applyFill="1" applyBorder="1" applyAlignment="1" applyProtection="1">
      <alignment horizontal="left" vertical="top" wrapText="1"/>
    </xf>
    <xf numFmtId="0" fontId="2" fillId="19" borderId="11" xfId="0" applyFont="1" applyFill="1" applyBorder="1" applyAlignment="1" applyProtection="1">
      <alignment horizontal="left" vertical="top" wrapText="1"/>
    </xf>
    <xf numFmtId="0" fontId="2" fillId="19" borderId="7" xfId="0" applyFont="1" applyFill="1" applyBorder="1" applyAlignment="1" applyProtection="1">
      <alignment horizontal="left" vertical="top" wrapText="1"/>
    </xf>
    <xf numFmtId="0" fontId="2" fillId="19" borderId="8" xfId="0" applyFont="1" applyFill="1" applyBorder="1" applyAlignment="1" applyProtection="1">
      <alignment horizontal="left" vertical="top" wrapText="1"/>
    </xf>
    <xf numFmtId="0" fontId="2" fillId="27" borderId="7" xfId="0" applyFont="1" applyFill="1" applyBorder="1" applyAlignment="1" applyProtection="1">
      <alignment horizontal="left" vertical="top" wrapText="1"/>
    </xf>
    <xf numFmtId="0" fontId="2" fillId="27" borderId="8" xfId="0" applyFont="1" applyFill="1" applyBorder="1" applyAlignment="1" applyProtection="1">
      <alignment horizontal="left" vertical="top" wrapText="1"/>
    </xf>
    <xf numFmtId="0" fontId="1" fillId="10" borderId="7" xfId="0" applyFont="1" applyFill="1" applyBorder="1" applyAlignment="1" applyProtection="1">
      <alignment horizontal="left" vertical="top" wrapText="1"/>
    </xf>
    <xf numFmtId="0" fontId="1" fillId="10" borderId="8" xfId="0" applyFont="1" applyFill="1" applyBorder="1" applyAlignment="1" applyProtection="1">
      <alignment horizontal="left" vertical="top" wrapText="1"/>
    </xf>
    <xf numFmtId="0" fontId="1" fillId="10" borderId="7" xfId="0" applyFont="1" applyFill="1" applyBorder="1" applyAlignment="1" applyProtection="1">
      <alignment horizontal="center" vertical="center"/>
    </xf>
    <xf numFmtId="0" fontId="1" fillId="10" borderId="8" xfId="0" applyFont="1" applyFill="1" applyBorder="1" applyAlignment="1" applyProtection="1">
      <alignment horizontal="center" vertical="center"/>
    </xf>
    <xf numFmtId="0" fontId="1" fillId="10" borderId="9" xfId="0" applyFont="1" applyFill="1" applyBorder="1" applyAlignment="1" applyProtection="1">
      <alignment horizontal="center" vertical="center"/>
    </xf>
    <xf numFmtId="0" fontId="2" fillId="23" borderId="7" xfId="0" applyFont="1" applyFill="1" applyBorder="1" applyAlignment="1" applyProtection="1">
      <alignment horizontal="left" vertical="top" wrapText="1"/>
    </xf>
    <xf numFmtId="0" fontId="2" fillId="23" borderId="8" xfId="0" applyFont="1" applyFill="1" applyBorder="1" applyAlignment="1" applyProtection="1">
      <alignment horizontal="left" vertical="top" wrapText="1"/>
    </xf>
    <xf numFmtId="0" fontId="2" fillId="19" borderId="9" xfId="0" applyFont="1" applyFill="1" applyBorder="1" applyAlignment="1" applyProtection="1">
      <alignment horizontal="left" vertical="top" wrapText="1"/>
    </xf>
    <xf numFmtId="0" fontId="2" fillId="23" borderId="9" xfId="0" applyFont="1" applyFill="1" applyBorder="1" applyAlignment="1" applyProtection="1">
      <alignment horizontal="left" vertical="top" wrapText="1"/>
    </xf>
    <xf numFmtId="0" fontId="2" fillId="23" borderId="12" xfId="0" applyFont="1" applyFill="1" applyBorder="1" applyAlignment="1" applyProtection="1">
      <alignment horizontal="left" vertical="top" wrapText="1"/>
    </xf>
    <xf numFmtId="0" fontId="2" fillId="10" borderId="7"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2" fillId="10" borderId="8" xfId="0" applyFont="1" applyFill="1" applyBorder="1" applyAlignment="1" applyProtection="1">
      <alignment horizontal="center" vertical="center"/>
    </xf>
    <xf numFmtId="0" fontId="13" fillId="11" borderId="6" xfId="0" applyFont="1" applyFill="1" applyBorder="1" applyAlignment="1" applyProtection="1">
      <alignment vertical="center" wrapText="1"/>
    </xf>
    <xf numFmtId="0" fontId="13" fillId="11" borderId="13" xfId="0" applyFont="1" applyFill="1" applyBorder="1" applyAlignment="1" applyProtection="1">
      <alignment vertical="center" wrapText="1"/>
    </xf>
    <xf numFmtId="0" fontId="2" fillId="16" borderId="2"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wrapText="1"/>
    </xf>
    <xf numFmtId="0" fontId="2" fillId="16" borderId="4" xfId="0" applyFont="1" applyFill="1" applyBorder="1" applyAlignment="1" applyProtection="1">
      <alignment horizontal="center" vertical="center" wrapText="1"/>
    </xf>
    <xf numFmtId="0" fontId="2" fillId="13" borderId="3" xfId="0" applyFont="1" applyFill="1" applyBorder="1" applyAlignment="1" applyProtection="1">
      <alignment horizontal="left" vertical="top" wrapText="1"/>
    </xf>
    <xf numFmtId="0" fontId="2" fillId="12" borderId="5" xfId="0" applyFont="1" applyFill="1" applyBorder="1" applyAlignment="1" applyProtection="1">
      <alignment horizontal="left" vertical="top" wrapText="1"/>
    </xf>
    <xf numFmtId="0" fontId="2" fillId="12" borderId="0" xfId="0" applyFont="1" applyFill="1" applyBorder="1" applyAlignment="1" applyProtection="1">
      <alignment horizontal="left" vertical="top" wrapText="1"/>
    </xf>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18" borderId="2" xfId="0" applyFont="1" applyFill="1" applyBorder="1" applyAlignment="1" applyProtection="1">
      <alignment horizontal="left" vertical="top" wrapText="1"/>
    </xf>
    <xf numFmtId="0" fontId="2" fillId="18"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0" borderId="2" xfId="0" applyFont="1" applyFill="1" applyBorder="1" applyAlignment="1" applyProtection="1">
      <alignment horizontal="left" vertical="top" wrapText="1"/>
    </xf>
    <xf numFmtId="0" fontId="2" fillId="20" borderId="4" xfId="0" applyFont="1" applyFill="1" applyBorder="1" applyAlignment="1" applyProtection="1">
      <alignment horizontal="left" vertical="top" wrapText="1"/>
    </xf>
    <xf numFmtId="0" fontId="2" fillId="16" borderId="1" xfId="0" applyFont="1" applyFill="1" applyBorder="1" applyAlignment="1" applyProtection="1">
      <alignment horizontal="center" vertical="center"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1" borderId="2" xfId="0" applyFont="1" applyFill="1" applyBorder="1" applyAlignment="1" applyProtection="1">
      <alignment vertical="top" wrapText="1"/>
    </xf>
    <xf numFmtId="0" fontId="2" fillId="21" borderId="4" xfId="0" applyFont="1" applyFill="1" applyBorder="1" applyAlignment="1" applyProtection="1">
      <alignment vertical="top" wrapText="1"/>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25" borderId="6" xfId="0" applyFill="1" applyBorder="1" applyAlignment="1" applyProtection="1">
      <alignment horizontal="center"/>
    </xf>
    <xf numFmtId="0" fontId="2" fillId="10" borderId="7" xfId="0" applyFont="1" applyFill="1" applyBorder="1" applyAlignment="1" applyProtection="1">
      <alignment horizontal="center" vertical="center" wrapText="1"/>
    </xf>
    <xf numFmtId="0" fontId="2" fillId="10" borderId="8" xfId="0" applyFont="1" applyFill="1" applyBorder="1" applyAlignment="1" applyProtection="1">
      <alignment horizontal="center" vertical="center" wrapText="1"/>
    </xf>
    <xf numFmtId="0" fontId="2" fillId="10" borderId="9" xfId="0" applyFont="1" applyFill="1" applyBorder="1" applyAlignment="1" applyProtection="1">
      <alignment horizontal="center" vertical="center" wrapText="1"/>
    </xf>
    <xf numFmtId="0" fontId="2" fillId="23" borderId="7" xfId="0" applyFont="1" applyFill="1" applyBorder="1" applyAlignment="1" applyProtection="1">
      <alignment horizontal="center" vertical="top" wrapText="1"/>
    </xf>
    <xf numFmtId="0" fontId="2" fillId="23" borderId="8" xfId="0" applyFont="1" applyFill="1" applyBorder="1" applyAlignment="1" applyProtection="1">
      <alignment horizontal="center" vertical="top" wrapText="1"/>
    </xf>
    <xf numFmtId="0" fontId="2" fillId="27" borderId="9"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6FEFB"/>
      <color rgb="FF99FDF8"/>
      <color rgb="FFB8FEFB"/>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abSelected="1" workbookViewId="0">
      <selection activeCell="B1" sqref="B1:D1"/>
    </sheetView>
  </sheetViews>
  <sheetFormatPr defaultRowHeight="15" x14ac:dyDescent="0.25"/>
  <cols>
    <col min="1" max="4" width="40.7109375" customWidth="1"/>
  </cols>
  <sheetData>
    <row r="1" spans="1:4" ht="80.25" customHeight="1" thickBot="1" x14ac:dyDescent="0.3">
      <c r="A1" s="26"/>
      <c r="B1" s="419" t="s">
        <v>378</v>
      </c>
      <c r="C1" s="420"/>
      <c r="D1" s="421"/>
    </row>
    <row r="2" spans="1:4" ht="48" customHeight="1" thickBot="1" x14ac:dyDescent="0.3">
      <c r="A2" s="422" t="s">
        <v>90</v>
      </c>
      <c r="B2" s="423"/>
      <c r="C2" s="423"/>
      <c r="D2" s="424"/>
    </row>
    <row r="3" spans="1:4" ht="63.75" customHeight="1" thickBot="1" x14ac:dyDescent="0.3">
      <c r="A3" s="27" t="s">
        <v>88</v>
      </c>
      <c r="B3" s="4"/>
      <c r="C3" s="28" t="s">
        <v>67</v>
      </c>
      <c r="D3" s="5"/>
    </row>
    <row r="4" spans="1:4" ht="16.5" thickBot="1" x14ac:dyDescent="0.3">
      <c r="A4" s="29" t="s">
        <v>68</v>
      </c>
      <c r="B4" s="4"/>
      <c r="C4" s="28" t="s">
        <v>69</v>
      </c>
      <c r="D4" s="320"/>
    </row>
    <row r="5" spans="1:4" ht="16.5" thickBot="1" x14ac:dyDescent="0.3">
      <c r="A5" s="27" t="s">
        <v>70</v>
      </c>
      <c r="B5" s="4"/>
      <c r="C5" s="28" t="s">
        <v>71</v>
      </c>
      <c r="D5" s="320"/>
    </row>
    <row r="6" spans="1:4" ht="16.5" thickBot="1" x14ac:dyDescent="0.3">
      <c r="A6" s="27" t="s">
        <v>72</v>
      </c>
      <c r="B6" s="4"/>
      <c r="C6" s="30" t="s">
        <v>73</v>
      </c>
      <c r="D6" s="320"/>
    </row>
    <row r="7" spans="1:4" ht="16.5" hidden="1" customHeight="1" thickBot="1" x14ac:dyDescent="0.3">
      <c r="A7" s="425" t="s">
        <v>74</v>
      </c>
      <c r="B7" s="426"/>
      <c r="C7" s="426"/>
      <c r="D7" s="427"/>
    </row>
    <row r="8" spans="1:4" ht="16.5" hidden="1" thickBot="1" x14ac:dyDescent="0.3">
      <c r="A8" s="6" t="s">
        <v>75</v>
      </c>
      <c r="B8" s="7"/>
      <c r="C8" s="8" t="s">
        <v>76</v>
      </c>
      <c r="D8" s="9"/>
    </row>
    <row r="9" spans="1:4" ht="16.5" hidden="1" thickBot="1" x14ac:dyDescent="0.3">
      <c r="A9" s="10" t="s">
        <v>77</v>
      </c>
      <c r="B9" s="11" t="s">
        <v>78</v>
      </c>
      <c r="C9" s="11" t="s">
        <v>79</v>
      </c>
      <c r="D9" s="11" t="s">
        <v>80</v>
      </c>
    </row>
    <row r="10" spans="1:4" ht="16.5" hidden="1" thickBot="1" x14ac:dyDescent="0.3">
      <c r="A10" s="12" t="s">
        <v>109</v>
      </c>
      <c r="B10" s="13" t="e">
        <f>'All Content Review'!$I$61</f>
        <v>#VALUE!</v>
      </c>
      <c r="C10" s="11">
        <v>164</v>
      </c>
      <c r="D10" s="11"/>
    </row>
    <row r="11" spans="1:4" ht="16.5" hidden="1" thickBot="1" x14ac:dyDescent="0.3">
      <c r="A11" s="12" t="s">
        <v>110</v>
      </c>
      <c r="B11" s="14" t="e">
        <f>'Math Content Review'!$I$18</f>
        <v>#VALUE!</v>
      </c>
      <c r="C11" s="11">
        <v>28</v>
      </c>
      <c r="D11" s="11"/>
    </row>
    <row r="12" spans="1:4" ht="16.5" hidden="1" thickBot="1" x14ac:dyDescent="0.3">
      <c r="A12" s="12" t="s">
        <v>111</v>
      </c>
      <c r="B12" s="14" t="e">
        <f>'Algebra I 8th Grade Stds Review'!$J$150</f>
        <v>#VALUE!</v>
      </c>
      <c r="C12" s="11">
        <v>408</v>
      </c>
      <c r="D12" s="11"/>
    </row>
    <row r="13" spans="1:4" ht="16.5" hidden="1" thickBot="1" x14ac:dyDescent="0.3">
      <c r="A13" s="12" t="s">
        <v>81</v>
      </c>
      <c r="B13" s="15" t="e">
        <f>SUM(B10:B12)</f>
        <v>#VALUE!</v>
      </c>
      <c r="C13" s="16">
        <v>600</v>
      </c>
      <c r="D13" s="16"/>
    </row>
    <row r="14" spans="1:4" ht="16.5" hidden="1" thickBot="1" x14ac:dyDescent="0.3">
      <c r="A14" s="12" t="s">
        <v>82</v>
      </c>
      <c r="B14" s="17" t="e">
        <f>B13/600</f>
        <v>#VALUE!</v>
      </c>
      <c r="C14" s="18"/>
      <c r="D14" s="19"/>
    </row>
    <row r="15" spans="1:4" ht="16.5" hidden="1" customHeight="1" thickBot="1" x14ac:dyDescent="0.3">
      <c r="A15" s="428" t="s">
        <v>83</v>
      </c>
      <c r="B15" s="429"/>
      <c r="C15" s="429"/>
      <c r="D15" s="430"/>
    </row>
    <row r="16" spans="1:4" ht="79.5" hidden="1" customHeight="1" thickBot="1" x14ac:dyDescent="0.3">
      <c r="A16" s="20" t="s">
        <v>84</v>
      </c>
      <c r="B16" s="21"/>
      <c r="C16" s="431" t="s">
        <v>85</v>
      </c>
      <c r="D16" s="432"/>
    </row>
    <row r="17" spans="1:4" ht="16.5" hidden="1" thickBot="1" x14ac:dyDescent="0.3">
      <c r="A17" s="20" t="s">
        <v>86</v>
      </c>
      <c r="B17" s="21"/>
      <c r="C17" s="413"/>
      <c r="D17" s="414"/>
    </row>
    <row r="18" spans="1:4" ht="16.5" hidden="1" thickBot="1" x14ac:dyDescent="0.3">
      <c r="A18" s="22" t="s">
        <v>186</v>
      </c>
      <c r="B18" s="21"/>
      <c r="C18" s="415"/>
      <c r="D18" s="416"/>
    </row>
    <row r="19" spans="1:4" ht="16.5" hidden="1" thickBot="1" x14ac:dyDescent="0.3">
      <c r="A19" s="22" t="s">
        <v>187</v>
      </c>
      <c r="B19" s="21"/>
      <c r="C19" s="415"/>
      <c r="D19" s="416"/>
    </row>
    <row r="20" spans="1:4" ht="16.5" hidden="1" thickBot="1" x14ac:dyDescent="0.3">
      <c r="A20" s="20" t="s">
        <v>86</v>
      </c>
      <c r="B20" s="23"/>
      <c r="C20" s="417"/>
      <c r="D20" s="418"/>
    </row>
  </sheetData>
  <sheetProtection algorithmName="SHA-512" hashValue="W7/ytgl4Ecq/CqNMmTVYeGEfRLOuJZd80aTXLZOQQzhwJ/OjdWjjgDVJgc4Nn+7aL5EvCHvppO8qo/wvb02ciA==" saltValue="IVByT1AaLtWr7Lrl8A3ZOg==" spinCount="100000" sheet="1" objects="1" scenarios="1"/>
  <mergeCells count="6">
    <mergeCell ref="C17:D20"/>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B18:B19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B1" sqref="B1:I1"/>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31"/>
      <c r="B1" s="433" t="s">
        <v>118</v>
      </c>
      <c r="C1" s="434"/>
      <c r="D1" s="434"/>
      <c r="E1" s="434"/>
      <c r="F1" s="434"/>
      <c r="G1" s="434"/>
      <c r="H1" s="434"/>
      <c r="I1" s="434"/>
      <c r="J1" s="32"/>
    </row>
    <row r="2" spans="1:10" ht="91.5" customHeight="1" x14ac:dyDescent="0.25">
      <c r="A2" s="31"/>
      <c r="B2" s="435" t="s">
        <v>377</v>
      </c>
      <c r="C2" s="436"/>
      <c r="D2" s="436"/>
      <c r="E2" s="436"/>
      <c r="F2" s="436"/>
      <c r="G2" s="436"/>
      <c r="H2" s="436"/>
      <c r="I2" s="436"/>
      <c r="J2" s="32"/>
    </row>
    <row r="3" spans="1:10" ht="171" customHeight="1" x14ac:dyDescent="0.25">
      <c r="A3" s="31"/>
      <c r="B3" s="437" t="s">
        <v>199</v>
      </c>
      <c r="C3" s="438"/>
      <c r="D3" s="438"/>
      <c r="E3" s="438"/>
      <c r="F3" s="438"/>
      <c r="G3" s="438"/>
      <c r="H3" s="438"/>
      <c r="I3" s="438"/>
      <c r="J3" s="32"/>
    </row>
    <row r="4" spans="1:10" ht="15.75" x14ac:dyDescent="0.25">
      <c r="A4" s="33"/>
      <c r="B4" s="34"/>
      <c r="C4" s="31"/>
      <c r="D4" s="31"/>
      <c r="E4" s="31"/>
      <c r="F4" s="31"/>
      <c r="G4" s="31"/>
      <c r="H4" s="31"/>
      <c r="I4" s="31"/>
      <c r="J4" s="32"/>
    </row>
    <row r="5" spans="1:10" ht="30" x14ac:dyDescent="0.25">
      <c r="A5" s="35" t="s">
        <v>0</v>
      </c>
      <c r="B5" s="36" t="s">
        <v>87</v>
      </c>
      <c r="C5" s="37" t="s">
        <v>102</v>
      </c>
      <c r="D5" s="37" t="s">
        <v>97</v>
      </c>
      <c r="E5" s="38" t="s">
        <v>112</v>
      </c>
      <c r="F5" s="37" t="s">
        <v>103</v>
      </c>
      <c r="G5" s="37" t="s">
        <v>98</v>
      </c>
      <c r="H5" s="38" t="s">
        <v>96</v>
      </c>
      <c r="I5" s="39" t="s">
        <v>106</v>
      </c>
      <c r="J5" s="32"/>
    </row>
    <row r="6" spans="1:10" ht="20.25" x14ac:dyDescent="0.25">
      <c r="A6" s="40"/>
      <c r="B6" s="41"/>
      <c r="C6" s="42"/>
      <c r="D6" s="43"/>
      <c r="E6" s="42"/>
      <c r="F6" s="42"/>
      <c r="G6" s="43"/>
      <c r="H6" s="42"/>
      <c r="I6" s="42"/>
      <c r="J6" s="32"/>
    </row>
    <row r="7" spans="1:10" ht="20.25" x14ac:dyDescent="0.25">
      <c r="A7" s="44"/>
      <c r="B7" s="45"/>
      <c r="C7" s="46"/>
      <c r="D7" s="47"/>
      <c r="E7" s="46"/>
      <c r="F7" s="48"/>
      <c r="G7" s="47"/>
      <c r="H7" s="48"/>
      <c r="I7" s="49"/>
      <c r="J7" s="32"/>
    </row>
    <row r="8" spans="1:10" ht="31.5" x14ac:dyDescent="0.25">
      <c r="A8" s="50"/>
      <c r="B8" s="51" t="s">
        <v>18</v>
      </c>
      <c r="C8" s="52"/>
      <c r="D8" s="53"/>
      <c r="E8" s="52"/>
      <c r="F8" s="54"/>
      <c r="G8" s="53"/>
      <c r="H8" s="54"/>
      <c r="I8" s="55"/>
      <c r="J8" s="32"/>
    </row>
    <row r="9" spans="1:10" ht="90" x14ac:dyDescent="0.25">
      <c r="A9" s="56">
        <v>1</v>
      </c>
      <c r="B9" s="57" t="s">
        <v>51</v>
      </c>
      <c r="C9" s="92"/>
      <c r="D9" s="58"/>
      <c r="E9" s="74"/>
      <c r="F9" s="75"/>
      <c r="G9" s="58"/>
      <c r="H9" s="75"/>
      <c r="I9" s="57"/>
      <c r="J9" s="32" t="e">
        <f>CONCATENATE(IF(AND(D9="M",G9="M"),4,),IF(AND(D9="P",G9="P"),2,),IF(AND(D9="D",G9="D"),0,),IF(AND(D9="M",G9="P"),3,),IF(AND(D9="M",G9="D"),2,),IF(AND(D9="P",G9="M"),3,),IF(AND(D9="P",G9="D"),1,),IF(AND(D9="D",G9="M"),2,),IF(AND(D9="D",G9="P"),1,))+0</f>
        <v>#VALUE!</v>
      </c>
    </row>
    <row r="10" spans="1:10" ht="30" x14ac:dyDescent="0.25">
      <c r="A10" s="59">
        <v>2</v>
      </c>
      <c r="B10" s="60" t="s">
        <v>5</v>
      </c>
      <c r="C10" s="93"/>
      <c r="D10" s="58"/>
      <c r="E10" s="61"/>
      <c r="F10" s="62"/>
      <c r="G10" s="58"/>
      <c r="H10" s="62"/>
      <c r="I10" s="60"/>
      <c r="J10" s="32" t="e">
        <f t="shared" ref="J10:J57" si="0">CONCATENATE(IF(AND(D10="M",G10="M"),4,),IF(AND(D10="P",G10="P"),2,),IF(AND(D10="D",G10="D"),0,),IF(AND(D10="M",G10="P"),3,),IF(AND(D10="M",G10="D"),2,),IF(AND(D10="P",G10="M"),3,),IF(AND(D10="P",G10="D"),1,),IF(AND(D10="D",G10="M"),2,),IF(AND(D10="D",G10="P"),1,))+0</f>
        <v>#VALUE!</v>
      </c>
    </row>
    <row r="11" spans="1:10" ht="45" x14ac:dyDescent="0.25">
      <c r="A11" s="59">
        <v>3</v>
      </c>
      <c r="B11" s="60" t="s">
        <v>4</v>
      </c>
      <c r="C11" s="93"/>
      <c r="D11" s="58"/>
      <c r="E11" s="61"/>
      <c r="F11" s="62"/>
      <c r="G11" s="58"/>
      <c r="H11" s="62"/>
      <c r="I11" s="60"/>
      <c r="J11" s="32" t="e">
        <f t="shared" si="0"/>
        <v>#VALUE!</v>
      </c>
    </row>
    <row r="12" spans="1:10" ht="45" x14ac:dyDescent="0.25">
      <c r="A12" s="59">
        <v>4</v>
      </c>
      <c r="B12" s="60" t="s">
        <v>6</v>
      </c>
      <c r="C12" s="93"/>
      <c r="D12" s="58"/>
      <c r="E12" s="61"/>
      <c r="F12" s="62"/>
      <c r="G12" s="58"/>
      <c r="H12" s="62"/>
      <c r="I12" s="60"/>
      <c r="J12" s="32" t="e">
        <f t="shared" si="0"/>
        <v>#VALUE!</v>
      </c>
    </row>
    <row r="13" spans="1:10" ht="60" x14ac:dyDescent="0.25">
      <c r="A13" s="59">
        <v>5</v>
      </c>
      <c r="B13" s="63" t="s">
        <v>52</v>
      </c>
      <c r="C13" s="93"/>
      <c r="D13" s="58"/>
      <c r="E13" s="61"/>
      <c r="F13" s="62"/>
      <c r="G13" s="58"/>
      <c r="H13" s="62"/>
      <c r="I13" s="60"/>
      <c r="J13" s="32" t="e">
        <f t="shared" si="0"/>
        <v>#VALUE!</v>
      </c>
    </row>
    <row r="14" spans="1:10" ht="30" x14ac:dyDescent="0.25">
      <c r="A14" s="59">
        <v>6</v>
      </c>
      <c r="B14" s="60" t="s">
        <v>53</v>
      </c>
      <c r="C14" s="93"/>
      <c r="D14" s="58"/>
      <c r="E14" s="61"/>
      <c r="F14" s="62"/>
      <c r="G14" s="58"/>
      <c r="H14" s="62"/>
      <c r="I14" s="60"/>
      <c r="J14" s="32" t="e">
        <f t="shared" si="0"/>
        <v>#VALUE!</v>
      </c>
    </row>
    <row r="15" spans="1:10" ht="30" x14ac:dyDescent="0.25">
      <c r="A15" s="64">
        <v>7</v>
      </c>
      <c r="B15" s="65" t="s">
        <v>22</v>
      </c>
      <c r="C15" s="94"/>
      <c r="D15" s="58"/>
      <c r="E15" s="66"/>
      <c r="F15" s="67"/>
      <c r="G15" s="58"/>
      <c r="H15" s="67"/>
      <c r="I15" s="65"/>
      <c r="J15" s="32" t="e">
        <f t="shared" si="0"/>
        <v>#VALUE!</v>
      </c>
    </row>
    <row r="16" spans="1:10" ht="47.25" x14ac:dyDescent="0.25">
      <c r="A16" s="50"/>
      <c r="B16" s="68" t="s">
        <v>19</v>
      </c>
      <c r="C16" s="52"/>
      <c r="D16" s="69"/>
      <c r="E16" s="52"/>
      <c r="F16" s="70"/>
      <c r="G16" s="71"/>
      <c r="H16" s="70"/>
      <c r="I16" s="72"/>
      <c r="J16" s="32"/>
    </row>
    <row r="17" spans="1:10" ht="30" x14ac:dyDescent="0.25">
      <c r="A17" s="56">
        <v>8</v>
      </c>
      <c r="B17" s="73" t="s">
        <v>54</v>
      </c>
      <c r="C17" s="92"/>
      <c r="D17" s="58"/>
      <c r="E17" s="74"/>
      <c r="F17" s="75"/>
      <c r="G17" s="58"/>
      <c r="H17" s="75"/>
      <c r="I17" s="57"/>
      <c r="J17" s="32" t="e">
        <f t="shared" si="0"/>
        <v>#VALUE!</v>
      </c>
    </row>
    <row r="18" spans="1:10" ht="45" x14ac:dyDescent="0.25">
      <c r="A18" s="64">
        <v>9</v>
      </c>
      <c r="B18" s="76" t="s">
        <v>23</v>
      </c>
      <c r="C18" s="94"/>
      <c r="D18" s="58"/>
      <c r="E18" s="66"/>
      <c r="F18" s="67"/>
      <c r="G18" s="58"/>
      <c r="H18" s="67"/>
      <c r="I18" s="65"/>
      <c r="J18" s="32" t="e">
        <f t="shared" si="0"/>
        <v>#VALUE!</v>
      </c>
    </row>
    <row r="19" spans="1:10" ht="31.5" x14ac:dyDescent="0.25">
      <c r="A19" s="50"/>
      <c r="B19" s="68" t="s">
        <v>9</v>
      </c>
      <c r="C19" s="52"/>
      <c r="D19" s="71"/>
      <c r="E19" s="52"/>
      <c r="F19" s="77"/>
      <c r="G19" s="71"/>
      <c r="H19" s="77"/>
      <c r="I19" s="72"/>
      <c r="J19" s="32"/>
    </row>
    <row r="20" spans="1:10" ht="30" x14ac:dyDescent="0.25">
      <c r="A20" s="56">
        <v>10</v>
      </c>
      <c r="B20" s="73" t="s">
        <v>24</v>
      </c>
      <c r="C20" s="92"/>
      <c r="D20" s="58"/>
      <c r="E20" s="74"/>
      <c r="F20" s="75"/>
      <c r="G20" s="58"/>
      <c r="H20" s="75"/>
      <c r="I20" s="57"/>
      <c r="J20" s="32" t="e">
        <f t="shared" si="0"/>
        <v>#VALUE!</v>
      </c>
    </row>
    <row r="21" spans="1:10" ht="30" x14ac:dyDescent="0.25">
      <c r="A21" s="59">
        <v>11</v>
      </c>
      <c r="B21" s="60" t="s">
        <v>55</v>
      </c>
      <c r="C21" s="93"/>
      <c r="D21" s="58"/>
      <c r="E21" s="61"/>
      <c r="F21" s="62"/>
      <c r="G21" s="58"/>
      <c r="H21" s="62"/>
      <c r="I21" s="60"/>
      <c r="J21" s="32" t="e">
        <f t="shared" si="0"/>
        <v>#VALUE!</v>
      </c>
    </row>
    <row r="22" spans="1:10" ht="45" x14ac:dyDescent="0.25">
      <c r="A22" s="59">
        <v>12</v>
      </c>
      <c r="B22" s="60" t="s">
        <v>25</v>
      </c>
      <c r="C22" s="93"/>
      <c r="D22" s="58"/>
      <c r="E22" s="61"/>
      <c r="F22" s="62"/>
      <c r="G22" s="58"/>
      <c r="H22" s="62"/>
      <c r="I22" s="60"/>
      <c r="J22" s="32" t="e">
        <f t="shared" si="0"/>
        <v>#VALUE!</v>
      </c>
    </row>
    <row r="23" spans="1:10" ht="45" x14ac:dyDescent="0.25">
      <c r="A23" s="64">
        <v>13</v>
      </c>
      <c r="B23" s="65" t="s">
        <v>26</v>
      </c>
      <c r="C23" s="94"/>
      <c r="D23" s="58"/>
      <c r="E23" s="66"/>
      <c r="F23" s="67"/>
      <c r="G23" s="58"/>
      <c r="H23" s="67"/>
      <c r="I23" s="65"/>
      <c r="J23" s="32" t="e">
        <f t="shared" si="0"/>
        <v>#VALUE!</v>
      </c>
    </row>
    <row r="24" spans="1:10" ht="31.5" x14ac:dyDescent="0.25">
      <c r="A24" s="50"/>
      <c r="B24" s="68" t="s">
        <v>10</v>
      </c>
      <c r="C24" s="52"/>
      <c r="D24" s="71"/>
      <c r="E24" s="52"/>
      <c r="F24" s="77"/>
      <c r="G24" s="71"/>
      <c r="H24" s="77"/>
      <c r="I24" s="72"/>
      <c r="J24" s="32"/>
    </row>
    <row r="25" spans="1:10" ht="75" x14ac:dyDescent="0.25">
      <c r="A25" s="56">
        <v>14</v>
      </c>
      <c r="B25" s="57" t="s">
        <v>56</v>
      </c>
      <c r="C25" s="92"/>
      <c r="D25" s="58"/>
      <c r="E25" s="74"/>
      <c r="F25" s="75"/>
      <c r="G25" s="58"/>
      <c r="H25" s="75"/>
      <c r="I25" s="57"/>
      <c r="J25" s="32" t="e">
        <f t="shared" si="0"/>
        <v>#VALUE!</v>
      </c>
    </row>
    <row r="26" spans="1:10" ht="90" x14ac:dyDescent="0.25">
      <c r="A26" s="59">
        <v>15</v>
      </c>
      <c r="B26" s="60" t="s">
        <v>61</v>
      </c>
      <c r="C26" s="93"/>
      <c r="D26" s="58"/>
      <c r="E26" s="61"/>
      <c r="F26" s="62"/>
      <c r="G26" s="58"/>
      <c r="H26" s="62"/>
      <c r="I26" s="60"/>
      <c r="J26" s="32" t="e">
        <f t="shared" si="0"/>
        <v>#VALUE!</v>
      </c>
    </row>
    <row r="27" spans="1:10" ht="75" x14ac:dyDescent="0.25">
      <c r="A27" s="59">
        <v>16</v>
      </c>
      <c r="B27" s="63" t="s">
        <v>27</v>
      </c>
      <c r="C27" s="93"/>
      <c r="D27" s="58"/>
      <c r="E27" s="61"/>
      <c r="F27" s="62"/>
      <c r="G27" s="58"/>
      <c r="H27" s="62"/>
      <c r="I27" s="60"/>
      <c r="J27" s="32" t="e">
        <f t="shared" si="0"/>
        <v>#VALUE!</v>
      </c>
    </row>
    <row r="28" spans="1:10" ht="45" x14ac:dyDescent="0.25">
      <c r="A28" s="59">
        <v>17</v>
      </c>
      <c r="B28" s="60" t="s">
        <v>28</v>
      </c>
      <c r="C28" s="93"/>
      <c r="D28" s="58"/>
      <c r="E28" s="61"/>
      <c r="F28" s="62"/>
      <c r="G28" s="58"/>
      <c r="H28" s="62"/>
      <c r="I28" s="60"/>
      <c r="J28" s="32" t="e">
        <f t="shared" si="0"/>
        <v>#VALUE!</v>
      </c>
    </row>
    <row r="29" spans="1:10" ht="30" x14ac:dyDescent="0.25">
      <c r="A29" s="59">
        <v>18</v>
      </c>
      <c r="B29" s="60" t="s">
        <v>29</v>
      </c>
      <c r="C29" s="93"/>
      <c r="D29" s="58"/>
      <c r="E29" s="61"/>
      <c r="F29" s="62"/>
      <c r="G29" s="58"/>
      <c r="H29" s="62"/>
      <c r="I29" s="60"/>
      <c r="J29" s="32" t="e">
        <f t="shared" si="0"/>
        <v>#VALUE!</v>
      </c>
    </row>
    <row r="30" spans="1:10" ht="30" x14ac:dyDescent="0.25">
      <c r="A30" s="59">
        <v>19</v>
      </c>
      <c r="B30" s="60" t="s">
        <v>30</v>
      </c>
      <c r="C30" s="93"/>
      <c r="D30" s="58"/>
      <c r="E30" s="61"/>
      <c r="F30" s="62"/>
      <c r="G30" s="58"/>
      <c r="H30" s="62"/>
      <c r="I30" s="60"/>
      <c r="J30" s="32" t="e">
        <f t="shared" si="0"/>
        <v>#VALUE!</v>
      </c>
    </row>
    <row r="31" spans="1:10" ht="45" x14ac:dyDescent="0.25">
      <c r="A31" s="64">
        <v>20</v>
      </c>
      <c r="B31" s="76" t="s">
        <v>31</v>
      </c>
      <c r="C31" s="94"/>
      <c r="D31" s="58"/>
      <c r="E31" s="66"/>
      <c r="F31" s="67"/>
      <c r="G31" s="58"/>
      <c r="H31" s="67"/>
      <c r="I31" s="65"/>
      <c r="J31" s="32" t="e">
        <f t="shared" si="0"/>
        <v>#VALUE!</v>
      </c>
    </row>
    <row r="32" spans="1:10" ht="31.5" x14ac:dyDescent="0.25">
      <c r="A32" s="50"/>
      <c r="B32" s="68" t="s">
        <v>14</v>
      </c>
      <c r="C32" s="78"/>
      <c r="D32" s="71"/>
      <c r="E32" s="78"/>
      <c r="F32" s="77"/>
      <c r="G32" s="71"/>
      <c r="H32" s="77"/>
      <c r="I32" s="72"/>
      <c r="J32" s="32"/>
    </row>
    <row r="33" spans="1:10" ht="30" x14ac:dyDescent="0.25">
      <c r="A33" s="56">
        <v>21</v>
      </c>
      <c r="B33" s="57" t="s">
        <v>32</v>
      </c>
      <c r="C33" s="92"/>
      <c r="D33" s="58"/>
      <c r="E33" s="74"/>
      <c r="F33" s="75"/>
      <c r="G33" s="58"/>
      <c r="H33" s="75"/>
      <c r="I33" s="57"/>
      <c r="J33" s="32" t="e">
        <f t="shared" si="0"/>
        <v>#VALUE!</v>
      </c>
    </row>
    <row r="34" spans="1:10" ht="45" x14ac:dyDescent="0.25">
      <c r="A34" s="59">
        <v>22</v>
      </c>
      <c r="B34" s="60" t="s">
        <v>57</v>
      </c>
      <c r="C34" s="93"/>
      <c r="D34" s="58"/>
      <c r="E34" s="61"/>
      <c r="F34" s="62"/>
      <c r="G34" s="58"/>
      <c r="H34" s="62"/>
      <c r="I34" s="60"/>
      <c r="J34" s="32" t="e">
        <f t="shared" si="0"/>
        <v>#VALUE!</v>
      </c>
    </row>
    <row r="35" spans="1:10" ht="60" x14ac:dyDescent="0.25">
      <c r="A35" s="56">
        <v>23</v>
      </c>
      <c r="B35" s="79" t="s">
        <v>33</v>
      </c>
      <c r="C35" s="93"/>
      <c r="D35" s="58"/>
      <c r="E35" s="61"/>
      <c r="F35" s="62"/>
      <c r="G35" s="58"/>
      <c r="H35" s="62"/>
      <c r="I35" s="60"/>
      <c r="J35" s="32" t="e">
        <f t="shared" si="0"/>
        <v>#VALUE!</v>
      </c>
    </row>
    <row r="36" spans="1:10" ht="15.75" x14ac:dyDescent="0.25">
      <c r="A36" s="64">
        <v>24</v>
      </c>
      <c r="B36" s="65" t="s">
        <v>48</v>
      </c>
      <c r="C36" s="94"/>
      <c r="D36" s="58"/>
      <c r="E36" s="66"/>
      <c r="F36" s="67"/>
      <c r="G36" s="58"/>
      <c r="H36" s="67"/>
      <c r="I36" s="65"/>
      <c r="J36" s="32" t="e">
        <f t="shared" si="0"/>
        <v>#VALUE!</v>
      </c>
    </row>
    <row r="37" spans="1:10" ht="31.5" x14ac:dyDescent="0.25">
      <c r="A37" s="50"/>
      <c r="B37" s="68" t="s">
        <v>15</v>
      </c>
      <c r="C37" s="78"/>
      <c r="D37" s="71"/>
      <c r="E37" s="78"/>
      <c r="F37" s="77"/>
      <c r="G37" s="71"/>
      <c r="H37" s="77"/>
      <c r="I37" s="72"/>
      <c r="J37" s="32"/>
    </row>
    <row r="38" spans="1:10" ht="45" x14ac:dyDescent="0.25">
      <c r="A38" s="56">
        <v>25</v>
      </c>
      <c r="B38" s="57" t="s">
        <v>34</v>
      </c>
      <c r="C38" s="92"/>
      <c r="D38" s="58"/>
      <c r="E38" s="74"/>
      <c r="F38" s="75"/>
      <c r="G38" s="58"/>
      <c r="H38" s="75"/>
      <c r="I38" s="57"/>
      <c r="J38" s="32" t="e">
        <f t="shared" si="0"/>
        <v>#VALUE!</v>
      </c>
    </row>
    <row r="39" spans="1:10" ht="30" x14ac:dyDescent="0.25">
      <c r="A39" s="59">
        <v>26</v>
      </c>
      <c r="B39" s="60" t="s">
        <v>35</v>
      </c>
      <c r="C39" s="93"/>
      <c r="D39" s="58"/>
      <c r="E39" s="61"/>
      <c r="F39" s="62"/>
      <c r="G39" s="58"/>
      <c r="H39" s="62"/>
      <c r="I39" s="60"/>
      <c r="J39" s="32" t="e">
        <f t="shared" si="0"/>
        <v>#VALUE!</v>
      </c>
    </row>
    <row r="40" spans="1:10" ht="60" x14ac:dyDescent="0.25">
      <c r="A40" s="56">
        <v>27</v>
      </c>
      <c r="B40" s="60" t="s">
        <v>36</v>
      </c>
      <c r="C40" s="93"/>
      <c r="D40" s="58"/>
      <c r="E40" s="61"/>
      <c r="F40" s="62"/>
      <c r="G40" s="58"/>
      <c r="H40" s="62"/>
      <c r="I40" s="60"/>
      <c r="J40" s="32" t="e">
        <f t="shared" si="0"/>
        <v>#VALUE!</v>
      </c>
    </row>
    <row r="41" spans="1:10" ht="30" x14ac:dyDescent="0.25">
      <c r="A41" s="59">
        <v>28</v>
      </c>
      <c r="B41" s="60" t="s">
        <v>49</v>
      </c>
      <c r="C41" s="93"/>
      <c r="D41" s="58"/>
      <c r="E41" s="61"/>
      <c r="F41" s="62"/>
      <c r="G41" s="58"/>
      <c r="H41" s="62"/>
      <c r="I41" s="60"/>
      <c r="J41" s="32" t="e">
        <f t="shared" si="0"/>
        <v>#VALUE!</v>
      </c>
    </row>
    <row r="42" spans="1:10" ht="30" x14ac:dyDescent="0.25">
      <c r="A42" s="56">
        <v>29</v>
      </c>
      <c r="B42" s="60" t="s">
        <v>37</v>
      </c>
      <c r="C42" s="93"/>
      <c r="D42" s="58"/>
      <c r="E42" s="61"/>
      <c r="F42" s="62"/>
      <c r="G42" s="58"/>
      <c r="H42" s="62"/>
      <c r="I42" s="60"/>
      <c r="J42" s="32" t="e">
        <f t="shared" si="0"/>
        <v>#VALUE!</v>
      </c>
    </row>
    <row r="43" spans="1:10" ht="30" x14ac:dyDescent="0.25">
      <c r="A43" s="64">
        <v>30</v>
      </c>
      <c r="B43" s="65" t="s">
        <v>38</v>
      </c>
      <c r="C43" s="94"/>
      <c r="D43" s="58"/>
      <c r="E43" s="66"/>
      <c r="F43" s="67"/>
      <c r="G43" s="58"/>
      <c r="H43" s="67"/>
      <c r="I43" s="65"/>
      <c r="J43" s="32" t="e">
        <f t="shared" si="0"/>
        <v>#VALUE!</v>
      </c>
    </row>
    <row r="44" spans="1:10" ht="47.25" x14ac:dyDescent="0.25">
      <c r="A44" s="50"/>
      <c r="B44" s="68" t="s">
        <v>16</v>
      </c>
      <c r="C44" s="78"/>
      <c r="D44" s="71"/>
      <c r="E44" s="78"/>
      <c r="F44" s="77"/>
      <c r="G44" s="71"/>
      <c r="H44" s="77"/>
      <c r="I44" s="72"/>
      <c r="J44" s="32"/>
    </row>
    <row r="45" spans="1:10" ht="120" x14ac:dyDescent="0.25">
      <c r="A45" s="56">
        <v>31</v>
      </c>
      <c r="B45" s="57" t="s">
        <v>50</v>
      </c>
      <c r="C45" s="92"/>
      <c r="D45" s="58"/>
      <c r="E45" s="74"/>
      <c r="F45" s="75"/>
      <c r="G45" s="58"/>
      <c r="H45" s="75"/>
      <c r="I45" s="57"/>
      <c r="J45" s="32" t="e">
        <f t="shared" si="0"/>
        <v>#VALUE!</v>
      </c>
    </row>
    <row r="46" spans="1:10" ht="45" x14ac:dyDescent="0.25">
      <c r="A46" s="64">
        <v>32</v>
      </c>
      <c r="B46" s="65" t="s">
        <v>39</v>
      </c>
      <c r="C46" s="93"/>
      <c r="D46" s="58"/>
      <c r="E46" s="61"/>
      <c r="F46" s="62"/>
      <c r="G46" s="58"/>
      <c r="H46" s="62"/>
      <c r="I46" s="60"/>
      <c r="J46" s="32" t="e">
        <f t="shared" si="0"/>
        <v>#VALUE!</v>
      </c>
    </row>
    <row r="47" spans="1:10" ht="30" x14ac:dyDescent="0.25">
      <c r="A47" s="64">
        <v>33</v>
      </c>
      <c r="B47" s="65" t="s">
        <v>21</v>
      </c>
      <c r="C47" s="94"/>
      <c r="D47" s="58"/>
      <c r="E47" s="66"/>
      <c r="F47" s="67"/>
      <c r="G47" s="58"/>
      <c r="H47" s="67"/>
      <c r="I47" s="65"/>
      <c r="J47" s="32" t="e">
        <f t="shared" si="0"/>
        <v>#VALUE!</v>
      </c>
    </row>
    <row r="48" spans="1:10" ht="31.5" x14ac:dyDescent="0.25">
      <c r="A48" s="50"/>
      <c r="B48" s="68" t="s">
        <v>17</v>
      </c>
      <c r="C48" s="78"/>
      <c r="D48" s="71"/>
      <c r="E48" s="78"/>
      <c r="F48" s="77"/>
      <c r="G48" s="71"/>
      <c r="H48" s="77"/>
      <c r="I48" s="72"/>
      <c r="J48" s="32"/>
    </row>
    <row r="49" spans="1:10" ht="45" x14ac:dyDescent="0.25">
      <c r="A49" s="56">
        <v>34</v>
      </c>
      <c r="B49" s="57" t="s">
        <v>40</v>
      </c>
      <c r="C49" s="92"/>
      <c r="D49" s="58"/>
      <c r="E49" s="74"/>
      <c r="F49" s="75"/>
      <c r="G49" s="58"/>
      <c r="H49" s="75"/>
      <c r="I49" s="57"/>
      <c r="J49" s="32" t="e">
        <f t="shared" si="0"/>
        <v>#VALUE!</v>
      </c>
    </row>
    <row r="50" spans="1:10" ht="45" x14ac:dyDescent="0.25">
      <c r="A50" s="59">
        <v>35</v>
      </c>
      <c r="B50" s="60" t="s">
        <v>41</v>
      </c>
      <c r="C50" s="93"/>
      <c r="D50" s="58"/>
      <c r="E50" s="61"/>
      <c r="F50" s="62"/>
      <c r="G50" s="58"/>
      <c r="H50" s="62"/>
      <c r="I50" s="60"/>
      <c r="J50" s="32" t="e">
        <f t="shared" si="0"/>
        <v>#VALUE!</v>
      </c>
    </row>
    <row r="51" spans="1:10" ht="45" x14ac:dyDescent="0.25">
      <c r="A51" s="64">
        <v>36</v>
      </c>
      <c r="B51" s="65" t="s">
        <v>42</v>
      </c>
      <c r="C51" s="94"/>
      <c r="D51" s="58"/>
      <c r="E51" s="66"/>
      <c r="F51" s="67"/>
      <c r="G51" s="58"/>
      <c r="H51" s="67"/>
      <c r="I51" s="65"/>
      <c r="J51" s="32" t="e">
        <f>CONCATENATE(IF(AND(D51="M",G51="M"),4,),IF(AND(D51="P",G51="P"),2,),IF(AND(D51="D",G51="D"),0,),IF(AND(D51="M",G51="P"),3,),IF(AND(D51="M",G51="D"),2,),IF(AND(D51="P",G51="M"),3,),IF(AND(D51="P",G51="D"),1,),IF(AND(D51="D",G51="M"),2,),IF(AND(D51="D",G51="P"),1,))+0</f>
        <v>#VALUE!</v>
      </c>
    </row>
    <row r="52" spans="1:10" ht="15.75" x14ac:dyDescent="0.25">
      <c r="A52" s="50"/>
      <c r="B52" s="68" t="s">
        <v>64</v>
      </c>
      <c r="C52" s="78"/>
      <c r="D52" s="71"/>
      <c r="E52" s="78"/>
      <c r="F52" s="77"/>
      <c r="G52" s="71"/>
      <c r="H52" s="77"/>
      <c r="I52" s="72"/>
      <c r="J52" s="32"/>
    </row>
    <row r="53" spans="1:10" s="3" customFormat="1" ht="30" x14ac:dyDescent="0.25">
      <c r="A53" s="80">
        <v>37</v>
      </c>
      <c r="B53" s="73" t="s">
        <v>92</v>
      </c>
      <c r="C53" s="92"/>
      <c r="D53" s="58"/>
      <c r="E53" s="74"/>
      <c r="F53" s="75"/>
      <c r="G53" s="58"/>
      <c r="H53" s="75"/>
      <c r="I53" s="73"/>
      <c r="J53" s="32" t="e">
        <f t="shared" si="0"/>
        <v>#VALUE!</v>
      </c>
    </row>
    <row r="54" spans="1:10" ht="30" x14ac:dyDescent="0.25">
      <c r="A54" s="59">
        <v>38</v>
      </c>
      <c r="B54" s="63" t="s">
        <v>93</v>
      </c>
      <c r="C54" s="93"/>
      <c r="D54" s="81"/>
      <c r="E54" s="61"/>
      <c r="F54" s="62"/>
      <c r="G54" s="58"/>
      <c r="H54" s="62"/>
      <c r="I54" s="60"/>
      <c r="J54" s="32" t="e">
        <f t="shared" si="0"/>
        <v>#VALUE!</v>
      </c>
    </row>
    <row r="55" spans="1:10" ht="30" x14ac:dyDescent="0.25">
      <c r="A55" s="59">
        <v>39</v>
      </c>
      <c r="B55" s="63" t="s">
        <v>65</v>
      </c>
      <c r="C55" s="93"/>
      <c r="D55" s="81"/>
      <c r="E55" s="61"/>
      <c r="F55" s="62"/>
      <c r="G55" s="58"/>
      <c r="H55" s="62"/>
      <c r="I55" s="60"/>
      <c r="J55" s="32" t="e">
        <f t="shared" si="0"/>
        <v>#VALUE!</v>
      </c>
    </row>
    <row r="56" spans="1:10" ht="30" x14ac:dyDescent="0.25">
      <c r="A56" s="59">
        <v>40</v>
      </c>
      <c r="B56" s="63" t="s">
        <v>66</v>
      </c>
      <c r="C56" s="93"/>
      <c r="D56" s="81"/>
      <c r="E56" s="61"/>
      <c r="F56" s="62"/>
      <c r="G56" s="58"/>
      <c r="H56" s="62"/>
      <c r="I56" s="60"/>
      <c r="J56" s="32" t="e">
        <f t="shared" si="0"/>
        <v>#VALUE!</v>
      </c>
    </row>
    <row r="57" spans="1:10" ht="15.75" x14ac:dyDescent="0.25">
      <c r="A57" s="64">
        <v>41</v>
      </c>
      <c r="B57" s="76" t="s">
        <v>94</v>
      </c>
      <c r="C57" s="94"/>
      <c r="D57" s="82"/>
      <c r="E57" s="66"/>
      <c r="F57" s="67"/>
      <c r="G57" s="58"/>
      <c r="H57" s="67"/>
      <c r="I57" s="65"/>
      <c r="J57" s="32" t="e">
        <f t="shared" si="0"/>
        <v>#VALUE!</v>
      </c>
    </row>
    <row r="58" spans="1:10" s="3" customFormat="1" ht="15.75" x14ac:dyDescent="0.25">
      <c r="A58" s="50"/>
      <c r="B58" s="83"/>
      <c r="C58" s="54"/>
      <c r="D58" s="84"/>
      <c r="E58" s="54"/>
      <c r="F58" s="54"/>
      <c r="G58" s="84"/>
      <c r="H58" s="54"/>
      <c r="I58" s="55"/>
      <c r="J58" s="85"/>
    </row>
    <row r="59" spans="1:10" ht="15.75" x14ac:dyDescent="0.25">
      <c r="A59" s="32"/>
      <c r="B59" s="32"/>
      <c r="C59" s="32"/>
      <c r="D59" s="32"/>
      <c r="E59" s="32"/>
      <c r="F59" s="86"/>
      <c r="G59" s="86"/>
      <c r="H59" s="86"/>
      <c r="I59" s="32"/>
      <c r="J59" s="32"/>
    </row>
    <row r="60" spans="1:10" ht="15.75" x14ac:dyDescent="0.25">
      <c r="A60" s="32"/>
      <c r="B60" s="32"/>
      <c r="C60" s="32"/>
      <c r="D60" s="32"/>
      <c r="E60" s="32"/>
      <c r="F60" s="86"/>
      <c r="G60" s="86"/>
      <c r="H60" s="86"/>
      <c r="I60" s="32"/>
      <c r="J60" s="32"/>
    </row>
    <row r="61" spans="1:10" ht="15.75" hidden="1" x14ac:dyDescent="0.25">
      <c r="A61" s="87"/>
      <c r="B61" s="83"/>
      <c r="C61" s="54"/>
      <c r="D61" s="54"/>
      <c r="E61" s="54"/>
      <c r="F61" s="88"/>
      <c r="G61" s="89"/>
      <c r="H61" s="90" t="s">
        <v>108</v>
      </c>
      <c r="I61" s="91" t="e">
        <f>SUM(J9:J57)</f>
        <v>#VALUE!</v>
      </c>
      <c r="J61" s="32"/>
    </row>
  </sheetData>
  <sheetProtection algorithmName="SHA-512" hashValue="xQpHNsuHhesX5V1YgSRD0UzyVd1b8ihYdY+PMrDy0+REPJpJYg6JtYpMGTd+BeRFD+DI8+PYbdryVyFXKiuiiA==" saltValue="gYKcQnUP1E28rqcVbzYIVQ==" spinCount="100000" sheet="1" objects="1" scenarios="1"/>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D53:D57 D49:D51 D45:D47 D38:D43 D33:D36 D25:D31 D20:D23 D17:D18 D9:D15 G9:G15 G17:G18 G20:G23 G25:G31 G33:G36 G38:G43 G45:G47 G49:G51 G53:G57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B1" sqref="B1:I1"/>
    </sheetView>
  </sheetViews>
  <sheetFormatPr defaultRowHeight="15" x14ac:dyDescent="0.25"/>
  <cols>
    <col min="1" max="1" width="16" style="25"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5"/>
      <c r="B1" s="433" t="s">
        <v>117</v>
      </c>
      <c r="C1" s="434"/>
      <c r="D1" s="434"/>
      <c r="E1" s="434"/>
      <c r="F1" s="434"/>
      <c r="G1" s="434"/>
      <c r="H1" s="434"/>
      <c r="I1" s="434"/>
      <c r="J1" s="32"/>
    </row>
    <row r="2" spans="1:10" ht="100.5" customHeight="1" x14ac:dyDescent="0.25">
      <c r="A2" s="95"/>
      <c r="B2" s="435" t="s">
        <v>377</v>
      </c>
      <c r="C2" s="436"/>
      <c r="D2" s="436"/>
      <c r="E2" s="436"/>
      <c r="F2" s="436"/>
      <c r="G2" s="436"/>
      <c r="H2" s="436"/>
      <c r="I2" s="436"/>
      <c r="J2" s="32"/>
    </row>
    <row r="3" spans="1:10" ht="163.5" customHeight="1" x14ac:dyDescent="0.25">
      <c r="A3" s="95"/>
      <c r="B3" s="437" t="s">
        <v>200</v>
      </c>
      <c r="C3" s="438"/>
      <c r="D3" s="438"/>
      <c r="E3" s="438"/>
      <c r="F3" s="438"/>
      <c r="G3" s="438"/>
      <c r="H3" s="438"/>
      <c r="I3" s="438"/>
      <c r="J3" s="32"/>
    </row>
    <row r="4" spans="1:10" ht="15.75" x14ac:dyDescent="0.25">
      <c r="A4" s="96"/>
      <c r="B4" s="34"/>
      <c r="C4" s="31"/>
      <c r="D4" s="31"/>
      <c r="E4" s="31"/>
      <c r="F4" s="31"/>
      <c r="G4" s="31"/>
      <c r="H4" s="31"/>
      <c r="I4" s="31"/>
      <c r="J4" s="32"/>
    </row>
    <row r="5" spans="1:10" ht="30" x14ac:dyDescent="0.25">
      <c r="A5" s="35" t="s">
        <v>0</v>
      </c>
      <c r="B5" s="36" t="s">
        <v>89</v>
      </c>
      <c r="C5" s="37" t="s">
        <v>102</v>
      </c>
      <c r="D5" s="37" t="s">
        <v>98</v>
      </c>
      <c r="E5" s="38" t="s">
        <v>112</v>
      </c>
      <c r="F5" s="37" t="s">
        <v>103</v>
      </c>
      <c r="G5" s="37" t="s">
        <v>98</v>
      </c>
      <c r="H5" s="38" t="s">
        <v>112</v>
      </c>
      <c r="I5" s="39" t="s">
        <v>106</v>
      </c>
      <c r="J5" s="32"/>
    </row>
    <row r="6" spans="1:10" ht="20.25" x14ac:dyDescent="0.25">
      <c r="A6" s="97"/>
      <c r="B6" s="41"/>
      <c r="C6" s="42"/>
      <c r="D6" s="43"/>
      <c r="E6" s="42"/>
      <c r="F6" s="42"/>
      <c r="G6" s="42"/>
      <c r="H6" s="42"/>
      <c r="I6" s="42"/>
      <c r="J6" s="32"/>
    </row>
    <row r="7" spans="1:10" ht="20.25" x14ac:dyDescent="0.25">
      <c r="A7" s="98"/>
      <c r="B7" s="45"/>
      <c r="C7" s="99"/>
      <c r="D7" s="100"/>
      <c r="E7" s="99"/>
      <c r="F7" s="99"/>
      <c r="G7" s="99"/>
      <c r="H7" s="99"/>
      <c r="I7" s="101"/>
      <c r="J7" s="32"/>
    </row>
    <row r="8" spans="1:10" ht="75" x14ac:dyDescent="0.25">
      <c r="A8" s="59">
        <v>1</v>
      </c>
      <c r="B8" s="60" t="s">
        <v>95</v>
      </c>
      <c r="C8" s="93"/>
      <c r="D8" s="58"/>
      <c r="E8" s="227"/>
      <c r="F8" s="62"/>
      <c r="G8" s="58"/>
      <c r="H8" s="228"/>
      <c r="I8" s="102"/>
      <c r="J8" s="32" t="e">
        <f t="shared" ref="J8:J14" si="0">CONCATENATE(IF(AND(D8="M",G8="M"),4,),IF(AND(D8="P",G8="P"),2,),IF(AND(D8="D",G8="D"),0,),IF(AND(D8="M",G8="P"),3,),IF(AND(D8="M",G8="D"),2,),IF(AND(D8="P",G8="M"),3,),IF(AND(D8="P",G8="D"),1,),IF(AND(D8="D",G8="M"),2,),IF(AND(D8="D",G8="P"),1,))+0</f>
        <v>#VALUE!</v>
      </c>
    </row>
    <row r="9" spans="1:10" ht="45" x14ac:dyDescent="0.25">
      <c r="A9" s="59">
        <v>2</v>
      </c>
      <c r="B9" s="60" t="s">
        <v>46</v>
      </c>
      <c r="C9" s="109"/>
      <c r="D9" s="58"/>
      <c r="E9" s="61"/>
      <c r="F9" s="62"/>
      <c r="G9" s="58"/>
      <c r="H9" s="62"/>
      <c r="I9" s="60"/>
      <c r="J9" s="32" t="e">
        <f t="shared" si="0"/>
        <v>#VALUE!</v>
      </c>
    </row>
    <row r="10" spans="1:10" ht="90" x14ac:dyDescent="0.25">
      <c r="A10" s="59">
        <v>3</v>
      </c>
      <c r="B10" s="60" t="s">
        <v>11</v>
      </c>
      <c r="C10" s="93"/>
      <c r="D10" s="58"/>
      <c r="E10" s="61"/>
      <c r="F10" s="62"/>
      <c r="G10" s="58"/>
      <c r="H10" s="62"/>
      <c r="I10" s="60"/>
      <c r="J10" s="32" t="e">
        <f t="shared" si="0"/>
        <v>#VALUE!</v>
      </c>
    </row>
    <row r="11" spans="1:10" ht="60" x14ac:dyDescent="0.25">
      <c r="A11" s="59">
        <v>4</v>
      </c>
      <c r="B11" s="60" t="s">
        <v>3</v>
      </c>
      <c r="C11" s="93"/>
      <c r="D11" s="58"/>
      <c r="E11" s="61"/>
      <c r="F11" s="62"/>
      <c r="G11" s="58"/>
      <c r="H11" s="62"/>
      <c r="I11" s="60"/>
      <c r="J11" s="32" t="e">
        <f t="shared" si="0"/>
        <v>#VALUE!</v>
      </c>
    </row>
    <row r="12" spans="1:10" ht="45" x14ac:dyDescent="0.25">
      <c r="A12" s="59">
        <v>5</v>
      </c>
      <c r="B12" s="60" t="s">
        <v>12</v>
      </c>
      <c r="C12" s="93"/>
      <c r="D12" s="58"/>
      <c r="E12" s="61"/>
      <c r="F12" s="62"/>
      <c r="G12" s="58"/>
      <c r="H12" s="62"/>
      <c r="I12" s="60"/>
      <c r="J12" s="32" t="e">
        <f t="shared" si="0"/>
        <v>#VALUE!</v>
      </c>
    </row>
    <row r="13" spans="1:10" ht="30" x14ac:dyDescent="0.25">
      <c r="A13" s="59">
        <v>6</v>
      </c>
      <c r="B13" s="60" t="s">
        <v>47</v>
      </c>
      <c r="C13" s="93"/>
      <c r="D13" s="58"/>
      <c r="E13" s="61"/>
      <c r="F13" s="62"/>
      <c r="G13" s="58"/>
      <c r="H13" s="62"/>
      <c r="I13" s="60"/>
      <c r="J13" s="32" t="e">
        <f t="shared" si="0"/>
        <v>#VALUE!</v>
      </c>
    </row>
    <row r="14" spans="1:10" ht="60" x14ac:dyDescent="0.25">
      <c r="A14" s="64">
        <v>7</v>
      </c>
      <c r="B14" s="65" t="s">
        <v>13</v>
      </c>
      <c r="C14" s="94"/>
      <c r="D14" s="58"/>
      <c r="E14" s="66"/>
      <c r="F14" s="67"/>
      <c r="G14" s="58"/>
      <c r="H14" s="67"/>
      <c r="I14" s="65"/>
      <c r="J14" s="32" t="e">
        <f t="shared" si="0"/>
        <v>#VALUE!</v>
      </c>
    </row>
    <row r="15" spans="1:10" x14ac:dyDescent="0.25">
      <c r="A15" s="103"/>
      <c r="B15" s="104"/>
      <c r="C15" s="104"/>
      <c r="D15" s="105"/>
      <c r="E15" s="54"/>
      <c r="F15" s="54"/>
      <c r="G15" s="54"/>
      <c r="H15" s="54"/>
      <c r="I15" s="55"/>
      <c r="J15" s="32"/>
    </row>
    <row r="16" spans="1:10" x14ac:dyDescent="0.25">
      <c r="A16" s="106"/>
      <c r="B16" s="107"/>
      <c r="C16" s="108"/>
      <c r="D16" s="108"/>
      <c r="E16" s="108"/>
      <c r="F16" s="108"/>
      <c r="G16" s="108"/>
      <c r="H16" s="108"/>
      <c r="I16" s="108"/>
      <c r="J16" s="32"/>
    </row>
    <row r="17" spans="1:10" x14ac:dyDescent="0.25">
      <c r="A17" s="106"/>
      <c r="B17" s="108"/>
      <c r="C17" s="108"/>
      <c r="D17" s="108"/>
      <c r="E17" s="108"/>
      <c r="F17" s="108"/>
      <c r="G17" s="108"/>
      <c r="H17" s="108"/>
      <c r="I17" s="108"/>
      <c r="J17" s="32"/>
    </row>
    <row r="18" spans="1:10" ht="15.75" hidden="1" x14ac:dyDescent="0.25">
      <c r="A18" s="87"/>
      <c r="B18" s="83"/>
      <c r="C18" s="54"/>
      <c r="D18" s="54"/>
      <c r="E18" s="54"/>
      <c r="F18" s="439"/>
      <c r="G18" s="440"/>
      <c r="H18" s="90" t="s">
        <v>107</v>
      </c>
      <c r="I18" s="91" t="e">
        <f>SUM(J8:J14)</f>
        <v>#VALUE!</v>
      </c>
      <c r="J18" s="32"/>
    </row>
  </sheetData>
  <sheetProtection algorithmName="SHA-512" hashValue="49HzqszbRGIRnPs6atn4ea0njskORELsYOX6ICNO6hZ6dxmc+vQ7LgD2kKl3v8szZnsSU33aw8K8p6AVl+R6MQ==" saltValue="gsRtV7FPFfxncFKaK0J2nw==" spinCount="100000" sheet="1" objects="1" scenarios="1"/>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2"/>
  <sheetViews>
    <sheetView zoomScaleNormal="100" workbookViewId="0">
      <selection activeCell="C1" sqref="C1:V1"/>
    </sheetView>
  </sheetViews>
  <sheetFormatPr defaultRowHeight="15.75" x14ac:dyDescent="0.25"/>
  <cols>
    <col min="1" max="1" width="14.140625" style="2" customWidth="1"/>
    <col min="2" max="2" width="12.7109375" style="2" customWidth="1"/>
    <col min="3" max="3" width="90.7109375" style="1" customWidth="1"/>
    <col min="4" max="4" width="26.85546875" customWidth="1"/>
    <col min="5" max="5" width="18.28515625" customWidth="1"/>
    <col min="6" max="6" width="41.5703125" customWidth="1"/>
    <col min="7" max="7" width="30.28515625" customWidth="1"/>
    <col min="8" max="8" width="16.42578125" customWidth="1"/>
    <col min="9" max="9" width="39.5703125" customWidth="1"/>
    <col min="10" max="10" width="14.7109375" customWidth="1"/>
    <col min="11" max="11" width="19.7109375" customWidth="1"/>
    <col min="12" max="12" width="17" customWidth="1"/>
    <col min="13" max="13" width="28.5703125" customWidth="1"/>
    <col min="14" max="16" width="20.140625" customWidth="1"/>
    <col min="17" max="17" width="28.7109375" customWidth="1"/>
    <col min="18" max="21" width="17.28515625" customWidth="1"/>
    <col min="22" max="22" width="25" customWidth="1"/>
    <col min="23" max="23" width="25" hidden="1" customWidth="1"/>
    <col min="24" max="24" width="19.140625" hidden="1" customWidth="1"/>
    <col min="25" max="25" width="9.140625" hidden="1" customWidth="1"/>
    <col min="26" max="26" width="19.28515625" hidden="1" customWidth="1"/>
    <col min="27" max="28" width="14.7109375" hidden="1" customWidth="1"/>
    <col min="29" max="29" width="17.5703125" hidden="1" customWidth="1"/>
    <col min="30" max="30" width="18" hidden="1" customWidth="1"/>
    <col min="31" max="31" width="14.7109375" hidden="1" customWidth="1"/>
    <col min="32" max="32" width="9.140625" hidden="1" customWidth="1"/>
  </cols>
  <sheetData>
    <row r="1" spans="1:32" ht="22.5" customHeight="1" x14ac:dyDescent="0.25">
      <c r="A1" s="33"/>
      <c r="B1" s="33"/>
      <c r="C1" s="463" t="s">
        <v>116</v>
      </c>
      <c r="D1" s="463"/>
      <c r="E1" s="463"/>
      <c r="F1" s="463"/>
      <c r="G1" s="463"/>
      <c r="H1" s="463"/>
      <c r="I1" s="463"/>
      <c r="J1" s="463"/>
      <c r="K1" s="463"/>
      <c r="L1" s="463"/>
      <c r="M1" s="463"/>
      <c r="N1" s="463"/>
      <c r="O1" s="463"/>
      <c r="P1" s="463"/>
      <c r="Q1" s="463"/>
      <c r="R1" s="463"/>
      <c r="S1" s="463"/>
      <c r="T1" s="463"/>
      <c r="U1" s="463"/>
      <c r="V1" s="464"/>
      <c r="W1" s="110"/>
      <c r="X1" s="110"/>
      <c r="Y1" s="110"/>
      <c r="Z1" s="32"/>
      <c r="AA1" s="32"/>
      <c r="AB1" s="32"/>
      <c r="AC1" s="32"/>
      <c r="AD1" s="32"/>
      <c r="AE1" s="32"/>
      <c r="AF1" s="32"/>
    </row>
    <row r="2" spans="1:32" ht="120.75" customHeight="1" x14ac:dyDescent="0.25">
      <c r="A2" s="33"/>
      <c r="B2" s="33"/>
      <c r="C2" s="468" t="s">
        <v>375</v>
      </c>
      <c r="D2" s="468"/>
      <c r="E2" s="468"/>
      <c r="F2" s="468"/>
      <c r="G2" s="468"/>
      <c r="H2" s="468"/>
      <c r="I2" s="468"/>
      <c r="J2" s="468"/>
      <c r="K2" s="468"/>
      <c r="L2" s="350"/>
      <c r="M2" s="350"/>
      <c r="N2" s="350"/>
      <c r="O2" s="350"/>
      <c r="P2" s="350"/>
      <c r="Q2" s="350"/>
      <c r="R2" s="350"/>
      <c r="S2" s="350"/>
      <c r="T2" s="350"/>
      <c r="U2" s="350"/>
      <c r="V2" s="351"/>
      <c r="W2" s="111"/>
      <c r="X2" s="111"/>
      <c r="Y2" s="111"/>
      <c r="Z2" s="32"/>
      <c r="AA2" s="32"/>
      <c r="AB2" s="32"/>
      <c r="AC2" s="32"/>
      <c r="AD2" s="32"/>
      <c r="AE2" s="32"/>
      <c r="AF2" s="32"/>
    </row>
    <row r="3" spans="1:32" ht="183" customHeight="1" x14ac:dyDescent="0.25">
      <c r="A3" s="33"/>
      <c r="B3" s="33"/>
      <c r="C3" s="469" t="s">
        <v>376</v>
      </c>
      <c r="D3" s="469"/>
      <c r="E3" s="469"/>
      <c r="F3" s="469"/>
      <c r="G3" s="469"/>
      <c r="H3" s="469"/>
      <c r="I3" s="469"/>
      <c r="J3" s="469"/>
      <c r="K3" s="469"/>
      <c r="L3" s="352"/>
      <c r="M3" s="352"/>
      <c r="N3" s="352"/>
      <c r="O3" s="352"/>
      <c r="P3" s="352"/>
      <c r="Q3" s="352"/>
      <c r="R3" s="352"/>
      <c r="S3" s="352"/>
      <c r="T3" s="352"/>
      <c r="U3" s="352"/>
      <c r="V3" s="353"/>
      <c r="W3" s="111"/>
      <c r="X3" s="111"/>
      <c r="Y3" s="111"/>
      <c r="Z3" s="32"/>
      <c r="AA3" s="32"/>
      <c r="AB3" s="32"/>
      <c r="AC3" s="32"/>
      <c r="AD3" s="32"/>
      <c r="AE3" s="32"/>
      <c r="AF3" s="32"/>
    </row>
    <row r="4" spans="1:32" ht="321" customHeight="1" x14ac:dyDescent="0.25">
      <c r="A4" s="33"/>
      <c r="B4" s="33"/>
      <c r="C4" s="470" t="s">
        <v>374</v>
      </c>
      <c r="D4" s="470"/>
      <c r="E4" s="470"/>
      <c r="F4" s="470"/>
      <c r="G4" s="470"/>
      <c r="H4" s="470"/>
      <c r="I4" s="470"/>
      <c r="J4" s="470"/>
      <c r="K4" s="470"/>
      <c r="L4" s="354"/>
      <c r="M4" s="354"/>
      <c r="N4" s="354"/>
      <c r="O4" s="354"/>
      <c r="P4" s="354"/>
      <c r="Q4" s="354"/>
      <c r="R4" s="354"/>
      <c r="S4" s="237"/>
      <c r="T4" s="237"/>
      <c r="U4" s="237"/>
      <c r="V4" s="112"/>
      <c r="W4" s="111"/>
      <c r="X4" s="111"/>
      <c r="Y4" s="111"/>
      <c r="Z4" s="32"/>
      <c r="AA4" s="32"/>
      <c r="AB4" s="32"/>
      <c r="AC4" s="32"/>
      <c r="AD4" s="32"/>
      <c r="AE4" s="32"/>
      <c r="AF4" s="32"/>
    </row>
    <row r="5" spans="1:32" x14ac:dyDescent="0.25">
      <c r="A5" s="33"/>
      <c r="B5" s="33"/>
      <c r="C5" s="34"/>
      <c r="D5" s="31"/>
      <c r="E5" s="113"/>
      <c r="F5" s="31"/>
      <c r="G5" s="113"/>
      <c r="H5" s="113"/>
      <c r="I5" s="113"/>
      <c r="J5" s="31"/>
      <c r="K5" s="31"/>
      <c r="L5" s="31"/>
      <c r="M5" s="31"/>
      <c r="N5" s="31"/>
      <c r="O5" s="31"/>
      <c r="P5" s="31"/>
      <c r="Q5" s="31"/>
      <c r="R5" s="114"/>
      <c r="S5" s="114"/>
      <c r="T5" s="114"/>
      <c r="U5" s="114"/>
      <c r="V5" s="31"/>
      <c r="W5" s="31"/>
      <c r="X5" s="31"/>
      <c r="Y5" s="32"/>
      <c r="Z5" s="32"/>
      <c r="AA5" s="32"/>
      <c r="AB5" s="32"/>
      <c r="AC5" s="32"/>
      <c r="AD5" s="32"/>
      <c r="AE5" s="32"/>
      <c r="AF5" s="32"/>
    </row>
    <row r="6" spans="1:32" ht="47.25" customHeight="1" x14ac:dyDescent="0.25">
      <c r="A6" s="35" t="s">
        <v>8</v>
      </c>
      <c r="B6" s="35" t="s">
        <v>1</v>
      </c>
      <c r="C6" s="115" t="s">
        <v>378</v>
      </c>
      <c r="D6" s="236" t="s">
        <v>104</v>
      </c>
      <c r="E6" s="236" t="s">
        <v>98</v>
      </c>
      <c r="F6" s="38" t="s">
        <v>112</v>
      </c>
      <c r="G6" s="236" t="s">
        <v>105</v>
      </c>
      <c r="H6" s="236" t="s">
        <v>98</v>
      </c>
      <c r="I6" s="38" t="s">
        <v>112</v>
      </c>
      <c r="J6" s="465" t="s">
        <v>7</v>
      </c>
      <c r="K6" s="466"/>
      <c r="L6" s="466"/>
      <c r="M6" s="466"/>
      <c r="N6" s="466"/>
      <c r="O6" s="466"/>
      <c r="P6" s="466"/>
      <c r="Q6" s="467"/>
      <c r="R6" s="465" t="s">
        <v>169</v>
      </c>
      <c r="S6" s="466"/>
      <c r="T6" s="466"/>
      <c r="U6" s="467"/>
      <c r="V6" s="39" t="s">
        <v>106</v>
      </c>
      <c r="W6" s="116" t="s">
        <v>170</v>
      </c>
      <c r="X6" s="116" t="s">
        <v>171</v>
      </c>
      <c r="Y6" s="32"/>
      <c r="Z6" s="32"/>
      <c r="AA6" s="32"/>
      <c r="AB6" s="32"/>
      <c r="AC6" s="32"/>
      <c r="AD6" s="32"/>
      <c r="AE6" s="32"/>
      <c r="AF6" s="32"/>
    </row>
    <row r="7" spans="1:32" ht="20.25" x14ac:dyDescent="0.25">
      <c r="A7" s="135" t="s">
        <v>128</v>
      </c>
      <c r="B7" s="136"/>
      <c r="C7" s="137"/>
      <c r="D7" s="138"/>
      <c r="E7" s="139"/>
      <c r="F7" s="138"/>
      <c r="G7" s="138"/>
      <c r="H7" s="139"/>
      <c r="I7" s="42"/>
      <c r="J7" s="118"/>
      <c r="K7" s="118"/>
      <c r="L7" s="118"/>
      <c r="M7" s="118"/>
      <c r="N7" s="118"/>
      <c r="O7" s="118"/>
      <c r="P7" s="118"/>
      <c r="Q7" s="118"/>
      <c r="R7" s="114"/>
      <c r="S7" s="114"/>
      <c r="T7" s="114"/>
      <c r="U7" s="119"/>
      <c r="V7" s="114"/>
      <c r="W7" s="31"/>
      <c r="X7" s="31"/>
      <c r="Y7" s="32"/>
      <c r="Z7" s="490" t="s">
        <v>172</v>
      </c>
      <c r="AA7" s="490"/>
      <c r="AB7" s="490"/>
      <c r="AC7" s="490"/>
      <c r="AD7" s="490"/>
      <c r="AE7" s="490"/>
      <c r="AF7" s="32"/>
    </row>
    <row r="8" spans="1:32" ht="45" customHeight="1" x14ac:dyDescent="0.25">
      <c r="A8" s="140"/>
      <c r="B8" s="141"/>
      <c r="C8" s="142" t="s">
        <v>129</v>
      </c>
      <c r="D8" s="142"/>
      <c r="E8" s="142"/>
      <c r="F8" s="142"/>
      <c r="G8" s="142"/>
      <c r="H8" s="142"/>
      <c r="I8" s="99"/>
      <c r="J8" s="121" t="s">
        <v>62</v>
      </c>
      <c r="K8" s="238" t="s">
        <v>91</v>
      </c>
      <c r="L8" s="323" t="s">
        <v>98</v>
      </c>
      <c r="M8" s="122" t="s">
        <v>63</v>
      </c>
      <c r="N8" s="121" t="s">
        <v>62</v>
      </c>
      <c r="O8" s="238" t="s">
        <v>127</v>
      </c>
      <c r="P8" s="323" t="s">
        <v>98</v>
      </c>
      <c r="Q8" s="122" t="s">
        <v>63</v>
      </c>
      <c r="R8" s="265" t="s">
        <v>43</v>
      </c>
      <c r="S8" s="265" t="s">
        <v>222</v>
      </c>
      <c r="T8" s="265" t="s">
        <v>45</v>
      </c>
      <c r="U8" s="265" t="s">
        <v>44</v>
      </c>
      <c r="V8" s="339"/>
      <c r="W8" s="331"/>
      <c r="X8" s="331"/>
      <c r="Y8" s="32"/>
      <c r="Z8" s="123" t="s">
        <v>173</v>
      </c>
      <c r="AA8" s="123" t="s">
        <v>174</v>
      </c>
      <c r="AB8" s="123" t="s">
        <v>175</v>
      </c>
      <c r="AC8" s="123" t="s">
        <v>201</v>
      </c>
      <c r="AD8" s="123" t="s">
        <v>174</v>
      </c>
      <c r="AE8" s="123" t="s">
        <v>175</v>
      </c>
      <c r="AF8" s="32"/>
    </row>
    <row r="9" spans="1:32" x14ac:dyDescent="0.25">
      <c r="A9" s="56">
        <v>1</v>
      </c>
      <c r="B9" s="322" t="s">
        <v>130</v>
      </c>
      <c r="C9" s="149" t="s">
        <v>131</v>
      </c>
      <c r="D9" s="93"/>
      <c r="E9" s="81"/>
      <c r="F9" s="61"/>
      <c r="G9" s="143"/>
      <c r="H9" s="81"/>
      <c r="I9" s="143"/>
      <c r="J9" s="146"/>
      <c r="K9" s="222"/>
      <c r="L9" s="147"/>
      <c r="M9" s="446"/>
      <c r="N9" s="148"/>
      <c r="O9" s="225"/>
      <c r="P9" s="147"/>
      <c r="Q9" s="455"/>
      <c r="R9" s="144"/>
      <c r="S9" s="144"/>
      <c r="T9" s="144"/>
      <c r="U9" s="491"/>
      <c r="V9" s="364"/>
      <c r="W9" s="130" t="e">
        <f>CONCATENATE(IF(AND(E9="M",H9="M"),1.9176,),IF(AND(E9="P",H9="P"),0.9588,),IF(AND(E9="D",H9="D"),0,),IF(AND(E9="M",H9="P"),1.4382,),IF(AND(E9="M",H9="D"),0.9588,),IF(AND(E9="P",H9="M"),1.4382,),IF(AND(E9="P",H9="D"),0.4794,),IF(AND(E9="D",H9="M"),0.9588,),IF(AND(E9="D",H9="P"),0.4794,))+0</f>
        <v>#VALUE!</v>
      </c>
      <c r="X9" s="32"/>
      <c r="Y9" s="32"/>
      <c r="Z9" s="131" t="s">
        <v>176</v>
      </c>
      <c r="AA9" s="131">
        <f>COUNTIFS(J9:J131,1,L9:L131,"M")</f>
        <v>0</v>
      </c>
      <c r="AB9" s="131">
        <f>IF(AA9&gt;=1,1,0)</f>
        <v>0</v>
      </c>
      <c r="AC9" s="131" t="s">
        <v>176</v>
      </c>
      <c r="AD9" s="131">
        <f>COUNTIFS(N9:N131,1,P9:P131,"M")</f>
        <v>0</v>
      </c>
      <c r="AE9" s="131">
        <f>IF(AD9&gt;=1,1,0)</f>
        <v>0</v>
      </c>
      <c r="AF9" s="32"/>
    </row>
    <row r="10" spans="1:32" ht="45" x14ac:dyDescent="0.25">
      <c r="A10" s="56">
        <v>2</v>
      </c>
      <c r="B10" s="322" t="s">
        <v>132</v>
      </c>
      <c r="C10" s="149" t="s">
        <v>133</v>
      </c>
      <c r="D10" s="93"/>
      <c r="E10" s="81"/>
      <c r="F10" s="61"/>
      <c r="G10" s="143"/>
      <c r="H10" s="81"/>
      <c r="I10" s="143"/>
      <c r="J10" s="151"/>
      <c r="K10" s="222"/>
      <c r="L10" s="147"/>
      <c r="M10" s="447"/>
      <c r="N10" s="152"/>
      <c r="O10" s="225"/>
      <c r="P10" s="147"/>
      <c r="Q10" s="456"/>
      <c r="R10" s="144"/>
      <c r="S10" s="144"/>
      <c r="T10" s="144"/>
      <c r="U10" s="492"/>
      <c r="V10" s="364"/>
      <c r="W10" s="130" t="e">
        <f t="shared" ref="W10:W12" si="0">CONCATENATE(IF(AND(E10="M",H10="M"),1.9176,),IF(AND(E10="P",H10="P"),0.9588,),IF(AND(E10="D",H10="D"),0,),IF(AND(E10="M",H10="P"),1.4382,),IF(AND(E10="M",H10="D"),0.9588,),IF(AND(E10="P",H10="M"),1.4382,),IF(AND(E10="P",H10="D"),0.4794,),IF(AND(E10="D",H10="M"),0.9588,),IF(AND(E10="D",H10="P"),0.4794,))+0</f>
        <v>#VALUE!</v>
      </c>
      <c r="X10" s="32"/>
      <c r="Y10" s="32"/>
      <c r="Z10" s="131" t="s">
        <v>177</v>
      </c>
      <c r="AA10" s="131">
        <f>COUNTIFS(J9:J131,2,L9:L131,"M")</f>
        <v>0</v>
      </c>
      <c r="AB10" s="131">
        <f t="shared" ref="AB10:AB16" si="1">IF(AA10&gt;=1,1,0)</f>
        <v>0</v>
      </c>
      <c r="AC10" s="131" t="s">
        <v>177</v>
      </c>
      <c r="AD10" s="131">
        <f>COUNTIFS(N9:N131,2,P9:P131,"M")</f>
        <v>0</v>
      </c>
      <c r="AE10" s="131">
        <f t="shared" ref="AE10:AE13" si="2">IF(AD10&gt;=1,1,0)</f>
        <v>0</v>
      </c>
      <c r="AF10" s="32"/>
    </row>
    <row r="11" spans="1:32" ht="60" x14ac:dyDescent="0.25">
      <c r="A11" s="56">
        <v>3</v>
      </c>
      <c r="B11" s="322" t="s">
        <v>134</v>
      </c>
      <c r="C11" s="145" t="s">
        <v>135</v>
      </c>
      <c r="D11" s="93"/>
      <c r="E11" s="81"/>
      <c r="F11" s="61"/>
      <c r="G11" s="143"/>
      <c r="H11" s="81"/>
      <c r="I11" s="143"/>
      <c r="J11" s="146"/>
      <c r="K11" s="222"/>
      <c r="L11" s="147"/>
      <c r="M11" s="447"/>
      <c r="N11" s="148"/>
      <c r="O11" s="225"/>
      <c r="P11" s="147"/>
      <c r="Q11" s="456"/>
      <c r="R11" s="144"/>
      <c r="S11" s="150"/>
      <c r="T11" s="144"/>
      <c r="U11" s="492"/>
      <c r="V11" s="364"/>
      <c r="W11" s="130" t="e">
        <f t="shared" si="0"/>
        <v>#VALUE!</v>
      </c>
      <c r="X11" s="32"/>
      <c r="Y11" s="32"/>
      <c r="Z11" s="131" t="s">
        <v>178</v>
      </c>
      <c r="AA11" s="131">
        <f>COUNTIFS(J9:J131,3,L9:L131,"M")</f>
        <v>0</v>
      </c>
      <c r="AB11" s="131">
        <f t="shared" si="1"/>
        <v>0</v>
      </c>
      <c r="AC11" s="131" t="s">
        <v>178</v>
      </c>
      <c r="AD11" s="131">
        <f>COUNTIFS(N9:N131,3,P9:P131,"M")</f>
        <v>0</v>
      </c>
      <c r="AE11" s="131">
        <f t="shared" si="2"/>
        <v>0</v>
      </c>
      <c r="AF11" s="32"/>
    </row>
    <row r="12" spans="1:32" ht="45" x14ac:dyDescent="0.25">
      <c r="A12" s="56">
        <v>4</v>
      </c>
      <c r="B12" s="322" t="s">
        <v>136</v>
      </c>
      <c r="C12" s="125" t="s">
        <v>137</v>
      </c>
      <c r="D12" s="93"/>
      <c r="E12" s="81"/>
      <c r="F12" s="61"/>
      <c r="G12" s="143"/>
      <c r="H12" s="81"/>
      <c r="I12" s="143"/>
      <c r="J12" s="211"/>
      <c r="K12" s="223"/>
      <c r="L12" s="133"/>
      <c r="M12" s="457"/>
      <c r="N12" s="134"/>
      <c r="O12" s="226"/>
      <c r="P12" s="133"/>
      <c r="Q12" s="458"/>
      <c r="R12" s="144"/>
      <c r="S12" s="144"/>
      <c r="T12" s="150"/>
      <c r="U12" s="493"/>
      <c r="V12" s="364"/>
      <c r="W12" s="130" t="e">
        <f t="shared" si="0"/>
        <v>#VALUE!</v>
      </c>
      <c r="X12" s="32"/>
      <c r="Y12" s="32"/>
      <c r="Z12" s="131" t="s">
        <v>179</v>
      </c>
      <c r="AA12" s="131">
        <f>COUNTIFS(J9:J131,4,L9:L131,"M")</f>
        <v>0</v>
      </c>
      <c r="AB12" s="131">
        <f t="shared" si="1"/>
        <v>0</v>
      </c>
      <c r="AC12" s="131" t="s">
        <v>179</v>
      </c>
      <c r="AD12" s="131">
        <f>COUNTIFS(N9:N131,4,P9:P131,"M")</f>
        <v>0</v>
      </c>
      <c r="AE12" s="131">
        <f t="shared" si="2"/>
        <v>0</v>
      </c>
      <c r="AF12" s="32"/>
    </row>
    <row r="13" spans="1:32" ht="20.25" x14ac:dyDescent="0.25">
      <c r="A13" s="135" t="s">
        <v>138</v>
      </c>
      <c r="B13" s="136"/>
      <c r="C13" s="137"/>
      <c r="D13" s="365"/>
      <c r="E13" s="366"/>
      <c r="F13" s="365"/>
      <c r="G13" s="365"/>
      <c r="H13" s="366"/>
      <c r="I13" s="365"/>
      <c r="J13" s="367"/>
      <c r="K13" s="153"/>
      <c r="L13" s="368"/>
      <c r="M13" s="153"/>
      <c r="N13" s="367"/>
      <c r="O13" s="153"/>
      <c r="P13" s="368"/>
      <c r="Q13" s="153"/>
      <c r="R13" s="369"/>
      <c r="S13" s="369"/>
      <c r="T13" s="369"/>
      <c r="U13" s="370"/>
      <c r="V13" s="369"/>
      <c r="W13" s="32"/>
      <c r="X13" s="32"/>
      <c r="Y13" s="32"/>
      <c r="Z13" s="131" t="s">
        <v>180</v>
      </c>
      <c r="AA13" s="131">
        <f>COUNTIFS(J9:J131,5,L9:L131,"M")</f>
        <v>0</v>
      </c>
      <c r="AB13" s="131">
        <f t="shared" si="1"/>
        <v>0</v>
      </c>
      <c r="AC13" s="131" t="s">
        <v>180</v>
      </c>
      <c r="AD13" s="131">
        <f>COUNTIFS(N9:N131,5,P9:P131,"M")</f>
        <v>0</v>
      </c>
      <c r="AE13" s="131">
        <f t="shared" si="2"/>
        <v>0</v>
      </c>
      <c r="AF13" s="32"/>
    </row>
    <row r="14" spans="1:32" ht="20.25" x14ac:dyDescent="0.25">
      <c r="A14" s="154"/>
      <c r="B14" s="155"/>
      <c r="C14" s="120" t="s">
        <v>139</v>
      </c>
      <c r="D14" s="169"/>
      <c r="E14" s="171"/>
      <c r="F14" s="169"/>
      <c r="G14" s="169"/>
      <c r="H14" s="171"/>
      <c r="I14" s="168"/>
      <c r="J14" s="168"/>
      <c r="K14" s="168"/>
      <c r="L14" s="168"/>
      <c r="M14" s="168"/>
      <c r="N14" s="168"/>
      <c r="O14" s="168"/>
      <c r="P14" s="168"/>
      <c r="Q14" s="168"/>
      <c r="R14" s="168"/>
      <c r="S14" s="168"/>
      <c r="T14" s="168"/>
      <c r="U14" s="168"/>
      <c r="V14" s="371"/>
      <c r="W14" s="32"/>
      <c r="X14" s="32"/>
      <c r="Y14" s="32"/>
      <c r="Z14" s="131" t="s">
        <v>181</v>
      </c>
      <c r="AA14" s="131">
        <f>COUNTIFS(J9:J131,6,L9:L131,"M")</f>
        <v>0</v>
      </c>
      <c r="AB14" s="131">
        <f t="shared" si="1"/>
        <v>0</v>
      </c>
      <c r="AC14" s="131" t="s">
        <v>181</v>
      </c>
      <c r="AD14" s="131">
        <f>COUNTIFS(N9:N131,6,P9:P131,"M")</f>
        <v>0</v>
      </c>
      <c r="AE14" s="131">
        <f>IF(AD14&gt;=1,1,0)</f>
        <v>0</v>
      </c>
      <c r="AF14" s="32"/>
    </row>
    <row r="15" spans="1:32" ht="45" x14ac:dyDescent="0.25">
      <c r="A15" s="56">
        <v>5</v>
      </c>
      <c r="B15" s="321" t="s">
        <v>140</v>
      </c>
      <c r="C15" s="145" t="s">
        <v>141</v>
      </c>
      <c r="D15" s="93"/>
      <c r="E15" s="81"/>
      <c r="F15" s="61"/>
      <c r="G15" s="143"/>
      <c r="H15" s="81"/>
      <c r="I15" s="143"/>
      <c r="J15" s="156"/>
      <c r="K15" s="221"/>
      <c r="L15" s="128"/>
      <c r="M15" s="446"/>
      <c r="N15" s="157"/>
      <c r="O15" s="224"/>
      <c r="P15" s="128"/>
      <c r="Q15" s="455"/>
      <c r="R15" s="150"/>
      <c r="S15" s="144"/>
      <c r="T15" s="144"/>
      <c r="U15" s="452"/>
      <c r="V15" s="364"/>
      <c r="W15" s="130" t="e">
        <f t="shared" ref="W15:W17" si="3">CONCATENATE(IF(AND(E15="M",H15="M"),1.9176,),IF(AND(E15="P",H15="P"),0.9588,),IF(AND(E15="D",H15="D"),0,),IF(AND(E15="M",H15="P"),1.4382,),IF(AND(E15="M",H15="D"),0.9588,),IF(AND(E15="P",H15="M"),1.4382,),IF(AND(E15="P",H15="D"),0.4794,),IF(AND(E15="D",H15="M"),0.9588,),IF(AND(E15="D",H15="P"),0.4794,))+0</f>
        <v>#VALUE!</v>
      </c>
      <c r="X15" s="32"/>
      <c r="Y15" s="32"/>
      <c r="Z15" s="131" t="s">
        <v>182</v>
      </c>
      <c r="AA15" s="131">
        <f>COUNTIFS(J9:J131,7,L9:L131,"M")</f>
        <v>0</v>
      </c>
      <c r="AB15" s="131">
        <f t="shared" si="1"/>
        <v>0</v>
      </c>
      <c r="AC15" s="131" t="s">
        <v>182</v>
      </c>
      <c r="AD15" s="131">
        <f>COUNTIFS(N9:N131,7,P9:P131,"M")</f>
        <v>0</v>
      </c>
      <c r="AE15" s="131">
        <f t="shared" ref="AE15:AE16" si="4">IF(AD15&gt;=1,1,0)</f>
        <v>0</v>
      </c>
      <c r="AF15" s="32"/>
    </row>
    <row r="16" spans="1:32" ht="60" x14ac:dyDescent="0.25">
      <c r="A16" s="56">
        <v>6</v>
      </c>
      <c r="B16" s="321" t="s">
        <v>142</v>
      </c>
      <c r="C16" s="145" t="s">
        <v>143</v>
      </c>
      <c r="D16" s="93"/>
      <c r="E16" s="81"/>
      <c r="F16" s="61"/>
      <c r="G16" s="143"/>
      <c r="H16" s="81"/>
      <c r="I16" s="143"/>
      <c r="J16" s="158"/>
      <c r="K16" s="222"/>
      <c r="L16" s="147"/>
      <c r="M16" s="447"/>
      <c r="N16" s="159"/>
      <c r="O16" s="225"/>
      <c r="P16" s="147"/>
      <c r="Q16" s="456"/>
      <c r="R16" s="150"/>
      <c r="S16" s="144"/>
      <c r="T16" s="144"/>
      <c r="U16" s="453"/>
      <c r="V16" s="364"/>
      <c r="W16" s="130" t="e">
        <f t="shared" si="3"/>
        <v>#VALUE!</v>
      </c>
      <c r="X16" s="32"/>
      <c r="Y16" s="32"/>
      <c r="Z16" s="131" t="s">
        <v>183</v>
      </c>
      <c r="AA16" s="131">
        <f>COUNTIFS(J9:J131,8,L9:L131,"M")</f>
        <v>0</v>
      </c>
      <c r="AB16" s="131">
        <f t="shared" si="1"/>
        <v>0</v>
      </c>
      <c r="AC16" s="131" t="s">
        <v>183</v>
      </c>
      <c r="AD16" s="131">
        <f>COUNTIFS(N9:N131,8,P9:P131,"M")</f>
        <v>0</v>
      </c>
      <c r="AE16" s="131">
        <f t="shared" si="4"/>
        <v>0</v>
      </c>
      <c r="AF16" s="32"/>
    </row>
    <row r="17" spans="1:32" ht="62.25" x14ac:dyDescent="0.25">
      <c r="A17" s="56">
        <v>7</v>
      </c>
      <c r="B17" s="321" t="s">
        <v>144</v>
      </c>
      <c r="C17" s="125" t="s">
        <v>145</v>
      </c>
      <c r="D17" s="93"/>
      <c r="E17" s="81"/>
      <c r="F17" s="61"/>
      <c r="G17" s="143"/>
      <c r="H17" s="81"/>
      <c r="I17" s="143"/>
      <c r="J17" s="212"/>
      <c r="K17" s="223"/>
      <c r="L17" s="133"/>
      <c r="M17" s="457"/>
      <c r="N17" s="160"/>
      <c r="O17" s="226"/>
      <c r="P17" s="133"/>
      <c r="Q17" s="458"/>
      <c r="R17" s="150"/>
      <c r="S17" s="144"/>
      <c r="T17" s="144"/>
      <c r="U17" s="454"/>
      <c r="V17" s="364"/>
      <c r="W17" s="130" t="e">
        <f t="shared" si="3"/>
        <v>#VALUE!</v>
      </c>
      <c r="X17" s="32"/>
      <c r="Y17" s="32"/>
      <c r="Z17" s="32"/>
      <c r="AA17" s="32"/>
      <c r="AB17" s="32"/>
      <c r="AC17" s="32"/>
      <c r="AD17" s="32"/>
      <c r="AE17" s="32"/>
      <c r="AF17" s="32"/>
    </row>
    <row r="18" spans="1:32" ht="20.25" x14ac:dyDescent="0.25">
      <c r="A18" s="154"/>
      <c r="B18" s="155"/>
      <c r="C18" s="120" t="s">
        <v>146</v>
      </c>
      <c r="D18" s="169"/>
      <c r="E18" s="171"/>
      <c r="F18" s="169"/>
      <c r="G18" s="169"/>
      <c r="H18" s="171"/>
      <c r="I18" s="168"/>
      <c r="J18" s="168"/>
      <c r="K18" s="168"/>
      <c r="L18" s="168"/>
      <c r="M18" s="168"/>
      <c r="N18" s="168"/>
      <c r="O18" s="168"/>
      <c r="P18" s="168"/>
      <c r="Q18" s="168"/>
      <c r="R18" s="168"/>
      <c r="S18" s="168"/>
      <c r="T18" s="168"/>
      <c r="U18" s="168"/>
      <c r="V18" s="371"/>
      <c r="W18" s="32"/>
      <c r="X18" s="32"/>
      <c r="Y18" s="32"/>
      <c r="Z18" s="32"/>
      <c r="AA18" s="32"/>
      <c r="AB18" s="32"/>
      <c r="AC18" s="32"/>
      <c r="AD18" s="32"/>
      <c r="AE18" s="32"/>
      <c r="AF18" s="32"/>
    </row>
    <row r="19" spans="1:32" ht="75" x14ac:dyDescent="0.25">
      <c r="A19" s="56">
        <v>8</v>
      </c>
      <c r="B19" s="321" t="s">
        <v>147</v>
      </c>
      <c r="C19" s="145" t="s">
        <v>148</v>
      </c>
      <c r="D19" s="93"/>
      <c r="E19" s="81"/>
      <c r="F19" s="61"/>
      <c r="G19" s="143"/>
      <c r="H19" s="81"/>
      <c r="I19" s="143"/>
      <c r="J19" s="158"/>
      <c r="K19" s="221"/>
      <c r="L19" s="133"/>
      <c r="M19" s="446"/>
      <c r="N19" s="159"/>
      <c r="O19" s="224"/>
      <c r="P19" s="133"/>
      <c r="Q19" s="455"/>
      <c r="R19" s="144"/>
      <c r="S19" s="144"/>
      <c r="T19" s="150"/>
      <c r="U19" s="452"/>
      <c r="V19" s="364"/>
      <c r="W19" s="130" t="e">
        <f t="shared" ref="W19:W20" si="5">CONCATENATE(IF(AND(E19="M",H19="M"),1.9176,),IF(AND(E19="P",H19="P"),0.9588,),IF(AND(E19="D",H19="D"),0,),IF(AND(E19="M",H19="P"),1.4382,),IF(AND(E19="M",H19="D"),0.9588,),IF(AND(E19="P",H19="M"),1.4382,),IF(AND(E19="P",H19="D"),0.4794,),IF(AND(E19="D",H19="M"),0.9588,),IF(AND(E19="D",H19="P"),0.4794,))+0</f>
        <v>#VALUE!</v>
      </c>
      <c r="X19" s="32"/>
      <c r="Y19" s="32"/>
      <c r="Z19" s="32"/>
      <c r="AA19" s="32"/>
      <c r="AB19" s="32"/>
      <c r="AC19" s="32"/>
      <c r="AD19" s="32"/>
      <c r="AE19" s="32"/>
      <c r="AF19" s="32"/>
    </row>
    <row r="20" spans="1:32" ht="45" x14ac:dyDescent="0.25">
      <c r="A20" s="56">
        <v>9</v>
      </c>
      <c r="B20" s="321" t="s">
        <v>149</v>
      </c>
      <c r="C20" s="149" t="s">
        <v>150</v>
      </c>
      <c r="D20" s="93"/>
      <c r="E20" s="81"/>
      <c r="F20" s="61"/>
      <c r="G20" s="143"/>
      <c r="H20" s="81"/>
      <c r="I20" s="143"/>
      <c r="J20" s="211"/>
      <c r="K20" s="222"/>
      <c r="L20" s="133"/>
      <c r="M20" s="447"/>
      <c r="N20" s="134"/>
      <c r="O20" s="225"/>
      <c r="P20" s="133"/>
      <c r="Q20" s="456"/>
      <c r="R20" s="144"/>
      <c r="S20" s="144"/>
      <c r="T20" s="150"/>
      <c r="U20" s="454"/>
      <c r="V20" s="364"/>
      <c r="W20" s="130" t="e">
        <f t="shared" si="5"/>
        <v>#VALUE!</v>
      </c>
      <c r="X20" s="32"/>
      <c r="Y20" s="32"/>
      <c r="Z20" s="32"/>
      <c r="AA20" s="32"/>
      <c r="AB20" s="32"/>
      <c r="AC20" s="32"/>
      <c r="AD20" s="32"/>
      <c r="AE20" s="32"/>
      <c r="AF20" s="32"/>
    </row>
    <row r="21" spans="1:32" ht="20.25" x14ac:dyDescent="0.25">
      <c r="A21" s="135" t="s">
        <v>151</v>
      </c>
      <c r="B21" s="136"/>
      <c r="C21" s="137"/>
      <c r="D21" s="365"/>
      <c r="E21" s="366"/>
      <c r="F21" s="365"/>
      <c r="G21" s="365"/>
      <c r="H21" s="366"/>
      <c r="I21" s="365"/>
      <c r="J21" s="372"/>
      <c r="K21" s="372"/>
      <c r="L21" s="372"/>
      <c r="M21" s="372"/>
      <c r="N21" s="372"/>
      <c r="O21" s="372"/>
      <c r="P21" s="372"/>
      <c r="Q21" s="372"/>
      <c r="R21" s="369"/>
      <c r="S21" s="369"/>
      <c r="T21" s="369"/>
      <c r="U21" s="370"/>
      <c r="V21" s="369"/>
      <c r="W21" s="32"/>
      <c r="X21" s="32"/>
      <c r="Y21" s="32"/>
      <c r="Z21" s="32"/>
      <c r="AA21" s="32"/>
      <c r="AB21" s="32"/>
      <c r="AC21" s="32"/>
      <c r="AD21" s="32"/>
      <c r="AE21" s="32"/>
      <c r="AF21" s="32"/>
    </row>
    <row r="22" spans="1:32" ht="20.25" x14ac:dyDescent="0.25">
      <c r="A22" s="161"/>
      <c r="B22" s="162"/>
      <c r="C22" s="142" t="s">
        <v>152</v>
      </c>
      <c r="D22" s="169"/>
      <c r="E22" s="171"/>
      <c r="F22" s="169"/>
      <c r="G22" s="169"/>
      <c r="H22" s="171"/>
      <c r="I22" s="169"/>
      <c r="J22" s="168"/>
      <c r="K22" s="168"/>
      <c r="L22" s="168"/>
      <c r="M22" s="168"/>
      <c r="N22" s="168"/>
      <c r="O22" s="168"/>
      <c r="P22" s="168"/>
      <c r="Q22" s="168"/>
      <c r="R22" s="168"/>
      <c r="S22" s="168"/>
      <c r="T22" s="168"/>
      <c r="U22" s="168"/>
      <c r="V22" s="371"/>
      <c r="W22" s="32"/>
      <c r="X22" s="32"/>
      <c r="Y22" s="32"/>
      <c r="Z22" s="32"/>
      <c r="AA22" s="32"/>
      <c r="AB22" s="32"/>
      <c r="AC22" s="32"/>
      <c r="AD22" s="32"/>
      <c r="AE22" s="32"/>
      <c r="AF22" s="32"/>
    </row>
    <row r="23" spans="1:32" x14ac:dyDescent="0.25">
      <c r="A23" s="59">
        <v>10</v>
      </c>
      <c r="B23" s="322" t="s">
        <v>153</v>
      </c>
      <c r="C23" s="163" t="s">
        <v>154</v>
      </c>
      <c r="D23" s="93"/>
      <c r="E23" s="81"/>
      <c r="F23" s="61"/>
      <c r="G23" s="143"/>
      <c r="H23" s="81"/>
      <c r="I23" s="143"/>
      <c r="J23" s="151"/>
      <c r="K23" s="221"/>
      <c r="L23" s="128"/>
      <c r="M23" s="446"/>
      <c r="N23" s="152"/>
      <c r="O23" s="224"/>
      <c r="P23" s="128"/>
      <c r="Q23" s="455"/>
      <c r="R23" s="144"/>
      <c r="S23" s="144"/>
      <c r="T23" s="144"/>
      <c r="U23" s="452"/>
      <c r="V23" s="364"/>
      <c r="W23" s="130" t="e">
        <f t="shared" ref="W23:W25" si="6">CONCATENATE(IF(AND(E23="M",H23="M"),1.9176,),IF(AND(E23="P",H23="P"),0.9588,),IF(AND(E23="D",H23="D"),0,),IF(AND(E23="M",H23="P"),1.4382,),IF(AND(E23="M",H23="D"),0.9588,),IF(AND(E23="P",H23="M"),1.4382,),IF(AND(E23="P",H23="D"),0.4794,),IF(AND(E23="D",H23="M"),0.9588,),IF(AND(E23="D",H23="P"),0.4794,))+0</f>
        <v>#VALUE!</v>
      </c>
      <c r="X23" s="32"/>
      <c r="Y23" s="32"/>
      <c r="Z23" s="32"/>
      <c r="AA23" s="32"/>
      <c r="AB23" s="32"/>
      <c r="AC23" s="32"/>
      <c r="AD23" s="32"/>
      <c r="AE23" s="32"/>
      <c r="AF23" s="32"/>
    </row>
    <row r="24" spans="1:32" ht="30" x14ac:dyDescent="0.25">
      <c r="A24" s="59">
        <v>11</v>
      </c>
      <c r="B24" s="322" t="s">
        <v>155</v>
      </c>
      <c r="C24" s="125" t="s">
        <v>156</v>
      </c>
      <c r="D24" s="93"/>
      <c r="E24" s="81"/>
      <c r="F24" s="61"/>
      <c r="G24" s="143"/>
      <c r="H24" s="81"/>
      <c r="I24" s="143"/>
      <c r="J24" s="151"/>
      <c r="K24" s="222"/>
      <c r="L24" s="147"/>
      <c r="M24" s="447"/>
      <c r="N24" s="152"/>
      <c r="O24" s="225"/>
      <c r="P24" s="147"/>
      <c r="Q24" s="456"/>
      <c r="R24" s="144"/>
      <c r="S24" s="144"/>
      <c r="T24" s="144"/>
      <c r="U24" s="453"/>
      <c r="V24" s="364"/>
      <c r="W24" s="130" t="e">
        <f t="shared" si="6"/>
        <v>#VALUE!</v>
      </c>
      <c r="X24" s="32"/>
      <c r="Y24" s="32"/>
      <c r="Z24" s="32"/>
      <c r="AA24" s="32"/>
      <c r="AB24" s="32"/>
      <c r="AC24" s="32"/>
      <c r="AD24" s="32"/>
      <c r="AE24" s="32"/>
      <c r="AF24" s="32"/>
    </row>
    <row r="25" spans="1:32" ht="30" x14ac:dyDescent="0.25">
      <c r="A25" s="59">
        <v>12</v>
      </c>
      <c r="B25" s="322" t="s">
        <v>157</v>
      </c>
      <c r="C25" s="163" t="s">
        <v>158</v>
      </c>
      <c r="D25" s="93"/>
      <c r="E25" s="81"/>
      <c r="F25" s="61"/>
      <c r="G25" s="143"/>
      <c r="H25" s="81"/>
      <c r="I25" s="164"/>
      <c r="J25" s="211"/>
      <c r="K25" s="222"/>
      <c r="L25" s="133"/>
      <c r="M25" s="447"/>
      <c r="N25" s="134"/>
      <c r="O25" s="225"/>
      <c r="P25" s="133"/>
      <c r="Q25" s="456"/>
      <c r="R25" s="129"/>
      <c r="S25" s="129"/>
      <c r="T25" s="129"/>
      <c r="U25" s="454"/>
      <c r="V25" s="57"/>
      <c r="W25" s="130" t="e">
        <f t="shared" si="6"/>
        <v>#VALUE!</v>
      </c>
      <c r="X25" s="32"/>
      <c r="Y25" s="32"/>
      <c r="Z25" s="32"/>
      <c r="AA25" s="32"/>
      <c r="AB25" s="32"/>
      <c r="AC25" s="32"/>
      <c r="AD25" s="32"/>
      <c r="AE25" s="32"/>
      <c r="AF25" s="32"/>
    </row>
    <row r="26" spans="1:32" ht="20.25" x14ac:dyDescent="0.25">
      <c r="A26" s="135" t="s">
        <v>159</v>
      </c>
      <c r="B26" s="136"/>
      <c r="C26" s="137"/>
      <c r="D26" s="365"/>
      <c r="E26" s="366"/>
      <c r="F26" s="365"/>
      <c r="G26" s="365"/>
      <c r="H26" s="366"/>
      <c r="I26" s="365"/>
      <c r="J26" s="372"/>
      <c r="K26" s="165"/>
      <c r="L26" s="372"/>
      <c r="M26" s="166"/>
      <c r="N26" s="372"/>
      <c r="O26" s="165"/>
      <c r="P26" s="372"/>
      <c r="Q26" s="166"/>
      <c r="R26" s="373"/>
      <c r="S26" s="373"/>
      <c r="T26" s="373"/>
      <c r="U26" s="374"/>
      <c r="V26" s="373"/>
      <c r="W26" s="32"/>
      <c r="X26" s="32"/>
      <c r="Y26" s="32"/>
      <c r="Z26" s="32"/>
      <c r="AA26" s="32"/>
      <c r="AB26" s="32"/>
      <c r="AC26" s="32"/>
      <c r="AD26" s="32"/>
      <c r="AE26" s="32"/>
      <c r="AF26" s="32"/>
    </row>
    <row r="27" spans="1:32" ht="20.25" x14ac:dyDescent="0.25">
      <c r="A27" s="161"/>
      <c r="B27" s="162"/>
      <c r="C27" s="142" t="s">
        <v>160</v>
      </c>
      <c r="D27" s="169"/>
      <c r="E27" s="171"/>
      <c r="F27" s="169"/>
      <c r="G27" s="169"/>
      <c r="H27" s="171"/>
      <c r="I27" s="169"/>
      <c r="J27" s="168"/>
      <c r="K27" s="168"/>
      <c r="L27" s="169"/>
      <c r="M27" s="170"/>
      <c r="N27" s="168"/>
      <c r="O27" s="168"/>
      <c r="P27" s="169"/>
      <c r="Q27" s="170"/>
      <c r="R27" s="171"/>
      <c r="S27" s="171"/>
      <c r="T27" s="171"/>
      <c r="U27" s="171"/>
      <c r="V27" s="172"/>
      <c r="W27" s="32"/>
      <c r="X27" s="32"/>
      <c r="Y27" s="32"/>
      <c r="Z27" s="32"/>
      <c r="AA27" s="32"/>
      <c r="AB27" s="32"/>
      <c r="AC27" s="32"/>
      <c r="AD27" s="32"/>
      <c r="AE27" s="32"/>
      <c r="AF27" s="32"/>
    </row>
    <row r="28" spans="1:32" ht="45" x14ac:dyDescent="0.25">
      <c r="A28" s="59">
        <v>13</v>
      </c>
      <c r="B28" s="124" t="s">
        <v>161</v>
      </c>
      <c r="C28" s="163" t="s">
        <v>162</v>
      </c>
      <c r="D28" s="93"/>
      <c r="E28" s="81"/>
      <c r="F28" s="61"/>
      <c r="G28" s="143"/>
      <c r="H28" s="81"/>
      <c r="I28" s="143"/>
      <c r="J28" s="303"/>
      <c r="K28" s="221"/>
      <c r="L28" s="173"/>
      <c r="M28" s="446"/>
      <c r="N28" s="134"/>
      <c r="O28" s="224"/>
      <c r="P28" s="173"/>
      <c r="Q28" s="455"/>
      <c r="R28" s="129"/>
      <c r="S28" s="129"/>
      <c r="T28" s="129"/>
      <c r="U28" s="452"/>
      <c r="V28" s="57"/>
      <c r="W28" s="130" t="e">
        <f t="shared" ref="W28:W31" si="7">CONCATENATE(IF(AND(E28="M",H28="M"),1.9176,),IF(AND(E28="P",H28="P"),0.9588,),IF(AND(E28="D",H28="D"),0,),IF(AND(E28="M",H28="P"),1.4382,),IF(AND(E28="M",H28="D"),0.9588,),IF(AND(E28="P",H28="M"),1.4382,),IF(AND(E28="P",H28="D"),0.4794,),IF(AND(E28="D",H28="M"),0.9588,),IF(AND(E28="D",H28="P"),0.4794,))+0</f>
        <v>#VALUE!</v>
      </c>
      <c r="X28" s="32"/>
      <c r="Y28" s="32"/>
      <c r="Z28" s="32"/>
      <c r="AA28" s="32"/>
      <c r="AB28" s="32"/>
      <c r="AC28" s="32"/>
      <c r="AD28" s="32"/>
      <c r="AE28" s="32"/>
      <c r="AF28" s="32"/>
    </row>
    <row r="29" spans="1:32" ht="45" x14ac:dyDescent="0.25">
      <c r="A29" s="59">
        <v>14</v>
      </c>
      <c r="B29" s="124" t="s">
        <v>163</v>
      </c>
      <c r="C29" s="145" t="s">
        <v>164</v>
      </c>
      <c r="D29" s="93"/>
      <c r="E29" s="81"/>
      <c r="F29" s="61"/>
      <c r="G29" s="143"/>
      <c r="H29" s="81"/>
      <c r="I29" s="143"/>
      <c r="J29" s="151"/>
      <c r="K29" s="222"/>
      <c r="L29" s="174"/>
      <c r="M29" s="447"/>
      <c r="N29" s="152"/>
      <c r="O29" s="225"/>
      <c r="P29" s="174"/>
      <c r="Q29" s="456"/>
      <c r="R29" s="144"/>
      <c r="S29" s="144"/>
      <c r="T29" s="144"/>
      <c r="U29" s="453"/>
      <c r="V29" s="364"/>
      <c r="W29" s="130" t="e">
        <f t="shared" si="7"/>
        <v>#VALUE!</v>
      </c>
      <c r="X29" s="32"/>
      <c r="Y29" s="32"/>
      <c r="Z29" s="32"/>
      <c r="AA29" s="32"/>
      <c r="AB29" s="32"/>
      <c r="AC29" s="32"/>
      <c r="AD29" s="32"/>
      <c r="AE29" s="32"/>
      <c r="AF29" s="32"/>
    </row>
    <row r="30" spans="1:32" ht="75" x14ac:dyDescent="0.25">
      <c r="A30" s="59">
        <v>15</v>
      </c>
      <c r="B30" s="124" t="s">
        <v>165</v>
      </c>
      <c r="C30" s="145" t="s">
        <v>166</v>
      </c>
      <c r="D30" s="93"/>
      <c r="E30" s="81"/>
      <c r="F30" s="61"/>
      <c r="G30" s="143"/>
      <c r="H30" s="81"/>
      <c r="I30" s="143"/>
      <c r="J30" s="303"/>
      <c r="K30" s="222"/>
      <c r="L30" s="174"/>
      <c r="M30" s="447"/>
      <c r="N30" s="134"/>
      <c r="O30" s="225"/>
      <c r="P30" s="174"/>
      <c r="Q30" s="456"/>
      <c r="R30" s="129"/>
      <c r="S30" s="129"/>
      <c r="T30" s="129"/>
      <c r="U30" s="453"/>
      <c r="V30" s="57"/>
      <c r="W30" s="130" t="e">
        <f t="shared" si="7"/>
        <v>#VALUE!</v>
      </c>
      <c r="X30" s="32"/>
      <c r="Y30" s="32"/>
      <c r="Z30" s="32"/>
      <c r="AA30" s="32"/>
      <c r="AB30" s="32"/>
      <c r="AC30" s="32"/>
      <c r="AD30" s="32"/>
      <c r="AE30" s="32"/>
      <c r="AF30" s="32"/>
    </row>
    <row r="31" spans="1:32" ht="120" x14ac:dyDescent="0.25">
      <c r="A31" s="59">
        <v>16</v>
      </c>
      <c r="B31" s="124" t="s">
        <v>167</v>
      </c>
      <c r="C31" s="145" t="s">
        <v>168</v>
      </c>
      <c r="D31" s="93"/>
      <c r="E31" s="81"/>
      <c r="F31" s="61"/>
      <c r="G31" s="143"/>
      <c r="H31" s="81"/>
      <c r="I31" s="143"/>
      <c r="J31" s="211"/>
      <c r="K31" s="223"/>
      <c r="L31" s="133"/>
      <c r="M31" s="457"/>
      <c r="N31" s="134"/>
      <c r="O31" s="226"/>
      <c r="P31" s="133"/>
      <c r="Q31" s="458"/>
      <c r="R31" s="144"/>
      <c r="S31" s="144"/>
      <c r="T31" s="144"/>
      <c r="U31" s="454"/>
      <c r="V31" s="364"/>
      <c r="W31" s="130" t="e">
        <f t="shared" si="7"/>
        <v>#VALUE!</v>
      </c>
      <c r="X31" s="32"/>
      <c r="Y31" s="32"/>
      <c r="Z31" s="32"/>
      <c r="AA31" s="32"/>
      <c r="AB31" s="32"/>
      <c r="AC31" s="32"/>
      <c r="AD31" s="32"/>
      <c r="AE31" s="32"/>
      <c r="AF31" s="32"/>
    </row>
    <row r="32" spans="1:32" ht="20.25" x14ac:dyDescent="0.25">
      <c r="A32" s="135" t="s">
        <v>203</v>
      </c>
      <c r="B32" s="136"/>
      <c r="C32" s="137"/>
      <c r="D32" s="365"/>
      <c r="E32" s="366"/>
      <c r="F32" s="365"/>
      <c r="G32" s="365"/>
      <c r="H32" s="366"/>
      <c r="I32" s="365"/>
      <c r="J32" s="372"/>
      <c r="K32" s="372"/>
      <c r="L32" s="372"/>
      <c r="M32" s="372"/>
      <c r="N32" s="372"/>
      <c r="O32" s="372"/>
      <c r="P32" s="372"/>
      <c r="Q32" s="372"/>
      <c r="R32" s="369"/>
      <c r="S32" s="369"/>
      <c r="T32" s="369"/>
      <c r="U32" s="370"/>
      <c r="V32" s="369"/>
      <c r="W32" s="32"/>
      <c r="X32" s="32"/>
      <c r="Y32" s="32"/>
      <c r="Z32" s="32"/>
      <c r="AA32" s="32"/>
      <c r="AB32" s="32"/>
      <c r="AC32" s="32"/>
      <c r="AD32" s="32"/>
      <c r="AE32" s="32"/>
      <c r="AF32" s="32"/>
    </row>
    <row r="33" spans="1:32" ht="20.25" x14ac:dyDescent="0.25">
      <c r="A33" s="140"/>
      <c r="B33" s="141"/>
      <c r="C33" s="142" t="s">
        <v>204</v>
      </c>
      <c r="D33" s="375"/>
      <c r="E33" s="375"/>
      <c r="F33" s="375"/>
      <c r="G33" s="375"/>
      <c r="H33" s="375"/>
      <c r="I33" s="376"/>
      <c r="J33" s="168"/>
      <c r="K33" s="168"/>
      <c r="L33" s="168"/>
      <c r="M33" s="168"/>
      <c r="N33" s="168"/>
      <c r="O33" s="168"/>
      <c r="P33" s="168"/>
      <c r="Q33" s="168"/>
      <c r="R33" s="377"/>
      <c r="S33" s="377"/>
      <c r="T33" s="377"/>
      <c r="U33" s="377"/>
      <c r="V33" s="378"/>
      <c r="W33" s="32"/>
      <c r="X33" s="32"/>
      <c r="Y33" s="32"/>
      <c r="Z33" s="32"/>
      <c r="AA33" s="32"/>
      <c r="AB33" s="32"/>
      <c r="AC33" s="32"/>
      <c r="AD33" s="32"/>
      <c r="AE33" s="32"/>
      <c r="AF33" s="32"/>
    </row>
    <row r="34" spans="1:32" ht="64.5" x14ac:dyDescent="0.25">
      <c r="A34" s="241">
        <v>17</v>
      </c>
      <c r="B34" s="241" t="s">
        <v>205</v>
      </c>
      <c r="C34" s="163" t="s">
        <v>206</v>
      </c>
      <c r="D34" s="93"/>
      <c r="E34" s="81"/>
      <c r="F34" s="126"/>
      <c r="G34" s="143"/>
      <c r="H34" s="81"/>
      <c r="I34" s="127"/>
      <c r="J34" s="243"/>
      <c r="K34" s="221"/>
      <c r="L34" s="244"/>
      <c r="M34" s="446"/>
      <c r="N34" s="245"/>
      <c r="O34" s="224"/>
      <c r="P34" s="244"/>
      <c r="Q34" s="455"/>
      <c r="R34" s="246"/>
      <c r="S34" s="247"/>
      <c r="T34" s="247"/>
      <c r="U34" s="460"/>
      <c r="V34" s="240"/>
      <c r="W34" s="130" t="e">
        <f t="shared" ref="W34:W37" si="8">CONCATENATE(IF(AND(E34="M",H34="M"),1.9176,),IF(AND(E34="P",H34="P"),0.9588,),IF(AND(E34="D",H34="D"),0,),IF(AND(E34="M",H34="P"),1.4382,),IF(AND(E34="M",H34="D"),0.9588,),IF(AND(E34="P",H34="M"),1.4382,),IF(AND(E34="P",H34="D"),0.4794,),IF(AND(E34="D",H34="M"),0.9588,),IF(AND(E34="D",H34="P"),0.4794,))+0</f>
        <v>#VALUE!</v>
      </c>
      <c r="X34" s="32"/>
      <c r="Y34" s="32"/>
      <c r="Z34" s="32"/>
      <c r="AA34" s="32"/>
      <c r="AB34" s="32"/>
      <c r="AC34" s="32"/>
      <c r="AD34" s="32"/>
      <c r="AE34" s="32"/>
      <c r="AF34" s="32"/>
    </row>
    <row r="35" spans="1:32" ht="31.5" x14ac:dyDescent="0.25">
      <c r="A35" s="59">
        <v>18</v>
      </c>
      <c r="B35" s="124" t="s">
        <v>207</v>
      </c>
      <c r="C35" s="163" t="s">
        <v>208</v>
      </c>
      <c r="D35" s="93"/>
      <c r="E35" s="81"/>
      <c r="F35" s="126"/>
      <c r="G35" s="143"/>
      <c r="H35" s="81"/>
      <c r="I35" s="248"/>
      <c r="J35" s="211"/>
      <c r="K35" s="223"/>
      <c r="L35" s="133"/>
      <c r="M35" s="447"/>
      <c r="N35" s="134"/>
      <c r="O35" s="226"/>
      <c r="P35" s="133"/>
      <c r="Q35" s="456"/>
      <c r="R35" s="249"/>
      <c r="S35" s="250"/>
      <c r="T35" s="247"/>
      <c r="U35" s="461"/>
      <c r="V35" s="240"/>
      <c r="W35" s="130" t="e">
        <f t="shared" si="8"/>
        <v>#VALUE!</v>
      </c>
      <c r="X35" s="32"/>
      <c r="Y35" s="32"/>
      <c r="Z35" s="32"/>
      <c r="AA35" s="32"/>
      <c r="AB35" s="32"/>
      <c r="AC35" s="32"/>
      <c r="AD35" s="32"/>
      <c r="AE35" s="32"/>
      <c r="AF35" s="32"/>
    </row>
    <row r="36" spans="1:32" ht="20.25" x14ac:dyDescent="0.25">
      <c r="A36" s="140"/>
      <c r="B36" s="251"/>
      <c r="C36" s="252" t="s">
        <v>209</v>
      </c>
      <c r="D36" s="376"/>
      <c r="E36" s="300"/>
      <c r="F36" s="376"/>
      <c r="G36" s="376"/>
      <c r="H36" s="300"/>
      <c r="I36" s="376"/>
      <c r="J36" s="349"/>
      <c r="K36" s="349"/>
      <c r="L36" s="349"/>
      <c r="M36" s="349"/>
      <c r="N36" s="349"/>
      <c r="O36" s="349"/>
      <c r="P36" s="349"/>
      <c r="Q36" s="349"/>
      <c r="R36" s="379"/>
      <c r="S36" s="380"/>
      <c r="T36" s="381"/>
      <c r="U36" s="381"/>
      <c r="V36" s="382"/>
      <c r="W36" s="130"/>
      <c r="X36" s="32"/>
      <c r="Y36" s="32"/>
      <c r="Z36" s="32"/>
      <c r="AA36" s="32"/>
      <c r="AB36" s="32"/>
      <c r="AC36" s="32"/>
      <c r="AD36" s="32"/>
      <c r="AE36" s="32"/>
      <c r="AF36" s="32"/>
    </row>
    <row r="37" spans="1:32" ht="45" x14ac:dyDescent="0.25">
      <c r="A37" s="59">
        <v>19</v>
      </c>
      <c r="B37" s="124" t="s">
        <v>210</v>
      </c>
      <c r="C37" s="163" t="s">
        <v>211</v>
      </c>
      <c r="D37" s="93"/>
      <c r="E37" s="81"/>
      <c r="F37" s="126"/>
      <c r="G37" s="143"/>
      <c r="H37" s="81"/>
      <c r="I37" s="239"/>
      <c r="J37" s="211"/>
      <c r="K37" s="213"/>
      <c r="L37" s="133"/>
      <c r="M37" s="357"/>
      <c r="N37" s="134"/>
      <c r="O37" s="362"/>
      <c r="P37" s="133"/>
      <c r="Q37" s="362"/>
      <c r="R37" s="253"/>
      <c r="S37" s="254"/>
      <c r="T37" s="247"/>
      <c r="U37" s="255"/>
      <c r="V37" s="240"/>
      <c r="W37" s="130" t="e">
        <f t="shared" si="8"/>
        <v>#VALUE!</v>
      </c>
      <c r="X37" s="32"/>
      <c r="Y37" s="32"/>
      <c r="Z37" s="32"/>
      <c r="AA37" s="32"/>
      <c r="AB37" s="32"/>
      <c r="AC37" s="32"/>
      <c r="AD37" s="32"/>
      <c r="AE37" s="32"/>
      <c r="AF37" s="32"/>
    </row>
    <row r="38" spans="1:32" ht="20.25" x14ac:dyDescent="0.25">
      <c r="A38" s="256" t="s">
        <v>212</v>
      </c>
      <c r="B38" s="257"/>
      <c r="C38" s="258"/>
      <c r="D38" s="383"/>
      <c r="E38" s="384"/>
      <c r="F38" s="383"/>
      <c r="G38" s="384"/>
      <c r="H38" s="384"/>
      <c r="I38" s="384"/>
      <c r="J38" s="385"/>
      <c r="K38" s="385"/>
      <c r="L38" s="385"/>
      <c r="M38" s="385"/>
      <c r="N38" s="385"/>
      <c r="O38" s="385"/>
      <c r="P38" s="385"/>
      <c r="Q38" s="385"/>
      <c r="R38" s="386"/>
      <c r="S38" s="383"/>
      <c r="T38" s="383"/>
      <c r="U38" s="383"/>
      <c r="V38" s="387"/>
      <c r="W38" s="32"/>
      <c r="X38" s="32"/>
      <c r="Y38" s="32"/>
      <c r="Z38" s="32"/>
      <c r="AA38" s="32"/>
      <c r="AB38" s="32"/>
      <c r="AC38" s="32"/>
      <c r="AD38" s="32"/>
      <c r="AE38" s="32"/>
      <c r="AF38" s="32"/>
    </row>
    <row r="39" spans="1:32" ht="20.25" x14ac:dyDescent="0.25">
      <c r="A39" s="242"/>
      <c r="B39" s="259"/>
      <c r="C39" s="260" t="s">
        <v>213</v>
      </c>
      <c r="D39" s="388"/>
      <c r="E39" s="297"/>
      <c r="F39" s="388"/>
      <c r="G39" s="388"/>
      <c r="H39" s="297"/>
      <c r="I39" s="388"/>
      <c r="J39" s="389"/>
      <c r="K39" s="389"/>
      <c r="L39" s="389"/>
      <c r="M39" s="389"/>
      <c r="N39" s="389"/>
      <c r="O39" s="389"/>
      <c r="P39" s="389"/>
      <c r="Q39" s="389"/>
      <c r="R39" s="390"/>
      <c r="S39" s="381"/>
      <c r="T39" s="381"/>
      <c r="U39" s="381"/>
      <c r="V39" s="391"/>
      <c r="W39" s="32"/>
      <c r="X39" s="32"/>
      <c r="Y39" s="32"/>
      <c r="Z39" s="32"/>
      <c r="AA39" s="32"/>
      <c r="AB39" s="32"/>
      <c r="AC39" s="32"/>
      <c r="AD39" s="32"/>
      <c r="AE39" s="32"/>
      <c r="AF39" s="32"/>
    </row>
    <row r="40" spans="1:32" ht="45" x14ac:dyDescent="0.25">
      <c r="A40" s="59">
        <v>20</v>
      </c>
      <c r="B40" s="124" t="s">
        <v>214</v>
      </c>
      <c r="C40" s="163" t="s">
        <v>215</v>
      </c>
      <c r="D40" s="93"/>
      <c r="E40" s="81"/>
      <c r="F40" s="126"/>
      <c r="G40" s="143"/>
      <c r="H40" s="81"/>
      <c r="I40" s="127"/>
      <c r="J40" s="345"/>
      <c r="K40" s="221"/>
      <c r="L40" s="244"/>
      <c r="M40" s="446"/>
      <c r="N40" s="346"/>
      <c r="O40" s="455"/>
      <c r="P40" s="244"/>
      <c r="Q40" s="455"/>
      <c r="R40" s="261"/>
      <c r="S40" s="247"/>
      <c r="T40" s="255"/>
      <c r="U40" s="460"/>
      <c r="V40" s="240"/>
      <c r="W40" s="130" t="e">
        <f t="shared" ref="W40:W42" si="9">CONCATENATE(IF(AND(E40="M",H40="M"),1.9176,),IF(AND(E40="P",H40="P"),0.9588,),IF(AND(E40="D",H40="D"),0,),IF(AND(E40="M",H40="P"),1.4382,),IF(AND(E40="M",H40="D"),0.9588,),IF(AND(E40="P",H40="M"),1.4382,),IF(AND(E40="P",H40="D"),0.4794,),IF(AND(E40="D",H40="M"),0.9588,),IF(AND(E40="D",H40="P"),0.4794,))+0</f>
        <v>#VALUE!</v>
      </c>
      <c r="X40" s="32"/>
      <c r="Y40" s="32"/>
      <c r="Z40" s="32"/>
      <c r="AA40" s="32"/>
      <c r="AB40" s="32"/>
      <c r="AC40" s="32"/>
      <c r="AD40" s="32"/>
      <c r="AE40" s="32"/>
      <c r="AF40" s="32"/>
    </row>
    <row r="41" spans="1:32" x14ac:dyDescent="0.25">
      <c r="A41" s="59">
        <v>21</v>
      </c>
      <c r="B41" s="124" t="s">
        <v>216</v>
      </c>
      <c r="C41" s="163" t="s">
        <v>217</v>
      </c>
      <c r="D41" s="93"/>
      <c r="E41" s="81"/>
      <c r="F41" s="126"/>
      <c r="G41" s="143"/>
      <c r="H41" s="81"/>
      <c r="I41" s="127"/>
      <c r="J41" s="347"/>
      <c r="K41" s="222"/>
      <c r="L41" s="262"/>
      <c r="M41" s="447"/>
      <c r="N41" s="348"/>
      <c r="O41" s="456"/>
      <c r="P41" s="262"/>
      <c r="Q41" s="456"/>
      <c r="R41" s="261"/>
      <c r="S41" s="247"/>
      <c r="T41" s="255"/>
      <c r="U41" s="462"/>
      <c r="V41" s="240"/>
      <c r="W41" s="130" t="e">
        <f t="shared" si="9"/>
        <v>#VALUE!</v>
      </c>
      <c r="X41" s="32"/>
      <c r="Y41" s="32"/>
      <c r="Z41" s="32"/>
      <c r="AA41" s="32"/>
      <c r="AB41" s="32"/>
      <c r="AC41" s="32"/>
      <c r="AD41" s="32"/>
      <c r="AE41" s="32"/>
      <c r="AF41" s="32"/>
    </row>
    <row r="42" spans="1:32" ht="30" x14ac:dyDescent="0.25">
      <c r="A42" s="59">
        <v>22</v>
      </c>
      <c r="B42" s="124" t="s">
        <v>218</v>
      </c>
      <c r="C42" s="163" t="s">
        <v>219</v>
      </c>
      <c r="D42" s="93"/>
      <c r="E42" s="81"/>
      <c r="F42" s="126"/>
      <c r="G42" s="143"/>
      <c r="H42" s="81"/>
      <c r="I42" s="127"/>
      <c r="J42" s="211"/>
      <c r="K42" s="223"/>
      <c r="L42" s="133"/>
      <c r="M42" s="457"/>
      <c r="N42" s="134"/>
      <c r="O42" s="458"/>
      <c r="P42" s="133"/>
      <c r="Q42" s="458"/>
      <c r="R42" s="261"/>
      <c r="S42" s="247"/>
      <c r="T42" s="255"/>
      <c r="U42" s="461"/>
      <c r="V42" s="240"/>
      <c r="W42" s="130" t="e">
        <f t="shared" si="9"/>
        <v>#VALUE!</v>
      </c>
      <c r="X42" s="32"/>
      <c r="Y42" s="32"/>
      <c r="Z42" s="32"/>
      <c r="AA42" s="32"/>
      <c r="AB42" s="32"/>
      <c r="AC42" s="32"/>
      <c r="AD42" s="32"/>
      <c r="AE42" s="32"/>
      <c r="AF42" s="32"/>
    </row>
    <row r="43" spans="1:32" ht="20.25" x14ac:dyDescent="0.25">
      <c r="A43" s="256" t="s">
        <v>220</v>
      </c>
      <c r="B43" s="257"/>
      <c r="C43" s="258"/>
      <c r="D43" s="383"/>
      <c r="E43" s="384"/>
      <c r="F43" s="383"/>
      <c r="G43" s="384"/>
      <c r="H43" s="384"/>
      <c r="I43" s="384"/>
      <c r="J43" s="385"/>
      <c r="K43" s="385"/>
      <c r="L43" s="385"/>
      <c r="M43" s="385"/>
      <c r="N43" s="385"/>
      <c r="O43" s="385"/>
      <c r="P43" s="385"/>
      <c r="Q43" s="385"/>
      <c r="R43" s="386"/>
      <c r="S43" s="383"/>
      <c r="T43" s="383"/>
      <c r="U43" s="383"/>
      <c r="V43" s="383"/>
      <c r="W43" s="108"/>
      <c r="X43" s="108"/>
      <c r="Y43" s="32"/>
      <c r="Z43" s="32"/>
      <c r="AA43" s="32"/>
      <c r="AB43" s="32"/>
      <c r="AC43" s="32"/>
      <c r="AD43" s="32"/>
      <c r="AE43" s="32"/>
      <c r="AF43" s="32"/>
    </row>
    <row r="44" spans="1:32" ht="20.25" x14ac:dyDescent="0.25">
      <c r="A44" s="263"/>
      <c r="B44" s="259"/>
      <c r="C44" s="264" t="s">
        <v>221</v>
      </c>
      <c r="D44" s="392"/>
      <c r="E44" s="297"/>
      <c r="F44" s="388"/>
      <c r="G44" s="393"/>
      <c r="H44" s="297"/>
      <c r="I44" s="379"/>
      <c r="J44" s="349"/>
      <c r="K44" s="349"/>
      <c r="L44" s="349"/>
      <c r="M44" s="349"/>
      <c r="N44" s="349"/>
      <c r="O44" s="349"/>
      <c r="P44" s="349"/>
      <c r="Q44" s="349"/>
      <c r="R44" s="324"/>
      <c r="S44" s="324"/>
      <c r="T44" s="324"/>
      <c r="U44" s="324"/>
      <c r="V44" s="325"/>
      <c r="W44" s="326"/>
      <c r="X44" s="326"/>
      <c r="Y44" s="32"/>
      <c r="Z44" s="32"/>
      <c r="AA44" s="32"/>
      <c r="AB44" s="32"/>
      <c r="AC44" s="32"/>
      <c r="AD44" s="32"/>
      <c r="AE44" s="32"/>
      <c r="AF44" s="32"/>
    </row>
    <row r="45" spans="1:32" ht="31.5" x14ac:dyDescent="0.25">
      <c r="A45" s="241">
        <v>23</v>
      </c>
      <c r="B45" s="124" t="s">
        <v>223</v>
      </c>
      <c r="C45" s="229" t="s">
        <v>224</v>
      </c>
      <c r="D45" s="93"/>
      <c r="E45" s="81"/>
      <c r="F45" s="126"/>
      <c r="G45" s="127"/>
      <c r="H45" s="81"/>
      <c r="I45" s="127"/>
      <c r="J45" s="444"/>
      <c r="K45" s="221"/>
      <c r="L45" s="266"/>
      <c r="M45" s="446"/>
      <c r="N45" s="459"/>
      <c r="O45" s="224"/>
      <c r="P45" s="266"/>
      <c r="Q45" s="455"/>
      <c r="R45" s="267"/>
      <c r="S45" s="144"/>
      <c r="T45" s="144"/>
      <c r="U45" s="452"/>
      <c r="V45" s="240"/>
      <c r="W45" s="130" t="e">
        <f t="shared" ref="W45:W48" si="10">CONCATENATE(IF(AND(E45="M",H45="M"),1.9176,),IF(AND(E45="P",H45="P"),0.9588,),IF(AND(E45="D",H45="D"),0,),IF(AND(E45="M",H45="P"),1.4382,),IF(AND(E45="M",H45="D"),0.9588,),IF(AND(E45="P",H45="M"),1.4382,),IF(AND(E45="P",H45="D"),0.4794,),IF(AND(E45="D",H45="M"),0.9588,),IF(AND(E45="D",H45="P"),0.4794,))+0</f>
        <v>#VALUE!</v>
      </c>
      <c r="X45" s="32"/>
      <c r="Y45" s="32"/>
      <c r="Z45" s="32"/>
      <c r="AA45" s="32"/>
      <c r="AB45" s="32"/>
      <c r="AC45" s="32"/>
      <c r="AD45" s="32"/>
      <c r="AE45" s="32"/>
      <c r="AF45" s="32"/>
    </row>
    <row r="46" spans="1:32" ht="31.5" x14ac:dyDescent="0.25">
      <c r="A46" s="59">
        <v>24</v>
      </c>
      <c r="B46" s="124" t="s">
        <v>225</v>
      </c>
      <c r="C46" s="163" t="s">
        <v>226</v>
      </c>
      <c r="D46" s="93"/>
      <c r="E46" s="81"/>
      <c r="F46" s="126"/>
      <c r="G46" s="143"/>
      <c r="H46" s="81"/>
      <c r="I46" s="127"/>
      <c r="J46" s="444"/>
      <c r="K46" s="222"/>
      <c r="L46" s="268"/>
      <c r="M46" s="447"/>
      <c r="N46" s="459"/>
      <c r="O46" s="225"/>
      <c r="P46" s="268"/>
      <c r="Q46" s="456"/>
      <c r="R46" s="267"/>
      <c r="S46" s="144"/>
      <c r="T46" s="144"/>
      <c r="U46" s="453"/>
      <c r="V46" s="240"/>
      <c r="W46" s="130" t="e">
        <f t="shared" si="10"/>
        <v>#VALUE!</v>
      </c>
      <c r="X46" s="32"/>
      <c r="Y46" s="32"/>
      <c r="Z46" s="32"/>
      <c r="AA46" s="32"/>
      <c r="AB46" s="32"/>
      <c r="AC46" s="32"/>
      <c r="AD46" s="32"/>
      <c r="AE46" s="32"/>
      <c r="AF46" s="32"/>
    </row>
    <row r="47" spans="1:32" ht="48" x14ac:dyDescent="0.25">
      <c r="A47" s="59">
        <v>25</v>
      </c>
      <c r="B47" s="124" t="s">
        <v>227</v>
      </c>
      <c r="C47" s="269" t="s">
        <v>228</v>
      </c>
      <c r="D47" s="93"/>
      <c r="E47" s="81"/>
      <c r="F47" s="126"/>
      <c r="G47" s="143"/>
      <c r="H47" s="81"/>
      <c r="I47" s="127"/>
      <c r="J47" s="444"/>
      <c r="K47" s="222"/>
      <c r="L47" s="268"/>
      <c r="M47" s="447"/>
      <c r="N47" s="459"/>
      <c r="O47" s="225"/>
      <c r="P47" s="268"/>
      <c r="Q47" s="456"/>
      <c r="R47" s="267"/>
      <c r="S47" s="150"/>
      <c r="T47" s="144"/>
      <c r="U47" s="453"/>
      <c r="V47" s="240"/>
      <c r="W47" s="130" t="e">
        <f t="shared" si="10"/>
        <v>#VALUE!</v>
      </c>
      <c r="X47" s="32"/>
      <c r="Y47" s="32"/>
      <c r="Z47" s="32"/>
      <c r="AA47" s="32"/>
      <c r="AB47" s="32"/>
      <c r="AC47" s="32"/>
      <c r="AD47" s="32"/>
      <c r="AE47" s="32"/>
      <c r="AF47" s="32"/>
    </row>
    <row r="48" spans="1:32" ht="54" x14ac:dyDescent="0.25">
      <c r="A48" s="59">
        <v>26</v>
      </c>
      <c r="B48" s="124" t="s">
        <v>229</v>
      </c>
      <c r="C48" s="125" t="s">
        <v>230</v>
      </c>
      <c r="D48" s="93"/>
      <c r="E48" s="81"/>
      <c r="F48" s="126"/>
      <c r="G48" s="143"/>
      <c r="H48" s="81"/>
      <c r="I48" s="248"/>
      <c r="J48" s="211"/>
      <c r="K48" s="222"/>
      <c r="L48" s="133"/>
      <c r="M48" s="447"/>
      <c r="N48" s="134"/>
      <c r="O48" s="225"/>
      <c r="P48" s="133"/>
      <c r="Q48" s="456"/>
      <c r="R48" s="335"/>
      <c r="S48" s="358"/>
      <c r="T48" s="290"/>
      <c r="U48" s="453"/>
      <c r="V48" s="317"/>
      <c r="W48" s="130" t="e">
        <f t="shared" si="10"/>
        <v>#VALUE!</v>
      </c>
      <c r="X48" s="32"/>
      <c r="Y48" s="32"/>
      <c r="Z48" s="32"/>
      <c r="AA48" s="32"/>
      <c r="AB48" s="32"/>
      <c r="AC48" s="32"/>
      <c r="AD48" s="32"/>
      <c r="AE48" s="32"/>
      <c r="AF48" s="32"/>
    </row>
    <row r="49" spans="1:32" ht="20.25" x14ac:dyDescent="0.25">
      <c r="A49" s="140"/>
      <c r="B49" s="251"/>
      <c r="C49" s="142" t="s">
        <v>231</v>
      </c>
      <c r="D49" s="394"/>
      <c r="E49" s="300"/>
      <c r="F49" s="376"/>
      <c r="G49" s="376"/>
      <c r="H49" s="300"/>
      <c r="I49" s="376"/>
      <c r="J49" s="168"/>
      <c r="K49" s="168"/>
      <c r="L49" s="168"/>
      <c r="M49" s="168"/>
      <c r="N49" s="168"/>
      <c r="O49" s="168"/>
      <c r="P49" s="168"/>
      <c r="Q49" s="168"/>
      <c r="R49" s="377"/>
      <c r="S49" s="376"/>
      <c r="T49" s="376"/>
      <c r="U49" s="376"/>
      <c r="V49" s="395"/>
      <c r="W49" s="32"/>
      <c r="X49" s="32"/>
      <c r="Y49" s="32"/>
      <c r="Z49" s="32"/>
      <c r="AA49" s="32"/>
      <c r="AB49" s="32"/>
      <c r="AC49" s="32"/>
      <c r="AD49" s="32"/>
      <c r="AE49" s="32"/>
      <c r="AF49" s="32"/>
    </row>
    <row r="50" spans="1:32" ht="33" x14ac:dyDescent="0.25">
      <c r="A50" s="59">
        <v>27</v>
      </c>
      <c r="B50" s="124" t="s">
        <v>232</v>
      </c>
      <c r="C50" s="163" t="s">
        <v>233</v>
      </c>
      <c r="D50" s="93"/>
      <c r="E50" s="81"/>
      <c r="F50" s="61"/>
      <c r="G50" s="143"/>
      <c r="H50" s="81"/>
      <c r="I50" s="164"/>
      <c r="J50" s="272"/>
      <c r="K50" s="222"/>
      <c r="L50" s="262"/>
      <c r="M50" s="357"/>
      <c r="N50" s="273"/>
      <c r="O50" s="225"/>
      <c r="P50" s="262"/>
      <c r="Q50" s="362"/>
      <c r="R50" s="282"/>
      <c r="S50" s="129"/>
      <c r="T50" s="360"/>
      <c r="U50" s="359"/>
      <c r="V50" s="57"/>
      <c r="W50" s="130" t="e">
        <f t="shared" ref="W50:W53" si="11">CONCATENATE(IF(AND(E50="M",H50="M"),1.9176,),IF(AND(E50="P",H50="P"),0.9588,),IF(AND(E50="D",H50="D"),0,),IF(AND(E50="M",H50="P"),1.4382,),IF(AND(E50="M",H50="D"),0.9588,),IF(AND(E50="P",H50="M"),1.4382,),IF(AND(E50="P",H50="D"),0.4794,),IF(AND(E50="D",H50="M"),0.9588,),IF(AND(E50="D",H50="P"),0.4794,))+0</f>
        <v>#VALUE!</v>
      </c>
      <c r="X50" s="32"/>
      <c r="Y50" s="32"/>
      <c r="Z50" s="32"/>
      <c r="AA50" s="32"/>
      <c r="AB50" s="32"/>
      <c r="AC50" s="32"/>
      <c r="AD50" s="32"/>
      <c r="AE50" s="32"/>
      <c r="AF50" s="32"/>
    </row>
    <row r="51" spans="1:32" ht="31.5" x14ac:dyDescent="0.25">
      <c r="A51" s="59">
        <v>28</v>
      </c>
      <c r="B51" s="124" t="s">
        <v>234</v>
      </c>
      <c r="C51" s="163" t="s">
        <v>235</v>
      </c>
      <c r="D51" s="93"/>
      <c r="E51" s="81"/>
      <c r="F51" s="61"/>
      <c r="G51" s="143"/>
      <c r="H51" s="81"/>
      <c r="I51" s="143"/>
      <c r="J51" s="272"/>
      <c r="K51" s="222"/>
      <c r="L51" s="174"/>
      <c r="M51" s="357"/>
      <c r="N51" s="273"/>
      <c r="O51" s="225"/>
      <c r="P51" s="174"/>
      <c r="Q51" s="362"/>
      <c r="R51" s="267"/>
      <c r="S51" s="144"/>
      <c r="T51" s="150"/>
      <c r="U51" s="359"/>
      <c r="V51" s="364"/>
      <c r="W51" s="130" t="e">
        <f t="shared" si="11"/>
        <v>#VALUE!</v>
      </c>
      <c r="X51" s="32"/>
      <c r="Y51" s="32"/>
      <c r="Z51" s="32"/>
      <c r="AA51" s="32"/>
      <c r="AB51" s="32"/>
      <c r="AC51" s="32"/>
      <c r="AD51" s="32"/>
      <c r="AE51" s="32"/>
      <c r="AF51" s="32"/>
    </row>
    <row r="52" spans="1:32" ht="31.5" x14ac:dyDescent="0.25">
      <c r="A52" s="59">
        <v>29</v>
      </c>
      <c r="B52" s="124" t="s">
        <v>236</v>
      </c>
      <c r="C52" s="163" t="s">
        <v>237</v>
      </c>
      <c r="D52" s="93"/>
      <c r="E52" s="81"/>
      <c r="F52" s="61"/>
      <c r="G52" s="143"/>
      <c r="H52" s="81"/>
      <c r="I52" s="143"/>
      <c r="J52" s="272"/>
      <c r="K52" s="222"/>
      <c r="L52" s="174"/>
      <c r="M52" s="357"/>
      <c r="N52" s="273"/>
      <c r="O52" s="225"/>
      <c r="P52" s="174"/>
      <c r="Q52" s="362"/>
      <c r="R52" s="267"/>
      <c r="S52" s="144"/>
      <c r="T52" s="150"/>
      <c r="U52" s="359"/>
      <c r="V52" s="364"/>
      <c r="W52" s="130" t="e">
        <f t="shared" si="11"/>
        <v>#VALUE!</v>
      </c>
      <c r="X52" s="32"/>
      <c r="Y52" s="32"/>
      <c r="Z52" s="32"/>
      <c r="AA52" s="32"/>
      <c r="AB52" s="32"/>
      <c r="AC52" s="32"/>
      <c r="AD52" s="32"/>
      <c r="AE52" s="32"/>
      <c r="AF52" s="32"/>
    </row>
    <row r="53" spans="1:32" ht="48" x14ac:dyDescent="0.25">
      <c r="A53" s="59">
        <v>30</v>
      </c>
      <c r="B53" s="124" t="s">
        <v>238</v>
      </c>
      <c r="C53" s="274" t="s">
        <v>239</v>
      </c>
      <c r="D53" s="93"/>
      <c r="E53" s="81"/>
      <c r="F53" s="61"/>
      <c r="G53" s="143"/>
      <c r="H53" s="81"/>
      <c r="I53" s="143"/>
      <c r="J53" s="211"/>
      <c r="K53" s="222"/>
      <c r="L53" s="133"/>
      <c r="M53" s="357"/>
      <c r="N53" s="134"/>
      <c r="O53" s="225"/>
      <c r="P53" s="133"/>
      <c r="Q53" s="362"/>
      <c r="R53" s="267"/>
      <c r="S53" s="144"/>
      <c r="T53" s="150"/>
      <c r="U53" s="359"/>
      <c r="V53" s="364"/>
      <c r="W53" s="130" t="e">
        <f t="shared" si="11"/>
        <v>#VALUE!</v>
      </c>
      <c r="X53" s="32"/>
      <c r="Y53" s="32"/>
      <c r="Z53" s="32"/>
      <c r="AA53" s="32"/>
      <c r="AB53" s="32"/>
      <c r="AC53" s="32"/>
      <c r="AD53" s="32"/>
      <c r="AE53" s="32"/>
      <c r="AF53" s="32"/>
    </row>
    <row r="54" spans="1:32" ht="20.25" x14ac:dyDescent="0.25">
      <c r="A54" s="275" t="s">
        <v>240</v>
      </c>
      <c r="B54" s="117"/>
      <c r="C54" s="41"/>
      <c r="D54" s="396"/>
      <c r="E54" s="304"/>
      <c r="F54" s="396"/>
      <c r="G54" s="396"/>
      <c r="H54" s="304"/>
      <c r="I54" s="396"/>
      <c r="J54" s="397"/>
      <c r="K54" s="397"/>
      <c r="L54" s="397"/>
      <c r="M54" s="397"/>
      <c r="N54" s="397"/>
      <c r="O54" s="397"/>
      <c r="P54" s="397"/>
      <c r="Q54" s="397"/>
      <c r="R54" s="397"/>
      <c r="S54" s="383"/>
      <c r="T54" s="383"/>
      <c r="U54" s="383"/>
      <c r="V54" s="398"/>
      <c r="W54" s="32"/>
      <c r="X54" s="32"/>
      <c r="Y54" s="32"/>
      <c r="Z54" s="32"/>
      <c r="AA54" s="32"/>
      <c r="AB54" s="32"/>
      <c r="AC54" s="32"/>
      <c r="AD54" s="32"/>
      <c r="AE54" s="32"/>
      <c r="AF54" s="32"/>
    </row>
    <row r="55" spans="1:32" ht="20.25" x14ac:dyDescent="0.25">
      <c r="A55" s="276" t="s">
        <v>241</v>
      </c>
      <c r="B55" s="259"/>
      <c r="C55" s="260" t="s">
        <v>242</v>
      </c>
      <c r="D55" s="388"/>
      <c r="E55" s="297"/>
      <c r="F55" s="388"/>
      <c r="G55" s="388"/>
      <c r="H55" s="297"/>
      <c r="I55" s="388"/>
      <c r="J55" s="168"/>
      <c r="K55" s="389"/>
      <c r="L55" s="168"/>
      <c r="M55" s="389"/>
      <c r="N55" s="168"/>
      <c r="O55" s="389"/>
      <c r="P55" s="168"/>
      <c r="Q55" s="389"/>
      <c r="R55" s="390"/>
      <c r="S55" s="381"/>
      <c r="T55" s="381"/>
      <c r="U55" s="381"/>
      <c r="V55" s="399"/>
      <c r="W55" s="32"/>
      <c r="X55" s="32"/>
      <c r="Y55" s="32"/>
      <c r="Z55" s="32"/>
      <c r="AA55" s="32"/>
      <c r="AB55" s="32"/>
      <c r="AC55" s="32"/>
      <c r="AD55" s="32"/>
      <c r="AE55" s="32"/>
      <c r="AF55" s="32"/>
    </row>
    <row r="56" spans="1:32" ht="45" x14ac:dyDescent="0.25">
      <c r="A56" s="59">
        <v>31</v>
      </c>
      <c r="B56" s="124" t="s">
        <v>243</v>
      </c>
      <c r="C56" s="163" t="s">
        <v>244</v>
      </c>
      <c r="D56" s="93"/>
      <c r="E56" s="81"/>
      <c r="F56" s="126"/>
      <c r="G56" s="143"/>
      <c r="H56" s="81"/>
      <c r="I56" s="127"/>
      <c r="J56" s="211"/>
      <c r="K56" s="277"/>
      <c r="L56" s="133"/>
      <c r="M56" s="278"/>
      <c r="N56" s="134"/>
      <c r="O56" s="279"/>
      <c r="P56" s="133"/>
      <c r="Q56" s="279"/>
      <c r="R56" s="144"/>
      <c r="S56" s="150"/>
      <c r="T56" s="150"/>
      <c r="U56" s="150"/>
      <c r="V56" s="240"/>
      <c r="W56" s="130" t="e">
        <f>CONCATENATE(IF(AND(E56="M",H56="M"),1.9176,),IF(AND(E56="P",H56="P"),0.9588,),IF(AND(E56="D",H56="D"),0,),IF(AND(E56="M",H56="P"),1.4382,),IF(AND(E56="M",H56="D"),0.9588,),IF(AND(E56="P",H56="M"),1.4382,),IF(AND(E56="P",H56="D"),0.4794,),IF(AND(E56="D",H56="M"),0.9588,),IF(AND(E56="D",H56="P"),0.4794,))+0</f>
        <v>#VALUE!</v>
      </c>
      <c r="X56" s="32"/>
      <c r="Y56" s="32"/>
      <c r="Z56" s="32"/>
      <c r="AA56" s="32"/>
      <c r="AB56" s="32"/>
      <c r="AC56" s="32"/>
      <c r="AD56" s="32"/>
      <c r="AE56" s="32"/>
      <c r="AF56" s="32"/>
    </row>
    <row r="57" spans="1:32" ht="23.25" x14ac:dyDescent="0.25">
      <c r="A57" s="275" t="s">
        <v>245</v>
      </c>
      <c r="B57" s="117"/>
      <c r="C57" s="41"/>
      <c r="D57" s="396"/>
      <c r="E57" s="304"/>
      <c r="F57" s="396"/>
      <c r="G57" s="396"/>
      <c r="H57" s="304"/>
      <c r="I57" s="396"/>
      <c r="J57" s="397"/>
      <c r="K57" s="397"/>
      <c r="L57" s="397"/>
      <c r="M57" s="397"/>
      <c r="N57" s="397"/>
      <c r="O57" s="397"/>
      <c r="P57" s="397"/>
      <c r="Q57" s="397"/>
      <c r="R57" s="397"/>
      <c r="S57" s="383"/>
      <c r="T57" s="383"/>
      <c r="U57" s="383"/>
      <c r="V57" s="398"/>
      <c r="W57" s="32"/>
      <c r="X57" s="32"/>
      <c r="Y57" s="32"/>
      <c r="Z57" s="32"/>
      <c r="AA57" s="32"/>
      <c r="AB57" s="32"/>
      <c r="AC57" s="32"/>
      <c r="AD57" s="32"/>
      <c r="AE57" s="32"/>
      <c r="AF57" s="32"/>
    </row>
    <row r="58" spans="1:32" ht="20.25" x14ac:dyDescent="0.25">
      <c r="A58" s="242"/>
      <c r="B58" s="280"/>
      <c r="C58" s="263" t="s">
        <v>246</v>
      </c>
      <c r="D58" s="400"/>
      <c r="E58" s="306"/>
      <c r="F58" s="400"/>
      <c r="G58" s="400"/>
      <c r="H58" s="306"/>
      <c r="I58" s="400"/>
      <c r="J58" s="401"/>
      <c r="K58" s="401"/>
      <c r="L58" s="401"/>
      <c r="M58" s="401"/>
      <c r="N58" s="401"/>
      <c r="O58" s="401"/>
      <c r="P58" s="401"/>
      <c r="Q58" s="401"/>
      <c r="R58" s="401"/>
      <c r="S58" s="402"/>
      <c r="T58" s="402"/>
      <c r="U58" s="402"/>
      <c r="V58" s="403"/>
      <c r="W58" s="32"/>
      <c r="X58" s="32"/>
      <c r="Y58" s="32"/>
      <c r="Z58" s="32"/>
      <c r="AA58" s="32"/>
      <c r="AB58" s="32"/>
      <c r="AC58" s="32"/>
      <c r="AD58" s="32"/>
      <c r="AE58" s="32"/>
      <c r="AF58" s="32"/>
    </row>
    <row r="59" spans="1:32" ht="45" x14ac:dyDescent="0.25">
      <c r="A59" s="56">
        <v>32</v>
      </c>
      <c r="B59" s="241" t="s">
        <v>247</v>
      </c>
      <c r="C59" s="145" t="s">
        <v>248</v>
      </c>
      <c r="D59" s="92"/>
      <c r="E59" s="81"/>
      <c r="F59" s="281"/>
      <c r="G59" s="164"/>
      <c r="H59" s="81"/>
      <c r="I59" s="239"/>
      <c r="J59" s="357"/>
      <c r="K59" s="221"/>
      <c r="L59" s="262"/>
      <c r="M59" s="446"/>
      <c r="N59" s="362"/>
      <c r="O59" s="224"/>
      <c r="P59" s="262"/>
      <c r="Q59" s="455"/>
      <c r="R59" s="282"/>
      <c r="S59" s="144"/>
      <c r="T59" s="144"/>
      <c r="U59" s="452"/>
      <c r="V59" s="283"/>
      <c r="W59" s="130" t="e">
        <f t="shared" ref="W59:W62" si="12">CONCATENATE(IF(AND(E59="M",H59="M"),1.9176,),IF(AND(E59="P",H59="P"),0.9588,),IF(AND(E59="D",H59="D"),0,),IF(AND(E59="M",H59="P"),1.4382,),IF(AND(E59="M",H59="D"),0.9588,),IF(AND(E59="P",H59="M"),1.4382,),IF(AND(E59="P",H59="D"),0.4794,),IF(AND(E59="D",H59="M"),0.9588,),IF(AND(E59="D",H59="P"),0.4794,))+0</f>
        <v>#VALUE!</v>
      </c>
      <c r="X59" s="32"/>
      <c r="Y59" s="32"/>
      <c r="Z59" s="32"/>
      <c r="AA59" s="32"/>
      <c r="AB59" s="32"/>
      <c r="AC59" s="32"/>
      <c r="AD59" s="32"/>
      <c r="AE59" s="32"/>
      <c r="AF59" s="32"/>
    </row>
    <row r="60" spans="1:32" ht="31.5" x14ac:dyDescent="0.25">
      <c r="A60" s="59">
        <v>33</v>
      </c>
      <c r="B60" s="241" t="s">
        <v>249</v>
      </c>
      <c r="C60" s="284" t="s">
        <v>250</v>
      </c>
      <c r="D60" s="93"/>
      <c r="E60" s="81"/>
      <c r="F60" s="126"/>
      <c r="G60" s="143"/>
      <c r="H60" s="81"/>
      <c r="I60" s="127"/>
      <c r="J60" s="357"/>
      <c r="K60" s="222"/>
      <c r="L60" s="262"/>
      <c r="M60" s="447"/>
      <c r="N60" s="362"/>
      <c r="O60" s="225"/>
      <c r="P60" s="262"/>
      <c r="Q60" s="456"/>
      <c r="R60" s="267"/>
      <c r="S60" s="144"/>
      <c r="T60" s="144"/>
      <c r="U60" s="453"/>
      <c r="V60" s="240"/>
      <c r="W60" s="130" t="e">
        <f t="shared" si="12"/>
        <v>#VALUE!</v>
      </c>
      <c r="X60" s="32"/>
      <c r="Y60" s="32"/>
      <c r="Z60" s="32"/>
      <c r="AA60" s="32"/>
      <c r="AB60" s="32"/>
      <c r="AC60" s="32"/>
      <c r="AD60" s="32"/>
      <c r="AE60" s="32"/>
      <c r="AF60" s="32"/>
    </row>
    <row r="61" spans="1:32" ht="60" x14ac:dyDescent="0.25">
      <c r="A61" s="56">
        <v>34</v>
      </c>
      <c r="B61" s="241" t="s">
        <v>251</v>
      </c>
      <c r="C61" s="285" t="s">
        <v>252</v>
      </c>
      <c r="D61" s="92"/>
      <c r="E61" s="81"/>
      <c r="F61" s="281"/>
      <c r="G61" s="164"/>
      <c r="H61" s="81"/>
      <c r="I61" s="239"/>
      <c r="J61" s="357"/>
      <c r="K61" s="222"/>
      <c r="L61" s="262"/>
      <c r="M61" s="447"/>
      <c r="N61" s="362"/>
      <c r="O61" s="225"/>
      <c r="P61" s="262"/>
      <c r="Q61" s="456"/>
      <c r="R61" s="267"/>
      <c r="S61" s="144"/>
      <c r="T61" s="144"/>
      <c r="U61" s="453"/>
      <c r="V61" s="283"/>
      <c r="W61" s="130" t="e">
        <f t="shared" si="12"/>
        <v>#VALUE!</v>
      </c>
      <c r="X61" s="32"/>
      <c r="Y61" s="32"/>
      <c r="Z61" s="32"/>
      <c r="AA61" s="32"/>
      <c r="AB61" s="32"/>
      <c r="AC61" s="32"/>
      <c r="AD61" s="32"/>
      <c r="AE61" s="32"/>
      <c r="AF61" s="32"/>
    </row>
    <row r="62" spans="1:32" ht="31.5" x14ac:dyDescent="0.25">
      <c r="A62" s="59">
        <v>35</v>
      </c>
      <c r="B62" s="241" t="s">
        <v>253</v>
      </c>
      <c r="C62" s="145" t="s">
        <v>254</v>
      </c>
      <c r="D62" s="92"/>
      <c r="E62" s="81"/>
      <c r="F62" s="281"/>
      <c r="G62" s="164"/>
      <c r="H62" s="81"/>
      <c r="I62" s="239"/>
      <c r="J62" s="211"/>
      <c r="K62" s="222"/>
      <c r="L62" s="133"/>
      <c r="M62" s="447"/>
      <c r="N62" s="134"/>
      <c r="O62" s="225"/>
      <c r="P62" s="133"/>
      <c r="Q62" s="456"/>
      <c r="R62" s="267"/>
      <c r="S62" s="144"/>
      <c r="T62" s="144"/>
      <c r="U62" s="454"/>
      <c r="V62" s="283"/>
      <c r="W62" s="130" t="e">
        <f t="shared" si="12"/>
        <v>#VALUE!</v>
      </c>
      <c r="X62" s="32"/>
      <c r="Y62" s="32"/>
      <c r="Z62" s="32"/>
      <c r="AA62" s="32"/>
      <c r="AB62" s="32"/>
      <c r="AC62" s="32"/>
      <c r="AD62" s="32"/>
      <c r="AE62" s="32"/>
      <c r="AF62" s="32"/>
    </row>
    <row r="63" spans="1:32" ht="20.25" x14ac:dyDescent="0.25">
      <c r="A63" s="275" t="s">
        <v>255</v>
      </c>
      <c r="B63" s="117"/>
      <c r="C63" s="41"/>
      <c r="D63" s="396"/>
      <c r="E63" s="304"/>
      <c r="F63" s="396"/>
      <c r="G63" s="396"/>
      <c r="H63" s="304"/>
      <c r="I63" s="396"/>
      <c r="J63" s="397"/>
      <c r="K63" s="397"/>
      <c r="L63" s="397"/>
      <c r="M63" s="397"/>
      <c r="N63" s="397"/>
      <c r="O63" s="397"/>
      <c r="P63" s="397"/>
      <c r="Q63" s="397"/>
      <c r="R63" s="397"/>
      <c r="S63" s="383"/>
      <c r="T63" s="383"/>
      <c r="U63" s="383"/>
      <c r="V63" s="398"/>
      <c r="W63" s="32"/>
      <c r="X63" s="32"/>
      <c r="Y63" s="32"/>
      <c r="Z63" s="32"/>
      <c r="AA63" s="32"/>
      <c r="AB63" s="32"/>
      <c r="AC63" s="32"/>
      <c r="AD63" s="32"/>
      <c r="AE63" s="32"/>
      <c r="AF63" s="32"/>
    </row>
    <row r="64" spans="1:32" ht="20.25" x14ac:dyDescent="0.25">
      <c r="A64" s="286"/>
      <c r="B64" s="280"/>
      <c r="C64" s="263" t="s">
        <v>256</v>
      </c>
      <c r="D64" s="400"/>
      <c r="E64" s="306"/>
      <c r="F64" s="400"/>
      <c r="G64" s="400"/>
      <c r="H64" s="306"/>
      <c r="I64" s="400"/>
      <c r="J64" s="389"/>
      <c r="K64" s="168"/>
      <c r="L64" s="168"/>
      <c r="M64" s="168"/>
      <c r="N64" s="168"/>
      <c r="O64" s="168"/>
      <c r="P64" s="168"/>
      <c r="Q64" s="168"/>
      <c r="R64" s="168"/>
      <c r="S64" s="169"/>
      <c r="T64" s="169"/>
      <c r="U64" s="169"/>
      <c r="V64" s="404"/>
      <c r="W64" s="32"/>
      <c r="X64" s="32"/>
      <c r="Y64" s="32"/>
      <c r="Z64" s="32"/>
      <c r="AA64" s="32"/>
      <c r="AB64" s="32"/>
      <c r="AC64" s="32"/>
      <c r="AD64" s="32"/>
      <c r="AE64" s="32"/>
      <c r="AF64" s="32"/>
    </row>
    <row r="65" spans="1:32" ht="45" x14ac:dyDescent="0.25">
      <c r="A65" s="59">
        <v>36</v>
      </c>
      <c r="B65" s="124" t="s">
        <v>257</v>
      </c>
      <c r="C65" s="163" t="s">
        <v>258</v>
      </c>
      <c r="D65" s="93"/>
      <c r="E65" s="81"/>
      <c r="F65" s="126"/>
      <c r="G65" s="287"/>
      <c r="H65" s="81"/>
      <c r="I65" s="288"/>
      <c r="J65" s="330"/>
      <c r="K65" s="222"/>
      <c r="L65" s="133"/>
      <c r="M65" s="357"/>
      <c r="N65" s="134"/>
      <c r="O65" s="225"/>
      <c r="P65" s="133"/>
      <c r="Q65" s="362"/>
      <c r="R65" s="360"/>
      <c r="S65" s="129"/>
      <c r="T65" s="129"/>
      <c r="U65" s="359"/>
      <c r="V65" s="283"/>
      <c r="W65" s="130" t="e">
        <f>CONCATENATE(IF(AND(E65="M",H65="M"),1.9176,),IF(AND(E65="P",H65="P"),0.9588,),IF(AND(E65="D",H65="D"),0,),IF(AND(E65="M",H65="P"),1.4382,),IF(AND(E65="M",H65="D"),0.9588,),IF(AND(E65="P",H65="M"),1.4382,),IF(AND(E65="P",H65="D"),0.4794,),IF(AND(E65="D",H65="M"),0.9588,),IF(AND(E65="D",H65="P"),0.4794,))+0</f>
        <v>#VALUE!</v>
      </c>
      <c r="X65" s="32"/>
      <c r="Y65" s="32"/>
      <c r="Z65" s="32"/>
      <c r="AA65" s="32"/>
      <c r="AB65" s="32"/>
      <c r="AC65" s="32"/>
      <c r="AD65" s="32"/>
      <c r="AE65" s="32"/>
      <c r="AF65" s="32"/>
    </row>
    <row r="66" spans="1:32" ht="20.25" x14ac:dyDescent="0.25">
      <c r="A66" s="161"/>
      <c r="B66" s="289"/>
      <c r="C66" s="142" t="s">
        <v>259</v>
      </c>
      <c r="D66" s="169"/>
      <c r="E66" s="171"/>
      <c r="F66" s="169"/>
      <c r="G66" s="169"/>
      <c r="H66" s="171"/>
      <c r="I66" s="169"/>
      <c r="J66" s="168"/>
      <c r="K66" s="168"/>
      <c r="L66" s="168"/>
      <c r="M66" s="168"/>
      <c r="N66" s="168"/>
      <c r="O66" s="168"/>
      <c r="P66" s="168"/>
      <c r="Q66" s="168"/>
      <c r="R66" s="168"/>
      <c r="S66" s="402"/>
      <c r="T66" s="402"/>
      <c r="U66" s="402"/>
      <c r="V66" s="404"/>
      <c r="W66" s="32"/>
      <c r="X66" s="32"/>
      <c r="Y66" s="32"/>
      <c r="Z66" s="32"/>
      <c r="AA66" s="32"/>
      <c r="AB66" s="32"/>
      <c r="AC66" s="32"/>
      <c r="AD66" s="32"/>
      <c r="AE66" s="32"/>
      <c r="AF66" s="32"/>
    </row>
    <row r="67" spans="1:32" ht="31.5" x14ac:dyDescent="0.25">
      <c r="A67" s="59">
        <v>37</v>
      </c>
      <c r="B67" s="124" t="s">
        <v>260</v>
      </c>
      <c r="C67" s="163" t="s">
        <v>261</v>
      </c>
      <c r="D67" s="93"/>
      <c r="E67" s="81"/>
      <c r="F67" s="126"/>
      <c r="G67" s="143"/>
      <c r="H67" s="81"/>
      <c r="I67" s="127"/>
      <c r="J67" s="355"/>
      <c r="K67" s="221"/>
      <c r="L67" s="262"/>
      <c r="M67" s="446"/>
      <c r="N67" s="363"/>
      <c r="O67" s="224"/>
      <c r="P67" s="262"/>
      <c r="Q67" s="455"/>
      <c r="R67" s="129"/>
      <c r="S67" s="144"/>
      <c r="T67" s="144"/>
      <c r="U67" s="452"/>
      <c r="V67" s="240"/>
      <c r="W67" s="130" t="e">
        <f t="shared" ref="W67:W70" si="13">CONCATENATE(IF(AND(E67="M",H67="M"),1.9176,),IF(AND(E67="P",H67="P"),0.9588,),IF(AND(E67="D",H67="D"),0,),IF(AND(E67="M",H67="P"),1.4382,),IF(AND(E67="M",H67="D"),0.9588,),IF(AND(E67="P",H67="M"),1.4382,),IF(AND(E67="P",H67="D"),0.4794,),IF(AND(E67="D",H67="M"),0.9588,),IF(AND(E67="D",H67="P"),0.4794,))+0</f>
        <v>#VALUE!</v>
      </c>
      <c r="X67" s="32"/>
      <c r="Y67" s="32"/>
      <c r="Z67" s="32"/>
      <c r="AA67" s="32"/>
      <c r="AB67" s="32"/>
      <c r="AC67" s="32"/>
      <c r="AD67" s="32"/>
      <c r="AE67" s="32"/>
      <c r="AF67" s="32"/>
    </row>
    <row r="68" spans="1:32" ht="31.5" x14ac:dyDescent="0.25">
      <c r="A68" s="59">
        <v>38</v>
      </c>
      <c r="B68" s="124" t="s">
        <v>262</v>
      </c>
      <c r="C68" s="229" t="s">
        <v>263</v>
      </c>
      <c r="D68" s="93"/>
      <c r="E68" s="81"/>
      <c r="F68" s="126"/>
      <c r="G68" s="143"/>
      <c r="H68" s="81"/>
      <c r="I68" s="127"/>
      <c r="J68" s="355"/>
      <c r="K68" s="222"/>
      <c r="L68" s="262"/>
      <c r="M68" s="447"/>
      <c r="N68" s="363"/>
      <c r="O68" s="225"/>
      <c r="P68" s="262"/>
      <c r="Q68" s="456"/>
      <c r="R68" s="144"/>
      <c r="S68" s="144"/>
      <c r="T68" s="144"/>
      <c r="U68" s="453"/>
      <c r="V68" s="240"/>
      <c r="W68" s="130" t="e">
        <f t="shared" si="13"/>
        <v>#VALUE!</v>
      </c>
      <c r="X68" s="32"/>
      <c r="Y68" s="32"/>
      <c r="Z68" s="32"/>
      <c r="AA68" s="32"/>
      <c r="AB68" s="32"/>
      <c r="AC68" s="32"/>
      <c r="AD68" s="32"/>
      <c r="AE68" s="32"/>
      <c r="AF68" s="32"/>
    </row>
    <row r="69" spans="1:32" ht="48" x14ac:dyDescent="0.25">
      <c r="A69" s="59">
        <v>39</v>
      </c>
      <c r="B69" s="124" t="s">
        <v>264</v>
      </c>
      <c r="C69" s="132" t="s">
        <v>265</v>
      </c>
      <c r="D69" s="93"/>
      <c r="E69" s="81"/>
      <c r="F69" s="126"/>
      <c r="G69" s="143"/>
      <c r="H69" s="81"/>
      <c r="I69" s="127"/>
      <c r="J69" s="355"/>
      <c r="K69" s="222"/>
      <c r="L69" s="262"/>
      <c r="M69" s="447"/>
      <c r="N69" s="363"/>
      <c r="O69" s="225"/>
      <c r="P69" s="262"/>
      <c r="Q69" s="456"/>
      <c r="R69" s="290"/>
      <c r="S69" s="144"/>
      <c r="T69" s="144"/>
      <c r="U69" s="453"/>
      <c r="V69" s="240"/>
      <c r="W69" s="130" t="e">
        <f t="shared" si="13"/>
        <v>#VALUE!</v>
      </c>
      <c r="X69" s="32"/>
      <c r="Y69" s="32"/>
      <c r="Z69" s="32"/>
      <c r="AA69" s="32"/>
      <c r="AB69" s="32"/>
      <c r="AC69" s="32"/>
      <c r="AD69" s="32"/>
      <c r="AE69" s="32"/>
      <c r="AF69" s="32"/>
    </row>
    <row r="70" spans="1:32" ht="62.25" x14ac:dyDescent="0.25">
      <c r="A70" s="59">
        <v>40</v>
      </c>
      <c r="B70" s="124" t="s">
        <v>266</v>
      </c>
      <c r="C70" s="132" t="s">
        <v>267</v>
      </c>
      <c r="D70" s="93"/>
      <c r="E70" s="81"/>
      <c r="F70" s="126"/>
      <c r="G70" s="143"/>
      <c r="H70" s="81"/>
      <c r="I70" s="127"/>
      <c r="J70" s="212"/>
      <c r="K70" s="223"/>
      <c r="L70" s="133"/>
      <c r="M70" s="457"/>
      <c r="N70" s="134"/>
      <c r="O70" s="226"/>
      <c r="P70" s="133"/>
      <c r="Q70" s="458"/>
      <c r="R70" s="290"/>
      <c r="S70" s="144"/>
      <c r="T70" s="144"/>
      <c r="U70" s="454"/>
      <c r="V70" s="240"/>
      <c r="W70" s="130" t="e">
        <f t="shared" si="13"/>
        <v>#VALUE!</v>
      </c>
      <c r="X70" s="32"/>
      <c r="Y70" s="32"/>
      <c r="Z70" s="32"/>
      <c r="AA70" s="32"/>
      <c r="AB70" s="32"/>
      <c r="AC70" s="32"/>
      <c r="AD70" s="32"/>
      <c r="AE70" s="32"/>
      <c r="AF70" s="32"/>
    </row>
    <row r="71" spans="1:32" ht="20.25" x14ac:dyDescent="0.25">
      <c r="A71" s="161"/>
      <c r="B71" s="289"/>
      <c r="C71" s="142" t="s">
        <v>268</v>
      </c>
      <c r="D71" s="169"/>
      <c r="E71" s="171"/>
      <c r="F71" s="169"/>
      <c r="G71" s="169"/>
      <c r="H71" s="171"/>
      <c r="I71" s="169"/>
      <c r="J71" s="168"/>
      <c r="K71" s="168"/>
      <c r="L71" s="168"/>
      <c r="M71" s="168"/>
      <c r="N71" s="168"/>
      <c r="O71" s="168"/>
      <c r="P71" s="168"/>
      <c r="Q71" s="168"/>
      <c r="R71" s="168"/>
      <c r="S71" s="402"/>
      <c r="T71" s="402"/>
      <c r="U71" s="402"/>
      <c r="V71" s="404"/>
      <c r="W71" s="32"/>
      <c r="X71" s="32"/>
      <c r="Y71" s="32"/>
      <c r="Z71" s="32"/>
      <c r="AA71" s="32"/>
      <c r="AB71" s="32"/>
      <c r="AC71" s="32"/>
      <c r="AD71" s="32"/>
      <c r="AE71" s="32"/>
      <c r="AF71" s="32"/>
    </row>
    <row r="72" spans="1:32" ht="45" x14ac:dyDescent="0.25">
      <c r="A72" s="59">
        <v>41</v>
      </c>
      <c r="B72" s="124" t="s">
        <v>269</v>
      </c>
      <c r="C72" s="291" t="s">
        <v>270</v>
      </c>
      <c r="D72" s="93"/>
      <c r="E72" s="81"/>
      <c r="F72" s="126"/>
      <c r="G72" s="143"/>
      <c r="H72" s="81"/>
      <c r="I72" s="127"/>
      <c r="J72" s="292"/>
      <c r="K72" s="221"/>
      <c r="L72" s="173"/>
      <c r="M72" s="357"/>
      <c r="N72" s="224"/>
      <c r="O72" s="224"/>
      <c r="P72" s="173"/>
      <c r="Q72" s="362"/>
      <c r="R72" s="129"/>
      <c r="S72" s="144"/>
      <c r="T72" s="144"/>
      <c r="U72" s="359"/>
      <c r="V72" s="240"/>
      <c r="W72" s="130" t="e">
        <f t="shared" ref="W72:W74" si="14">CONCATENATE(IF(AND(E72="M",H72="M"),1.9176,),IF(AND(E72="P",H72="P"),0.9588,),IF(AND(E72="D",H72="D"),0,),IF(AND(E72="M",H72="P"),1.4382,),IF(AND(E72="M",H72="D"),0.9588,),IF(AND(E72="P",H72="M"),1.4382,),IF(AND(E72="P",H72="D"),0.4794,),IF(AND(E72="D",H72="M"),0.9588,),IF(AND(E72="D",H72="P"),0.4794,))+0</f>
        <v>#VALUE!</v>
      </c>
      <c r="X72" s="32"/>
      <c r="Y72" s="32"/>
      <c r="Z72" s="32"/>
      <c r="AA72" s="32"/>
      <c r="AB72" s="32"/>
      <c r="AC72" s="32"/>
      <c r="AD72" s="32"/>
      <c r="AE72" s="32"/>
      <c r="AF72" s="32"/>
    </row>
    <row r="73" spans="1:32" ht="31.5" x14ac:dyDescent="0.25">
      <c r="A73" s="59">
        <v>42</v>
      </c>
      <c r="B73" s="124" t="s">
        <v>271</v>
      </c>
      <c r="C73" s="291" t="s">
        <v>272</v>
      </c>
      <c r="D73" s="93"/>
      <c r="E73" s="81"/>
      <c r="F73" s="126"/>
      <c r="G73" s="143"/>
      <c r="H73" s="81"/>
      <c r="I73" s="127"/>
      <c r="J73" s="293"/>
      <c r="K73" s="222"/>
      <c r="L73" s="174"/>
      <c r="M73" s="357"/>
      <c r="N73" s="225"/>
      <c r="O73" s="225"/>
      <c r="P73" s="174"/>
      <c r="Q73" s="362"/>
      <c r="R73" s="144"/>
      <c r="S73" s="144"/>
      <c r="T73" s="144"/>
      <c r="U73" s="359"/>
      <c r="V73" s="240"/>
      <c r="W73" s="130" t="e">
        <f t="shared" si="14"/>
        <v>#VALUE!</v>
      </c>
      <c r="X73" s="32"/>
      <c r="Y73" s="32"/>
      <c r="Z73" s="32"/>
      <c r="AA73" s="32"/>
      <c r="AB73" s="32"/>
      <c r="AC73" s="32"/>
      <c r="AD73" s="32"/>
      <c r="AE73" s="32"/>
      <c r="AF73" s="32"/>
    </row>
    <row r="74" spans="1:32" ht="47.25" x14ac:dyDescent="0.25">
      <c r="A74" s="59">
        <v>43</v>
      </c>
      <c r="B74" s="124" t="s">
        <v>273</v>
      </c>
      <c r="C74" s="291" t="s">
        <v>274</v>
      </c>
      <c r="D74" s="93"/>
      <c r="E74" s="81"/>
      <c r="F74" s="126"/>
      <c r="G74" s="143"/>
      <c r="H74" s="81"/>
      <c r="I74" s="127"/>
      <c r="J74" s="212"/>
      <c r="K74" s="222"/>
      <c r="L74" s="133"/>
      <c r="M74" s="357"/>
      <c r="N74" s="134"/>
      <c r="O74" s="225"/>
      <c r="P74" s="133"/>
      <c r="Q74" s="362"/>
      <c r="R74" s="290"/>
      <c r="S74" s="290"/>
      <c r="T74" s="290"/>
      <c r="U74" s="359"/>
      <c r="V74" s="317"/>
      <c r="W74" s="130" t="e">
        <f t="shared" si="14"/>
        <v>#VALUE!</v>
      </c>
      <c r="X74" s="32"/>
      <c r="Y74" s="32"/>
      <c r="Z74" s="32"/>
      <c r="AA74" s="32"/>
      <c r="AB74" s="32"/>
      <c r="AC74" s="32"/>
      <c r="AD74" s="32"/>
      <c r="AE74" s="32"/>
      <c r="AF74" s="32"/>
    </row>
    <row r="75" spans="1:32" ht="20.25" x14ac:dyDescent="0.25">
      <c r="A75" s="161"/>
      <c r="B75" s="289"/>
      <c r="C75" s="142" t="s">
        <v>275</v>
      </c>
      <c r="D75" s="169"/>
      <c r="E75" s="171"/>
      <c r="F75" s="169"/>
      <c r="G75" s="169"/>
      <c r="H75" s="171"/>
      <c r="I75" s="169"/>
      <c r="J75" s="349"/>
      <c r="K75" s="349"/>
      <c r="L75" s="349"/>
      <c r="M75" s="349"/>
      <c r="N75" s="349"/>
      <c r="O75" s="349"/>
      <c r="P75" s="349"/>
      <c r="Q75" s="349"/>
      <c r="R75" s="349"/>
      <c r="S75" s="169"/>
      <c r="T75" s="169"/>
      <c r="U75" s="169"/>
      <c r="V75" s="404"/>
      <c r="W75" s="32"/>
      <c r="X75" s="32"/>
      <c r="Y75" s="32"/>
      <c r="Z75" s="32"/>
      <c r="AA75" s="32"/>
      <c r="AB75" s="32"/>
      <c r="AC75" s="32"/>
      <c r="AD75" s="32"/>
      <c r="AE75" s="32"/>
      <c r="AF75" s="32"/>
    </row>
    <row r="76" spans="1:32" ht="31.5" x14ac:dyDescent="0.25">
      <c r="A76" s="59">
        <v>44</v>
      </c>
      <c r="B76" s="124" t="s">
        <v>276</v>
      </c>
      <c r="C76" s="291" t="s">
        <v>277</v>
      </c>
      <c r="D76" s="93"/>
      <c r="E76" s="81"/>
      <c r="F76" s="126"/>
      <c r="G76" s="143"/>
      <c r="H76" s="81"/>
      <c r="I76" s="127"/>
      <c r="J76" s="293"/>
      <c r="K76" s="222"/>
      <c r="L76" s="174"/>
      <c r="M76" s="357"/>
      <c r="N76" s="225"/>
      <c r="O76" s="225"/>
      <c r="P76" s="174"/>
      <c r="Q76" s="362"/>
      <c r="R76" s="332"/>
      <c r="S76" s="333"/>
      <c r="T76" s="333"/>
      <c r="U76" s="359"/>
      <c r="V76" s="283"/>
      <c r="W76" s="130" t="e">
        <f t="shared" ref="W76:W78" si="15">CONCATENATE(IF(AND(E76="M",H76="M"),1.9176,),IF(AND(E76="P",H76="P"),0.9588,),IF(AND(E76="D",H76="D"),0,),IF(AND(E76="M",H76="P"),1.4382,),IF(AND(E76="M",H76="D"),0.9588,),IF(AND(E76="P",H76="M"),1.4382,),IF(AND(E76="P",H76="D"),0.4794,),IF(AND(E76="D",H76="M"),0.9588,),IF(AND(E76="D",H76="P"),0.4794,))+0</f>
        <v>#VALUE!</v>
      </c>
      <c r="X76" s="32"/>
      <c r="Y76" s="32"/>
      <c r="Z76" s="32"/>
      <c r="AA76" s="32"/>
      <c r="AB76" s="32"/>
      <c r="AC76" s="32"/>
      <c r="AD76" s="32"/>
      <c r="AE76" s="32"/>
      <c r="AF76" s="32"/>
    </row>
    <row r="77" spans="1:32" ht="78" x14ac:dyDescent="0.25">
      <c r="A77" s="59">
        <v>45</v>
      </c>
      <c r="B77" s="124" t="s">
        <v>278</v>
      </c>
      <c r="C77" s="291" t="s">
        <v>279</v>
      </c>
      <c r="D77" s="93"/>
      <c r="E77" s="81"/>
      <c r="F77" s="126"/>
      <c r="G77" s="143"/>
      <c r="H77" s="81"/>
      <c r="I77" s="127"/>
      <c r="J77" s="293"/>
      <c r="K77" s="222"/>
      <c r="L77" s="174"/>
      <c r="M77" s="357"/>
      <c r="N77" s="225"/>
      <c r="O77" s="225"/>
      <c r="P77" s="174"/>
      <c r="Q77" s="362"/>
      <c r="R77" s="294"/>
      <c r="S77" s="295"/>
      <c r="T77" s="294"/>
      <c r="U77" s="359"/>
      <c r="V77" s="240"/>
      <c r="W77" s="130" t="e">
        <f t="shared" si="15"/>
        <v>#VALUE!</v>
      </c>
      <c r="X77" s="32"/>
      <c r="Y77" s="32"/>
      <c r="Z77" s="32"/>
      <c r="AA77" s="32"/>
      <c r="AB77" s="32"/>
      <c r="AC77" s="32"/>
      <c r="AD77" s="32"/>
      <c r="AE77" s="32"/>
      <c r="AF77" s="32"/>
    </row>
    <row r="78" spans="1:32" ht="45" x14ac:dyDescent="0.25">
      <c r="A78" s="59">
        <v>46</v>
      </c>
      <c r="B78" s="124" t="s">
        <v>280</v>
      </c>
      <c r="C78" s="291" t="s">
        <v>281</v>
      </c>
      <c r="D78" s="93"/>
      <c r="E78" s="81"/>
      <c r="F78" s="126"/>
      <c r="G78" s="143"/>
      <c r="H78" s="81"/>
      <c r="I78" s="127"/>
      <c r="J78" s="212"/>
      <c r="K78" s="223"/>
      <c r="L78" s="133"/>
      <c r="M78" s="357"/>
      <c r="N78" s="134"/>
      <c r="O78" s="226"/>
      <c r="P78" s="133"/>
      <c r="Q78" s="362"/>
      <c r="R78" s="295"/>
      <c r="S78" s="295"/>
      <c r="T78" s="295"/>
      <c r="U78" s="359"/>
      <c r="V78" s="240"/>
      <c r="W78" s="130" t="e">
        <f t="shared" si="15"/>
        <v>#VALUE!</v>
      </c>
      <c r="X78" s="32"/>
      <c r="Y78" s="32"/>
      <c r="Z78" s="32"/>
      <c r="AA78" s="32"/>
      <c r="AB78" s="32"/>
      <c r="AC78" s="32"/>
      <c r="AD78" s="32"/>
      <c r="AE78" s="32"/>
      <c r="AF78" s="32"/>
    </row>
    <row r="79" spans="1:32" ht="20.25" x14ac:dyDescent="0.25">
      <c r="A79" s="256" t="s">
        <v>282</v>
      </c>
      <c r="B79" s="257"/>
      <c r="C79" s="258"/>
      <c r="D79" s="383"/>
      <c r="E79" s="384"/>
      <c r="F79" s="383"/>
      <c r="G79" s="384"/>
      <c r="H79" s="384"/>
      <c r="I79" s="384"/>
      <c r="J79" s="385"/>
      <c r="K79" s="385"/>
      <c r="L79" s="385"/>
      <c r="M79" s="385"/>
      <c r="N79" s="385"/>
      <c r="O79" s="385"/>
      <c r="P79" s="385"/>
      <c r="Q79" s="385"/>
      <c r="R79" s="386"/>
      <c r="S79" s="383"/>
      <c r="T79" s="383"/>
      <c r="U79" s="383"/>
      <c r="V79" s="383"/>
      <c r="W79" s="108"/>
      <c r="X79" s="108"/>
      <c r="Y79" s="32"/>
      <c r="Z79" s="32"/>
      <c r="AA79" s="32"/>
      <c r="AB79" s="32"/>
      <c r="AC79" s="32"/>
      <c r="AD79" s="32"/>
      <c r="AE79" s="32"/>
      <c r="AF79" s="32"/>
    </row>
    <row r="80" spans="1:32" ht="20.25" x14ac:dyDescent="0.25">
      <c r="A80" s="263"/>
      <c r="B80" s="259"/>
      <c r="C80" s="264" t="s">
        <v>283</v>
      </c>
      <c r="D80" s="405"/>
      <c r="E80" s="297"/>
      <c r="F80" s="388"/>
      <c r="G80" s="393"/>
      <c r="H80" s="297"/>
      <c r="I80" s="379"/>
      <c r="J80" s="349"/>
      <c r="K80" s="349"/>
      <c r="L80" s="349"/>
      <c r="M80" s="349"/>
      <c r="N80" s="349"/>
      <c r="O80" s="349"/>
      <c r="P80" s="349"/>
      <c r="Q80" s="349"/>
      <c r="R80" s="379"/>
      <c r="S80" s="379"/>
      <c r="T80" s="379"/>
      <c r="U80" s="379"/>
      <c r="V80" s="380"/>
      <c r="W80" s="327"/>
      <c r="X80" s="327"/>
      <c r="Y80" s="32"/>
      <c r="Z80" s="32"/>
      <c r="AA80" s="32"/>
      <c r="AB80" s="32"/>
      <c r="AC80" s="32"/>
      <c r="AD80" s="32"/>
      <c r="AE80" s="32"/>
      <c r="AF80" s="32"/>
    </row>
    <row r="81" spans="1:32" ht="60" x14ac:dyDescent="0.25">
      <c r="A81" s="241">
        <v>47</v>
      </c>
      <c r="B81" s="241" t="s">
        <v>284</v>
      </c>
      <c r="C81" s="163" t="s">
        <v>285</v>
      </c>
      <c r="D81" s="93"/>
      <c r="E81" s="81"/>
      <c r="F81" s="126"/>
      <c r="G81" s="127"/>
      <c r="H81" s="81"/>
      <c r="I81" s="127"/>
      <c r="J81" s="243"/>
      <c r="K81" s="221"/>
      <c r="L81" s="82"/>
      <c r="M81" s="446"/>
      <c r="N81" s="245"/>
      <c r="O81" s="224"/>
      <c r="P81" s="82"/>
      <c r="Q81" s="494"/>
      <c r="R81" s="296"/>
      <c r="S81" s="144"/>
      <c r="T81" s="144"/>
      <c r="U81" s="452"/>
      <c r="V81" s="240"/>
      <c r="W81" s="130" t="e">
        <f t="shared" ref="W81:W83" si="16">CONCATENATE(IF(AND(E81="M",H81="M"),1.9176,),IF(AND(E81="P",H81="P"),0.9588,),IF(AND(E81="D",H81="D"),0,),IF(AND(E81="M",H81="P"),1.4382,),IF(AND(E81="M",H81="D"),0.9588,),IF(AND(E81="P",H81="M"),1.4382,),IF(AND(E81="P",H81="D"),0.4794,),IF(AND(E81="D",H81="M"),0.9588,),IF(AND(E81="D",H81="P"),0.4794,))+0</f>
        <v>#VALUE!</v>
      </c>
      <c r="X81" s="32"/>
      <c r="Y81" s="32"/>
      <c r="Z81" s="32"/>
      <c r="AA81" s="32"/>
      <c r="AB81" s="32"/>
      <c r="AC81" s="32"/>
      <c r="AD81" s="32"/>
      <c r="AE81" s="32"/>
      <c r="AF81" s="32"/>
    </row>
    <row r="82" spans="1:32" ht="30" x14ac:dyDescent="0.25">
      <c r="A82" s="59">
        <v>48</v>
      </c>
      <c r="B82" s="241" t="s">
        <v>286</v>
      </c>
      <c r="C82" s="163" t="s">
        <v>287</v>
      </c>
      <c r="D82" s="93"/>
      <c r="E82" s="81"/>
      <c r="F82" s="126"/>
      <c r="G82" s="143"/>
      <c r="H82" s="81"/>
      <c r="I82" s="127"/>
      <c r="J82" s="243"/>
      <c r="K82" s="222"/>
      <c r="L82" s="133"/>
      <c r="M82" s="447"/>
      <c r="N82" s="245"/>
      <c r="O82" s="225"/>
      <c r="P82" s="133"/>
      <c r="Q82" s="495"/>
      <c r="R82" s="296"/>
      <c r="S82" s="144"/>
      <c r="T82" s="144"/>
      <c r="U82" s="453"/>
      <c r="V82" s="240"/>
      <c r="W82" s="130" t="e">
        <f t="shared" si="16"/>
        <v>#VALUE!</v>
      </c>
      <c r="X82" s="32"/>
      <c r="Y82" s="32"/>
      <c r="Z82" s="32"/>
      <c r="AA82" s="32"/>
      <c r="AB82" s="32"/>
      <c r="AC82" s="32"/>
      <c r="AD82" s="32"/>
      <c r="AE82" s="32"/>
      <c r="AF82" s="32"/>
    </row>
    <row r="83" spans="1:32" ht="45.75" x14ac:dyDescent="0.25">
      <c r="A83" s="59">
        <v>49</v>
      </c>
      <c r="B83" s="241" t="s">
        <v>288</v>
      </c>
      <c r="C83" s="125" t="s">
        <v>289</v>
      </c>
      <c r="D83" s="93"/>
      <c r="E83" s="81"/>
      <c r="F83" s="126"/>
      <c r="G83" s="143"/>
      <c r="H83" s="81"/>
      <c r="I83" s="127"/>
      <c r="J83" s="212"/>
      <c r="K83" s="222"/>
      <c r="L83" s="133"/>
      <c r="M83" s="447"/>
      <c r="N83" s="134"/>
      <c r="O83" s="225"/>
      <c r="P83" s="133"/>
      <c r="Q83" s="495"/>
      <c r="R83" s="334"/>
      <c r="S83" s="290"/>
      <c r="T83" s="144"/>
      <c r="U83" s="454"/>
      <c r="V83" s="240"/>
      <c r="W83" s="130" t="e">
        <f t="shared" si="16"/>
        <v>#VALUE!</v>
      </c>
      <c r="X83" s="32"/>
      <c r="Y83" s="32"/>
      <c r="Z83" s="32"/>
      <c r="AA83" s="32"/>
      <c r="AB83" s="32"/>
      <c r="AC83" s="32"/>
      <c r="AD83" s="32"/>
      <c r="AE83" s="32"/>
      <c r="AF83" s="32"/>
    </row>
    <row r="84" spans="1:32" ht="20.25" x14ac:dyDescent="0.25">
      <c r="A84" s="140"/>
      <c r="B84" s="251"/>
      <c r="C84" s="142" t="s">
        <v>290</v>
      </c>
      <c r="D84" s="375"/>
      <c r="E84" s="300"/>
      <c r="F84" s="376"/>
      <c r="G84" s="376"/>
      <c r="H84" s="300"/>
      <c r="I84" s="376"/>
      <c r="J84" s="389"/>
      <c r="K84" s="168"/>
      <c r="L84" s="168"/>
      <c r="M84" s="168"/>
      <c r="N84" s="168"/>
      <c r="O84" s="168"/>
      <c r="P84" s="168"/>
      <c r="Q84" s="168"/>
      <c r="R84" s="377"/>
      <c r="S84" s="376"/>
      <c r="T84" s="381"/>
      <c r="U84" s="381"/>
      <c r="V84" s="395"/>
      <c r="W84" s="32"/>
      <c r="X84" s="32"/>
      <c r="Y84" s="32"/>
      <c r="Z84" s="32"/>
      <c r="AA84" s="32"/>
      <c r="AB84" s="32"/>
      <c r="AC84" s="32"/>
      <c r="AD84" s="32"/>
      <c r="AE84" s="32"/>
      <c r="AF84" s="32"/>
    </row>
    <row r="85" spans="1:32" ht="77.25" x14ac:dyDescent="0.25">
      <c r="A85" s="59">
        <v>50</v>
      </c>
      <c r="B85" s="241" t="s">
        <v>291</v>
      </c>
      <c r="C85" s="163" t="s">
        <v>292</v>
      </c>
      <c r="D85" s="93"/>
      <c r="E85" s="81"/>
      <c r="F85" s="61"/>
      <c r="G85" s="143"/>
      <c r="H85" s="81"/>
      <c r="I85" s="143"/>
      <c r="J85" s="270"/>
      <c r="K85" s="221"/>
      <c r="L85" s="82"/>
      <c r="M85" s="446"/>
      <c r="N85" s="271"/>
      <c r="O85" s="224"/>
      <c r="P85" s="82"/>
      <c r="Q85" s="455"/>
      <c r="R85" s="267"/>
      <c r="S85" s="144"/>
      <c r="T85" s="144"/>
      <c r="U85" s="452"/>
      <c r="V85" s="364"/>
      <c r="W85" s="130" t="e">
        <f t="shared" ref="W85:W87" si="17">CONCATENATE(IF(AND(E85="M",H85="M"),1.9176,),IF(AND(E85="P",H85="P"),0.9588,),IF(AND(E85="D",H85="D"),0,),IF(AND(E85="M",H85="P"),1.4382,),IF(AND(E85="M",H85="D"),0.9588,),IF(AND(E85="P",H85="M"),1.4382,),IF(AND(E85="P",H85="D"),0.4794,),IF(AND(E85="D",H85="M"),0.9588,),IF(AND(E85="D",H85="P"),0.4794,))+0</f>
        <v>#VALUE!</v>
      </c>
      <c r="X85" s="32"/>
      <c r="Y85" s="32"/>
      <c r="Z85" s="32"/>
      <c r="AA85" s="32"/>
      <c r="AB85" s="32"/>
      <c r="AC85" s="32"/>
      <c r="AD85" s="32"/>
      <c r="AE85" s="32"/>
      <c r="AF85" s="32"/>
    </row>
    <row r="86" spans="1:32" ht="62.25" x14ac:dyDescent="0.25">
      <c r="A86" s="59">
        <v>51</v>
      </c>
      <c r="B86" s="241" t="s">
        <v>293</v>
      </c>
      <c r="C86" s="163" t="s">
        <v>294</v>
      </c>
      <c r="D86" s="93"/>
      <c r="E86" s="81"/>
      <c r="F86" s="61"/>
      <c r="G86" s="143"/>
      <c r="H86" s="81"/>
      <c r="I86" s="143"/>
      <c r="J86" s="272"/>
      <c r="K86" s="222"/>
      <c r="L86" s="133"/>
      <c r="M86" s="447"/>
      <c r="N86" s="273"/>
      <c r="O86" s="225"/>
      <c r="P86" s="133"/>
      <c r="Q86" s="456"/>
      <c r="R86" s="267"/>
      <c r="S86" s="144"/>
      <c r="T86" s="144"/>
      <c r="U86" s="453"/>
      <c r="V86" s="364"/>
      <c r="W86" s="130" t="e">
        <f t="shared" si="17"/>
        <v>#VALUE!</v>
      </c>
      <c r="X86" s="32"/>
      <c r="Y86" s="32"/>
      <c r="Z86" s="32"/>
      <c r="AA86" s="32"/>
      <c r="AB86" s="32"/>
      <c r="AC86" s="32"/>
      <c r="AD86" s="32"/>
      <c r="AE86" s="32"/>
      <c r="AF86" s="32"/>
    </row>
    <row r="87" spans="1:32" ht="33" x14ac:dyDescent="0.25">
      <c r="A87" s="59">
        <v>52</v>
      </c>
      <c r="B87" s="241" t="s">
        <v>295</v>
      </c>
      <c r="C87" s="163" t="s">
        <v>296</v>
      </c>
      <c r="D87" s="93"/>
      <c r="E87" s="81"/>
      <c r="F87" s="61"/>
      <c r="G87" s="143"/>
      <c r="H87" s="81"/>
      <c r="I87" s="143"/>
      <c r="J87" s="212"/>
      <c r="K87" s="222"/>
      <c r="L87" s="133"/>
      <c r="M87" s="447"/>
      <c r="N87" s="134"/>
      <c r="O87" s="225"/>
      <c r="P87" s="133"/>
      <c r="Q87" s="456"/>
      <c r="R87" s="335"/>
      <c r="S87" s="290"/>
      <c r="T87" s="290"/>
      <c r="U87" s="453"/>
      <c r="V87" s="65"/>
      <c r="W87" s="130" t="e">
        <f t="shared" si="17"/>
        <v>#VALUE!</v>
      </c>
      <c r="X87" s="32"/>
      <c r="Y87" s="32"/>
      <c r="Z87" s="32"/>
      <c r="AA87" s="32"/>
      <c r="AB87" s="32"/>
      <c r="AC87" s="32"/>
      <c r="AD87" s="32"/>
      <c r="AE87" s="32"/>
      <c r="AF87" s="32"/>
    </row>
    <row r="88" spans="1:32" ht="20.25" x14ac:dyDescent="0.25">
      <c r="A88" s="140"/>
      <c r="B88" s="251"/>
      <c r="C88" s="142" t="s">
        <v>297</v>
      </c>
      <c r="D88" s="375"/>
      <c r="E88" s="300"/>
      <c r="F88" s="376"/>
      <c r="G88" s="376"/>
      <c r="H88" s="300"/>
      <c r="I88" s="376"/>
      <c r="J88" s="389"/>
      <c r="K88" s="168"/>
      <c r="L88" s="168"/>
      <c r="M88" s="168"/>
      <c r="N88" s="168"/>
      <c r="O88" s="168"/>
      <c r="P88" s="168"/>
      <c r="Q88" s="168"/>
      <c r="R88" s="377"/>
      <c r="S88" s="376"/>
      <c r="T88" s="376"/>
      <c r="U88" s="376"/>
      <c r="V88" s="395"/>
      <c r="W88" s="32"/>
      <c r="X88" s="32"/>
      <c r="Y88" s="32"/>
      <c r="Z88" s="32"/>
      <c r="AA88" s="32"/>
      <c r="AB88" s="32"/>
      <c r="AC88" s="32"/>
      <c r="AD88" s="32"/>
      <c r="AE88" s="32"/>
      <c r="AF88" s="32"/>
    </row>
    <row r="89" spans="1:32" ht="33" x14ac:dyDescent="0.25">
      <c r="A89" s="59">
        <v>53</v>
      </c>
      <c r="B89" s="241" t="s">
        <v>298</v>
      </c>
      <c r="C89" s="229" t="s">
        <v>299</v>
      </c>
      <c r="D89" s="93"/>
      <c r="E89" s="81"/>
      <c r="F89" s="61"/>
      <c r="G89" s="143"/>
      <c r="H89" s="81"/>
      <c r="I89" s="143"/>
      <c r="J89" s="270"/>
      <c r="K89" s="222"/>
      <c r="L89" s="133"/>
      <c r="M89" s="357"/>
      <c r="N89" s="273"/>
      <c r="O89" s="225"/>
      <c r="P89" s="133"/>
      <c r="Q89" s="362"/>
      <c r="R89" s="282"/>
      <c r="S89" s="129"/>
      <c r="T89" s="360"/>
      <c r="U89" s="359"/>
      <c r="V89" s="57"/>
      <c r="W89" s="130" t="e">
        <f t="shared" ref="W89:W96" si="18">CONCATENATE(IF(AND(E89="M",H89="M"),1.9176,),IF(AND(E89="P",H89="P"),0.9588,),IF(AND(E89="D",H89="D"),0,),IF(AND(E89="M",H89="P"),1.4382,),IF(AND(E89="M",H89="D"),0.9588,),IF(AND(E89="P",H89="M"),1.4382,),IF(AND(E89="P",H89="D"),0.4794,),IF(AND(E89="D",H89="M"),0.9588,),IF(AND(E89="D",H89="P"),0.4794,))+0</f>
        <v>#VALUE!</v>
      </c>
      <c r="X89" s="32"/>
      <c r="Y89" s="32"/>
      <c r="Z89" s="32"/>
      <c r="AA89" s="32"/>
      <c r="AB89" s="32"/>
      <c r="AC89" s="32"/>
      <c r="AD89" s="32"/>
      <c r="AE89" s="32"/>
      <c r="AF89" s="32"/>
    </row>
    <row r="90" spans="1:32" ht="31.5" x14ac:dyDescent="0.25">
      <c r="A90" s="59">
        <v>54</v>
      </c>
      <c r="B90" s="241" t="s">
        <v>300</v>
      </c>
      <c r="C90" s="229" t="s">
        <v>301</v>
      </c>
      <c r="D90" s="93"/>
      <c r="E90" s="81"/>
      <c r="F90" s="61"/>
      <c r="G90" s="143"/>
      <c r="H90" s="81"/>
      <c r="I90" s="143"/>
      <c r="J90" s="272"/>
      <c r="K90" s="222"/>
      <c r="L90" s="133"/>
      <c r="M90" s="357"/>
      <c r="N90" s="273"/>
      <c r="O90" s="225"/>
      <c r="P90" s="133"/>
      <c r="Q90" s="362"/>
      <c r="R90" s="267"/>
      <c r="S90" s="144"/>
      <c r="T90" s="150"/>
      <c r="U90" s="359"/>
      <c r="V90" s="364"/>
      <c r="W90" s="130" t="e">
        <f t="shared" si="18"/>
        <v>#VALUE!</v>
      </c>
      <c r="X90" s="32"/>
      <c r="Y90" s="32"/>
      <c r="Z90" s="32"/>
      <c r="AA90" s="32"/>
      <c r="AB90" s="32"/>
      <c r="AC90" s="32"/>
      <c r="AD90" s="32"/>
      <c r="AE90" s="32"/>
      <c r="AF90" s="32"/>
    </row>
    <row r="91" spans="1:32" ht="31.5" x14ac:dyDescent="0.25">
      <c r="A91" s="59">
        <v>55</v>
      </c>
      <c r="B91" s="241" t="s">
        <v>302</v>
      </c>
      <c r="C91" s="163" t="s">
        <v>303</v>
      </c>
      <c r="D91" s="93"/>
      <c r="E91" s="81"/>
      <c r="F91" s="61"/>
      <c r="G91" s="143"/>
      <c r="H91" s="81"/>
      <c r="I91" s="143"/>
      <c r="J91" s="272"/>
      <c r="K91" s="222"/>
      <c r="L91" s="133"/>
      <c r="M91" s="357"/>
      <c r="N91" s="273"/>
      <c r="O91" s="225"/>
      <c r="P91" s="133"/>
      <c r="Q91" s="362"/>
      <c r="R91" s="267"/>
      <c r="S91" s="144"/>
      <c r="T91" s="150"/>
      <c r="U91" s="359"/>
      <c r="V91" s="364"/>
      <c r="W91" s="130" t="e">
        <f t="shared" si="18"/>
        <v>#VALUE!</v>
      </c>
      <c r="X91" s="32"/>
      <c r="Y91" s="32"/>
      <c r="Z91" s="32"/>
      <c r="AA91" s="32"/>
      <c r="AB91" s="32"/>
      <c r="AC91" s="32"/>
      <c r="AD91" s="32"/>
      <c r="AE91" s="32"/>
      <c r="AF91" s="32"/>
    </row>
    <row r="92" spans="1:32" ht="31.5" x14ac:dyDescent="0.25">
      <c r="A92" s="59">
        <v>56</v>
      </c>
      <c r="B92" s="241" t="s">
        <v>304</v>
      </c>
      <c r="C92" s="163" t="s">
        <v>305</v>
      </c>
      <c r="D92" s="93"/>
      <c r="E92" s="81"/>
      <c r="F92" s="61"/>
      <c r="G92" s="143"/>
      <c r="H92" s="81"/>
      <c r="I92" s="143"/>
      <c r="J92" s="272"/>
      <c r="K92" s="222"/>
      <c r="L92" s="133"/>
      <c r="M92" s="357"/>
      <c r="N92" s="273"/>
      <c r="O92" s="225"/>
      <c r="P92" s="133"/>
      <c r="Q92" s="362"/>
      <c r="R92" s="267"/>
      <c r="S92" s="144"/>
      <c r="T92" s="150"/>
      <c r="U92" s="359"/>
      <c r="V92" s="364"/>
      <c r="W92" s="130" t="e">
        <f t="shared" si="18"/>
        <v>#VALUE!</v>
      </c>
      <c r="X92" s="32"/>
      <c r="Y92" s="32"/>
      <c r="Z92" s="32"/>
      <c r="AA92" s="32"/>
      <c r="AB92" s="32"/>
      <c r="AC92" s="32"/>
      <c r="AD92" s="32"/>
      <c r="AE92" s="32"/>
      <c r="AF92" s="32"/>
    </row>
    <row r="93" spans="1:32" ht="30" x14ac:dyDescent="0.25">
      <c r="A93" s="59">
        <v>57</v>
      </c>
      <c r="B93" s="241" t="s">
        <v>306</v>
      </c>
      <c r="C93" s="229" t="s">
        <v>307</v>
      </c>
      <c r="D93" s="93"/>
      <c r="E93" s="81"/>
      <c r="F93" s="126"/>
      <c r="G93" s="143"/>
      <c r="H93" s="81"/>
      <c r="I93" s="127"/>
      <c r="J93" s="272"/>
      <c r="K93" s="222"/>
      <c r="L93" s="133"/>
      <c r="M93" s="357"/>
      <c r="N93" s="273"/>
      <c r="O93" s="225"/>
      <c r="P93" s="133"/>
      <c r="Q93" s="362"/>
      <c r="R93" s="267"/>
      <c r="S93" s="144"/>
      <c r="T93" s="144"/>
      <c r="U93" s="359"/>
      <c r="V93" s="240"/>
      <c r="W93" s="130" t="e">
        <f t="shared" si="18"/>
        <v>#VALUE!</v>
      </c>
      <c r="X93" s="32"/>
      <c r="Y93" s="32"/>
      <c r="Z93" s="32"/>
      <c r="AA93" s="32"/>
      <c r="AB93" s="32"/>
      <c r="AC93" s="32"/>
      <c r="AD93" s="32"/>
      <c r="AE93" s="32"/>
      <c r="AF93" s="32"/>
    </row>
    <row r="94" spans="1:32" ht="45" x14ac:dyDescent="0.25">
      <c r="A94" s="59">
        <v>58</v>
      </c>
      <c r="B94" s="241" t="s">
        <v>308</v>
      </c>
      <c r="C94" s="229" t="s">
        <v>309</v>
      </c>
      <c r="D94" s="93"/>
      <c r="E94" s="81"/>
      <c r="F94" s="126"/>
      <c r="G94" s="143"/>
      <c r="H94" s="81"/>
      <c r="I94" s="127"/>
      <c r="J94" s="272"/>
      <c r="K94" s="222"/>
      <c r="L94" s="133"/>
      <c r="M94" s="357"/>
      <c r="N94" s="273"/>
      <c r="O94" s="225"/>
      <c r="P94" s="133"/>
      <c r="Q94" s="362"/>
      <c r="R94" s="267"/>
      <c r="S94" s="144"/>
      <c r="T94" s="144"/>
      <c r="U94" s="359"/>
      <c r="V94" s="240"/>
      <c r="W94" s="130" t="e">
        <f t="shared" si="18"/>
        <v>#VALUE!</v>
      </c>
      <c r="X94" s="32"/>
      <c r="Y94" s="32"/>
      <c r="Z94" s="32"/>
      <c r="AA94" s="32"/>
      <c r="AB94" s="32"/>
      <c r="AC94" s="32"/>
      <c r="AD94" s="32"/>
      <c r="AE94" s="32"/>
      <c r="AF94" s="32"/>
    </row>
    <row r="95" spans="1:32" ht="64.5" x14ac:dyDescent="0.25">
      <c r="A95" s="59">
        <v>59</v>
      </c>
      <c r="B95" s="241" t="s">
        <v>310</v>
      </c>
      <c r="C95" s="274" t="s">
        <v>311</v>
      </c>
      <c r="D95" s="93"/>
      <c r="E95" s="81"/>
      <c r="F95" s="126"/>
      <c r="G95" s="143"/>
      <c r="H95" s="81"/>
      <c r="I95" s="127"/>
      <c r="J95" s="272"/>
      <c r="K95" s="222"/>
      <c r="L95" s="133"/>
      <c r="M95" s="357"/>
      <c r="N95" s="273"/>
      <c r="O95" s="225"/>
      <c r="P95" s="133"/>
      <c r="Q95" s="362"/>
      <c r="R95" s="267"/>
      <c r="S95" s="144"/>
      <c r="T95" s="144"/>
      <c r="U95" s="359"/>
      <c r="V95" s="240"/>
      <c r="W95" s="130" t="e">
        <f t="shared" si="18"/>
        <v>#VALUE!</v>
      </c>
      <c r="X95" s="32"/>
      <c r="Y95" s="32"/>
      <c r="Z95" s="32"/>
      <c r="AA95" s="32"/>
      <c r="AB95" s="32"/>
      <c r="AC95" s="32"/>
      <c r="AD95" s="32"/>
      <c r="AE95" s="32"/>
      <c r="AF95" s="32"/>
    </row>
    <row r="96" spans="1:32" ht="60" x14ac:dyDescent="0.25">
      <c r="A96" s="59">
        <v>60</v>
      </c>
      <c r="B96" s="241" t="s">
        <v>312</v>
      </c>
      <c r="C96" s="229" t="s">
        <v>313</v>
      </c>
      <c r="D96" s="93"/>
      <c r="E96" s="81"/>
      <c r="F96" s="126"/>
      <c r="G96" s="143"/>
      <c r="H96" s="81"/>
      <c r="I96" s="127"/>
      <c r="J96" s="212"/>
      <c r="K96" s="222"/>
      <c r="L96" s="133"/>
      <c r="M96" s="357"/>
      <c r="N96" s="134"/>
      <c r="O96" s="225"/>
      <c r="P96" s="133"/>
      <c r="Q96" s="362"/>
      <c r="R96" s="267"/>
      <c r="S96" s="144"/>
      <c r="T96" s="144"/>
      <c r="U96" s="359"/>
      <c r="V96" s="240"/>
      <c r="W96" s="130" t="e">
        <f t="shared" si="18"/>
        <v>#VALUE!</v>
      </c>
      <c r="X96" s="32"/>
      <c r="Y96" s="32"/>
      <c r="Z96" s="32"/>
      <c r="AA96" s="32"/>
      <c r="AB96" s="32"/>
      <c r="AC96" s="32"/>
      <c r="AD96" s="32"/>
      <c r="AE96" s="32"/>
      <c r="AF96" s="32"/>
    </row>
    <row r="97" spans="1:32" ht="20.25" x14ac:dyDescent="0.25">
      <c r="A97" s="256" t="s">
        <v>314</v>
      </c>
      <c r="B97" s="257"/>
      <c r="C97" s="258"/>
      <c r="D97" s="383"/>
      <c r="E97" s="384"/>
      <c r="F97" s="383"/>
      <c r="G97" s="384"/>
      <c r="H97" s="384"/>
      <c r="I97" s="384"/>
      <c r="J97" s="385"/>
      <c r="K97" s="385"/>
      <c r="L97" s="385"/>
      <c r="M97" s="385"/>
      <c r="N97" s="385"/>
      <c r="O97" s="385"/>
      <c r="P97" s="385"/>
      <c r="Q97" s="385"/>
      <c r="R97" s="386"/>
      <c r="S97" s="383"/>
      <c r="T97" s="383"/>
      <c r="U97" s="383"/>
      <c r="V97" s="383"/>
      <c r="W97" s="32"/>
      <c r="X97" s="32"/>
      <c r="Y97" s="32"/>
      <c r="Z97" s="32"/>
      <c r="AA97" s="32"/>
      <c r="AB97" s="32"/>
      <c r="AC97" s="32"/>
      <c r="AD97" s="32"/>
      <c r="AE97" s="32"/>
      <c r="AF97" s="32"/>
    </row>
    <row r="98" spans="1:32" s="3" customFormat="1" ht="20.25" x14ac:dyDescent="0.25">
      <c r="A98" s="242"/>
      <c r="B98" s="259"/>
      <c r="C98" s="263" t="s">
        <v>315</v>
      </c>
      <c r="D98" s="406"/>
      <c r="E98" s="297"/>
      <c r="F98" s="388"/>
      <c r="G98" s="298"/>
      <c r="H98" s="297"/>
      <c r="I98" s="298"/>
      <c r="J98" s="389"/>
      <c r="K98" s="168"/>
      <c r="L98" s="168"/>
      <c r="M98" s="168"/>
      <c r="N98" s="168"/>
      <c r="O98" s="168"/>
      <c r="P98" s="168"/>
      <c r="Q98" s="168"/>
      <c r="R98" s="377"/>
      <c r="S98" s="376"/>
      <c r="T98" s="376"/>
      <c r="U98" s="376"/>
      <c r="V98" s="382"/>
      <c r="W98" s="85"/>
      <c r="X98" s="85"/>
      <c r="Y98" s="85"/>
      <c r="Z98" s="85"/>
      <c r="AA98" s="85"/>
      <c r="AB98" s="85"/>
      <c r="AC98" s="85"/>
      <c r="AD98" s="85"/>
      <c r="AE98" s="85"/>
      <c r="AF98" s="85"/>
    </row>
    <row r="99" spans="1:32" ht="31.5" x14ac:dyDescent="0.25">
      <c r="A99" s="59">
        <v>61</v>
      </c>
      <c r="B99" s="241" t="s">
        <v>316</v>
      </c>
      <c r="C99" s="229" t="s">
        <v>317</v>
      </c>
      <c r="D99" s="93"/>
      <c r="E99" s="81"/>
      <c r="F99" s="61"/>
      <c r="G99" s="143"/>
      <c r="H99" s="81"/>
      <c r="I99" s="143"/>
      <c r="J99" s="270"/>
      <c r="K99" s="222"/>
      <c r="L99" s="133"/>
      <c r="M99" s="357"/>
      <c r="N99" s="273"/>
      <c r="O99" s="225"/>
      <c r="P99" s="133"/>
      <c r="Q99" s="362"/>
      <c r="R99" s="282"/>
      <c r="S99" s="129"/>
      <c r="T99" s="360"/>
      <c r="U99" s="359"/>
      <c r="V99" s="57"/>
      <c r="W99" s="130" t="e">
        <f t="shared" ref="W99:W102" si="19">CONCATENATE(IF(AND(E99="M",H99="M"),1.9176,),IF(AND(E99="P",H99="P"),0.9588,),IF(AND(E99="D",H99="D"),0,),IF(AND(E99="M",H99="P"),1.4382,),IF(AND(E99="M",H99="D"),0.9588,),IF(AND(E99="P",H99="M"),1.4382,),IF(AND(E99="P",H99="D"),0.4794,),IF(AND(E99="D",H99="M"),0.9588,),IF(AND(E99="D",H99="P"),0.4794,))+0</f>
        <v>#VALUE!</v>
      </c>
      <c r="X99" s="32"/>
      <c r="Y99" s="32"/>
      <c r="Z99" s="32"/>
      <c r="AA99" s="32"/>
      <c r="AB99" s="32"/>
      <c r="AC99" s="32"/>
      <c r="AD99" s="32"/>
      <c r="AE99" s="32"/>
      <c r="AF99" s="32"/>
    </row>
    <row r="100" spans="1:32" ht="31.5" x14ac:dyDescent="0.25">
      <c r="A100" s="59">
        <v>62</v>
      </c>
      <c r="B100" s="241" t="s">
        <v>318</v>
      </c>
      <c r="C100" s="229" t="s">
        <v>319</v>
      </c>
      <c r="D100" s="93"/>
      <c r="E100" s="81"/>
      <c r="F100" s="61"/>
      <c r="G100" s="143"/>
      <c r="H100" s="81"/>
      <c r="I100" s="143"/>
      <c r="J100" s="272"/>
      <c r="K100" s="222"/>
      <c r="L100" s="133"/>
      <c r="M100" s="357"/>
      <c r="N100" s="273"/>
      <c r="O100" s="225"/>
      <c r="P100" s="133"/>
      <c r="Q100" s="362"/>
      <c r="R100" s="267"/>
      <c r="S100" s="144"/>
      <c r="T100" s="150"/>
      <c r="U100" s="359"/>
      <c r="V100" s="364"/>
      <c r="W100" s="130" t="e">
        <f t="shared" si="19"/>
        <v>#VALUE!</v>
      </c>
      <c r="X100" s="32"/>
      <c r="Y100" s="32"/>
      <c r="Z100" s="32"/>
      <c r="AA100" s="32"/>
      <c r="AB100" s="32"/>
      <c r="AC100" s="32"/>
      <c r="AD100" s="32"/>
      <c r="AE100" s="32"/>
      <c r="AF100" s="32"/>
    </row>
    <row r="101" spans="1:32" ht="45" x14ac:dyDescent="0.25">
      <c r="A101" s="59">
        <v>63</v>
      </c>
      <c r="B101" s="241" t="s">
        <v>320</v>
      </c>
      <c r="C101" s="229" t="s">
        <v>321</v>
      </c>
      <c r="D101" s="93"/>
      <c r="E101" s="81"/>
      <c r="F101" s="61"/>
      <c r="G101" s="143"/>
      <c r="H101" s="81"/>
      <c r="I101" s="143"/>
      <c r="J101" s="272"/>
      <c r="K101" s="222"/>
      <c r="L101" s="133"/>
      <c r="M101" s="357"/>
      <c r="N101" s="273"/>
      <c r="O101" s="225"/>
      <c r="P101" s="133"/>
      <c r="Q101" s="362"/>
      <c r="R101" s="267"/>
      <c r="S101" s="144"/>
      <c r="T101" s="150"/>
      <c r="U101" s="359"/>
      <c r="V101" s="364"/>
      <c r="W101" s="130" t="e">
        <f t="shared" si="19"/>
        <v>#VALUE!</v>
      </c>
      <c r="X101" s="32"/>
      <c r="Y101" s="32"/>
      <c r="Z101" s="32"/>
      <c r="AA101" s="32"/>
      <c r="AB101" s="32"/>
      <c r="AC101" s="32"/>
      <c r="AD101" s="32"/>
      <c r="AE101" s="32"/>
      <c r="AF101" s="32"/>
    </row>
    <row r="102" spans="1:32" ht="33" x14ac:dyDescent="0.25">
      <c r="A102" s="59">
        <v>64</v>
      </c>
      <c r="B102" s="241" t="s">
        <v>322</v>
      </c>
      <c r="C102" s="229" t="s">
        <v>323</v>
      </c>
      <c r="D102" s="93"/>
      <c r="E102" s="81"/>
      <c r="F102" s="61"/>
      <c r="G102" s="143"/>
      <c r="H102" s="81"/>
      <c r="I102" s="143"/>
      <c r="J102" s="212"/>
      <c r="K102" s="222"/>
      <c r="L102" s="133"/>
      <c r="M102" s="357"/>
      <c r="N102" s="134"/>
      <c r="O102" s="225"/>
      <c r="P102" s="133"/>
      <c r="Q102" s="362"/>
      <c r="R102" s="335"/>
      <c r="S102" s="290"/>
      <c r="T102" s="290"/>
      <c r="U102" s="359"/>
      <c r="V102" s="65"/>
      <c r="W102" s="130" t="e">
        <f t="shared" si="19"/>
        <v>#VALUE!</v>
      </c>
      <c r="X102" s="32"/>
      <c r="Y102" s="32"/>
      <c r="Z102" s="32"/>
      <c r="AA102" s="32"/>
      <c r="AB102" s="32"/>
      <c r="AC102" s="32"/>
      <c r="AD102" s="32"/>
      <c r="AE102" s="32"/>
      <c r="AF102" s="32"/>
    </row>
    <row r="103" spans="1:32" ht="20.25" x14ac:dyDescent="0.25">
      <c r="A103" s="299" t="s">
        <v>241</v>
      </c>
      <c r="B103" s="251"/>
      <c r="C103" s="252" t="s">
        <v>324</v>
      </c>
      <c r="D103" s="376"/>
      <c r="E103" s="300"/>
      <c r="F103" s="376"/>
      <c r="G103" s="301"/>
      <c r="H103" s="300"/>
      <c r="I103" s="301"/>
      <c r="J103" s="168"/>
      <c r="K103" s="168"/>
      <c r="L103" s="168"/>
      <c r="M103" s="168"/>
      <c r="N103" s="168"/>
      <c r="O103" s="168"/>
      <c r="P103" s="168"/>
      <c r="Q103" s="168"/>
      <c r="R103" s="377"/>
      <c r="S103" s="376"/>
      <c r="T103" s="376"/>
      <c r="U103" s="376"/>
      <c r="V103" s="382"/>
      <c r="W103" s="32"/>
      <c r="X103" s="32"/>
      <c r="Y103" s="32"/>
      <c r="Z103" s="32"/>
      <c r="AA103" s="32"/>
      <c r="AB103" s="32"/>
      <c r="AC103" s="32"/>
      <c r="AD103" s="32"/>
      <c r="AE103" s="32"/>
      <c r="AF103" s="32"/>
    </row>
    <row r="104" spans="1:32" ht="75" x14ac:dyDescent="0.25">
      <c r="A104" s="59">
        <v>65</v>
      </c>
      <c r="B104" s="241" t="s">
        <v>325</v>
      </c>
      <c r="C104" s="274" t="s">
        <v>326</v>
      </c>
      <c r="D104" s="93"/>
      <c r="E104" s="81"/>
      <c r="F104" s="61"/>
      <c r="G104" s="143"/>
      <c r="H104" s="81"/>
      <c r="I104" s="127"/>
      <c r="J104" s="303"/>
      <c r="K104" s="222"/>
      <c r="L104" s="133"/>
      <c r="M104" s="357"/>
      <c r="N104" s="134"/>
      <c r="O104" s="225"/>
      <c r="P104" s="133"/>
      <c r="Q104" s="362"/>
      <c r="R104" s="129"/>
      <c r="S104" s="360"/>
      <c r="T104" s="129"/>
      <c r="U104" s="359"/>
      <c r="V104" s="283"/>
      <c r="W104" s="130" t="e">
        <f t="shared" ref="W104:W106" si="20">CONCATENATE(IF(AND(E104="M",H104="M"),1.9176,),IF(AND(E104="P",H104="P"),0.9588,),IF(AND(E104="D",H104="D"),0,),IF(AND(E104="M",H104="P"),1.4382,),IF(AND(E104="M",H104="D"),0.9588,),IF(AND(E104="P",H104="M"),1.4382,),IF(AND(E104="P",H104="D"),0.4794,),IF(AND(E104="D",H104="M"),0.9588,),IF(AND(E104="D",H104="P"),0.4794,))+0</f>
        <v>#VALUE!</v>
      </c>
      <c r="X104" s="32"/>
      <c r="Y104" s="32"/>
      <c r="Z104" s="32"/>
      <c r="AA104" s="32"/>
      <c r="AB104" s="32"/>
      <c r="AC104" s="32"/>
      <c r="AD104" s="32"/>
      <c r="AE104" s="32"/>
      <c r="AF104" s="32"/>
    </row>
    <row r="105" spans="1:32" ht="31.5" x14ac:dyDescent="0.25">
      <c r="A105" s="59">
        <v>66</v>
      </c>
      <c r="B105" s="241" t="s">
        <v>327</v>
      </c>
      <c r="C105" s="229" t="s">
        <v>328</v>
      </c>
      <c r="D105" s="93"/>
      <c r="E105" s="81"/>
      <c r="F105" s="61"/>
      <c r="G105" s="143"/>
      <c r="H105" s="81"/>
      <c r="I105" s="127"/>
      <c r="J105" s="303"/>
      <c r="K105" s="222"/>
      <c r="L105" s="133"/>
      <c r="M105" s="357"/>
      <c r="N105" s="134"/>
      <c r="O105" s="225"/>
      <c r="P105" s="133"/>
      <c r="Q105" s="362"/>
      <c r="R105" s="144"/>
      <c r="S105" s="144"/>
      <c r="T105" s="144"/>
      <c r="U105" s="359"/>
      <c r="V105" s="240"/>
      <c r="W105" s="130" t="e">
        <f t="shared" si="20"/>
        <v>#VALUE!</v>
      </c>
      <c r="X105" s="32"/>
      <c r="Y105" s="32"/>
      <c r="Z105" s="32"/>
      <c r="AA105" s="32"/>
      <c r="AB105" s="32"/>
      <c r="AC105" s="32"/>
      <c r="AD105" s="32"/>
      <c r="AE105" s="32"/>
      <c r="AF105" s="32"/>
    </row>
    <row r="106" spans="1:32" ht="33" x14ac:dyDescent="0.25">
      <c r="A106" s="59">
        <v>67</v>
      </c>
      <c r="B106" s="241" t="s">
        <v>329</v>
      </c>
      <c r="C106" s="274" t="s">
        <v>330</v>
      </c>
      <c r="D106" s="93"/>
      <c r="E106" s="81"/>
      <c r="F106" s="61"/>
      <c r="G106" s="143"/>
      <c r="H106" s="81"/>
      <c r="I106" s="127"/>
      <c r="J106" s="212"/>
      <c r="K106" s="222"/>
      <c r="L106" s="133"/>
      <c r="M106" s="357"/>
      <c r="N106" s="134"/>
      <c r="O106" s="225"/>
      <c r="P106" s="133"/>
      <c r="Q106" s="362"/>
      <c r="R106" s="144"/>
      <c r="S106" s="144"/>
      <c r="T106" s="144"/>
      <c r="U106" s="359"/>
      <c r="V106" s="240"/>
      <c r="W106" s="130" t="e">
        <f t="shared" si="20"/>
        <v>#VALUE!</v>
      </c>
      <c r="X106" s="32"/>
      <c r="Y106" s="32"/>
      <c r="Z106" s="32"/>
      <c r="AA106" s="32"/>
      <c r="AB106" s="32"/>
      <c r="AC106" s="32"/>
      <c r="AD106" s="32"/>
      <c r="AE106" s="32"/>
      <c r="AF106" s="32"/>
    </row>
    <row r="107" spans="1:32" ht="20.25" x14ac:dyDescent="0.25">
      <c r="A107" s="275" t="s">
        <v>331</v>
      </c>
      <c r="B107" s="117"/>
      <c r="C107" s="41"/>
      <c r="D107" s="396"/>
      <c r="E107" s="304"/>
      <c r="F107" s="396"/>
      <c r="G107" s="305"/>
      <c r="H107" s="304"/>
      <c r="I107" s="305"/>
      <c r="J107" s="407"/>
      <c r="K107" s="407"/>
      <c r="L107" s="407"/>
      <c r="M107" s="407"/>
      <c r="N107" s="407"/>
      <c r="O107" s="407"/>
      <c r="P107" s="407"/>
      <c r="Q107" s="407"/>
      <c r="R107" s="407"/>
      <c r="S107" s="396"/>
      <c r="T107" s="396"/>
      <c r="U107" s="396"/>
      <c r="V107" s="408"/>
      <c r="W107" s="32"/>
      <c r="X107" s="32"/>
      <c r="Y107" s="32"/>
      <c r="Z107" s="32"/>
      <c r="AA107" s="32"/>
      <c r="AB107" s="32"/>
      <c r="AC107" s="32"/>
      <c r="AD107" s="32"/>
      <c r="AE107" s="32"/>
      <c r="AF107" s="32"/>
    </row>
    <row r="108" spans="1:32" ht="20.25" x14ac:dyDescent="0.25">
      <c r="A108" s="242"/>
      <c r="B108" s="280"/>
      <c r="C108" s="263" t="s">
        <v>332</v>
      </c>
      <c r="D108" s="406"/>
      <c r="E108" s="306"/>
      <c r="F108" s="406"/>
      <c r="G108" s="307"/>
      <c r="H108" s="306"/>
      <c r="I108" s="307"/>
      <c r="J108" s="401"/>
      <c r="K108" s="401"/>
      <c r="L108" s="401"/>
      <c r="M108" s="401"/>
      <c r="N108" s="401"/>
      <c r="O108" s="401"/>
      <c r="P108" s="401"/>
      <c r="Q108" s="401"/>
      <c r="R108" s="401"/>
      <c r="S108" s="402"/>
      <c r="T108" s="402"/>
      <c r="U108" s="169"/>
      <c r="V108" s="409"/>
      <c r="W108" s="32"/>
      <c r="X108" s="32"/>
      <c r="Y108" s="32"/>
      <c r="Z108" s="32"/>
      <c r="AA108" s="32"/>
      <c r="AB108" s="32"/>
      <c r="AC108" s="32"/>
      <c r="AD108" s="32"/>
      <c r="AE108" s="32"/>
      <c r="AF108" s="32"/>
    </row>
    <row r="109" spans="1:32" ht="31.5" x14ac:dyDescent="0.25">
      <c r="A109" s="56">
        <v>68</v>
      </c>
      <c r="B109" s="241" t="s">
        <v>333</v>
      </c>
      <c r="C109" s="57" t="s">
        <v>334</v>
      </c>
      <c r="D109" s="92"/>
      <c r="E109" s="81"/>
      <c r="F109" s="281"/>
      <c r="G109" s="164"/>
      <c r="H109" s="81"/>
      <c r="I109" s="239"/>
      <c r="J109" s="270"/>
      <c r="K109" s="221"/>
      <c r="L109" s="82"/>
      <c r="M109" s="357"/>
      <c r="N109" s="271"/>
      <c r="O109" s="224"/>
      <c r="P109" s="82"/>
      <c r="Q109" s="362"/>
      <c r="R109" s="308"/>
      <c r="S109" s="144"/>
      <c r="T109" s="144"/>
      <c r="U109" s="359"/>
      <c r="V109" s="283"/>
      <c r="W109" s="130" t="e">
        <f t="shared" ref="W109:W114" si="21">CONCATENATE(IF(AND(E109="M",H109="M"),1.9176,),IF(AND(E109="P",H109="P"),0.9588,),IF(AND(E109="D",H109="D"),0,),IF(AND(E109="M",H109="P"),1.4382,),IF(AND(E109="M",H109="D"),0.9588,),IF(AND(E109="P",H109="M"),1.4382,),IF(AND(E109="P",H109="D"),0.4794,),IF(AND(E109="D",H109="M"),0.9588,),IF(AND(E109="D",H109="P"),0.4794,))+0</f>
        <v>#VALUE!</v>
      </c>
      <c r="X109" s="32"/>
      <c r="Y109" s="32"/>
      <c r="Z109" s="32"/>
      <c r="AA109" s="32"/>
      <c r="AB109" s="32"/>
      <c r="AC109" s="32"/>
      <c r="AD109" s="32"/>
      <c r="AE109" s="32"/>
      <c r="AF109" s="32"/>
    </row>
    <row r="110" spans="1:32" ht="31.5" x14ac:dyDescent="0.25">
      <c r="A110" s="59">
        <v>69</v>
      </c>
      <c r="B110" s="241" t="s">
        <v>335</v>
      </c>
      <c r="C110" s="229" t="s">
        <v>336</v>
      </c>
      <c r="D110" s="93"/>
      <c r="E110" s="81"/>
      <c r="F110" s="126"/>
      <c r="G110" s="143"/>
      <c r="H110" s="81"/>
      <c r="I110" s="127"/>
      <c r="J110" s="272"/>
      <c r="K110" s="222"/>
      <c r="L110" s="133"/>
      <c r="M110" s="357"/>
      <c r="N110" s="273"/>
      <c r="O110" s="225"/>
      <c r="P110" s="133"/>
      <c r="Q110" s="362"/>
      <c r="R110" s="296"/>
      <c r="S110" s="144"/>
      <c r="T110" s="144"/>
      <c r="U110" s="359"/>
      <c r="V110" s="240"/>
      <c r="W110" s="130" t="e">
        <f t="shared" si="21"/>
        <v>#VALUE!</v>
      </c>
      <c r="X110" s="32"/>
      <c r="Y110" s="32"/>
      <c r="Z110" s="32"/>
      <c r="AA110" s="32"/>
      <c r="AB110" s="32"/>
      <c r="AC110" s="32"/>
      <c r="AD110" s="32"/>
      <c r="AE110" s="32"/>
      <c r="AF110" s="32"/>
    </row>
    <row r="111" spans="1:32" s="310" customFormat="1" ht="31.5" x14ac:dyDescent="0.2">
      <c r="A111" s="56">
        <v>70</v>
      </c>
      <c r="B111" s="241" t="s">
        <v>337</v>
      </c>
      <c r="C111" s="57" t="s">
        <v>338</v>
      </c>
      <c r="D111" s="92"/>
      <c r="E111" s="81"/>
      <c r="F111" s="281"/>
      <c r="G111" s="164"/>
      <c r="H111" s="81"/>
      <c r="I111" s="239"/>
      <c r="J111" s="272"/>
      <c r="K111" s="222"/>
      <c r="L111" s="133"/>
      <c r="M111" s="357"/>
      <c r="N111" s="273"/>
      <c r="O111" s="225"/>
      <c r="P111" s="133"/>
      <c r="Q111" s="362"/>
      <c r="R111" s="296"/>
      <c r="S111" s="144"/>
      <c r="T111" s="144"/>
      <c r="U111" s="359"/>
      <c r="V111" s="283"/>
      <c r="W111" s="130" t="e">
        <f t="shared" si="21"/>
        <v>#VALUE!</v>
      </c>
      <c r="X111" s="309"/>
      <c r="Y111" s="309"/>
      <c r="Z111" s="309"/>
      <c r="AA111" s="309"/>
      <c r="AB111" s="309"/>
      <c r="AC111" s="309"/>
      <c r="AD111" s="309"/>
      <c r="AE111" s="309"/>
      <c r="AF111" s="309"/>
    </row>
    <row r="112" spans="1:32" ht="31.5" x14ac:dyDescent="0.25">
      <c r="A112" s="59">
        <v>71</v>
      </c>
      <c r="B112" s="241" t="s">
        <v>339</v>
      </c>
      <c r="C112" s="57" t="s">
        <v>340</v>
      </c>
      <c r="D112" s="92"/>
      <c r="E112" s="81"/>
      <c r="F112" s="281"/>
      <c r="G112" s="164"/>
      <c r="H112" s="81"/>
      <c r="I112" s="239"/>
      <c r="J112" s="272"/>
      <c r="K112" s="222"/>
      <c r="L112" s="133"/>
      <c r="M112" s="357"/>
      <c r="N112" s="273"/>
      <c r="O112" s="225"/>
      <c r="P112" s="133"/>
      <c r="Q112" s="362"/>
      <c r="R112" s="296"/>
      <c r="S112" s="144"/>
      <c r="T112" s="144"/>
      <c r="U112" s="359"/>
      <c r="V112" s="283"/>
      <c r="W112" s="130" t="e">
        <f t="shared" si="21"/>
        <v>#VALUE!</v>
      </c>
      <c r="X112" s="32"/>
      <c r="Y112" s="32"/>
      <c r="Z112" s="32"/>
      <c r="AA112" s="32"/>
      <c r="AB112" s="32"/>
      <c r="AC112" s="32"/>
      <c r="AD112" s="32"/>
      <c r="AE112" s="32"/>
      <c r="AF112" s="32"/>
    </row>
    <row r="113" spans="1:32" ht="45" x14ac:dyDescent="0.25">
      <c r="A113" s="56">
        <v>72</v>
      </c>
      <c r="B113" s="241" t="s">
        <v>341</v>
      </c>
      <c r="C113" s="57" t="s">
        <v>342</v>
      </c>
      <c r="D113" s="92"/>
      <c r="E113" s="81"/>
      <c r="F113" s="281"/>
      <c r="G113" s="164"/>
      <c r="H113" s="81"/>
      <c r="I113" s="239"/>
      <c r="J113" s="272"/>
      <c r="K113" s="222"/>
      <c r="L113" s="133"/>
      <c r="M113" s="357"/>
      <c r="N113" s="273"/>
      <c r="O113" s="225"/>
      <c r="P113" s="133"/>
      <c r="Q113" s="362"/>
      <c r="R113" s="267"/>
      <c r="S113" s="144"/>
      <c r="T113" s="144"/>
      <c r="U113" s="359"/>
      <c r="V113" s="283"/>
      <c r="W113" s="130" t="e">
        <f t="shared" si="21"/>
        <v>#VALUE!</v>
      </c>
      <c r="X113" s="32"/>
      <c r="Y113" s="32"/>
      <c r="Z113" s="32"/>
      <c r="AA113" s="32"/>
      <c r="AB113" s="32"/>
      <c r="AC113" s="32"/>
      <c r="AD113" s="32"/>
      <c r="AE113" s="32"/>
      <c r="AF113" s="32"/>
    </row>
    <row r="114" spans="1:32" ht="45" x14ac:dyDescent="0.25">
      <c r="A114" s="59">
        <v>73</v>
      </c>
      <c r="B114" s="241" t="s">
        <v>343</v>
      </c>
      <c r="C114" s="57" t="s">
        <v>344</v>
      </c>
      <c r="D114" s="92"/>
      <c r="E114" s="81"/>
      <c r="F114" s="281"/>
      <c r="G114" s="164"/>
      <c r="H114" s="81"/>
      <c r="I114" s="239"/>
      <c r="J114" s="212"/>
      <c r="K114" s="222"/>
      <c r="L114" s="133"/>
      <c r="M114" s="357"/>
      <c r="N114" s="134"/>
      <c r="O114" s="225"/>
      <c r="P114" s="133"/>
      <c r="Q114" s="362"/>
      <c r="R114" s="335"/>
      <c r="S114" s="290"/>
      <c r="T114" s="290"/>
      <c r="U114" s="359"/>
      <c r="V114" s="336"/>
      <c r="W114" s="130" t="e">
        <f t="shared" si="21"/>
        <v>#VALUE!</v>
      </c>
      <c r="X114" s="32"/>
      <c r="Y114" s="32"/>
      <c r="Z114" s="32"/>
      <c r="AA114" s="32"/>
      <c r="AB114" s="32"/>
      <c r="AC114" s="32"/>
      <c r="AD114" s="32"/>
      <c r="AE114" s="32"/>
      <c r="AF114" s="32"/>
    </row>
    <row r="115" spans="1:32" ht="20.25" x14ac:dyDescent="0.25">
      <c r="A115" s="161"/>
      <c r="B115" s="289"/>
      <c r="C115" s="142" t="s">
        <v>345</v>
      </c>
      <c r="D115" s="375"/>
      <c r="E115" s="171"/>
      <c r="F115" s="375"/>
      <c r="G115" s="311"/>
      <c r="H115" s="171"/>
      <c r="I115" s="311"/>
      <c r="J115" s="168"/>
      <c r="K115" s="168"/>
      <c r="L115" s="168"/>
      <c r="M115" s="168"/>
      <c r="N115" s="168"/>
      <c r="O115" s="168"/>
      <c r="P115" s="168"/>
      <c r="Q115" s="168"/>
      <c r="R115" s="168"/>
      <c r="S115" s="169"/>
      <c r="T115" s="169"/>
      <c r="U115" s="169"/>
      <c r="V115" s="172"/>
      <c r="W115" s="32"/>
      <c r="X115" s="32"/>
      <c r="Y115" s="32"/>
      <c r="Z115" s="32"/>
      <c r="AA115" s="32"/>
      <c r="AB115" s="32"/>
      <c r="AC115" s="32"/>
      <c r="AD115" s="32"/>
      <c r="AE115" s="32"/>
      <c r="AF115" s="32"/>
    </row>
    <row r="116" spans="1:32" ht="31.5" x14ac:dyDescent="0.25">
      <c r="A116" s="59">
        <v>74</v>
      </c>
      <c r="B116" s="241" t="s">
        <v>346</v>
      </c>
      <c r="C116" s="229" t="s">
        <v>347</v>
      </c>
      <c r="D116" s="93"/>
      <c r="E116" s="81"/>
      <c r="F116" s="126"/>
      <c r="G116" s="143"/>
      <c r="H116" s="81"/>
      <c r="I116" s="127"/>
      <c r="J116" s="330"/>
      <c r="K116" s="312"/>
      <c r="L116" s="133"/>
      <c r="M116" s="356"/>
      <c r="N116" s="134"/>
      <c r="O116" s="361"/>
      <c r="P116" s="133"/>
      <c r="Q116" s="361"/>
      <c r="R116" s="144"/>
      <c r="S116" s="144"/>
      <c r="T116" s="144"/>
      <c r="U116" s="150"/>
      <c r="V116" s="240"/>
      <c r="W116" s="130" t="e">
        <f>CONCATENATE(IF(AND(E116="M",H116="M"),1.9176,),IF(AND(E116="P",H116="P"),0.9588,),IF(AND(E116="D",H116="D"),0,),IF(AND(E116="M",H116="P"),1.4382,),IF(AND(E116="M",H116="D"),0.9588,),IF(AND(E116="P",H116="M"),1.4382,),IF(AND(E116="P",H116="D"),0.4794,),IF(AND(E116="D",H116="M"),0.9588,),IF(AND(E116="D",H116="P"),0.4794,))+0</f>
        <v>#VALUE!</v>
      </c>
      <c r="X116" s="32"/>
      <c r="Y116" s="32"/>
      <c r="Z116" s="32"/>
      <c r="AA116" s="32"/>
      <c r="AB116" s="32"/>
      <c r="AC116" s="32"/>
      <c r="AD116" s="32"/>
      <c r="AE116" s="32"/>
      <c r="AF116" s="32"/>
    </row>
    <row r="117" spans="1:32" ht="20.25" x14ac:dyDescent="0.25">
      <c r="A117" s="256" t="s">
        <v>348</v>
      </c>
      <c r="B117" s="257"/>
      <c r="C117" s="258"/>
      <c r="D117" s="383"/>
      <c r="E117" s="384"/>
      <c r="F117" s="383"/>
      <c r="G117" s="384"/>
      <c r="H117" s="384"/>
      <c r="I117" s="384"/>
      <c r="J117" s="385"/>
      <c r="K117" s="385"/>
      <c r="L117" s="385"/>
      <c r="M117" s="385"/>
      <c r="N117" s="385"/>
      <c r="O117" s="385"/>
      <c r="P117" s="385"/>
      <c r="Q117" s="385"/>
      <c r="R117" s="386"/>
      <c r="S117" s="383"/>
      <c r="T117" s="383"/>
      <c r="U117" s="383"/>
      <c r="V117" s="383"/>
      <c r="W117" s="108"/>
      <c r="X117" s="108"/>
      <c r="Y117" s="108"/>
      <c r="Z117" s="108"/>
      <c r="AA117" s="108"/>
      <c r="AB117" s="108"/>
      <c r="AC117" s="32"/>
      <c r="AD117" s="32"/>
      <c r="AE117" s="32"/>
      <c r="AF117" s="32"/>
    </row>
    <row r="118" spans="1:32" ht="20.25" x14ac:dyDescent="0.25">
      <c r="A118" s="263"/>
      <c r="B118" s="259"/>
      <c r="C118" s="120" t="s">
        <v>349</v>
      </c>
      <c r="D118" s="410"/>
      <c r="E118" s="297"/>
      <c r="F118" s="410"/>
      <c r="G118" s="393"/>
      <c r="H118" s="297"/>
      <c r="I118" s="411"/>
      <c r="J118" s="412"/>
      <c r="K118" s="412"/>
      <c r="L118" s="412"/>
      <c r="M118" s="349"/>
      <c r="N118" s="349"/>
      <c r="O118" s="349"/>
      <c r="P118" s="349"/>
      <c r="Q118" s="349"/>
      <c r="R118" s="379"/>
      <c r="S118" s="379"/>
      <c r="T118" s="379"/>
      <c r="U118" s="379"/>
      <c r="V118" s="380"/>
      <c r="W118" s="327"/>
      <c r="X118" s="327"/>
      <c r="Y118" s="327"/>
      <c r="Z118" s="327"/>
      <c r="AA118" s="327"/>
      <c r="AB118" s="327"/>
      <c r="AC118" s="32"/>
      <c r="AD118" s="32"/>
      <c r="AE118" s="32"/>
      <c r="AF118" s="32"/>
    </row>
    <row r="119" spans="1:32" ht="31.5" x14ac:dyDescent="0.25">
      <c r="A119" s="241">
        <v>75</v>
      </c>
      <c r="B119" s="241" t="s">
        <v>350</v>
      </c>
      <c r="C119" s="229" t="s">
        <v>351</v>
      </c>
      <c r="D119" s="93"/>
      <c r="E119" s="81"/>
      <c r="F119" s="126"/>
      <c r="G119" s="143"/>
      <c r="H119" s="81"/>
      <c r="I119" s="127"/>
      <c r="J119" s="328"/>
      <c r="K119" s="221"/>
      <c r="L119" s="244"/>
      <c r="M119" s="357"/>
      <c r="N119" s="338"/>
      <c r="O119" s="314"/>
      <c r="P119" s="262"/>
      <c r="Q119" s="362"/>
      <c r="R119" s="282"/>
      <c r="S119" s="129"/>
      <c r="T119" s="129"/>
      <c r="U119" s="359"/>
      <c r="V119" s="240"/>
      <c r="W119" s="130" t="e">
        <f t="shared" ref="W119:W121" si="22">CONCATENATE(IF(AND(E119="M",H119="M"),1.9176,),IF(AND(E119="P",H119="P"),0.9588,),IF(AND(E119="D",H119="D"),0,),IF(AND(E119="M",H119="P"),1.4382,),IF(AND(E119="M",H119="D"),0.9588,),IF(AND(E119="P",H119="M"),1.4382,),IF(AND(E119="P",H119="D"),0.4794,),IF(AND(E119="D",H119="M"),0.9588,),IF(AND(E119="D",H119="P"),0.4794,))+0</f>
        <v>#VALUE!</v>
      </c>
      <c r="X119" s="32"/>
      <c r="Y119" s="32"/>
      <c r="Z119" s="32"/>
      <c r="AA119" s="32"/>
      <c r="AB119" s="32"/>
      <c r="AC119" s="32"/>
      <c r="AD119" s="32"/>
      <c r="AE119" s="32"/>
      <c r="AF119" s="32"/>
    </row>
    <row r="120" spans="1:32" ht="45" x14ac:dyDescent="0.25">
      <c r="A120" s="59">
        <v>76</v>
      </c>
      <c r="B120" s="241" t="s">
        <v>352</v>
      </c>
      <c r="C120" s="229" t="s">
        <v>353</v>
      </c>
      <c r="D120" s="93"/>
      <c r="E120" s="81"/>
      <c r="F120" s="126"/>
      <c r="G120" s="143"/>
      <c r="H120" s="81"/>
      <c r="I120" s="127"/>
      <c r="J120" s="329"/>
      <c r="K120" s="222"/>
      <c r="L120" s="262"/>
      <c r="M120" s="357"/>
      <c r="N120" s="338"/>
      <c r="O120" s="314"/>
      <c r="P120" s="262"/>
      <c r="Q120" s="362"/>
      <c r="R120" s="267"/>
      <c r="S120" s="144"/>
      <c r="T120" s="150"/>
      <c r="U120" s="359"/>
      <c r="V120" s="240"/>
      <c r="W120" s="130" t="e">
        <f t="shared" si="22"/>
        <v>#VALUE!</v>
      </c>
      <c r="X120" s="32"/>
      <c r="Y120" s="32"/>
      <c r="Z120" s="32"/>
      <c r="AA120" s="32"/>
      <c r="AB120" s="32"/>
      <c r="AC120" s="32"/>
      <c r="AD120" s="32"/>
      <c r="AE120" s="32"/>
      <c r="AF120" s="32"/>
    </row>
    <row r="121" spans="1:32" ht="31.5" x14ac:dyDescent="0.25">
      <c r="A121" s="59">
        <v>77</v>
      </c>
      <c r="B121" s="241" t="s">
        <v>354</v>
      </c>
      <c r="C121" s="229" t="s">
        <v>355</v>
      </c>
      <c r="D121" s="93"/>
      <c r="E121" s="81"/>
      <c r="F121" s="126"/>
      <c r="G121" s="143"/>
      <c r="H121" s="81"/>
      <c r="I121" s="127"/>
      <c r="J121" s="212"/>
      <c r="K121" s="222"/>
      <c r="L121" s="133"/>
      <c r="M121" s="357"/>
      <c r="N121" s="134"/>
      <c r="O121" s="314"/>
      <c r="P121" s="133"/>
      <c r="Q121" s="362"/>
      <c r="R121" s="335"/>
      <c r="S121" s="290"/>
      <c r="T121" s="290"/>
      <c r="U121" s="359"/>
      <c r="V121" s="317"/>
      <c r="W121" s="130" t="e">
        <f t="shared" si="22"/>
        <v>#VALUE!</v>
      </c>
      <c r="X121" s="32"/>
      <c r="Y121" s="32"/>
      <c r="Z121" s="32"/>
      <c r="AA121" s="32"/>
      <c r="AB121" s="32"/>
      <c r="AC121" s="32"/>
      <c r="AD121" s="32"/>
      <c r="AE121" s="32"/>
      <c r="AF121" s="32"/>
    </row>
    <row r="122" spans="1:32" ht="20.25" x14ac:dyDescent="0.25">
      <c r="A122" s="140"/>
      <c r="B122" s="251"/>
      <c r="C122" s="142" t="s">
        <v>356</v>
      </c>
      <c r="D122" s="375"/>
      <c r="E122" s="300"/>
      <c r="F122" s="375"/>
      <c r="G122" s="301"/>
      <c r="H122" s="300"/>
      <c r="I122" s="301"/>
      <c r="J122" s="171"/>
      <c r="K122" s="168"/>
      <c r="L122" s="168"/>
      <c r="M122" s="168"/>
      <c r="N122" s="171"/>
      <c r="O122" s="168"/>
      <c r="P122" s="168"/>
      <c r="Q122" s="168"/>
      <c r="R122" s="377"/>
      <c r="S122" s="376"/>
      <c r="T122" s="376"/>
      <c r="U122" s="376"/>
      <c r="V122" s="382"/>
      <c r="W122" s="32"/>
      <c r="X122" s="32"/>
      <c r="Y122" s="32"/>
      <c r="Z122" s="32"/>
      <c r="AA122" s="32"/>
      <c r="AB122" s="32"/>
      <c r="AC122" s="32"/>
      <c r="AD122" s="32"/>
      <c r="AE122" s="32"/>
      <c r="AF122" s="32"/>
    </row>
    <row r="123" spans="1:32" ht="45" x14ac:dyDescent="0.25">
      <c r="A123" s="59">
        <v>78</v>
      </c>
      <c r="B123" s="241" t="s">
        <v>357</v>
      </c>
      <c r="C123" s="229" t="s">
        <v>358</v>
      </c>
      <c r="D123" s="93"/>
      <c r="E123" s="81"/>
      <c r="F123" s="61"/>
      <c r="G123" s="143"/>
      <c r="H123" s="81"/>
      <c r="I123" s="143"/>
      <c r="J123" s="302"/>
      <c r="K123" s="221"/>
      <c r="L123" s="173"/>
      <c r="M123" s="446"/>
      <c r="N123" s="315"/>
      <c r="O123" s="313"/>
      <c r="P123" s="173"/>
      <c r="Q123" s="448"/>
      <c r="R123" s="267"/>
      <c r="S123" s="144"/>
      <c r="T123" s="144"/>
      <c r="U123" s="450"/>
      <c r="V123" s="364"/>
      <c r="W123" s="130" t="e">
        <f t="shared" ref="W123:W127" si="23">CONCATENATE(IF(AND(E123="M",H123="M"),1.9176,),IF(AND(E123="P",H123="P"),0.9588,),IF(AND(E123="D",H123="D"),0,),IF(AND(E123="M",H123="P"),1.4382,),IF(AND(E123="M",H123="D"),0.9588,),IF(AND(E123="P",H123="M"),1.4382,),IF(AND(E123="P",H123="D"),0.4794,),IF(AND(E123="D",H123="M"),0.9588,),IF(AND(E123="D",H123="P"),0.4794,))+0</f>
        <v>#VALUE!</v>
      </c>
      <c r="X123" s="32"/>
      <c r="Y123" s="32"/>
      <c r="Z123" s="32"/>
      <c r="AA123" s="32"/>
      <c r="AB123" s="32"/>
      <c r="AC123" s="32"/>
      <c r="AD123" s="32"/>
      <c r="AE123" s="32"/>
      <c r="AF123" s="32"/>
    </row>
    <row r="124" spans="1:32" ht="31.5" x14ac:dyDescent="0.25">
      <c r="A124" s="59">
        <v>79</v>
      </c>
      <c r="B124" s="241" t="s">
        <v>359</v>
      </c>
      <c r="C124" s="229" t="s">
        <v>360</v>
      </c>
      <c r="D124" s="93"/>
      <c r="E124" s="81"/>
      <c r="F124" s="61"/>
      <c r="G124" s="143"/>
      <c r="H124" s="81"/>
      <c r="I124" s="143"/>
      <c r="J124" s="303"/>
      <c r="K124" s="222"/>
      <c r="L124" s="174"/>
      <c r="M124" s="447"/>
      <c r="N124" s="316"/>
      <c r="O124" s="314"/>
      <c r="P124" s="174"/>
      <c r="Q124" s="449"/>
      <c r="R124" s="267"/>
      <c r="S124" s="144"/>
      <c r="T124" s="144"/>
      <c r="U124" s="451"/>
      <c r="V124" s="364"/>
      <c r="W124" s="130" t="e">
        <f t="shared" si="23"/>
        <v>#VALUE!</v>
      </c>
      <c r="X124" s="32"/>
      <c r="Y124" s="32"/>
      <c r="Z124" s="32"/>
      <c r="AA124" s="32"/>
      <c r="AB124" s="32"/>
      <c r="AC124" s="32"/>
      <c r="AD124" s="32"/>
      <c r="AE124" s="32"/>
      <c r="AF124" s="32"/>
    </row>
    <row r="125" spans="1:32" ht="45" x14ac:dyDescent="0.25">
      <c r="A125" s="59">
        <v>80</v>
      </c>
      <c r="B125" s="241" t="s">
        <v>361</v>
      </c>
      <c r="C125" s="229" t="s">
        <v>362</v>
      </c>
      <c r="D125" s="93"/>
      <c r="E125" s="81"/>
      <c r="F125" s="61"/>
      <c r="G125" s="143"/>
      <c r="H125" s="81"/>
      <c r="I125" s="143"/>
      <c r="J125" s="303"/>
      <c r="K125" s="222"/>
      <c r="L125" s="174"/>
      <c r="M125" s="447"/>
      <c r="N125" s="316"/>
      <c r="O125" s="314"/>
      <c r="P125" s="174"/>
      <c r="Q125" s="449"/>
      <c r="R125" s="267"/>
      <c r="S125" s="144"/>
      <c r="T125" s="144"/>
      <c r="U125" s="451"/>
      <c r="V125" s="364"/>
      <c r="W125" s="130" t="e">
        <f t="shared" si="23"/>
        <v>#VALUE!</v>
      </c>
      <c r="X125" s="32"/>
      <c r="Y125" s="32"/>
      <c r="Z125" s="32"/>
      <c r="AA125" s="32"/>
      <c r="AB125" s="32"/>
      <c r="AC125" s="32"/>
      <c r="AD125" s="32"/>
      <c r="AE125" s="32"/>
      <c r="AF125" s="32"/>
    </row>
    <row r="126" spans="1:32" ht="31.5" x14ac:dyDescent="0.25">
      <c r="A126" s="59">
        <v>81</v>
      </c>
      <c r="B126" s="241" t="s">
        <v>363</v>
      </c>
      <c r="C126" s="229" t="s">
        <v>364</v>
      </c>
      <c r="D126" s="93"/>
      <c r="E126" s="81"/>
      <c r="F126" s="61"/>
      <c r="G126" s="143"/>
      <c r="H126" s="81"/>
      <c r="I126" s="127"/>
      <c r="J126" s="303"/>
      <c r="K126" s="222"/>
      <c r="L126" s="174"/>
      <c r="M126" s="447"/>
      <c r="N126" s="316"/>
      <c r="O126" s="314"/>
      <c r="P126" s="174"/>
      <c r="Q126" s="449"/>
      <c r="R126" s="144"/>
      <c r="S126" s="144"/>
      <c r="T126" s="144"/>
      <c r="U126" s="451"/>
      <c r="V126" s="240"/>
      <c r="W126" s="130" t="e">
        <f t="shared" si="23"/>
        <v>#VALUE!</v>
      </c>
      <c r="X126" s="32"/>
      <c r="Y126" s="32"/>
      <c r="Z126" s="32"/>
      <c r="AA126" s="32"/>
      <c r="AB126" s="32"/>
      <c r="AC126" s="32"/>
      <c r="AD126" s="32"/>
      <c r="AE126" s="32"/>
      <c r="AF126" s="32"/>
    </row>
    <row r="127" spans="1:32" ht="31.5" x14ac:dyDescent="0.25">
      <c r="A127" s="59">
        <v>82</v>
      </c>
      <c r="B127" s="241" t="s">
        <v>365</v>
      </c>
      <c r="C127" s="229" t="s">
        <v>366</v>
      </c>
      <c r="D127" s="93"/>
      <c r="E127" s="81"/>
      <c r="F127" s="61"/>
      <c r="G127" s="143"/>
      <c r="H127" s="81"/>
      <c r="I127" s="248"/>
      <c r="J127" s="212"/>
      <c r="K127" s="222"/>
      <c r="L127" s="133"/>
      <c r="M127" s="447"/>
      <c r="N127" s="134"/>
      <c r="O127" s="314"/>
      <c r="P127" s="133"/>
      <c r="Q127" s="449"/>
      <c r="R127" s="290"/>
      <c r="S127" s="290"/>
      <c r="T127" s="290"/>
      <c r="U127" s="451"/>
      <c r="V127" s="317"/>
      <c r="W127" s="130" t="e">
        <f t="shared" si="23"/>
        <v>#VALUE!</v>
      </c>
      <c r="X127" s="32"/>
      <c r="Y127" s="32"/>
      <c r="Z127" s="32"/>
      <c r="AA127" s="32"/>
      <c r="AB127" s="32"/>
      <c r="AC127" s="32"/>
      <c r="AD127" s="32"/>
      <c r="AE127" s="32"/>
      <c r="AF127" s="32"/>
    </row>
    <row r="128" spans="1:32" ht="20.25" x14ac:dyDescent="0.25">
      <c r="A128" s="140"/>
      <c r="B128" s="251"/>
      <c r="C128" s="142" t="s">
        <v>367</v>
      </c>
      <c r="D128" s="375"/>
      <c r="E128" s="300"/>
      <c r="F128" s="375"/>
      <c r="G128" s="301"/>
      <c r="H128" s="300"/>
      <c r="I128" s="318"/>
      <c r="J128" s="170"/>
      <c r="K128" s="170"/>
      <c r="L128" s="170"/>
      <c r="M128" s="170"/>
      <c r="N128" s="170"/>
      <c r="O128" s="170"/>
      <c r="P128" s="170"/>
      <c r="Q128" s="170"/>
      <c r="R128" s="318"/>
      <c r="S128" s="318"/>
      <c r="T128" s="318"/>
      <c r="U128" s="318"/>
      <c r="V128" s="319"/>
      <c r="W128" s="32"/>
      <c r="X128" s="32"/>
      <c r="Y128" s="32"/>
      <c r="Z128" s="32"/>
      <c r="AA128" s="32"/>
      <c r="AB128" s="32"/>
      <c r="AC128" s="32"/>
      <c r="AD128" s="32"/>
      <c r="AE128" s="32"/>
      <c r="AF128" s="32"/>
    </row>
    <row r="129" spans="1:32" ht="31.5" x14ac:dyDescent="0.25">
      <c r="A129" s="59">
        <v>83</v>
      </c>
      <c r="B129" s="241" t="s">
        <v>368</v>
      </c>
      <c r="C129" s="229" t="s">
        <v>369</v>
      </c>
      <c r="D129" s="93"/>
      <c r="E129" s="81"/>
      <c r="F129" s="126"/>
      <c r="G129" s="143"/>
      <c r="H129" s="81"/>
      <c r="I129" s="239"/>
      <c r="J129" s="156"/>
      <c r="K129" s="221"/>
      <c r="L129" s="174"/>
      <c r="M129" s="340"/>
      <c r="N129" s="313"/>
      <c r="O129" s="341"/>
      <c r="P129" s="174"/>
      <c r="Q129" s="448"/>
      <c r="R129" s="129"/>
      <c r="S129" s="129"/>
      <c r="T129" s="129"/>
      <c r="U129" s="441"/>
      <c r="V129" s="283"/>
      <c r="W129" s="130" t="e">
        <f t="shared" ref="W129:W131" si="24">CONCATENATE(IF(AND(E129="M",H129="M"),1.9176,),IF(AND(E129="P",H129="P"),0.9588,),IF(AND(E129="D",H129="D"),0,),IF(AND(E129="M",H129="P"),1.4382,),IF(AND(E129="M",H129="D"),0.9588,),IF(AND(E129="P",H129="M"),1.4382,),IF(AND(E129="P",H129="D"),0.4794,),IF(AND(E129="D",H129="M"),0.9588,),IF(AND(E129="D",H129="P"),0.4794,))+0</f>
        <v>#VALUE!</v>
      </c>
      <c r="X129" s="32"/>
      <c r="Y129" s="32"/>
      <c r="Z129" s="32"/>
      <c r="AA129" s="32"/>
      <c r="AB129" s="32"/>
      <c r="AC129" s="32"/>
      <c r="AD129" s="32"/>
      <c r="AE129" s="32"/>
      <c r="AF129" s="32"/>
    </row>
    <row r="130" spans="1:32" ht="31.5" x14ac:dyDescent="0.25">
      <c r="A130" s="59">
        <v>84</v>
      </c>
      <c r="B130" s="241" t="s">
        <v>370</v>
      </c>
      <c r="C130" s="229" t="s">
        <v>371</v>
      </c>
      <c r="D130" s="93"/>
      <c r="E130" s="81"/>
      <c r="F130" s="126"/>
      <c r="G130" s="143"/>
      <c r="H130" s="81"/>
      <c r="I130" s="239"/>
      <c r="J130" s="158"/>
      <c r="K130" s="222"/>
      <c r="L130" s="174"/>
      <c r="M130" s="444"/>
      <c r="N130" s="314"/>
      <c r="O130" s="342"/>
      <c r="P130" s="174"/>
      <c r="Q130" s="449"/>
      <c r="R130" s="129"/>
      <c r="S130" s="129"/>
      <c r="T130" s="129"/>
      <c r="U130" s="442"/>
      <c r="V130" s="283"/>
      <c r="W130" s="130" t="e">
        <f t="shared" si="24"/>
        <v>#VALUE!</v>
      </c>
      <c r="X130" s="32"/>
      <c r="Y130" s="32"/>
      <c r="Z130" s="32"/>
      <c r="AA130" s="32"/>
      <c r="AB130" s="32"/>
      <c r="AC130" s="32"/>
      <c r="AD130" s="32"/>
      <c r="AE130" s="32"/>
      <c r="AF130" s="32"/>
    </row>
    <row r="131" spans="1:32" ht="31.5" x14ac:dyDescent="0.25">
      <c r="A131" s="59">
        <v>85</v>
      </c>
      <c r="B131" s="241" t="s">
        <v>372</v>
      </c>
      <c r="C131" s="229" t="s">
        <v>373</v>
      </c>
      <c r="D131" s="93"/>
      <c r="E131" s="81"/>
      <c r="F131" s="126"/>
      <c r="G131" s="143"/>
      <c r="H131" s="81"/>
      <c r="I131" s="127"/>
      <c r="J131" s="212"/>
      <c r="K131" s="344"/>
      <c r="L131" s="133"/>
      <c r="M131" s="445"/>
      <c r="N131" s="134"/>
      <c r="O131" s="343"/>
      <c r="P131" s="133"/>
      <c r="Q131" s="496"/>
      <c r="R131" s="144"/>
      <c r="S131" s="144"/>
      <c r="T131" s="144"/>
      <c r="U131" s="443"/>
      <c r="V131" s="240"/>
      <c r="W131" s="130" t="e">
        <f t="shared" si="24"/>
        <v>#VALUE!</v>
      </c>
      <c r="X131" s="32"/>
      <c r="Y131" s="32"/>
      <c r="Z131" s="32"/>
      <c r="AA131" s="32"/>
      <c r="AB131" s="32"/>
      <c r="AC131" s="32"/>
      <c r="AD131" s="32"/>
      <c r="AE131" s="32"/>
      <c r="AF131" s="32"/>
    </row>
    <row r="132" spans="1:32" x14ac:dyDescent="0.25">
      <c r="A132" s="175"/>
      <c r="B132" s="175"/>
      <c r="C132" s="176"/>
      <c r="D132" s="177"/>
      <c r="E132" s="177"/>
      <c r="F132" s="178"/>
      <c r="G132" s="177"/>
      <c r="H132" s="177"/>
      <c r="I132" s="177"/>
      <c r="J132" s="337"/>
      <c r="K132" s="177"/>
      <c r="L132" s="177"/>
      <c r="M132" s="177"/>
      <c r="N132" s="177"/>
      <c r="O132" s="177"/>
      <c r="P132" s="177"/>
      <c r="Q132" s="177"/>
      <c r="R132" s="177"/>
      <c r="S132" s="177"/>
      <c r="T132" s="177"/>
      <c r="U132" s="177"/>
      <c r="V132" s="177"/>
      <c r="W132" s="130"/>
      <c r="X132" s="91">
        <f>SUM(AB9:AB131,AE9:AE131)</f>
        <v>0</v>
      </c>
      <c r="Y132" s="179" t="s">
        <v>202</v>
      </c>
      <c r="Z132" s="180"/>
      <c r="AA132" s="32"/>
      <c r="AB132" s="32"/>
      <c r="AC132" s="32"/>
      <c r="AD132" s="32"/>
      <c r="AE132" s="32"/>
      <c r="AF132" s="32"/>
    </row>
    <row r="133" spans="1:32" x14ac:dyDescent="0.25">
      <c r="A133" s="175"/>
      <c r="B133" s="175"/>
      <c r="C133" s="176"/>
      <c r="D133" s="177"/>
      <c r="E133" s="181"/>
      <c r="F133" s="178"/>
      <c r="G133" s="182"/>
      <c r="H133" s="181"/>
      <c r="I133" s="182"/>
      <c r="J133" s="182"/>
      <c r="K133" s="182"/>
      <c r="L133" s="181"/>
      <c r="M133" s="182"/>
      <c r="N133" s="182"/>
      <c r="O133" s="182"/>
      <c r="P133" s="181"/>
      <c r="Q133" s="182"/>
      <c r="R133" s="177"/>
      <c r="S133" s="177"/>
      <c r="T133" s="177"/>
      <c r="U133" s="177"/>
      <c r="V133" s="177"/>
      <c r="W133" s="130" t="e">
        <f>SUM(W9:W131)</f>
        <v>#VALUE!</v>
      </c>
      <c r="X133" s="91">
        <f>X132*10.1875</f>
        <v>0</v>
      </c>
      <c r="Y133" s="183" t="s">
        <v>171</v>
      </c>
      <c r="Z133" s="184"/>
      <c r="AA133" s="32"/>
      <c r="AB133" s="32"/>
      <c r="AC133" s="32"/>
      <c r="AD133" s="32"/>
      <c r="AE133" s="32"/>
      <c r="AF133" s="32"/>
    </row>
    <row r="134" spans="1:32" ht="63" customHeight="1" x14ac:dyDescent="0.25">
      <c r="A134" s="185"/>
      <c r="B134" s="185"/>
      <c r="C134" s="186"/>
      <c r="D134" s="108"/>
      <c r="E134" s="108"/>
      <c r="F134" s="108"/>
      <c r="G134" s="108"/>
      <c r="H134" s="108"/>
      <c r="I134" s="108"/>
      <c r="J134" s="108"/>
      <c r="K134" s="108"/>
      <c r="L134" s="108"/>
      <c r="M134" s="108"/>
      <c r="N134" s="108"/>
      <c r="O134" s="108"/>
      <c r="P134" s="108"/>
      <c r="Q134" s="108"/>
      <c r="R134" s="32"/>
      <c r="S134" s="32"/>
      <c r="T134" s="32"/>
      <c r="U134" s="32"/>
      <c r="V134" s="108"/>
      <c r="W134" s="32"/>
      <c r="X134" s="32"/>
      <c r="Y134" s="32"/>
      <c r="Z134" s="32"/>
      <c r="AA134" s="32"/>
      <c r="AB134" s="32"/>
      <c r="AC134" s="32"/>
      <c r="AD134" s="32"/>
      <c r="AE134" s="32"/>
      <c r="AF134" s="32"/>
    </row>
    <row r="135" spans="1:32" ht="88.5" customHeight="1" x14ac:dyDescent="0.25">
      <c r="A135" s="187" t="s">
        <v>20</v>
      </c>
      <c r="B135" s="188"/>
      <c r="C135" s="188"/>
      <c r="D135" s="188"/>
      <c r="E135" s="188"/>
      <c r="F135" s="188"/>
      <c r="G135" s="188"/>
      <c r="H135" s="188"/>
      <c r="I135" s="188"/>
      <c r="J135" s="188"/>
      <c r="K135" s="188"/>
      <c r="L135" s="188"/>
      <c r="M135" s="188"/>
      <c r="N135" s="188"/>
      <c r="O135" s="188"/>
      <c r="P135" s="188"/>
      <c r="Q135" s="188"/>
      <c r="R135" s="188"/>
      <c r="S135" s="189"/>
      <c r="T135" s="189"/>
      <c r="U135" s="32"/>
      <c r="V135" s="190"/>
      <c r="W135" s="32"/>
      <c r="X135" s="32"/>
      <c r="Y135" s="32"/>
      <c r="Z135" s="32"/>
      <c r="AA135" s="32"/>
      <c r="AB135" s="32"/>
      <c r="AC135" s="32"/>
      <c r="AD135" s="32"/>
      <c r="AE135" s="32"/>
      <c r="AF135" s="32"/>
    </row>
    <row r="136" spans="1:32" ht="40.5" customHeight="1" x14ac:dyDescent="0.25">
      <c r="A136" s="35" t="s">
        <v>8</v>
      </c>
      <c r="B136" s="35"/>
      <c r="C136" s="36" t="s">
        <v>60</v>
      </c>
      <c r="D136" s="236" t="s">
        <v>119</v>
      </c>
      <c r="E136" s="465" t="s">
        <v>120</v>
      </c>
      <c r="F136" s="467"/>
      <c r="G136" s="236" t="s">
        <v>121</v>
      </c>
      <c r="H136" s="465" t="s">
        <v>122</v>
      </c>
      <c r="I136" s="467"/>
      <c r="J136" s="465" t="s">
        <v>123</v>
      </c>
      <c r="K136" s="467"/>
      <c r="L136" s="466" t="s">
        <v>124</v>
      </c>
      <c r="M136" s="467"/>
      <c r="N136" s="465" t="s">
        <v>125</v>
      </c>
      <c r="O136" s="467"/>
      <c r="P136" s="465" t="s">
        <v>126</v>
      </c>
      <c r="Q136" s="467"/>
      <c r="R136" s="236" t="s">
        <v>58</v>
      </c>
      <c r="S136" s="480" t="s">
        <v>106</v>
      </c>
      <c r="T136" s="480"/>
      <c r="U136" s="85"/>
      <c r="V136" s="85"/>
      <c r="W136" s="191"/>
      <c r="X136" s="32"/>
      <c r="Y136" s="32"/>
      <c r="Z136" s="32"/>
      <c r="AA136" s="32"/>
      <c r="AB136" s="32"/>
      <c r="AC136" s="32"/>
      <c r="AD136" s="32"/>
      <c r="AE136" s="32"/>
      <c r="AF136" s="32"/>
    </row>
    <row r="137" spans="1:32" ht="45.75" x14ac:dyDescent="0.25">
      <c r="A137" s="59">
        <v>86</v>
      </c>
      <c r="B137" s="192"/>
      <c r="C137" s="163" t="s">
        <v>59</v>
      </c>
      <c r="D137" s="193"/>
      <c r="E137" s="474"/>
      <c r="F137" s="475"/>
      <c r="G137" s="62"/>
      <c r="H137" s="476"/>
      <c r="I137" s="477"/>
      <c r="J137" s="478"/>
      <c r="K137" s="479"/>
      <c r="L137" s="478"/>
      <c r="M137" s="479"/>
      <c r="N137" s="481"/>
      <c r="O137" s="482"/>
      <c r="P137" s="481"/>
      <c r="Q137" s="482"/>
      <c r="R137" s="81"/>
      <c r="S137" s="483"/>
      <c r="T137" s="483"/>
      <c r="U137" s="32"/>
      <c r="V137" s="32"/>
      <c r="W137" s="108"/>
      <c r="X137" s="32" t="b">
        <f>IF(R137="M",20.5,IF(R137="P",10.25,IF(R137="D",0)))</f>
        <v>0</v>
      </c>
      <c r="Y137" s="32"/>
      <c r="Z137" s="32"/>
      <c r="AA137" s="32"/>
      <c r="AB137" s="32"/>
      <c r="AC137" s="32"/>
      <c r="AD137" s="32"/>
      <c r="AE137" s="32"/>
      <c r="AF137" s="32"/>
    </row>
    <row r="138" spans="1:32" ht="30.75" x14ac:dyDescent="0.25">
      <c r="A138" s="59">
        <v>87</v>
      </c>
      <c r="B138" s="192"/>
      <c r="C138" s="163" t="s">
        <v>99</v>
      </c>
      <c r="D138" s="193"/>
      <c r="E138" s="474"/>
      <c r="F138" s="475"/>
      <c r="G138" s="62"/>
      <c r="H138" s="476"/>
      <c r="I138" s="477"/>
      <c r="J138" s="478"/>
      <c r="K138" s="479"/>
      <c r="L138" s="478"/>
      <c r="M138" s="479"/>
      <c r="N138" s="484"/>
      <c r="O138" s="485"/>
      <c r="P138" s="481"/>
      <c r="Q138" s="482"/>
      <c r="R138" s="81"/>
      <c r="S138" s="483"/>
      <c r="T138" s="483"/>
      <c r="U138" s="32"/>
      <c r="V138" s="32"/>
      <c r="W138" s="108"/>
      <c r="X138" s="32" t="b">
        <f t="shared" ref="X138:X140" si="25">IF(R138="M",20.5,IF(R138="P",10.25,IF(R138="D",0)))</f>
        <v>0</v>
      </c>
      <c r="Y138" s="32"/>
      <c r="Z138" s="32"/>
      <c r="AA138" s="32"/>
      <c r="AB138" s="32"/>
      <c r="AC138" s="32"/>
      <c r="AD138" s="32"/>
      <c r="AE138" s="32"/>
      <c r="AF138" s="32"/>
    </row>
    <row r="139" spans="1:32" ht="45.75" x14ac:dyDescent="0.25">
      <c r="A139" s="59">
        <v>88</v>
      </c>
      <c r="B139" s="192"/>
      <c r="C139" s="163" t="s">
        <v>2</v>
      </c>
      <c r="D139" s="193"/>
      <c r="E139" s="474"/>
      <c r="F139" s="475"/>
      <c r="G139" s="62"/>
      <c r="H139" s="476"/>
      <c r="I139" s="477"/>
      <c r="J139" s="478"/>
      <c r="K139" s="479"/>
      <c r="L139" s="478"/>
      <c r="M139" s="479"/>
      <c r="N139" s="481"/>
      <c r="O139" s="482"/>
      <c r="P139" s="481"/>
      <c r="Q139" s="482"/>
      <c r="R139" s="81"/>
      <c r="S139" s="483"/>
      <c r="T139" s="483"/>
      <c r="U139" s="32"/>
      <c r="V139" s="32"/>
      <c r="W139" s="108"/>
      <c r="X139" s="32" t="b">
        <f t="shared" si="25"/>
        <v>0</v>
      </c>
      <c r="Y139" s="32"/>
      <c r="Z139" s="32"/>
      <c r="AA139" s="32"/>
      <c r="AB139" s="32"/>
      <c r="AC139" s="32"/>
      <c r="AD139" s="32"/>
      <c r="AE139" s="32"/>
      <c r="AF139" s="32"/>
    </row>
    <row r="140" spans="1:32" ht="30.75" x14ac:dyDescent="0.25">
      <c r="A140" s="59">
        <v>89</v>
      </c>
      <c r="B140" s="192"/>
      <c r="C140" s="163" t="s">
        <v>100</v>
      </c>
      <c r="D140" s="193"/>
      <c r="E140" s="474"/>
      <c r="F140" s="475"/>
      <c r="G140" s="62"/>
      <c r="H140" s="476"/>
      <c r="I140" s="477"/>
      <c r="J140" s="478"/>
      <c r="K140" s="479"/>
      <c r="L140" s="478"/>
      <c r="M140" s="479"/>
      <c r="N140" s="481"/>
      <c r="O140" s="482"/>
      <c r="P140" s="481"/>
      <c r="Q140" s="482"/>
      <c r="R140" s="81"/>
      <c r="S140" s="483"/>
      <c r="T140" s="483"/>
      <c r="U140" s="32"/>
      <c r="V140" s="32"/>
      <c r="W140" s="108"/>
      <c r="X140" s="32" t="b">
        <f t="shared" si="25"/>
        <v>0</v>
      </c>
      <c r="Y140" s="32"/>
      <c r="Z140" s="32"/>
      <c r="AA140" s="32"/>
      <c r="AB140" s="32"/>
      <c r="AC140" s="32"/>
      <c r="AD140" s="32"/>
      <c r="AE140" s="32"/>
      <c r="AF140" s="32"/>
    </row>
    <row r="141" spans="1:32" x14ac:dyDescent="0.25">
      <c r="A141" s="194"/>
      <c r="B141" s="195"/>
      <c r="C141" s="153"/>
      <c r="D141" s="114"/>
      <c r="E141" s="114"/>
      <c r="F141" s="196"/>
      <c r="G141" s="114"/>
      <c r="H141" s="114"/>
      <c r="I141" s="114"/>
      <c r="J141" s="167"/>
      <c r="K141" s="167"/>
      <c r="L141" s="167"/>
      <c r="M141" s="167"/>
      <c r="N141" s="167"/>
      <c r="O141" s="167"/>
      <c r="P141" s="167"/>
      <c r="Q141" s="167"/>
      <c r="R141" s="114"/>
      <c r="S141" s="486"/>
      <c r="T141" s="486"/>
      <c r="U141" s="32"/>
      <c r="V141" s="32"/>
      <c r="W141" s="108"/>
      <c r="X141" s="32"/>
      <c r="Y141" s="32"/>
      <c r="Z141" s="32"/>
      <c r="AA141" s="32"/>
      <c r="AB141" s="32"/>
      <c r="AC141" s="32"/>
      <c r="AD141" s="32"/>
      <c r="AE141" s="32"/>
      <c r="AF141" s="32"/>
    </row>
    <row r="142" spans="1:32" x14ac:dyDescent="0.25">
      <c r="A142" s="175"/>
      <c r="B142" s="175"/>
      <c r="C142" s="176"/>
      <c r="D142" s="487"/>
      <c r="E142" s="488"/>
      <c r="F142" s="489"/>
      <c r="G142" s="471"/>
      <c r="H142" s="472"/>
      <c r="I142" s="473"/>
      <c r="J142" s="179"/>
      <c r="K142" s="197"/>
      <c r="L142" s="197"/>
      <c r="M142" s="180"/>
      <c r="N142" s="197"/>
      <c r="O142" s="197"/>
      <c r="P142" s="197"/>
      <c r="Q142" s="197"/>
      <c r="R142" s="198"/>
      <c r="S142" s="199"/>
      <c r="T142" s="200"/>
      <c r="U142" s="32"/>
      <c r="V142" s="32"/>
      <c r="W142" s="108"/>
      <c r="X142" s="201" t="s">
        <v>184</v>
      </c>
      <c r="Y142" s="201"/>
      <c r="Z142" s="32"/>
      <c r="AA142" s="32"/>
      <c r="AB142" s="32"/>
      <c r="AC142" s="32"/>
      <c r="AD142" s="32"/>
      <c r="AE142" s="32"/>
      <c r="AF142" s="32"/>
    </row>
    <row r="143" spans="1:32" x14ac:dyDescent="0.25">
      <c r="A143" s="175"/>
      <c r="B143" s="175"/>
      <c r="C143" s="202"/>
      <c r="D143" s="471"/>
      <c r="E143" s="472"/>
      <c r="F143" s="473"/>
      <c r="G143" s="471"/>
      <c r="H143" s="472"/>
      <c r="I143" s="473"/>
      <c r="J143" s="230"/>
      <c r="K143" s="231"/>
      <c r="L143" s="231"/>
      <c r="M143" s="232"/>
      <c r="N143" s="231"/>
      <c r="O143" s="231"/>
      <c r="P143" s="231"/>
      <c r="Q143" s="231"/>
      <c r="R143" s="203"/>
      <c r="S143" s="204"/>
      <c r="T143" s="205"/>
      <c r="U143" s="32"/>
      <c r="V143" s="32"/>
      <c r="W143" s="108"/>
      <c r="X143" s="206">
        <f>SUM(X137:X140)</f>
        <v>0</v>
      </c>
      <c r="Y143" s="32"/>
      <c r="Z143" s="32"/>
      <c r="AA143" s="32"/>
      <c r="AB143" s="32"/>
      <c r="AC143" s="32"/>
      <c r="AD143" s="32"/>
      <c r="AE143" s="32"/>
      <c r="AF143" s="32"/>
    </row>
    <row r="144" spans="1:32" x14ac:dyDescent="0.25">
      <c r="A144" s="207"/>
      <c r="B144" s="207"/>
      <c r="C144" s="208"/>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x14ac:dyDescent="0.25">
      <c r="A145" s="207"/>
      <c r="B145" s="207"/>
      <c r="C145" s="208"/>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x14ac:dyDescent="0.25">
      <c r="A146" s="207"/>
      <c r="B146" s="207"/>
      <c r="C146" s="208"/>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hidden="1" x14ac:dyDescent="0.25">
      <c r="A147" s="233"/>
      <c r="B147" s="83"/>
      <c r="C147" s="234"/>
      <c r="D147" s="234"/>
      <c r="E147" s="234"/>
      <c r="F147" s="235"/>
      <c r="G147" s="235"/>
      <c r="H147" s="209"/>
      <c r="I147" s="90" t="s">
        <v>170</v>
      </c>
      <c r="J147" s="210" t="e">
        <f>W133</f>
        <v>#VALUE!</v>
      </c>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hidden="1" x14ac:dyDescent="0.25">
      <c r="A148" s="233"/>
      <c r="B148" s="83"/>
      <c r="C148" s="234"/>
      <c r="D148" s="234"/>
      <c r="E148" s="234"/>
      <c r="F148" s="235"/>
      <c r="G148" s="235"/>
      <c r="H148" s="209"/>
      <c r="I148" s="90" t="s">
        <v>171</v>
      </c>
      <c r="J148" s="210">
        <f>X133</f>
        <v>0</v>
      </c>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hidden="1" x14ac:dyDescent="0.25">
      <c r="A149" s="233"/>
      <c r="B149" s="83"/>
      <c r="C149" s="234"/>
      <c r="D149" s="234"/>
      <c r="E149" s="234"/>
      <c r="F149" s="235"/>
      <c r="G149" s="235"/>
      <c r="H149" s="209"/>
      <c r="I149" s="90" t="s">
        <v>184</v>
      </c>
      <c r="J149" s="210">
        <f>X143</f>
        <v>0</v>
      </c>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hidden="1" x14ac:dyDescent="0.25">
      <c r="A150" s="233"/>
      <c r="B150" s="233"/>
      <c r="C150" s="234"/>
      <c r="D150" s="234"/>
      <c r="E150" s="234"/>
      <c r="F150" s="235"/>
      <c r="G150" s="235"/>
      <c r="H150" s="209"/>
      <c r="I150" s="90" t="s">
        <v>185</v>
      </c>
      <c r="J150" s="210" t="e">
        <f>SUM(J147:J149)</f>
        <v>#VALUE!</v>
      </c>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x14ac:dyDescent="0.25">
      <c r="A151" s="207"/>
      <c r="B151" s="207"/>
      <c r="C151" s="208"/>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x14ac:dyDescent="0.25">
      <c r="A152" s="207"/>
      <c r="B152" s="207"/>
      <c r="C152" s="208"/>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sheetData>
  <sheetProtection algorithmName="SHA-512" hashValue="g+EnfzM1lMfX0B8fbl646oLWZLFKFz8HyaTbXkkj4I4CTc0+se43F9HR4vVlLIKqrjIAA1hNuLXIJIKFLg0knA==" saltValue="fuA50ac5bk/rd+5q3jDLIA==" spinCount="100000" sheet="1" objects="1" scenarios="1"/>
  <mergeCells count="92">
    <mergeCell ref="Z7:AE7"/>
    <mergeCell ref="Q9:Q12"/>
    <mergeCell ref="M9:M12"/>
    <mergeCell ref="U9:U12"/>
    <mergeCell ref="S140:T140"/>
    <mergeCell ref="N139:O139"/>
    <mergeCell ref="P139:Q139"/>
    <mergeCell ref="S139:T139"/>
    <mergeCell ref="P138:Q138"/>
    <mergeCell ref="S138:T138"/>
    <mergeCell ref="Q34:Q35"/>
    <mergeCell ref="Q59:Q62"/>
    <mergeCell ref="Q81:Q83"/>
    <mergeCell ref="Q129:Q131"/>
    <mergeCell ref="M15:M17"/>
    <mergeCell ref="Q15:Q17"/>
    <mergeCell ref="N138:O138"/>
    <mergeCell ref="S141:T141"/>
    <mergeCell ref="D142:F142"/>
    <mergeCell ref="G142:I142"/>
    <mergeCell ref="E140:F140"/>
    <mergeCell ref="H140:I140"/>
    <mergeCell ref="J140:K140"/>
    <mergeCell ref="L140:M140"/>
    <mergeCell ref="N140:O140"/>
    <mergeCell ref="P140:Q140"/>
    <mergeCell ref="L139:M139"/>
    <mergeCell ref="E138:F138"/>
    <mergeCell ref="H138:I138"/>
    <mergeCell ref="J138:K138"/>
    <mergeCell ref="L138:M138"/>
    <mergeCell ref="S136:T136"/>
    <mergeCell ref="E137:F137"/>
    <mergeCell ref="H137:I137"/>
    <mergeCell ref="J137:K137"/>
    <mergeCell ref="L137:M137"/>
    <mergeCell ref="N137:O137"/>
    <mergeCell ref="P137:Q137"/>
    <mergeCell ref="S137:T137"/>
    <mergeCell ref="L136:M136"/>
    <mergeCell ref="N136:O136"/>
    <mergeCell ref="P136:Q136"/>
    <mergeCell ref="D143:F143"/>
    <mergeCell ref="G143:I143"/>
    <mergeCell ref="E136:F136"/>
    <mergeCell ref="H136:I136"/>
    <mergeCell ref="J136:K136"/>
    <mergeCell ref="E139:F139"/>
    <mergeCell ref="H139:I139"/>
    <mergeCell ref="J139:K139"/>
    <mergeCell ref="C1:V1"/>
    <mergeCell ref="J6:Q6"/>
    <mergeCell ref="R6:U6"/>
    <mergeCell ref="C2:K2"/>
    <mergeCell ref="C3:K3"/>
    <mergeCell ref="C4:K4"/>
    <mergeCell ref="U15:U17"/>
    <mergeCell ref="M19:M20"/>
    <mergeCell ref="Q19:Q20"/>
    <mergeCell ref="U19:U20"/>
    <mergeCell ref="M23:M25"/>
    <mergeCell ref="Q23:Q25"/>
    <mergeCell ref="U23:U25"/>
    <mergeCell ref="M28:M31"/>
    <mergeCell ref="Q28:Q31"/>
    <mergeCell ref="U28:U31"/>
    <mergeCell ref="U34:U35"/>
    <mergeCell ref="M40:M42"/>
    <mergeCell ref="O40:O42"/>
    <mergeCell ref="Q40:Q42"/>
    <mergeCell ref="U40:U42"/>
    <mergeCell ref="M34:M35"/>
    <mergeCell ref="J45:J47"/>
    <mergeCell ref="M45:M48"/>
    <mergeCell ref="N45:N47"/>
    <mergeCell ref="Q45:Q48"/>
    <mergeCell ref="U45:U48"/>
    <mergeCell ref="U59:U62"/>
    <mergeCell ref="M67:M70"/>
    <mergeCell ref="Q67:Q70"/>
    <mergeCell ref="U67:U70"/>
    <mergeCell ref="M59:M62"/>
    <mergeCell ref="U81:U83"/>
    <mergeCell ref="M85:M87"/>
    <mergeCell ref="Q85:Q87"/>
    <mergeCell ref="U85:U87"/>
    <mergeCell ref="M81:M83"/>
    <mergeCell ref="U129:U131"/>
    <mergeCell ref="M130:M131"/>
    <mergeCell ref="M123:M127"/>
    <mergeCell ref="Q123:Q127"/>
    <mergeCell ref="U123:U127"/>
  </mergeCells>
  <pageMargins left="0.7" right="0.7" top="0.75" bottom="0.75" header="0.3" footer="0.3"/>
  <pageSetup scale="2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E34:E35 H9:H12 F141 R137:R140 E15:E17 E19:E20 E9:E12 E23:E25 H23:H25 E28:E31 H19:H20 H15:H17 E129:E131 E123:E127 E119:E121 E116 E109:E114 E104:E106 E99:E102 E89:E96 E85:E87 E81:E83 E76:E78 E72:E74 E67:E70 E65 E59:E62 E56 E50:E53 E45:E48 E40:E42 E37 H28:H31 H34:H35 H37 H40:H42 H45:H48 H50:H53 H56 H59:H62 H65 H67:H70 H72:H74 H76:H78 H81:H83 H85:H87 H89:H96 H99:H102 H104:H106 H109:H114 H116 H119:H121 H123:H127 H129:H131</xm:sqref>
        </x14:dataValidation>
        <x14:dataValidation type="list" allowBlank="1" showInputMessage="1" showErrorMessage="1">
          <x14:formula1>
            <xm:f>Scores!$G$1:$G$8</xm:f>
          </x14:formula1>
          <xm:sqref>J20 J17 J12 N12 N17 N25 N131 J25 N20 J31 J35 J37 J42 J48 J53 J56 J62 J65 J70 J74 J78 J83 J87 J96 J102 J106 J114 J116 J121 J127 N31 N35 N37 N42 N48 N53 N56 N62 N65 N70 N74 N78 N83 N87 N96 N102 N106 N114 N116 N127 J131 N121</xm:sqref>
        </x14:dataValidation>
        <x14:dataValidation type="list" allowBlank="1" showInputMessage="1" showErrorMessage="1">
          <x14:formula1>
            <xm:f>Scores!$D$1:$D$2</xm:f>
          </x14:formula1>
          <xm:sqref>L12 P25 L17 P17 P20 P35 P31 L20 L25 L31 L35 L37 L42 L48 L53 L56 L62 L65 L70 L74 L78 L83 L87 L96 L102 L106 L114 L116 L121 L127 L131 P131 P127 P121 P116 P114 P106 P102 P96 P87 P83 P78 P74 P70 P65 P62 P56 P53 P48 P42 P37 P12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N15" sqref="A1:N15"/>
    </sheetView>
  </sheetViews>
  <sheetFormatPr defaultRowHeight="15" x14ac:dyDescent="0.25"/>
  <sheetData>
    <row r="1" spans="1:14" ht="20.25" x14ac:dyDescent="0.25">
      <c r="A1" s="214" t="s">
        <v>188</v>
      </c>
      <c r="B1" s="32"/>
      <c r="C1" s="32"/>
      <c r="D1" s="32"/>
      <c r="E1" s="32"/>
      <c r="F1" s="32"/>
      <c r="G1" s="32"/>
      <c r="H1" s="32"/>
      <c r="I1" s="32"/>
      <c r="J1" s="32"/>
      <c r="K1" s="32"/>
      <c r="L1" s="32"/>
      <c r="M1" s="32"/>
      <c r="N1" s="32"/>
    </row>
    <row r="2" spans="1:14" ht="18" x14ac:dyDescent="0.25">
      <c r="A2" s="215">
        <v>1</v>
      </c>
      <c r="B2" s="216" t="s">
        <v>189</v>
      </c>
      <c r="C2" s="217"/>
      <c r="D2" s="217"/>
      <c r="E2" s="217"/>
      <c r="F2" s="217"/>
      <c r="G2" s="217"/>
      <c r="H2" s="217"/>
      <c r="I2" s="217"/>
      <c r="J2" s="32"/>
      <c r="K2" s="32"/>
      <c r="L2" s="32"/>
      <c r="M2" s="32"/>
      <c r="N2" s="32"/>
    </row>
    <row r="3" spans="1:14" ht="18" x14ac:dyDescent="0.25">
      <c r="A3" s="215">
        <v>2</v>
      </c>
      <c r="B3" s="216" t="s">
        <v>190</v>
      </c>
      <c r="C3" s="217"/>
      <c r="D3" s="217"/>
      <c r="E3" s="217"/>
      <c r="F3" s="217"/>
      <c r="G3" s="217"/>
      <c r="H3" s="217"/>
      <c r="I3" s="217"/>
      <c r="J3" s="32"/>
      <c r="K3" s="32"/>
      <c r="L3" s="32"/>
      <c r="M3" s="32"/>
      <c r="N3" s="32"/>
    </row>
    <row r="4" spans="1:14" ht="18" x14ac:dyDescent="0.25">
      <c r="A4" s="215">
        <v>3</v>
      </c>
      <c r="B4" s="216" t="s">
        <v>191</v>
      </c>
      <c r="C4" s="217"/>
      <c r="D4" s="217"/>
      <c r="E4" s="217"/>
      <c r="F4" s="217"/>
      <c r="G4" s="217"/>
      <c r="H4" s="217"/>
      <c r="I4" s="217"/>
      <c r="J4" s="32"/>
      <c r="K4" s="32"/>
      <c r="L4" s="32"/>
      <c r="M4" s="32"/>
      <c r="N4" s="32"/>
    </row>
    <row r="5" spans="1:14" ht="18" x14ac:dyDescent="0.25">
      <c r="A5" s="215">
        <v>4</v>
      </c>
      <c r="B5" s="216" t="s">
        <v>192</v>
      </c>
      <c r="C5" s="217"/>
      <c r="D5" s="217"/>
      <c r="E5" s="217"/>
      <c r="F5" s="217"/>
      <c r="G5" s="217"/>
      <c r="H5" s="217"/>
      <c r="I5" s="217"/>
      <c r="J5" s="32"/>
      <c r="K5" s="32"/>
      <c r="L5" s="32"/>
      <c r="M5" s="32"/>
      <c r="N5" s="32"/>
    </row>
    <row r="6" spans="1:14" ht="18" x14ac:dyDescent="0.25">
      <c r="A6" s="215">
        <v>5</v>
      </c>
      <c r="B6" s="216" t="s">
        <v>193</v>
      </c>
      <c r="C6" s="217"/>
      <c r="D6" s="217"/>
      <c r="E6" s="217"/>
      <c r="F6" s="217"/>
      <c r="G6" s="217"/>
      <c r="H6" s="217"/>
      <c r="I6" s="217"/>
      <c r="J6" s="32"/>
      <c r="K6" s="32"/>
      <c r="L6" s="32"/>
      <c r="M6" s="32"/>
      <c r="N6" s="32"/>
    </row>
    <row r="7" spans="1:14" ht="18" x14ac:dyDescent="0.25">
      <c r="A7" s="215">
        <v>6</v>
      </c>
      <c r="B7" s="216" t="s">
        <v>194</v>
      </c>
      <c r="C7" s="217"/>
      <c r="D7" s="217"/>
      <c r="E7" s="217"/>
      <c r="F7" s="217"/>
      <c r="G7" s="217"/>
      <c r="H7" s="217"/>
      <c r="I7" s="217"/>
      <c r="J7" s="32"/>
      <c r="K7" s="32"/>
      <c r="L7" s="32"/>
      <c r="M7" s="32"/>
      <c r="N7" s="32"/>
    </row>
    <row r="8" spans="1:14" ht="18" x14ac:dyDescent="0.25">
      <c r="A8" s="215">
        <v>7</v>
      </c>
      <c r="B8" s="216" t="s">
        <v>195</v>
      </c>
      <c r="C8" s="217"/>
      <c r="D8" s="217"/>
      <c r="E8" s="217"/>
      <c r="F8" s="217"/>
      <c r="G8" s="217"/>
      <c r="H8" s="217"/>
      <c r="I8" s="217"/>
      <c r="J8" s="32"/>
      <c r="K8" s="32"/>
      <c r="L8" s="32"/>
      <c r="M8" s="32"/>
      <c r="N8" s="32"/>
    </row>
    <row r="9" spans="1:14" ht="18" x14ac:dyDescent="0.25">
      <c r="A9" s="215">
        <v>8</v>
      </c>
      <c r="B9" s="216" t="s">
        <v>196</v>
      </c>
      <c r="C9" s="217"/>
      <c r="D9" s="217"/>
      <c r="E9" s="217"/>
      <c r="F9" s="217"/>
      <c r="G9" s="217"/>
      <c r="H9" s="217"/>
      <c r="I9" s="217"/>
      <c r="J9" s="32"/>
      <c r="K9" s="32"/>
      <c r="L9" s="32"/>
      <c r="M9" s="32"/>
      <c r="N9" s="32"/>
    </row>
    <row r="10" spans="1:14" x14ac:dyDescent="0.25">
      <c r="A10" s="32"/>
      <c r="B10" s="32"/>
      <c r="C10" s="32"/>
      <c r="D10" s="32"/>
      <c r="E10" s="32"/>
      <c r="F10" s="32"/>
      <c r="G10" s="32"/>
      <c r="H10" s="32"/>
      <c r="I10" s="32"/>
      <c r="J10" s="32"/>
      <c r="K10" s="32"/>
      <c r="L10" s="32"/>
      <c r="M10" s="32"/>
      <c r="N10" s="32"/>
    </row>
    <row r="11" spans="1:14" x14ac:dyDescent="0.25">
      <c r="A11" s="32"/>
      <c r="B11" s="32"/>
      <c r="C11" s="32"/>
      <c r="D11" s="32"/>
      <c r="E11" s="32"/>
      <c r="F11" s="32"/>
      <c r="G11" s="32"/>
      <c r="H11" s="32"/>
      <c r="I11" s="32"/>
      <c r="J11" s="32"/>
      <c r="K11" s="32"/>
      <c r="L11" s="32"/>
      <c r="M11" s="32"/>
      <c r="N11" s="32"/>
    </row>
    <row r="12" spans="1:14" x14ac:dyDescent="0.25">
      <c r="A12" s="32"/>
      <c r="B12" s="32"/>
      <c r="C12" s="32"/>
      <c r="D12" s="32"/>
      <c r="E12" s="32"/>
      <c r="F12" s="32"/>
      <c r="G12" s="32"/>
      <c r="H12" s="32"/>
      <c r="I12" s="32"/>
      <c r="J12" s="32"/>
      <c r="K12" s="32"/>
      <c r="L12" s="32"/>
      <c r="M12" s="32"/>
      <c r="N12" s="32"/>
    </row>
    <row r="13" spans="1:14" x14ac:dyDescent="0.25">
      <c r="A13" s="32"/>
      <c r="B13" s="32"/>
      <c r="C13" s="32"/>
      <c r="D13" s="32"/>
      <c r="E13" s="32"/>
      <c r="F13" s="32"/>
      <c r="G13" s="32"/>
      <c r="H13" s="32"/>
      <c r="I13" s="32"/>
      <c r="J13" s="32"/>
      <c r="K13" s="32"/>
      <c r="L13" s="32"/>
      <c r="M13" s="32"/>
      <c r="N13" s="32"/>
    </row>
    <row r="14" spans="1:14" x14ac:dyDescent="0.25">
      <c r="A14" s="32"/>
      <c r="B14" s="32"/>
      <c r="C14" s="32"/>
      <c r="D14" s="32"/>
      <c r="E14" s="32"/>
      <c r="F14" s="32"/>
      <c r="G14" s="32"/>
      <c r="H14" s="32"/>
      <c r="I14" s="32"/>
      <c r="J14" s="32"/>
      <c r="K14" s="32"/>
      <c r="L14" s="32"/>
      <c r="M14" s="32"/>
      <c r="N14" s="32"/>
    </row>
    <row r="15" spans="1:14" x14ac:dyDescent="0.25">
      <c r="A15" s="32"/>
      <c r="B15" s="32"/>
      <c r="C15" s="32"/>
      <c r="D15" s="32"/>
      <c r="E15" s="32"/>
      <c r="F15" s="32"/>
      <c r="G15" s="32"/>
      <c r="H15" s="32"/>
      <c r="I15" s="32"/>
      <c r="J15" s="32"/>
      <c r="K15" s="32"/>
      <c r="L15" s="32"/>
      <c r="M15" s="32"/>
      <c r="N15" s="32"/>
    </row>
  </sheetData>
  <sheetProtection algorithmName="SHA-512" hashValue="FB5S0F3rXQXbAiHJCjooCPr9ITkwAC4GKuhXgGLNt4lipRXQLZYarFV/hicFc3foS68SldgoG8W5figl+T+dQQ==" saltValue="8XmxbYjOZydwOBmhjCHiU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sqref="A1:A3"/>
    </sheetView>
  </sheetViews>
  <sheetFormatPr defaultRowHeight="15" x14ac:dyDescent="0.25"/>
  <cols>
    <col min="8" max="8" width="17.5703125" customWidth="1"/>
    <col min="10" max="12" width="34.28515625" customWidth="1"/>
  </cols>
  <sheetData>
    <row r="1" spans="1:12" ht="15" customHeight="1" x14ac:dyDescent="0.25">
      <c r="A1" s="32" t="s">
        <v>113</v>
      </c>
      <c r="B1" s="32" t="s">
        <v>197</v>
      </c>
      <c r="C1" s="32"/>
      <c r="D1" s="32" t="s">
        <v>113</v>
      </c>
      <c r="E1" s="32"/>
      <c r="F1" s="32"/>
      <c r="G1" s="32">
        <v>1</v>
      </c>
      <c r="H1" s="497" t="s">
        <v>101</v>
      </c>
      <c r="J1" s="498"/>
      <c r="K1" s="498"/>
      <c r="L1" s="498"/>
    </row>
    <row r="2" spans="1:12" x14ac:dyDescent="0.25">
      <c r="A2" s="32" t="s">
        <v>114</v>
      </c>
      <c r="B2" s="32" t="s">
        <v>198</v>
      </c>
      <c r="C2" s="32"/>
      <c r="D2" s="32" t="s">
        <v>115</v>
      </c>
      <c r="E2" s="32"/>
      <c r="F2" s="32"/>
      <c r="G2" s="32">
        <v>2</v>
      </c>
      <c r="H2" s="497"/>
      <c r="J2" s="218"/>
      <c r="K2" s="218"/>
      <c r="L2" s="218"/>
    </row>
    <row r="3" spans="1:12" x14ac:dyDescent="0.25">
      <c r="A3" s="32" t="s">
        <v>115</v>
      </c>
      <c r="B3" s="32"/>
      <c r="C3" s="32"/>
      <c r="D3" s="32"/>
      <c r="E3" s="32"/>
      <c r="F3" s="32"/>
      <c r="G3" s="32">
        <v>3</v>
      </c>
      <c r="H3" s="497"/>
      <c r="J3" s="218"/>
      <c r="K3" s="218"/>
      <c r="L3" s="218"/>
    </row>
    <row r="4" spans="1:12" x14ac:dyDescent="0.25">
      <c r="A4" s="32"/>
      <c r="B4" s="32"/>
      <c r="C4" s="32"/>
      <c r="D4" s="32"/>
      <c r="E4" s="32"/>
      <c r="F4" s="32"/>
      <c r="G4" s="32">
        <v>4</v>
      </c>
      <c r="H4" s="497"/>
      <c r="J4" s="218"/>
      <c r="K4" s="218"/>
      <c r="L4" s="218"/>
    </row>
    <row r="5" spans="1:12" x14ac:dyDescent="0.25">
      <c r="A5" s="32"/>
      <c r="B5" s="32"/>
      <c r="C5" s="32"/>
      <c r="D5" s="32"/>
      <c r="E5" s="32"/>
      <c r="F5" s="32"/>
      <c r="G5" s="32">
        <v>5</v>
      </c>
      <c r="H5" s="497"/>
      <c r="J5" s="219"/>
      <c r="K5" s="220"/>
      <c r="L5" s="218"/>
    </row>
    <row r="6" spans="1:12" x14ac:dyDescent="0.25">
      <c r="A6" s="32"/>
      <c r="B6" s="32"/>
      <c r="C6" s="32"/>
      <c r="D6" s="32"/>
      <c r="E6" s="32"/>
      <c r="F6" s="32"/>
      <c r="G6" s="32">
        <v>6</v>
      </c>
      <c r="H6" s="497"/>
      <c r="J6" s="24"/>
      <c r="L6" s="1"/>
    </row>
    <row r="7" spans="1:12" x14ac:dyDescent="0.25">
      <c r="A7" s="32"/>
      <c r="B7" s="32"/>
      <c r="C7" s="32"/>
      <c r="D7" s="32"/>
      <c r="E7" s="32"/>
      <c r="F7" s="32"/>
      <c r="G7" s="32">
        <v>7</v>
      </c>
      <c r="H7" s="497"/>
      <c r="J7" s="24"/>
      <c r="L7" s="1"/>
    </row>
    <row r="8" spans="1:12" x14ac:dyDescent="0.25">
      <c r="A8" s="32"/>
      <c r="B8" s="32"/>
      <c r="C8" s="32"/>
      <c r="D8" s="32"/>
      <c r="E8" s="32"/>
      <c r="F8" s="32"/>
      <c r="G8" s="32">
        <v>8</v>
      </c>
      <c r="H8" s="497"/>
      <c r="J8" s="24"/>
      <c r="L8" s="1"/>
    </row>
    <row r="9" spans="1:12" x14ac:dyDescent="0.25">
      <c r="A9" s="32"/>
      <c r="B9" s="32"/>
      <c r="C9" s="32"/>
      <c r="D9" s="32"/>
      <c r="E9" s="32"/>
      <c r="F9" s="32"/>
      <c r="G9" s="32"/>
      <c r="H9" s="32"/>
      <c r="J9" s="24"/>
    </row>
    <row r="10" spans="1:12" x14ac:dyDescent="0.25">
      <c r="A10" s="32"/>
      <c r="B10" s="32"/>
      <c r="C10" s="32"/>
      <c r="D10" s="32"/>
      <c r="E10" s="32"/>
      <c r="F10" s="32"/>
      <c r="G10" s="32"/>
      <c r="H10" s="32"/>
      <c r="J10" s="24"/>
    </row>
    <row r="11" spans="1:12" x14ac:dyDescent="0.25">
      <c r="A11" s="32"/>
      <c r="B11" s="32"/>
      <c r="C11" s="32"/>
      <c r="D11" s="32"/>
      <c r="E11" s="32"/>
      <c r="F11" s="32"/>
      <c r="G11" s="32"/>
      <c r="H11" s="32"/>
      <c r="J11" s="24"/>
    </row>
    <row r="12" spans="1:12" x14ac:dyDescent="0.25">
      <c r="A12" s="32"/>
      <c r="B12" s="32"/>
      <c r="C12" s="32"/>
      <c r="D12" s="32"/>
      <c r="E12" s="32"/>
      <c r="F12" s="32"/>
      <c r="G12" s="32"/>
      <c r="H12" s="32"/>
      <c r="J12" s="24"/>
    </row>
    <row r="13" spans="1:12" x14ac:dyDescent="0.25">
      <c r="J13" s="24"/>
    </row>
    <row r="14" spans="1:12" x14ac:dyDescent="0.25">
      <c r="J14" s="24"/>
    </row>
    <row r="15" spans="1:12" x14ac:dyDescent="0.25">
      <c r="J15" s="24"/>
    </row>
    <row r="16" spans="1:12" x14ac:dyDescent="0.25">
      <c r="J16" s="24"/>
    </row>
    <row r="17" spans="10:10" x14ac:dyDescent="0.25">
      <c r="J17" s="24"/>
    </row>
    <row r="18" spans="10:10" x14ac:dyDescent="0.25">
      <c r="J18" s="24"/>
    </row>
    <row r="19" spans="10:10" x14ac:dyDescent="0.25">
      <c r="J19" s="24"/>
    </row>
    <row r="20" spans="10:10" x14ac:dyDescent="0.25">
      <c r="J20" s="24"/>
    </row>
    <row r="21" spans="10:10" x14ac:dyDescent="0.25">
      <c r="J21" s="24"/>
    </row>
    <row r="22" spans="10:10" x14ac:dyDescent="0.25">
      <c r="J22" s="24"/>
    </row>
    <row r="23" spans="10:10" x14ac:dyDescent="0.25">
      <c r="J23" s="24"/>
    </row>
    <row r="24" spans="10:10" x14ac:dyDescent="0.25">
      <c r="J24" s="24"/>
    </row>
    <row r="25" spans="10:10" x14ac:dyDescent="0.25">
      <c r="J25" s="24"/>
    </row>
    <row r="26" spans="10:10" x14ac:dyDescent="0.25">
      <c r="J26" s="24"/>
    </row>
    <row r="27" spans="10:10" x14ac:dyDescent="0.25">
      <c r="J27" s="24"/>
    </row>
    <row r="28" spans="10:10" x14ac:dyDescent="0.25">
      <c r="J28" s="24"/>
    </row>
    <row r="29" spans="10:10" x14ac:dyDescent="0.25">
      <c r="J29" s="24"/>
    </row>
    <row r="30" spans="10:10" x14ac:dyDescent="0.25">
      <c r="J30" s="24"/>
    </row>
    <row r="31" spans="10:10" x14ac:dyDescent="0.25">
      <c r="J31" s="24"/>
    </row>
    <row r="32" spans="10:10" x14ac:dyDescent="0.25">
      <c r="J32" s="24"/>
    </row>
    <row r="33" spans="10:10" x14ac:dyDescent="0.25">
      <c r="J33" s="24"/>
    </row>
  </sheetData>
  <sheetProtection algorithmName="SHA-512" hashValue="uGPE1JwNmw0zPe8yZZT87ogMN4lPTtdI4tWPkheWF67gVQrVIYKdKfbGfiVd9OnkpJDYwgWbRbbrs2ldO9N3kA==" saltValue="M3eTqTVIErr6YfNfuJHY6w==" spinCount="100000" sheet="1" objects="1" scenarios="1"/>
  <mergeCells count="2">
    <mergeCell ref="H1:H8"/>
    <mergeCell ref="J1:L1"/>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Algebra I 8th Grade Stds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2019-02-06T18:24:41Z</dcterms:modified>
</cp:coreProperties>
</file>