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irgit Maurer\Desktop\K-5 plus apps 2019\3-1\"/>
    </mc:Choice>
  </mc:AlternateContent>
  <bookViews>
    <workbookView xWindow="0" yWindow="0" windowWidth="20490" windowHeight="9885" tabRatio="574" activeTab="1"/>
  </bookViews>
  <sheets>
    <sheet name="School APP &amp; Funding &amp; Budget" sheetId="12" r:id="rId1"/>
    <sheet name="School Funding &amp; Budget SUMMARY" sheetId="15" r:id="rId2"/>
    <sheet name="Lists of Schools-Districts" sheetId="17" state="hidden" r:id="rId3"/>
    <sheet name="lists" sheetId="16" state="hidden" r:id="rId4"/>
  </sheets>
  <definedNames>
    <definedName name="_xlnm._FilterDatabase" localSheetId="3" hidden="1">#REF!</definedName>
    <definedName name="_xlnm._FilterDatabase" localSheetId="0" hidden="1">'School APP &amp; Funding &amp; Budget'!$A$9:$A$11</definedName>
    <definedName name="ALAMOGORDO_PUBLIC_SCHOOLS">'Lists of Schools-Districts'!$B$2:$B$107</definedName>
    <definedName name="ALBUQUERQUE_PUBLIC_SCHOOLS">'Lists of Schools-Districts'!$C$2:$C$107</definedName>
    <definedName name="ALBUQUERQUE_SCHOOL_OF_EXCELLENCE">'Lists of Schools-Districts'!$D$2:$D$107</definedName>
    <definedName name="ALBUQUERQUE_SIGN_LANGUAGE_ACADEMY">'Lists of Schools-Districts'!$E$2:$E$107</definedName>
    <definedName name="ALTURA_PREPARATORY_SCHOOL">'Lists of Schools-Districts'!$F$2:$F$107</definedName>
    <definedName name="ANANSI_CHARTER_SCHOOL">'Lists of Schools-Districts'!$G$2:$G$107</definedName>
    <definedName name="ANIMAS_PUBLIC_SCHOOLS">'Lists of Schools-Districts'!$H$2:$H$107</definedName>
    <definedName name="ARTESIA_PUBLIC_SCHOOLS">'Lists of Schools-Districts'!$I$2:$I$107</definedName>
    <definedName name="AZTEC_MUNICIPAL_SCHOOLS">'Lists of Schools-Districts'!$J$2:$J$107</definedName>
    <definedName name="BELEN_CONSOLIDATED_SCHOOLS">'Lists of Schools-Districts'!$K$2:$K$107</definedName>
    <definedName name="BERNALILLO_PUBLIC_SCHOOLS">'Lists of Schools-Districts'!$L$2:$L$107</definedName>
    <definedName name="BLOOMFIELD_SCHOOLS">'Lists of Schools-Districts'!$M$2:$M$107</definedName>
    <definedName name="CAPITAN_MUNICIPAL_SCHOOLS">'Lists of Schools-Districts'!$N$2:$N$107</definedName>
    <definedName name="CARLSBAD_MUNICIPAL_SCHOOLS">'Lists of Schools-Districts'!$O$2:$O$107</definedName>
    <definedName name="CARRIZOZO_MUNICIPAL_SCHOOLS">'Lists of Schools-Districts'!$P$2:$P$107</definedName>
    <definedName name="CENTRAL_CONSOLIDATED_SCHOOLS">'Lists of Schools-Districts'!$Q$2:$Q$107</definedName>
    <definedName name="CHAMA_VALLEY_INDEPENDENT_SCHOOLS">'Lists of Schools-Districts'!$R$2:$R$107</definedName>
    <definedName name="CIMARRON_MUNICIPAL_SCHOOLS">'Lists of Schools-Districts'!$S$2:$S$107</definedName>
    <definedName name="CLAYTON_MUNICIPAL_SCHOOLS">'Lists of Schools-Districts'!$T$2:$T$107</definedName>
    <definedName name="CLOUDCROFT_MUNICIPAL_SCHOOLS">'Lists of Schools-Districts'!$U$2:$U$107</definedName>
    <definedName name="CLOVIS_MUNICIPAL_SCHOOLS">'Lists of Schools-Districts'!$V$2:$V$107</definedName>
    <definedName name="COBRE_CONSOLIDATED_SCHOOLS_DISTRICT">'Lists of Schools-Districts'!$W$2:$W$107</definedName>
    <definedName name="CORAL_COMMUNITY_CHARTER">'Lists of Schools-Districts'!$X$2:$X$107</definedName>
    <definedName name="CORONA_MUNICIPAL_SCHOOLS">'Lists of Schools-Districts'!$Y$2:$Y$107</definedName>
    <definedName name="CUBA_INDEPENDENT_SCHOOLS">'Lists of Schools-Districts'!$Z$2:$Z$107</definedName>
    <definedName name="DEAP">'Lists of Schools-Districts'!#REF!</definedName>
    <definedName name="DEMING_PUBLIC_SCHOOLS">'Lists of Schools-Districts'!$AA$2:$AA$107</definedName>
    <definedName name="DES_MOINES_MUNICIPAL_SCHOOLS">'Lists of Schools-Districts'!$AB$2:$AB$107</definedName>
    <definedName name="DEXTER_CONSOLIDATED_SCHOOLS">'Lists of Schools-Districts'!$AC$2:$AC$107</definedName>
    <definedName name="DORA_CONSOLIDATED_SCHOOLS">'Lists of Schools-Districts'!$AD$2:$AD$107</definedName>
    <definedName name="DREAM_DINE">'Lists of Schools-Districts'!$AE$2:$AE$107</definedName>
    <definedName name="DULCE_INDEPENDENT_SCHOOLS">'Lists of Schools-Districts'!$AF$2:$AF$107</definedName>
    <definedName name="ELIDA_MUNICIPAL_SCHOOLS">'Lists of Schools-Districts'!$AG$2:$AG$107</definedName>
    <definedName name="ESPANOLA_PUBLIC_SCHOOLS">'Lists of Schools-Districts'!$AH$2:$AH$107</definedName>
    <definedName name="ESTANCIA_MUNICIPAL_SCHOOLS">'Lists of Schools-Districts'!$AI$2:$AI$107</definedName>
    <definedName name="ESTANCIA_VALLEY_CLASSICAL_ACADEMY">'Lists of Schools-Districts'!$AJ$2:$AJ$107</definedName>
    <definedName name="EUNICE_MUNICIPAL_SCHOOLS">'Lists of Schools-Districts'!$AK$2:$AK$107</definedName>
    <definedName name="FARMINGTON_MUNICIPAL_SCHOOLS">'Lists of Schools-Districts'!$AL$2:$AL$107</definedName>
    <definedName name="FLOYD_MUNICIPAL_SCHOOLS">'Lists of Schools-Districts'!$AM$2:$AM$107</definedName>
    <definedName name="FORT_SUMNER_MUNICIPAL_SCHOOLS">'Lists of Schools-Districts'!$AN$2:$AN$107</definedName>
    <definedName name="GADSDEN_INDEPENDENT_SCHOOLS">'Lists of Schools-Districts'!$AO$2:$AO$107</definedName>
    <definedName name="GALLUP_MCKINLEY_COUNTY_SCHOOLS">'Lists of Schools-Districts'!$AP$2:$AP$107</definedName>
    <definedName name="GRADY_MUNICIPAL_SCHOOLS">'Lists of Schools-Districts'!$AQ$2:$AQ$107</definedName>
    <definedName name="GRANTS_CIBOLA_COUNTY_SCHOOLS">'Lists of Schools-Districts'!$AR$2:$AR$107</definedName>
    <definedName name="HAGERMAN_MUNICIPAL_SCHOOLS">'Lists of Schools-Districts'!$AS$2:$AS$107</definedName>
    <definedName name="HATCH_VALLEY_PUBLIC_SCHOOLS">'Lists of Schools-Districts'!$AT$2:$AT$107</definedName>
    <definedName name="HOBBS_MUNICIPAL_SCHOOLS">'Lists of Schools-Districts'!$AU$2:$AU$107</definedName>
    <definedName name="HONDO_VALLEY_PUBLIC_SCHOOLS">'Lists of Schools-Districts'!$AV$2:$AV$107</definedName>
    <definedName name="HORIZON_ACADEMY_WEST">'Lists of Schools-Districts'!$AW$2:$AW$107</definedName>
    <definedName name="HOUSE_MUNICIPAL_SCHOOLS">'Lists of Schools-Districts'!$AX$2:$AX$107</definedName>
    <definedName name="J_PAUL_TAYLOR_ACADEMY">'Lists of Schools-Districts'!$AY$2:$AY$107</definedName>
    <definedName name="JAL_PUBLIC_SCHOOLS">'Lists of Schools-Districts'!$AZ$2:$AZ$107</definedName>
    <definedName name="JEFFERSON_MONTESSORI_ACADEMY">'Lists of Schools-Districts'!$BA$2:$BA$107</definedName>
    <definedName name="JEMEZ_MOUNTAIN_PUBLIC_SCHOOLS">'Lists of Schools-Districts'!$BB$2:$BB$107</definedName>
    <definedName name="JEMEZ_VALLEY_PUBLIC_SCHOOLS">'Lists of Schools-Districts'!$BC$2:$BC$107</definedName>
    <definedName name="LA_PROMESA_EARLY_LEARNING">'Lists of Schools-Districts'!$BD$2:$BD$107</definedName>
    <definedName name="LA_TIERRA_MONTESSORI_SCHOOL">'Lists of Schools-Districts'!$BH$2:$BH$107</definedName>
    <definedName name="LAKE_ARTHUR_MUNICIPAL_SCHOOLS">'Lists of Schools-Districts'!$BE$2:$BE$107</definedName>
    <definedName name="LAS_CRUCES_PUBLIC_SCHOOLS">'Lists of Schools-Districts'!$BF$2:$BF$107</definedName>
    <definedName name="LAS_VEGAS_CITY_PUBLIC_SCHOOLS">'Lists of Schools-Districts'!$BG$2:$BG$107</definedName>
    <definedName name="LOGAN_MUNICIPAL_SCHOOLS">'Lists of Schools-Districts'!$BI$2:$BI$107</definedName>
    <definedName name="LORDSBURG_MUNICIPAL_SCHOOLS">'Lists of Schools-Districts'!$BJ$2:$BJ$107</definedName>
    <definedName name="LOS_ALAMOS_PUBLIC_SCHOOLS">'Lists of Schools-Districts'!$BK$2:$BK$107</definedName>
    <definedName name="LOS_LUNAS_PUBLIC_SCHOOLS">'Lists of Schools-Districts'!$BL$2:$BL$107</definedName>
    <definedName name="LOVING_MUNICIPAL_SCHOOLS">'Lists of Schools-Districts'!$BM$2:$BM$107</definedName>
    <definedName name="LOVINGTON_MUNICIPAL_SCHOOLS">'Lists of Schools-Districts'!$BN$2:$BN$107</definedName>
    <definedName name="MAGDALENA_MUNICIPAL_SCHOOLS">'Lists of Schools-Districts'!$BO$2:$BO$107</definedName>
    <definedName name="MAXWELL_MUNICIPAL_SCHOOLS">'Lists of Schools-Districts'!$BP$2:$BP$107</definedName>
    <definedName name="MCCURDY_CHARTER_SCHOOL">'Lists of Schools-Districts'!$BQ$2:$BQ$107</definedName>
    <definedName name="MELROSE_PUBLIC_SCHOOLS">'Lists of Schools-Districts'!$BR$2:$BR$107</definedName>
    <definedName name="MESA_VISTA_CONSOLIDATED_SCHOOLS">'Lists of Schools-Districts'!$BS$2:$BS$107</definedName>
    <definedName name="MISSION_ACHIEVEMENT_AND_SUCCESS">'Lists of Schools-Districts'!$BT$2:$BT$107</definedName>
    <definedName name="MONTESSORI_ELEMENTARY_SCHOOL">'Lists of Schools-Districts'!$BU$2:$BU$107</definedName>
    <definedName name="MORA_INDEPENDENT_SCHOOLS">'Lists of Schools-Districts'!$BV$2:$BV$107</definedName>
    <definedName name="MORIARTY_EDGEWOOD_SCHOOL_DISTRICT">'Lists of Schools-Districts'!$BW$2:$BW$107</definedName>
    <definedName name="MOSQUERO_MUNICIPAL_SCHOOLS">'Lists of Schools-Districts'!$BX$2:$BX$107</definedName>
    <definedName name="MOUNTAINAIR_PUBLIC_SCHOOLS">'Lists of Schools-Districts'!$BY$2:$BY$107</definedName>
    <definedName name="NEW_MEXICO_CONNECTIONS_ACADEMY">'Lists of Schools-Districts'!#REF!</definedName>
    <definedName name="NORTH_VALLEY_ACADEMY">'Lists of Schools-Districts'!$BZ$2:$BZ$107</definedName>
    <definedName name="PECOS_INDEPENDENT_SCHOOLS">'Lists of Schools-Districts'!$CA$2:$CA$107</definedName>
    <definedName name="PENASCO_INDEPENDENT_SCHOOLS">'Lists of Schools-Districts'!$CB$2:$CB$107</definedName>
    <definedName name="POJOAQUE_VALLEY_PUBLIC_SCHOOLS">'Lists of Schools-Districts'!$CC$2:$CC$107</definedName>
    <definedName name="PORTALES_MUNICIPAL_SCHOOLS">'Lists of Schools-Districts'!$CD$2:$CD$107</definedName>
    <definedName name="QUEMADO_INDEPENDENT_SCHOOLS">'Lists of Schools-Districts'!$CE$2:$CE$107</definedName>
    <definedName name="QUESTA_INDEPENDENT_SCHOOLS">'Lists of Schools-Districts'!$CF$2:$CF$107</definedName>
    <definedName name="RATON_PUBLIC_SCHOOLS">'Lists of Schools-Districts'!$CG$2:$CG$107</definedName>
    <definedName name="RED_RIVER_VALLEY_CHARTER_SCHOOL">'Lists of Schools-Districts'!$CH$2:$CH$107</definedName>
    <definedName name="RESERVE_PUBLIC_SCHOOLS">'Lists of Schools-Districts'!$CI$2:$CI$107</definedName>
    <definedName name="RIO_RANCHO_PUBLIC_SCHOOLS">'Lists of Schools-Districts'!$CJ$2:$CJ$107</definedName>
    <definedName name="ROOTS_AND_WINGS_COMMUNITY">'Lists of Schools-Districts'!$CK$2:$CK$107</definedName>
    <definedName name="ROSWELL_INDEPENDENT_SCHOOLS">'Lists of Schools-Districts'!$CL$2:$CL$107</definedName>
    <definedName name="ROY_MUNICIPAL_SCHOOLS">'Lists of Schools-Districts'!$CM$2:$CM$107</definedName>
    <definedName name="RUIDOSO_MUNICIPAL_SCHOOLS">'Lists of Schools-Districts'!$CN$2:$CN$107</definedName>
    <definedName name="SAN_JON_MUNICIPAL_SCHOOLS">'Lists of Schools-Districts'!$CO$2:$CO$107</definedName>
    <definedName name="SANDOVAL_ACADEMY_OF_BILINGUAL_EDUCATION">'Lists of Schools-Districts'!$CP$2:$CP$107</definedName>
    <definedName name="SANTA_FE_PUBLIC_SCHOOLS">'Lists of Schools-Districts'!$CQ$2:$CQ$107</definedName>
    <definedName name="SANTA_ROSA_CONSOLIDATED_SCHOOLS">'Lists of Schools-Districts'!$CR$2:$CR$107</definedName>
    <definedName name="SCHOOL_OF_DREAMS">'Lists of Schools-Districts'!$CS$2:$CS$107</definedName>
    <definedName name="SILVER_CONSOLIDATED_SCHOOLS">'Lists of Schools-Districts'!$CU$2:$CU$107</definedName>
    <definedName name="SIX_DIRECTIONS_INDIGENOUS_SCHOOL">'Lists of Schools-Districts'!$CT$2:$CT$107</definedName>
    <definedName name="SOCORRO_CONSOLIDATED_SCHOOLS">'Lists of Schools-Districts'!$CV$2:$CV$107</definedName>
    <definedName name="SOUTHWEST_PREPARATORY_LEARNING_CENTER">'Lists of Schools-Districts'!$CW$2:$CW$107</definedName>
    <definedName name="SPRINGER_MUNICIPAL_SCHOOLS">'Lists of Schools-Districts'!$CX$2:$CX$107</definedName>
    <definedName name="TAOS_ACADEMY">'Lists of Schools-Districts'!$CY$2:$CY$107</definedName>
    <definedName name="TAOS_INTEGRATED_SCHOOL_FOR_THE_ARTS">'Lists of Schools-Districts'!$CZ$2:$CZ$107</definedName>
    <definedName name="TAOS_INTERNATIONAL_SCHOOL">'Lists of Schools-Districts'!$DA$2:$DA$107</definedName>
    <definedName name="TAOS_MUNICIPAL_SCHOOLS">'Lists of Schools-Districts'!$DB$2:$DB$107</definedName>
    <definedName name="TATUM_MUNICIPAL_SCHOOLS">'Lists of Schools-Districts'!$DC$2:$DC$107</definedName>
    <definedName name="TEXICO_MUNICIPAL_SCHOOLS">'Lists of Schools-Districts'!$DD$2:$DD$107</definedName>
    <definedName name="TRUTH_OR_CONSEQUENCES_MUNICIPAL_SCHOOLS">'Lists of Schools-Districts'!$DE$2:$DE$107</definedName>
    <definedName name="TUCUMCARI_PUBLIC_SCHOOLS">'Lists of Schools-Districts'!$DF$2:$DF$107</definedName>
    <definedName name="TULAROSA_MUNICIPAL_SCHOOLS">'Lists of Schools-Districts'!$DG$2:$DG$107</definedName>
    <definedName name="TURQUOISE_TRAIL_CHARTER_SCHOOL">'Lists of Schools-Districts'!$DH$2:$DH$107</definedName>
    <definedName name="VAUGHN_MUNICIPAL_SCHOOLS">'Lists of Schools-Districts'!$DI$2:$DI$107</definedName>
    <definedName name="WAGON_MOUND_PUBLIC_SCHOOLS">'Lists of Schools-Districts'!$DJ$2:$DJ$107</definedName>
    <definedName name="WEST_LAS_VEGAS_PUBLIC_SCHOOLS">'Lists of Schools-Districts'!$DK$2:$DK$107</definedName>
    <definedName name="ZUNI_PUBLIC_SCHOOLS">'Lists of Schools-Districts'!$DL$2:$DL$107</definedName>
  </definedNames>
  <calcPr calcId="162913"/>
</workbook>
</file>

<file path=xl/calcChain.xml><?xml version="1.0" encoding="utf-8"?>
<calcChain xmlns="http://schemas.openxmlformats.org/spreadsheetml/2006/main">
  <c r="J111" i="12" l="1"/>
  <c r="J68" i="12"/>
  <c r="J67" i="12"/>
  <c r="J66" i="12"/>
  <c r="J65" i="12"/>
  <c r="J64" i="12"/>
  <c r="J63" i="12"/>
  <c r="J62" i="12"/>
  <c r="B12" i="15" l="1"/>
  <c r="B9" i="15"/>
  <c r="B23" i="12"/>
  <c r="C5" i="15" l="1"/>
  <c r="B105" i="12"/>
  <c r="C2" i="15" l="1"/>
  <c r="A5" i="15"/>
  <c r="J49" i="12" l="1"/>
  <c r="J48" i="12"/>
  <c r="J47" i="12"/>
  <c r="J46" i="12"/>
  <c r="J45" i="12"/>
  <c r="G31" i="12" l="1"/>
  <c r="D105" i="12" l="1"/>
  <c r="D39" i="12"/>
  <c r="C105" i="12"/>
  <c r="C39" i="12"/>
  <c r="A105" i="12"/>
  <c r="A39" i="12"/>
  <c r="B39" i="12"/>
  <c r="K167" i="12" l="1"/>
  <c r="I111" i="12"/>
  <c r="I112" i="12"/>
  <c r="I113" i="12"/>
  <c r="I114" i="12"/>
  <c r="I115" i="12"/>
  <c r="I116" i="12"/>
  <c r="I117" i="12"/>
  <c r="I118" i="12"/>
  <c r="I119" i="12"/>
  <c r="I120" i="12"/>
  <c r="I121" i="12"/>
  <c r="I122" i="12"/>
  <c r="I123" i="12"/>
  <c r="I124" i="12"/>
  <c r="I125" i="12"/>
  <c r="H112" i="12"/>
  <c r="H113" i="12"/>
  <c r="H114" i="12"/>
  <c r="H115" i="12"/>
  <c r="H116" i="12"/>
  <c r="H117" i="12"/>
  <c r="H118" i="12"/>
  <c r="H119" i="12"/>
  <c r="H120" i="12"/>
  <c r="H121" i="12"/>
  <c r="H122" i="12"/>
  <c r="H123" i="12"/>
  <c r="H124" i="12"/>
  <c r="H125" i="12"/>
  <c r="H111" i="12"/>
  <c r="H45" i="12"/>
  <c r="I45" i="12"/>
  <c r="H46" i="12"/>
  <c r="I46" i="12"/>
  <c r="H47" i="12"/>
  <c r="I47" i="12"/>
  <c r="H48" i="12"/>
  <c r="I48" i="12"/>
  <c r="H49" i="12"/>
  <c r="I49" i="12"/>
  <c r="H50" i="12"/>
  <c r="I50" i="12"/>
  <c r="J50" i="12"/>
  <c r="H51" i="12"/>
  <c r="I51" i="12"/>
  <c r="J51" i="12"/>
  <c r="H52" i="12"/>
  <c r="I52" i="12"/>
  <c r="J52" i="12"/>
  <c r="H53" i="12"/>
  <c r="I53" i="12"/>
  <c r="J53" i="12"/>
  <c r="H54" i="12"/>
  <c r="I54" i="12"/>
  <c r="J54" i="12"/>
  <c r="H55" i="12"/>
  <c r="I55" i="12"/>
  <c r="J55" i="12"/>
  <c r="H56" i="12"/>
  <c r="I56" i="12"/>
  <c r="J56" i="12"/>
  <c r="H57" i="12"/>
  <c r="I57" i="12"/>
  <c r="J57" i="12"/>
  <c r="H58" i="12"/>
  <c r="I58" i="12"/>
  <c r="J58" i="12"/>
  <c r="H59" i="12"/>
  <c r="I59" i="12"/>
  <c r="J59" i="12"/>
  <c r="H60" i="12"/>
  <c r="I60" i="12"/>
  <c r="J60" i="12"/>
  <c r="H61" i="12"/>
  <c r="I61" i="12"/>
  <c r="J61" i="12"/>
  <c r="H62" i="12"/>
  <c r="I62" i="12"/>
  <c r="H63" i="12"/>
  <c r="I63" i="12"/>
  <c r="H64" i="12"/>
  <c r="I64" i="12"/>
  <c r="K111" i="12" l="1"/>
  <c r="K62" i="12"/>
  <c r="K58" i="12"/>
  <c r="K54" i="12"/>
  <c r="K50" i="12"/>
  <c r="K46" i="12"/>
  <c r="K63" i="12"/>
  <c r="K59" i="12"/>
  <c r="K55" i="12"/>
  <c r="K51" i="12"/>
  <c r="K47" i="12"/>
  <c r="K64" i="12"/>
  <c r="K60" i="12"/>
  <c r="K56" i="12"/>
  <c r="K52" i="12"/>
  <c r="K48" i="12"/>
  <c r="K61" i="12"/>
  <c r="K57" i="12"/>
  <c r="K53" i="12"/>
  <c r="K49" i="12"/>
  <c r="K45" i="12"/>
  <c r="J119" i="12"/>
  <c r="K119" i="12" s="1"/>
  <c r="J116" i="12" l="1"/>
  <c r="K116" i="12" s="1"/>
  <c r="J115" i="12"/>
  <c r="K115" i="12" s="1"/>
  <c r="K96" i="12" l="1"/>
  <c r="K163" i="12"/>
  <c r="J131" i="12" l="1"/>
  <c r="J130" i="12"/>
  <c r="J129" i="12"/>
  <c r="J128" i="12"/>
  <c r="J127" i="12"/>
  <c r="J126" i="12"/>
  <c r="J125" i="12"/>
  <c r="K125" i="12" s="1"/>
  <c r="J124" i="12"/>
  <c r="K124" i="12" s="1"/>
  <c r="J123" i="12"/>
  <c r="K123" i="12" s="1"/>
  <c r="J122" i="12"/>
  <c r="K122" i="12" s="1"/>
  <c r="I131" i="12"/>
  <c r="H131" i="12"/>
  <c r="I130" i="12"/>
  <c r="H130" i="12"/>
  <c r="I129" i="12"/>
  <c r="H129" i="12"/>
  <c r="I128" i="12"/>
  <c r="H128" i="12"/>
  <c r="I127" i="12"/>
  <c r="H127" i="12"/>
  <c r="I126" i="12"/>
  <c r="H126" i="12"/>
  <c r="K131" i="12" l="1"/>
  <c r="K128" i="12"/>
  <c r="K129" i="12"/>
  <c r="K126" i="12"/>
  <c r="K130" i="12"/>
  <c r="K127" i="12"/>
  <c r="L20" i="12"/>
  <c r="L21" i="12"/>
  <c r="I23" i="12"/>
  <c r="D12" i="15"/>
  <c r="C12" i="15"/>
  <c r="A12" i="15"/>
  <c r="A9" i="15"/>
  <c r="K148" i="12" l="1"/>
  <c r="K147" i="12"/>
  <c r="K146" i="12"/>
  <c r="K145" i="12"/>
  <c r="K144" i="12"/>
  <c r="K82" i="12"/>
  <c r="K81" i="12"/>
  <c r="K80" i="12"/>
  <c r="K79" i="12"/>
  <c r="K78" i="12"/>
  <c r="K77" i="12"/>
  <c r="I135" i="12"/>
  <c r="I134" i="12"/>
  <c r="I133" i="12"/>
  <c r="I132" i="12"/>
  <c r="I136" i="12" s="1"/>
  <c r="H135" i="12"/>
  <c r="H134" i="12"/>
  <c r="H133" i="12"/>
  <c r="H132" i="12"/>
  <c r="H68" i="12"/>
  <c r="H67" i="12"/>
  <c r="H66" i="12"/>
  <c r="H65" i="12"/>
  <c r="I68" i="12"/>
  <c r="I67" i="12"/>
  <c r="I66" i="12"/>
  <c r="I65" i="12"/>
  <c r="I69" i="12" s="1"/>
  <c r="K66" i="12" l="1"/>
  <c r="K65" i="12"/>
  <c r="K67" i="12"/>
  <c r="K68" i="12"/>
  <c r="J135" i="12"/>
  <c r="K135" i="12" s="1"/>
  <c r="J134" i="12"/>
  <c r="K134" i="12" s="1"/>
  <c r="J133" i="12"/>
  <c r="K133" i="12" s="1"/>
  <c r="J132" i="12"/>
  <c r="K132" i="12" s="1"/>
  <c r="J121" i="12"/>
  <c r="K121" i="12" s="1"/>
  <c r="J120" i="12"/>
  <c r="K120" i="12" s="1"/>
  <c r="J118" i="12"/>
  <c r="K118" i="12" s="1"/>
  <c r="J117" i="12"/>
  <c r="K117" i="12" s="1"/>
  <c r="J114" i="12"/>
  <c r="K114" i="12" s="1"/>
  <c r="J113" i="12"/>
  <c r="K113" i="12" s="1"/>
  <c r="J112" i="12"/>
  <c r="K112" i="12" s="1"/>
  <c r="H39" i="12" l="1"/>
  <c r="K137" i="12"/>
  <c r="D5" i="15" l="1"/>
  <c r="N9" i="15"/>
  <c r="O9" i="15"/>
  <c r="K149" i="12"/>
  <c r="K143" i="12"/>
  <c r="K142" i="12"/>
  <c r="K141" i="12"/>
  <c r="K140" i="12"/>
  <c r="K150" i="12" l="1"/>
  <c r="L9" i="15" s="1"/>
  <c r="J9" i="15"/>
  <c r="K70" i="12" l="1"/>
  <c r="J5" i="15"/>
  <c r="E5" i="15"/>
  <c r="K100" i="12"/>
  <c r="G9" i="15" s="1"/>
  <c r="H9" i="15"/>
  <c r="K76" i="12"/>
  <c r="K75" i="12"/>
  <c r="K74" i="12"/>
  <c r="K73" i="12"/>
  <c r="F5" i="15" l="1"/>
  <c r="G5" i="15" s="1"/>
  <c r="E105" i="12"/>
  <c r="F105" i="12" s="1"/>
  <c r="E39" i="12"/>
  <c r="C9" i="15"/>
  <c r="K83" i="12"/>
  <c r="E9" i="15" s="1"/>
  <c r="G39" i="12" l="1"/>
  <c r="F39" i="12"/>
  <c r="H105" i="12"/>
  <c r="K9" i="15"/>
  <c r="M5" i="15"/>
  <c r="K5" i="15"/>
  <c r="G105" i="12"/>
  <c r="D9" i="15"/>
  <c r="K86" i="12"/>
  <c r="F9" i="15" l="1"/>
  <c r="I9" i="15" s="1"/>
  <c r="K101" i="12"/>
  <c r="H5" i="15"/>
  <c r="I5" i="15" s="1"/>
  <c r="I105" i="12"/>
  <c r="N5" i="15"/>
  <c r="I39" i="12"/>
  <c r="L5" i="15"/>
  <c r="K153" i="12"/>
  <c r="K168" i="12" s="1"/>
  <c r="J39" i="12" l="1"/>
  <c r="O5" i="15"/>
  <c r="M9" i="15"/>
  <c r="P9" i="15" s="1"/>
  <c r="Q9" i="15" s="1"/>
  <c r="J105" i="12"/>
  <c r="P5" i="15" l="1"/>
</calcChain>
</file>

<file path=xl/sharedStrings.xml><?xml version="1.0" encoding="utf-8"?>
<sst xmlns="http://schemas.openxmlformats.org/spreadsheetml/2006/main" count="1735" uniqueCount="1510">
  <si>
    <t>Funding</t>
  </si>
  <si>
    <t>Budget</t>
  </si>
  <si>
    <t>School</t>
  </si>
  <si>
    <t>Projected Number of Students</t>
  </si>
  <si>
    <t>Supplies and Materials</t>
  </si>
  <si>
    <t>Transportation</t>
  </si>
  <si>
    <t>Program Salaries and Benefits</t>
  </si>
  <si>
    <t>June Program Days</t>
  </si>
  <si>
    <t>Application submitted by:</t>
  </si>
  <si>
    <t>SALARIES AND BENEFITS</t>
  </si>
  <si>
    <t>Total</t>
  </si>
  <si>
    <t xml:space="preserve">INSTRUCTIONAL MATERIALS AND SUPPLIES </t>
  </si>
  <si>
    <t>Units</t>
  </si>
  <si>
    <t>$ per Unit</t>
  </si>
  <si>
    <t>Item or Service</t>
  </si>
  <si>
    <t>Staff Member</t>
  </si>
  <si>
    <t>OTHER COSTS</t>
  </si>
  <si>
    <t>Annual Salary</t>
  </si>
  <si>
    <t xml:space="preserve">STUDENT RECRUITMENT AND ATTENDANCE </t>
  </si>
  <si>
    <t>Product/Description and Use</t>
  </si>
  <si>
    <t>Explanation</t>
  </si>
  <si>
    <t>Other</t>
  </si>
  <si>
    <t>Prep and Planning Day Salaries</t>
  </si>
  <si>
    <t xml:space="preserve"> SALARIES AND BENEFITS</t>
  </si>
  <si>
    <t>TRANSPORTATION</t>
  </si>
  <si>
    <t>District</t>
  </si>
  <si>
    <t>District 
Code</t>
  </si>
  <si>
    <t>District Name</t>
  </si>
  <si>
    <t>001</t>
  </si>
  <si>
    <t>ALBUQUERQUE</t>
  </si>
  <si>
    <t>028</t>
  </si>
  <si>
    <t>002</t>
  </si>
  <si>
    <t>RESERVE</t>
  </si>
  <si>
    <t>055</t>
  </si>
  <si>
    <t>003</t>
  </si>
  <si>
    <t>QUEMADO</t>
  </si>
  <si>
    <t>045</t>
  </si>
  <si>
    <t>004</t>
  </si>
  <si>
    <t>ROSWELL</t>
  </si>
  <si>
    <t>024</t>
  </si>
  <si>
    <t>041</t>
  </si>
  <si>
    <t>044</t>
  </si>
  <si>
    <t>050</t>
  </si>
  <si>
    <t>052</t>
  </si>
  <si>
    <t>005</t>
  </si>
  <si>
    <t>HAGERMAN</t>
  </si>
  <si>
    <t>054</t>
  </si>
  <si>
    <t>006</t>
  </si>
  <si>
    <t>DEXTER</t>
  </si>
  <si>
    <t>043</t>
  </si>
  <si>
    <t>007</t>
  </si>
  <si>
    <t>073</t>
  </si>
  <si>
    <t>008</t>
  </si>
  <si>
    <t>CIMARRON</t>
  </si>
  <si>
    <t>033</t>
  </si>
  <si>
    <t>047</t>
  </si>
  <si>
    <t>009</t>
  </si>
  <si>
    <t>RATON</t>
  </si>
  <si>
    <t>080</t>
  </si>
  <si>
    <t>010</t>
  </si>
  <si>
    <t>SPRINGER</t>
  </si>
  <si>
    <t>056</t>
  </si>
  <si>
    <t>058</t>
  </si>
  <si>
    <t>011</t>
  </si>
  <si>
    <t>MAXWELL</t>
  </si>
  <si>
    <t>012</t>
  </si>
  <si>
    <t>CLOVIS</t>
  </si>
  <si>
    <t>042</t>
  </si>
  <si>
    <t>040</t>
  </si>
  <si>
    <t>068</t>
  </si>
  <si>
    <t>066</t>
  </si>
  <si>
    <t>072</t>
  </si>
  <si>
    <t>084</t>
  </si>
  <si>
    <t>013</t>
  </si>
  <si>
    <t>TEXICO</t>
  </si>
  <si>
    <t>014</t>
  </si>
  <si>
    <t>MELROSE</t>
  </si>
  <si>
    <t>015</t>
  </si>
  <si>
    <t>GRADY</t>
  </si>
  <si>
    <t>016</t>
  </si>
  <si>
    <t>051</t>
  </si>
  <si>
    <t>017</t>
  </si>
  <si>
    <t>034</t>
  </si>
  <si>
    <t>036</t>
  </si>
  <si>
    <t>048</t>
  </si>
  <si>
    <t>059</t>
  </si>
  <si>
    <t>053</t>
  </si>
  <si>
    <t>061</t>
  </si>
  <si>
    <t>065</t>
  </si>
  <si>
    <t>018</t>
  </si>
  <si>
    <t>HATCH</t>
  </si>
  <si>
    <t>057</t>
  </si>
  <si>
    <t>019</t>
  </si>
  <si>
    <t>GADSDEN</t>
  </si>
  <si>
    <t>020</t>
  </si>
  <si>
    <t>030</t>
  </si>
  <si>
    <t>035</t>
  </si>
  <si>
    <t>076</t>
  </si>
  <si>
    <t>086</t>
  </si>
  <si>
    <t>CARLSBAD</t>
  </si>
  <si>
    <t>038</t>
  </si>
  <si>
    <t>021</t>
  </si>
  <si>
    <t>LOVING</t>
  </si>
  <si>
    <t>085</t>
  </si>
  <si>
    <t>022</t>
  </si>
  <si>
    <t>ARTESIA</t>
  </si>
  <si>
    <t>032</t>
  </si>
  <si>
    <t>023</t>
  </si>
  <si>
    <t>037</t>
  </si>
  <si>
    <t>025</t>
  </si>
  <si>
    <t>026</t>
  </si>
  <si>
    <t>VAUGHN</t>
  </si>
  <si>
    <t>027</t>
  </si>
  <si>
    <t>ROY</t>
  </si>
  <si>
    <t>MOSQUERO</t>
  </si>
  <si>
    <t>029</t>
  </si>
  <si>
    <t>LORDSBURG</t>
  </si>
  <si>
    <t>ANIMAS</t>
  </si>
  <si>
    <t>031</t>
  </si>
  <si>
    <t>LOVINGTON</t>
  </si>
  <si>
    <t>078</t>
  </si>
  <si>
    <t>EUNICE</t>
  </si>
  <si>
    <t>HOBBS</t>
  </si>
  <si>
    <t>046</t>
  </si>
  <si>
    <t>075</t>
  </si>
  <si>
    <t>JAL</t>
  </si>
  <si>
    <t>064</t>
  </si>
  <si>
    <t>TATUM</t>
  </si>
  <si>
    <t>RUIDOSO</t>
  </si>
  <si>
    <t>CARRIZOZO</t>
  </si>
  <si>
    <t>CORONA</t>
  </si>
  <si>
    <t>CORONA ELEMENTARY</t>
  </si>
  <si>
    <t>039</t>
  </si>
  <si>
    <t>HONDO</t>
  </si>
  <si>
    <t>CAPITAN</t>
  </si>
  <si>
    <t>DEMING</t>
  </si>
  <si>
    <t>GALLUP</t>
  </si>
  <si>
    <t>062</t>
  </si>
  <si>
    <t>077</t>
  </si>
  <si>
    <t>079</t>
  </si>
  <si>
    <t>MORA</t>
  </si>
  <si>
    <t>ALAMOGORDO</t>
  </si>
  <si>
    <t>TULAROSA</t>
  </si>
  <si>
    <t>CLOUDCROFT</t>
  </si>
  <si>
    <t>049</t>
  </si>
  <si>
    <t>TUCUMCARI</t>
  </si>
  <si>
    <t>HOUSE</t>
  </si>
  <si>
    <t>LOGAN</t>
  </si>
  <si>
    <t>CHAMA</t>
  </si>
  <si>
    <t>DULCE</t>
  </si>
  <si>
    <t>ESPANOLA</t>
  </si>
  <si>
    <t>087</t>
  </si>
  <si>
    <t>PORTALES</t>
  </si>
  <si>
    <t>ELIDA</t>
  </si>
  <si>
    <t>FLOYD</t>
  </si>
  <si>
    <t>060</t>
  </si>
  <si>
    <t>DORA</t>
  </si>
  <si>
    <t>BERNALILLO</t>
  </si>
  <si>
    <t>CUBA</t>
  </si>
  <si>
    <t>063</t>
  </si>
  <si>
    <t>AZTEC</t>
  </si>
  <si>
    <t>FARMINGTON</t>
  </si>
  <si>
    <t>BLOOMFIELD</t>
  </si>
  <si>
    <t>067</t>
  </si>
  <si>
    <t>069</t>
  </si>
  <si>
    <t>070</t>
  </si>
  <si>
    <t>PECOS</t>
  </si>
  <si>
    <t>071</t>
  </si>
  <si>
    <t>POJOAQUE</t>
  </si>
  <si>
    <t>074</t>
  </si>
  <si>
    <t>SOCORRO</t>
  </si>
  <si>
    <t>MAGDALENA</t>
  </si>
  <si>
    <t>TAOS</t>
  </si>
  <si>
    <t>PENASCO</t>
  </si>
  <si>
    <t>QUESTA</t>
  </si>
  <si>
    <t>ESTANCIA</t>
  </si>
  <si>
    <t>081</t>
  </si>
  <si>
    <t>082</t>
  </si>
  <si>
    <t>MOUNTAINAIR</t>
  </si>
  <si>
    <t>083</t>
  </si>
  <si>
    <t>CLAYTON</t>
  </si>
  <si>
    <t>BELEN</t>
  </si>
  <si>
    <t>088</t>
  </si>
  <si>
    <t>GRANTS</t>
  </si>
  <si>
    <t>089</t>
  </si>
  <si>
    <t>ZUNI</t>
  </si>
  <si>
    <t>503</t>
  </si>
  <si>
    <t>504</t>
  </si>
  <si>
    <t>507</t>
  </si>
  <si>
    <t>508</t>
  </si>
  <si>
    <t>517</t>
  </si>
  <si>
    <t>528</t>
  </si>
  <si>
    <t>529</t>
  </si>
  <si>
    <t>530</t>
  </si>
  <si>
    <t>534</t>
  </si>
  <si>
    <t>535</t>
  </si>
  <si>
    <t>539</t>
  </si>
  <si>
    <t>541</t>
  </si>
  <si>
    <t>543</t>
  </si>
  <si>
    <t>545</t>
  </si>
  <si>
    <t>546</t>
  </si>
  <si>
    <t>LA TIERRA MONTESSORI SCHOOL</t>
  </si>
  <si>
    <t>548</t>
  </si>
  <si>
    <t>551</t>
  </si>
  <si>
    <t>555</t>
  </si>
  <si>
    <t>559</t>
  </si>
  <si>
    <t>A. MONTOYA ELEMENTARY321</t>
  </si>
  <si>
    <t>ACOMA ELEMENTARY204</t>
  </si>
  <si>
    <t>ADOBE ACRES ELEMENTARY206</t>
  </si>
  <si>
    <t>ALAMEDA ELEMENTARY207</t>
  </si>
  <si>
    <t>ALAMOSA ELEMENTARY210</t>
  </si>
  <si>
    <t>ALICE KING COMMUNITY SCHOOL116</t>
  </si>
  <si>
    <t>ALVARADO ELEMENTARY213</t>
  </si>
  <si>
    <t>APACHE ELEMENTARY214</t>
  </si>
  <si>
    <t>ARMIJO ELEMENTARY215</t>
  </si>
  <si>
    <t>ARROYO DEL OSO ELEMENTARY329</t>
  </si>
  <si>
    <t>ATRISCO ELEMENTARY216</t>
  </si>
  <si>
    <t>BANDELIER ELEMENTARY222</t>
  </si>
  <si>
    <t>BARCELONA ELEMENTARY225</t>
  </si>
  <si>
    <t>BEL-AIR ELEMENTARY228</t>
  </si>
  <si>
    <t>BELLEHAVEN ELEMENTARY229</t>
  </si>
  <si>
    <t>CARLOS REY ELEMENTARY339</t>
  </si>
  <si>
    <t>CHAMIZA ELEMENTARY295</t>
  </si>
  <si>
    <t>CHAPARRAL ELEMENTARY234</t>
  </si>
  <si>
    <t>CHELWOOD ELEMENTARY236</t>
  </si>
  <si>
    <t>CHRISTINE DUNCANS HERITAGE ACADEMY118</t>
  </si>
  <si>
    <t>COCHITI ELEMENTARY237</t>
  </si>
  <si>
    <t>COLLET PARK ELEMENTARY240</t>
  </si>
  <si>
    <t>COMANCHE ELEMENTARY241</t>
  </si>
  <si>
    <t>CORONADO ELEMENTARY243</t>
  </si>
  <si>
    <t>CORRALES ELEMENTARY351</t>
  </si>
  <si>
    <t>CORRALES INTERNATIONAL028</t>
  </si>
  <si>
    <t>DENNIS CHAVEZ ELEMENTARY203</t>
  </si>
  <si>
    <t>DOLORES GONZALES ELEMENTARY244</t>
  </si>
  <si>
    <t>DOUBLE EAGLE ELEMENTARY350</t>
  </si>
  <si>
    <t>DOUGLAS MACARTHUR ELEMENTARY303</t>
  </si>
  <si>
    <t>DURANES ELEMENTARY249</t>
  </si>
  <si>
    <t>EAST SAN JOSE ELEMENTARY252</t>
  </si>
  <si>
    <t>EDMUND G ROSS ELEMENTARY219</t>
  </si>
  <si>
    <t>EDWARD GONZALES ELEMENTARY262</t>
  </si>
  <si>
    <t>EMERSON ELEMENTARY255</t>
  </si>
  <si>
    <t>EUBANK ELEMENTARY258</t>
  </si>
  <si>
    <t>EUGENE FIELD ELEMENTARY261</t>
  </si>
  <si>
    <t>GEORGIA O'KEEFFE ELEMENTARY328</t>
  </si>
  <si>
    <t>GOV BENT ELEMENTARY230</t>
  </si>
  <si>
    <t>GRIEGOS ELEMENTARY267</t>
  </si>
  <si>
    <t>HAWTHORNE ELEMENTARY270</t>
  </si>
  <si>
    <t>HELEN CORDERO PRIMARY395</t>
  </si>
  <si>
    <t>HODGIN ELEMENTARY273</t>
  </si>
  <si>
    <t>HUBERT H HUMPHREY ELEMENTARY221</t>
  </si>
  <si>
    <t>INEZ ELEMENTARY276</t>
  </si>
  <si>
    <t>JOHN BAKER ELEMENTARY217</t>
  </si>
  <si>
    <t>KIRTLAND ELEMENTARY279</t>
  </si>
  <si>
    <t>KIT CARSON ELEMENTARY231</t>
  </si>
  <si>
    <t>LA LUZ ELEMENTARY282</t>
  </si>
  <si>
    <t>LA MESA ELEMENTARY285</t>
  </si>
  <si>
    <t>LAVALAND ELEMENTARY288</t>
  </si>
  <si>
    <t>LEW WALLACE ELEMENTARY373</t>
  </si>
  <si>
    <t>LONGFELLOW ELEMENTARY291</t>
  </si>
  <si>
    <t>LOS PADILLAS ELEMENTARY297</t>
  </si>
  <si>
    <t>LOS RANCHOS ELEMENTARY336</t>
  </si>
  <si>
    <t>LOWELL ELEMENTARY300</t>
  </si>
  <si>
    <t>MANZANO MESA ELEMENTARY260</t>
  </si>
  <si>
    <t>MARIE M HUGHES ELEMENTARY365</t>
  </si>
  <si>
    <t>MARK TWAIN ELEMENTARY364</t>
  </si>
  <si>
    <t>MARYANN BINFORD ELEMENTARY250</t>
  </si>
  <si>
    <t>MATHESON PARK ELEMENTARY305</t>
  </si>
  <si>
    <t>MC COLLUM ELEMENTARY307</t>
  </si>
  <si>
    <t>MISSION AVENUE ELEMENTARY309</t>
  </si>
  <si>
    <t>MITCHELL ELEMENTARY310</t>
  </si>
  <si>
    <t>MONTE VISTA ELEMENTARY312</t>
  </si>
  <si>
    <t>MONTESSORI OF THE RIO GRANDE095</t>
  </si>
  <si>
    <t>MONTEZUMA ELEMENTARY315</t>
  </si>
  <si>
    <t>MOUNTAIN MAHOGANY COMMUNITY SCHOOL098</t>
  </si>
  <si>
    <t>MOUNTAIN VIEW ELEMENTARY324</t>
  </si>
  <si>
    <t>NAVAJO ELEMENTARY327</t>
  </si>
  <si>
    <t>NORTH STAR ELEMENTARY268</t>
  </si>
  <si>
    <t>ONATE ELEMENTARY227</t>
  </si>
  <si>
    <t>OSUNA ELEMENTARY332</t>
  </si>
  <si>
    <t>PAINTED SKY ELEMENTARY275</t>
  </si>
  <si>
    <t>PAJARITO ELEMENTARY333</t>
  </si>
  <si>
    <t>PETROGLYPH ELEMENTARY317</t>
  </si>
  <si>
    <t>REGINALD CHAVEZ ELEMENTARY330</t>
  </si>
  <si>
    <t>RUDOLFO ANAYA ELEMENTARY392</t>
  </si>
  <si>
    <t>S. Y. JACKSON ELEMENTARY360</t>
  </si>
  <si>
    <t>SAN ANTONITO ELEMENTARY345</t>
  </si>
  <si>
    <t>SANDIA BASE ELEMENTARY348</t>
  </si>
  <si>
    <t>SEVEN-BAR ELEMENTARY265</t>
  </si>
  <si>
    <t>SIERRA VISTA ELEMENTARY356</t>
  </si>
  <si>
    <t>SOMBRA DEL MONTE ELEMENTARY357</t>
  </si>
  <si>
    <t>SUNSET VIEW ELEMENTARY393</t>
  </si>
  <si>
    <t>SUSIE R. MARMON ELEMENTARY280</t>
  </si>
  <si>
    <t>THE FAMILY SCHOOL900</t>
  </si>
  <si>
    <t>TIERRA ANTIGUA ELEMENTARY389</t>
  </si>
  <si>
    <t>TOMASITA ELEMENTARY363</t>
  </si>
  <si>
    <t>VALLE VISTA ELEMENTARY370</t>
  </si>
  <si>
    <t>VENTANA RANCH ELEMENTARY264</t>
  </si>
  <si>
    <t>WHERRY ELEMENTARY376</t>
  </si>
  <si>
    <t>WHITTIER ELEMENTARY379</t>
  </si>
  <si>
    <t>ZIA ELEMENTARY385</t>
  </si>
  <si>
    <t>ZUNI ELEMENTARY388</t>
  </si>
  <si>
    <t>GLENWOOD ELEMENTARY055</t>
  </si>
  <si>
    <t>RESERVE ELEMENTARY135</t>
  </si>
  <si>
    <t>DATIL ELEMENTARY045</t>
  </si>
  <si>
    <t>QUEMADO ELEMENTARY129</t>
  </si>
  <si>
    <t>BERRENDO ELEMENTARY024</t>
  </si>
  <si>
    <t>DEL NORTE ELEMENTARY041</t>
  </si>
  <si>
    <t>E GRAND PLAINS ELEMENTARY044</t>
  </si>
  <si>
    <t>EL CAPITAN ELEMENTARY050</t>
  </si>
  <si>
    <t>MILITARY HGTS ELEMENTARY095</t>
  </si>
  <si>
    <t>MISSOURI AVE ELEMENTARY100</t>
  </si>
  <si>
    <t>MONTERREY ELEMENTARY105</t>
  </si>
  <si>
    <t>NANCY LOPEZ ELEMENTARY052</t>
  </si>
  <si>
    <t>PECOS ELEMENTARY126</t>
  </si>
  <si>
    <t>SUNSET ELEMENTARY120</t>
  </si>
  <si>
    <t>VALLEY VIEW ELEMENTARY161</t>
  </si>
  <si>
    <t>WASHINGTON AVE ELEMENTARY175</t>
  </si>
  <si>
    <t>HAGERMAN ELEMENTARY054</t>
  </si>
  <si>
    <t>DEXTER ELEMENTARY043</t>
  </si>
  <si>
    <t>LAKE ARTHUR ELEMENTARY073</t>
  </si>
  <si>
    <t>CIMARRON ELEMENTARY033</t>
  </si>
  <si>
    <t>EAGLE NEST ELEMENTARY047</t>
  </si>
  <si>
    <t>LONGFELLOW ELEMENTARY080</t>
  </si>
  <si>
    <t>FORRESTER ELEMENTARY056</t>
  </si>
  <si>
    <t>WILFERTH ELEMENTARY058</t>
  </si>
  <si>
    <t>MAXWELL ELEMENTARY100</t>
  </si>
  <si>
    <t>ARTS ACADEMY AT BELLA VISTA042</t>
  </si>
  <si>
    <t>BARRY ELEMENTARY040</t>
  </si>
  <si>
    <t>CAMEO ELEMENTARY068</t>
  </si>
  <si>
    <t>HIGHLAND ELEMENTARY058</t>
  </si>
  <si>
    <t>JAMES BICKLEY ELEMENTARY066</t>
  </si>
  <si>
    <t>LA CASITA ELEMENTARY072</t>
  </si>
  <si>
    <t>LOCKWOOD ELEMENTARY084</t>
  </si>
  <si>
    <t>MESA ELEMENTARY095</t>
  </si>
  <si>
    <t>PARKVIEW ELEMENTARY122</t>
  </si>
  <si>
    <t>RANCHVALE ELEMENTARY133</t>
  </si>
  <si>
    <t>SANDIA ELEMENTARY145</t>
  </si>
  <si>
    <t>ZIA ELEMENTARY155</t>
  </si>
  <si>
    <t>TEXICO ELEMENTARY161</t>
  </si>
  <si>
    <t>MELROSE ELEMENTARY094</t>
  </si>
  <si>
    <t>GRADY ELEMENTARY055</t>
  </si>
  <si>
    <t>FORT SUMNER ELEMENTARY051</t>
  </si>
  <si>
    <t>ALAMEDA ELEMENTARY010</t>
  </si>
  <si>
    <t>BOOKER T. WASHINGTON172</t>
  </si>
  <si>
    <t>CENTRAL ELEMENTARY034</t>
  </si>
  <si>
    <t>CESAR CHAVEZ ELEMENTARY006</t>
  </si>
  <si>
    <t>COLUMBIA ELEMENTARY009</t>
  </si>
  <si>
    <t>CONLEE ELEMENTARY036</t>
  </si>
  <si>
    <t>DESERT HILLS ELEMENTARY045</t>
  </si>
  <si>
    <t>DONA ANA ELEMENTARY048</t>
  </si>
  <si>
    <t>EAST PICACHO ELEMENTARY044</t>
  </si>
  <si>
    <t>FAIRACRES ELEMENTARY051</t>
  </si>
  <si>
    <t>HERMOSA HGTS ELEMENTARY059</t>
  </si>
  <si>
    <t>HIGHLAND ELEMENTARY053</t>
  </si>
  <si>
    <t>HILLRISE ELEMENTARY055</t>
  </si>
  <si>
    <t>JORNADA ELEMENTARY061</t>
  </si>
  <si>
    <t>LOMA HEIGHTS ELEMENTARY065</t>
  </si>
  <si>
    <t>MAC ARTHUR ELEMENTARY093</t>
  </si>
  <si>
    <t>MESILLA ELEMENTARY097</t>
  </si>
  <si>
    <t>MESILLA PARK ELEMENTARY110</t>
  </si>
  <si>
    <t>GARFIELD ELEMENTARY053</t>
  </si>
  <si>
    <t>HATCH VALLEY ELEMENTARY057</t>
  </si>
  <si>
    <t>RIO GRANDE ELEMENTARY001</t>
  </si>
  <si>
    <t>BERINO ELEMENTARY020</t>
  </si>
  <si>
    <t>CHAPARRAL ELEMENTARY030</t>
  </si>
  <si>
    <t>DESERT TRAIL ELEMENTARY040</t>
  </si>
  <si>
    <t>DESERT VIEW ELEMENTARY035</t>
  </si>
  <si>
    <t>GADSDEN ELEMENTARY017</t>
  </si>
  <si>
    <t>LA UNION ELEMENTARY076</t>
  </si>
  <si>
    <t>LOMA LINDA ELEMENTARY086</t>
  </si>
  <si>
    <t>MESQUITE ELEMENTARY104</t>
  </si>
  <si>
    <t>NORTH VALLEY ELEMENTARY120</t>
  </si>
  <si>
    <t>RIVERSIDE ELEMENTARY140</t>
  </si>
  <si>
    <t>SANTA TERESA ELEMENTARY008</t>
  </si>
  <si>
    <t>SUNLAND PARK ELEMENTARY013</t>
  </si>
  <si>
    <t>SUNRISE ELEMENTARY009</t>
  </si>
  <si>
    <t>VADO ELEMENTARY001</t>
  </si>
  <si>
    <t>CRAFT ELEMENTARY038</t>
  </si>
  <si>
    <t>ECE CENTER047</t>
  </si>
  <si>
    <t>HILLCREST ELEMENTARY058</t>
  </si>
  <si>
    <t>JOE STANLEY SMITH ELEMENTARY144</t>
  </si>
  <si>
    <t>MONTERREY ELEMENTARY100</t>
  </si>
  <si>
    <t>PATE ELEMENTARY124</t>
  </si>
  <si>
    <t>PUCKETT ELEMENTARY126</t>
  </si>
  <si>
    <t>RIVERSIDE ELEMENTARY133</t>
  </si>
  <si>
    <t>SUNSET ELEMENTARY158</t>
  </si>
  <si>
    <t>LOVING ELEMENTARY085</t>
  </si>
  <si>
    <t>CENTRAL ELEMENTARY032</t>
  </si>
  <si>
    <t>GRAND HTS.EARLY CHILD054</t>
  </si>
  <si>
    <t>HERMOSA ELEMENTARY056</t>
  </si>
  <si>
    <t>PENASCO ELEMENTARY128</t>
  </si>
  <si>
    <t>ROSELAWN ELEMENTARY139</t>
  </si>
  <si>
    <t>YESO ELEMENTARY001</t>
  </si>
  <si>
    <t>YUCCA ELEMENTARY183</t>
  </si>
  <si>
    <t>CLIFF ELEMENTARY037</t>
  </si>
  <si>
    <t>G.W.STOUT ELEMENTARY123</t>
  </si>
  <si>
    <t>HARRISON SCHMITT ELEMENTARY157</t>
  </si>
  <si>
    <t>JOSE BARRIOS ELEMENTARY115</t>
  </si>
  <si>
    <t>SIXTH STREET ELEMENTARY155</t>
  </si>
  <si>
    <t>BAYARD ELEMENTARY023</t>
  </si>
  <si>
    <t>CENTRAL ELEMENTARY033</t>
  </si>
  <si>
    <t>HURLEY ELEMENTARY059</t>
  </si>
  <si>
    <t>SAN LORENZO ELEMENTARY143</t>
  </si>
  <si>
    <t>RITA A. MARQUEZ ELEMENTARY015</t>
  </si>
  <si>
    <t>SANTA ROSA ELEMENTARY144</t>
  </si>
  <si>
    <t>VAUGHN ELEMENTARY168</t>
  </si>
  <si>
    <t>ROY ELEMENTARY135</t>
  </si>
  <si>
    <t>MOSQUERO ELEMENTARY100</t>
  </si>
  <si>
    <t>R.V.TRAYLOR ELEMENTARY174</t>
  </si>
  <si>
    <t>ANIMAS ELEMENTARY016</t>
  </si>
  <si>
    <t>BEN ALEXANDER ELEMENTARY123</t>
  </si>
  <si>
    <t>JEFFERSON ELEMENTARY068</t>
  </si>
  <si>
    <t>LEA ELEMENTARY076</t>
  </si>
  <si>
    <t>LLANO ELEMENTARY078</t>
  </si>
  <si>
    <t>YARBRO ELEMENTARY181</t>
  </si>
  <si>
    <t>METTIE JORDAN ELEMENTARY048</t>
  </si>
  <si>
    <t>B.T. WASHINGTON ELEMENTARY172</t>
  </si>
  <si>
    <t>BROADMOOR ELEMENTARY028</t>
  </si>
  <si>
    <t>COLLEGE LANE ELEMENTARY030</t>
  </si>
  <si>
    <t>CORONADO ELEMENTARY032</t>
  </si>
  <si>
    <t>EDISON ELEMENTARY046</t>
  </si>
  <si>
    <t>JEFFERSON ELEMENTARY066</t>
  </si>
  <si>
    <t>MILLS ELEMENTARY072</t>
  </si>
  <si>
    <t>SANGER ELEMENTARY144</t>
  </si>
  <si>
    <t>SOUTHERN HEIGHTS ELEMENTARY156</t>
  </si>
  <si>
    <t>STONE ELEMENTARY075</t>
  </si>
  <si>
    <t>TAYLOR ELEMENTARY164</t>
  </si>
  <si>
    <t>WILL ROGERS ELEMENTARY176</t>
  </si>
  <si>
    <t>TATUM ELEMENTARY162</t>
  </si>
  <si>
    <t>NOB HILL EARLY CHILDHOOD CENTER115</t>
  </si>
  <si>
    <t>SIERRA VISTA PRIMARY145</t>
  </si>
  <si>
    <t>WHITE MOUNTAIN ELEMENTARY160</t>
  </si>
  <si>
    <t>CARRIZOZO ELEMENTARY035</t>
  </si>
  <si>
    <t>HONDO ELEMENTARY059</t>
  </si>
  <si>
    <t>CAPITAN ELEMENTARY033</t>
  </si>
  <si>
    <t>ASPEN ELEMENTARY017</t>
  </si>
  <si>
    <t>BARRANCA MESA ELEMENTARY021</t>
  </si>
  <si>
    <t>CHAMISA ELEMENTARY040</t>
  </si>
  <si>
    <t>MOUNTAIN ELEMENTARY101</t>
  </si>
  <si>
    <t>PINON ELEMENTARY127</t>
  </si>
  <si>
    <t>BATAAN ELEMENTARY005</t>
  </si>
  <si>
    <t>BELL ELEMENTARY024</t>
  </si>
  <si>
    <t>CHAPARRAL ELEMENTARY028</t>
  </si>
  <si>
    <t>COLUMBUS ELEMENTARY036</t>
  </si>
  <si>
    <t>MEMORIAL ELEMENTARY096</t>
  </si>
  <si>
    <t>RUBEN S. TORRES ELEMENTARY008</t>
  </si>
  <si>
    <t>CHEE DODGE ELEMENTARY030</t>
  </si>
  <si>
    <t>CHURCH ROCK ELEMENTARY034</t>
  </si>
  <si>
    <t>CROWNPOINT ELEMENTARY038</t>
  </si>
  <si>
    <t>DAVID SKEET ELEMENTARY160</t>
  </si>
  <si>
    <t>INDIAN HILLS ELEMENTARY062</t>
  </si>
  <si>
    <t>JUAN DE ONATE ELEMENTARY158</t>
  </si>
  <si>
    <t>LINCOLN ELEMENTARY077</t>
  </si>
  <si>
    <t>NAVAJO ELEMENTARY079</t>
  </si>
  <si>
    <t>RAMAH ELEMENTARY132</t>
  </si>
  <si>
    <t>RED ROCK ELEMENTARY134</t>
  </si>
  <si>
    <t>ROCKY VIEW ELEMENTARY138</t>
  </si>
  <si>
    <t>ROOSEVELT ELEMENTARY135</t>
  </si>
  <si>
    <t>STAGECOACH ELEMENTARY152</t>
  </si>
  <si>
    <t>THOREAU ELEMENTARY162</t>
  </si>
  <si>
    <t>TOBE TURPEN ELEMENTARY091</t>
  </si>
  <si>
    <t>TOHATCHI ELEMENTARY164</t>
  </si>
  <si>
    <t>TWIN LAKES ELEMENTARY170</t>
  </si>
  <si>
    <t>HOLMAN ELEMENTARY059</t>
  </si>
  <si>
    <t>MORA ELEMENTARY104</t>
  </si>
  <si>
    <t>WAGON MOUND ELEMENTARY172</t>
  </si>
  <si>
    <t>BUENA VISTA ELEMENTARY028</t>
  </si>
  <si>
    <t>HEIGHTS ELEMENTARY056</t>
  </si>
  <si>
    <t>HIGH ROLLS MTN ELEMENTARY057</t>
  </si>
  <si>
    <t>HOLLOMAN ELEMENTARY058</t>
  </si>
  <si>
    <t>LA LUZ ELEMENTARY072</t>
  </si>
  <si>
    <t>NORTH ELEMENTARY114</t>
  </si>
  <si>
    <t>OREGON ELEMENTARY118</t>
  </si>
  <si>
    <t>SACRAMENTO ELEMENTARY144</t>
  </si>
  <si>
    <t>SIERRA ELEMENTARY150</t>
  </si>
  <si>
    <t>YUCCA ELEMENTARY181</t>
  </si>
  <si>
    <t>TULAROSA ELEMENTARY163</t>
  </si>
  <si>
    <t>TULAROSA INTER160</t>
  </si>
  <si>
    <t>CLOUDCROFT ELEMENTARY038</t>
  </si>
  <si>
    <t>TUCUMCARI ELEMENTARY053</t>
  </si>
  <si>
    <t>HOUSE ELEMENTARY059</t>
  </si>
  <si>
    <t>LOGAN ELEMENTARY080</t>
  </si>
  <si>
    <t>SAN JON ELEMENTARY144</t>
  </si>
  <si>
    <t>CHAMA ELEMENTARY036</t>
  </si>
  <si>
    <t>TIERRA AMARILLA ELEMENTARY064</t>
  </si>
  <si>
    <t>DULCE ELEMENTARY044</t>
  </si>
  <si>
    <t>ABIQUIU ELEMENTARY005</t>
  </si>
  <si>
    <t>ALCALDE ELEMENTARY015</t>
  </si>
  <si>
    <t>CARINOS DE LOS NINOS018</t>
  </si>
  <si>
    <t>CHIMAYO ELEMENTARY039</t>
  </si>
  <si>
    <t>DIXON ELEMENTARY042</t>
  </si>
  <si>
    <t>EUTIMIO SALAZAR ELEMENTARY053</t>
  </si>
  <si>
    <t>HERNANDEZ ELEMENTARY059</t>
  </si>
  <si>
    <t>JAMES RODRIGUEZ ELEMENTARY048</t>
  </si>
  <si>
    <t>LOS NINOS ELEMENTARY142</t>
  </si>
  <si>
    <t>SAN JUAN ELEMENTARY144</t>
  </si>
  <si>
    <t>TONY QUINTANA ELEMENTARY145</t>
  </si>
  <si>
    <t>VELARDE ELEMENTARY169</t>
  </si>
  <si>
    <t>GALLINA ELEMENTARY054</t>
  </si>
  <si>
    <t>LINDRITH AREA HERITAGE003</t>
  </si>
  <si>
    <t>LYBROOK ELEMENTARY087</t>
  </si>
  <si>
    <t>BROWN EARLY CHILDHOOD CENTER028</t>
  </si>
  <si>
    <t>JAMES ELEMENTARY032</t>
  </si>
  <si>
    <t>LINDSEY-STEINER ELEMENTARY155</t>
  </si>
  <si>
    <t>VALENCIA ELEMENTARY160</t>
  </si>
  <si>
    <t>ELIDA ELEMENTARY047</t>
  </si>
  <si>
    <t>FLOYD ELEMENTARY053</t>
  </si>
  <si>
    <t>DORA ELEMENTARY044</t>
  </si>
  <si>
    <t>ALGODONES ELEMENTARY016</t>
  </si>
  <si>
    <t>BERNALILLO ELEMENTARY136</t>
  </si>
  <si>
    <t>COCHITI ELEMENTARY020</t>
  </si>
  <si>
    <t>PLACITAS ELEMENTARY127</t>
  </si>
  <si>
    <t>SANTO DOMINGO ELEMENTARY151</t>
  </si>
  <si>
    <t>WD CARROLL ELEMENTARY140</t>
  </si>
  <si>
    <t>CUBA ELEMENTARY037</t>
  </si>
  <si>
    <t>JEMEZ VALLEY ELEMENTARY145</t>
  </si>
  <si>
    <t>SAN DIEGO RIVERSIDE004</t>
  </si>
  <si>
    <t>LYDIA RIPPEY ELEMENTARY136</t>
  </si>
  <si>
    <t>MCCOY AVENUE ELEMENTARY099</t>
  </si>
  <si>
    <t>MOSAIC ACADEMY CHARTER001</t>
  </si>
  <si>
    <t>PARK AVENUE ELEMENTARY123</t>
  </si>
  <si>
    <t>ANIMAS ELEMENTARY015</t>
  </si>
  <si>
    <t>APACHE ELEMENTARY017</t>
  </si>
  <si>
    <t>BLUFFVIEW ELEMENTARY019</t>
  </si>
  <si>
    <t>COUNTRY CLUB ELEMENTARY037</t>
  </si>
  <si>
    <t>ESPERANZA ELEMENTARY038</t>
  </si>
  <si>
    <t>LADERA DEL NORTE ELEMENTARY073</t>
  </si>
  <si>
    <t>MCCORMICK ELEMENTARY095</t>
  </si>
  <si>
    <t>MCKINLEY ELEMENTARY100</t>
  </si>
  <si>
    <t>MESA VERDE ELEMENTARY106</t>
  </si>
  <si>
    <t>NORTHEAST ELEMENTARY118</t>
  </si>
  <si>
    <t>BLANCO ELEMENTARY025</t>
  </si>
  <si>
    <t>BLOOMFIELD EARLY CHILDHOOD CENTER030</t>
  </si>
  <si>
    <t>CENTRAL PRIMARY033</t>
  </si>
  <si>
    <t>NAABA ANI ELEMENTARY125</t>
  </si>
  <si>
    <t>EVA B. STOKELY ELEMENTARY026</t>
  </si>
  <si>
    <t>KIRTLAND ELEMENTARY038</t>
  </si>
  <si>
    <t>MESA ELEMENTARY110</t>
  </si>
  <si>
    <t>NASCHITTI ELEMENTARY114</t>
  </si>
  <si>
    <t>NEWCOMB ELEMENTARY116</t>
  </si>
  <si>
    <t>NIZHONI ELEMENTARY152</t>
  </si>
  <si>
    <t>OJO AMARILLO ELEMENTARY075</t>
  </si>
  <si>
    <t>DON CECILIO MTZ ELEMENTARY112</t>
  </si>
  <si>
    <t>LUIS E. ARMIJO ELEMENTARY012</t>
  </si>
  <si>
    <t>TONY SERNA JR. ELEMENTARY125</t>
  </si>
  <si>
    <t>UNION ELEMENTARY157</t>
  </si>
  <si>
    <t>VALLEY ELEMENTARY050</t>
  </si>
  <si>
    <t>LEGION PARK ELEMENTARY045</t>
  </si>
  <si>
    <t>LOS NINOS ELEMENTARY037</t>
  </si>
  <si>
    <t>LVCS EARLY CHILDHOOD003</t>
  </si>
  <si>
    <t>MIKE SENA ELEMENTARY150</t>
  </si>
  <si>
    <t>PAUL D. HENRY ELEMENTARY058</t>
  </si>
  <si>
    <t>SIERRA VISTA ELEMENTARY054</t>
  </si>
  <si>
    <t>PECOS ELEMENTARY173</t>
  </si>
  <si>
    <t>AMY BIEHL COMMUNITY SCHOOL AT RANCHO VIEJO141</t>
  </si>
  <si>
    <t>ASPEN COMMUNITY MAGNET SCHOOL054</t>
  </si>
  <si>
    <t>ATALAYA ELEMENTARY033</t>
  </si>
  <si>
    <t>CARLOS GILBERT ELEMENTARY022</t>
  </si>
  <si>
    <t>CESAR CHAVEZ ELEMENTARY005</t>
  </si>
  <si>
    <t>CHAPARRAL ELEMENTARY146</t>
  </si>
  <si>
    <t>E.J. MARTINEZ ELEMENTARY099</t>
  </si>
  <si>
    <t>EL DORADO COMMUNITY SCHOOL135</t>
  </si>
  <si>
    <t>FRANCIS X. NAVA ELEMENTARY145</t>
  </si>
  <si>
    <t>GONZALES ELEMENTARY057</t>
  </si>
  <si>
    <t>KEARNY ELEMENTARY070</t>
  </si>
  <si>
    <t>PINON ELEMENTARY100</t>
  </si>
  <si>
    <t>R.M. SWEENEY ELEMENTARY130</t>
  </si>
  <si>
    <t>RAMIREZ THOMAS ELEMENTARY023</t>
  </si>
  <si>
    <t>SALAZAR ELEMENTARY143</t>
  </si>
  <si>
    <t>TESUQUE ELEMENTARY160</t>
  </si>
  <si>
    <t>WOOD-GORMLEY ELEMENTARY176</t>
  </si>
  <si>
    <t>PABLO ROYBAL ELEMENTARY123</t>
  </si>
  <si>
    <t>POJOAQUE INTERMEDIATE128</t>
  </si>
  <si>
    <t>ARREY ELEMENTARY016</t>
  </si>
  <si>
    <t>SIERRA ELEMENTARY060</t>
  </si>
  <si>
    <t>T OR C ELEMENTARY162</t>
  </si>
  <si>
    <t>COTTONWOOD VALLEY CHARTER003</t>
  </si>
  <si>
    <t>MIDWAY ELEMENTARY079</t>
  </si>
  <si>
    <t>PARKVIEW ELEMENTARY001</t>
  </si>
  <si>
    <t>SAN ANTONIO ELEMENTARY144</t>
  </si>
  <si>
    <t>ZIMMERLY ELEMENTARY156</t>
  </si>
  <si>
    <t>MAGDALENA ELEMENTARY133</t>
  </si>
  <si>
    <t>ANANSI CHARTER SCHOOL006</t>
  </si>
  <si>
    <t>ARROYO DEL NORTE ELEMENTARY004</t>
  </si>
  <si>
    <t>ENOS GARCIA ELEMENTARY175</t>
  </si>
  <si>
    <t>RANCHOS DE TAOS ELEMENTARY133</t>
  </si>
  <si>
    <t>TAOS MUNICIPAL CHARTER005</t>
  </si>
  <si>
    <t>PENASCO ELEMENTARY121</t>
  </si>
  <si>
    <t>EL RITO ELEMENTARY047</t>
  </si>
  <si>
    <t>OJO CALIENTE ELEMENTARY118</t>
  </si>
  <si>
    <t>ALTA VISTA ELEMENTARY001</t>
  </si>
  <si>
    <t>ALTA VISTA INTERMEDIATE003</t>
  </si>
  <si>
    <t>RIO COSTILLA SW LEARNING ACADEMY039</t>
  </si>
  <si>
    <t>LOWER ELEMENTARY169</t>
  </si>
  <si>
    <t>UPPER ELEMENTARY001</t>
  </si>
  <si>
    <t>VANSTONE ELEMENTARY185</t>
  </si>
  <si>
    <t>MORIARTY ELEMENTARY100</t>
  </si>
  <si>
    <t>ROUTE 66 ELEMENTARY001</t>
  </si>
  <si>
    <t>SOUTH MOUNTAIN ELEMENTARY120</t>
  </si>
  <si>
    <t>MOUNTAINAIR ELEMENTARY105</t>
  </si>
  <si>
    <t>CIELO AZUL ELEMENTARY021</t>
  </si>
  <si>
    <t>COLINAS DEL NORTE ELEMENTARY050</t>
  </si>
  <si>
    <t>ENCHANTED HILLS ELEMENTARY100</t>
  </si>
  <si>
    <t>ERNEST STAPLETON ELEMENTARY372</t>
  </si>
  <si>
    <t>MAGGIE CORDOVA ELEMENTARY SCHOOL012</t>
  </si>
  <si>
    <t>MARTIN KING JR ELEMENTARY375</t>
  </si>
  <si>
    <t>PUESTA DEL SOL ELEMENTARY319</t>
  </si>
  <si>
    <t>RIO RANCHO ELEMENTARY340</t>
  </si>
  <si>
    <t>SANDIA VISTA ELEMENTARY020</t>
  </si>
  <si>
    <t>VISTA GRANDE ELEMENTARY015</t>
  </si>
  <si>
    <t>ALVIS ELEMENTARY037</t>
  </si>
  <si>
    <t>KISER ELEMENTARY045</t>
  </si>
  <si>
    <t>DES MOINES ELEMENTARY044</t>
  </si>
  <si>
    <t>ANN PARISH ELEMENTARY150</t>
  </si>
  <si>
    <t>BOSQUE FARMS ELEMENTARY028</t>
  </si>
  <si>
    <t>DESERT VIEW ELEMENTARY003</t>
  </si>
  <si>
    <t>KATHERINE GALLEGOS ELEMENTARY080</t>
  </si>
  <si>
    <t>LOS LUNAS ELEMENTARY082</t>
  </si>
  <si>
    <t>LOS LUNAS FAMILY SCHOOL018</t>
  </si>
  <si>
    <t>PERALTA ELEMENTARY122</t>
  </si>
  <si>
    <t>RAYMOND GABALDON ELEMENTARY083</t>
  </si>
  <si>
    <t>SUNDANCE ELEMENTARY160</t>
  </si>
  <si>
    <t>TOME ELEMENTARY180</t>
  </si>
  <si>
    <t>VALENCIA ELEMENTARY002</t>
  </si>
  <si>
    <t>DENNIS CHAVEZ ELEMENTARY080</t>
  </si>
  <si>
    <t>GIL SANCHEZ ELEMENTARY066</t>
  </si>
  <si>
    <t>JARAMILLO ELEMENTARY068</t>
  </si>
  <si>
    <t>LA MERCED ELEMENTARY038</t>
  </si>
  <si>
    <t>LA PROMESA ELEMENTARY003</t>
  </si>
  <si>
    <t>RIO GRANDE ELEMENTARY045</t>
  </si>
  <si>
    <t>THE FAMILY SCHOOL006</t>
  </si>
  <si>
    <t>BLUEWATER ELEMENTARY915</t>
  </si>
  <si>
    <t>CUBERO ELEMENTARY038</t>
  </si>
  <si>
    <t>MESA VIEW ELEMENTARY099</t>
  </si>
  <si>
    <t>MILAN ELEMENTARY104</t>
  </si>
  <si>
    <t>MOUNT TAYLOR ELEMENTARY106</t>
  </si>
  <si>
    <t>SAN RAFAEL ELEMENTARY152</t>
  </si>
  <si>
    <t>SEBOYETA ELEMENTARY155</t>
  </si>
  <si>
    <t>A:SHIWI ELEMENTARY025</t>
  </si>
  <si>
    <t>DOWA YALANNE ELEMENTARY165</t>
  </si>
  <si>
    <t>HORIZON ACADEMY WEST022</t>
  </si>
  <si>
    <t>NORTH VALLEY ACADEMY001</t>
  </si>
  <si>
    <t>CIEN AGUAS INTERNATIONAL001</t>
  </si>
  <si>
    <t>INTERNATIONAL SCHOOL AT MESA DEL SOL001</t>
  </si>
  <si>
    <t>ABQ SIGN LANGUAGE ACADEMY001</t>
  </si>
  <si>
    <t>TAOS INTEGRATED SCHOOL OF ARTS001</t>
  </si>
  <si>
    <t>LA PROMESA EARLY LEARNING001</t>
  </si>
  <si>
    <t>MONTESSORI ELEMENTARY SCHOOL001</t>
  </si>
  <si>
    <t>SOUTHWEST PRIMARY LEARNING CENTER001</t>
  </si>
  <si>
    <t>NEW MEXICO INTERNATIONAL SCHOOL001</t>
  </si>
  <si>
    <t>J PAUL TAYLOR ACADEMY001</t>
  </si>
  <si>
    <t>RED RIVER VALLEY CHARTER SCHOOL001</t>
  </si>
  <si>
    <t>CORAL COMMUNITY CHARTER001</t>
  </si>
  <si>
    <t>SAGE MONTESSORI CHARTER SCHOOL001</t>
  </si>
  <si>
    <t>WILLIAM W JOSEPHINE DORN CHARTER001</t>
  </si>
  <si>
    <t>LA TIERRA MONTESSORI SCHOOL001</t>
  </si>
  <si>
    <t>UPLIFT COMMUNITY SCHOOL001</t>
  </si>
  <si>
    <t>LA JICARITA COMMUNITY SCHOOL001</t>
  </si>
  <si>
    <t>TAOS INTERNATIONAL SCHOOL001</t>
  </si>
  <si>
    <t>DREAM DINE001</t>
  </si>
  <si>
    <t>LAKE_ARTHUR</t>
  </si>
  <si>
    <t>FT_SUMNER</t>
  </si>
  <si>
    <t>LAS_CRUCES</t>
  </si>
  <si>
    <t>COBRE</t>
  </si>
  <si>
    <t>SILVER_CITY</t>
  </si>
  <si>
    <t>SANTA_ROSA</t>
  </si>
  <si>
    <t>Jal Elementary School060</t>
  </si>
  <si>
    <t>WAGON_MOUND</t>
  </si>
  <si>
    <t>SAN_JON</t>
  </si>
  <si>
    <t>JEMEZ_MOUNTAIN</t>
  </si>
  <si>
    <t>EL CAMINO REAL ACADEMY069</t>
  </si>
  <si>
    <t>ABQ_SIGN_LANGUAGE_ACADEMY</t>
  </si>
  <si>
    <t>LOS_LUNAS</t>
  </si>
  <si>
    <t>DES_MOINES</t>
  </si>
  <si>
    <t>WEST_LAS_VEGAS</t>
  </si>
  <si>
    <t>CORAL_COMMUNITY_CHARTER</t>
  </si>
  <si>
    <t>DREAM_DINE</t>
  </si>
  <si>
    <t>HORIZON_ACADEMY_WEST</t>
  </si>
  <si>
    <t>INTERNATIONAL_SCHOOL_AT_MESA_DEL_SOL</t>
  </si>
  <si>
    <t>J_PAUL_TAYLOR_ACADEMY</t>
  </si>
  <si>
    <t>LA_JICARITA_COMMUNITY_SCHOOL</t>
  </si>
  <si>
    <t>LA_PROMESA_EARLY_LEARNING</t>
  </si>
  <si>
    <t>JEMEZ_VALLEY</t>
  </si>
  <si>
    <t>LAS_VEGAS_CITY</t>
  </si>
  <si>
    <t>MESA_VISTA</t>
  </si>
  <si>
    <t>MONTESSORI_ELEMENTARY_SCHOOL</t>
  </si>
  <si>
    <t>MORIARTY_EDGEWOOD</t>
  </si>
  <si>
    <t>NEW_MEXICO_INTERNATIONAL_SCHOOL</t>
  </si>
  <si>
    <t>NORTH_VALLEY_CHARTER</t>
  </si>
  <si>
    <t>RED_RIVER_VALLEY_CHARTER_SCHOOL</t>
  </si>
  <si>
    <t>RIO_RANCHO</t>
  </si>
  <si>
    <t>SAGE_MONTESSORI_CHARTER_SCHOOL</t>
  </si>
  <si>
    <t>SANTA_FE</t>
  </si>
  <si>
    <t>SOUTHWEST_PRIMARY_LEARNING_CENTER</t>
  </si>
  <si>
    <t>WILLIAM_W_JOSEPHINE_DORN_CHARTER</t>
  </si>
  <si>
    <t>UPLIFT_COMMUNITY_SCHOOL</t>
  </si>
  <si>
    <t>TRUTH_OR_CONSEQUENCES</t>
  </si>
  <si>
    <t>TAOS_INTERNATIONAL_SCHOOL</t>
  </si>
  <si>
    <t>TAOS_INTEGRATED_SCHOOL_OF_THE_ARTS</t>
  </si>
  <si>
    <t>CENTRAL</t>
  </si>
  <si>
    <t>LA_TIERRA_MONTESSORI_SCHOOL</t>
  </si>
  <si>
    <t>LOS_ALAMOS</t>
  </si>
  <si>
    <t>EL CAMINO REAL ACADEMY COMMUNITY011</t>
  </si>
  <si>
    <t>NINA OTERO COMMUNITY SCHOOL170</t>
  </si>
  <si>
    <t>CIEN_AGUAS</t>
  </si>
  <si>
    <t>JUDY NELSON ELEMENTARY060</t>
  </si>
  <si>
    <t>YesNo</t>
  </si>
  <si>
    <t>Yes</t>
  </si>
  <si>
    <t>No</t>
  </si>
  <si>
    <t>NumYrs</t>
  </si>
  <si>
    <t>Tier</t>
  </si>
  <si>
    <t>I</t>
  </si>
  <si>
    <t>II</t>
  </si>
  <si>
    <t>III</t>
  </si>
  <si>
    <r>
      <rPr>
        <sz val="12"/>
        <color theme="1"/>
        <rFont val="Calibri"/>
        <family val="2"/>
      </rPr>
      <t xml:space="preserve">Program </t>
    </r>
    <r>
      <rPr>
        <sz val="12"/>
        <color theme="1"/>
        <rFont val="Calibri"/>
        <family val="2"/>
        <scheme val="minor"/>
      </rPr>
      <t>Site Administrator:</t>
    </r>
  </si>
  <si>
    <t>School
Code</t>
  </si>
  <si>
    <t>Total for Planning Day</t>
  </si>
  <si>
    <t xml:space="preserve">June Prep and Planning Day </t>
  </si>
  <si>
    <t xml:space="preserve">July Prep and Planning Day </t>
  </si>
  <si>
    <t>July/August Program Days</t>
  </si>
  <si>
    <t>June Planning Day:</t>
  </si>
  <si>
    <t>July Planning Day:</t>
  </si>
  <si>
    <t>Dates students are not in session:</t>
  </si>
  <si>
    <t>June Program Days:</t>
  </si>
  <si>
    <t>July/Aug Program Days:</t>
  </si>
  <si>
    <t>Please ensure that the June and July/August days entered below equal the total K–3 Plus program days.</t>
  </si>
  <si>
    <t xml:space="preserve">Total Funding/Budget </t>
  </si>
  <si>
    <t>Position:</t>
  </si>
  <si>
    <t xml:space="preserve">Phone: </t>
  </si>
  <si>
    <t>Email:</t>
  </si>
  <si>
    <t>Phone :</t>
  </si>
  <si>
    <r>
      <t xml:space="preserve">Student Recruitment and Attendance   </t>
    </r>
    <r>
      <rPr>
        <sz val="11"/>
        <rFont val="Calibri"/>
        <family val="2"/>
        <scheme val="minor"/>
      </rPr>
      <t>(2% of requested funding)</t>
    </r>
  </si>
  <si>
    <r>
      <t xml:space="preserve">Student Recruitment and Attendance   </t>
    </r>
    <r>
      <rPr>
        <sz val="11"/>
        <color theme="1"/>
        <rFont val="Calibri"/>
        <family val="2"/>
        <scheme val="minor"/>
      </rPr>
      <t>(2% of requested funding)</t>
    </r>
  </si>
  <si>
    <t>ANTHONY ELEMENTARY016</t>
  </si>
  <si>
    <t>TURQUOISE_TRAIL_CHARTER</t>
  </si>
  <si>
    <t>TURQUOISE TRAIL CHARTER001</t>
  </si>
  <si>
    <t>NATIVE AMERICAN COMMUNITY ACADEMY006</t>
  </si>
  <si>
    <t>GEORGE I SANCHEZ ELEMENTARY496</t>
  </si>
  <si>
    <t>MONTE VISTA ELEMENTARY014</t>
  </si>
  <si>
    <t>SONOMA ELEMENTARY007</t>
  </si>
  <si>
    <t>SUNRISE ELEMENTARY140</t>
  </si>
  <si>
    <t>TOMBAUGH ELEMENTARY145</t>
  </si>
  <si>
    <t>UNIVERSITY HILLS ELEMENTARY150</t>
  </si>
  <si>
    <t>VALLEY VIEW ELEMENTARY166</t>
  </si>
  <si>
    <t>DESERT WILLOW160</t>
  </si>
  <si>
    <t>OCOTILLO161</t>
  </si>
  <si>
    <t>SHIWI TS'ANA ELEMENTARY</t>
  </si>
  <si>
    <t>CARINOS_DE_LOS_NINOS</t>
  </si>
  <si>
    <t>Total Summer 2018 Program Budget</t>
  </si>
  <si>
    <t>This campus is a NM PreK  site</t>
  </si>
  <si>
    <t>Total days students not in session:</t>
  </si>
  <si>
    <r>
      <rPr>
        <b/>
        <sz val="14"/>
        <color theme="1"/>
        <rFont val="Arial Narrow"/>
        <family val="2"/>
      </rPr>
      <t>Budget Balance</t>
    </r>
    <r>
      <rPr>
        <sz val="11"/>
        <color theme="1"/>
        <rFont val="Arial Narrow"/>
        <family val="2"/>
      </rPr>
      <t xml:space="preserve">
enter budget items to = 0</t>
    </r>
  </si>
  <si>
    <t>Classroom Teacher Continues with class (Yes/No)</t>
  </si>
  <si>
    <r>
      <rPr>
        <sz val="14"/>
        <color theme="1"/>
        <rFont val="Calibri"/>
        <family val="2"/>
        <scheme val="minor"/>
      </rPr>
      <t>Benefits</t>
    </r>
    <r>
      <rPr>
        <sz val="12"/>
        <color theme="1"/>
        <rFont val="Calibri"/>
        <family val="2"/>
        <scheme val="minor"/>
      </rPr>
      <t xml:space="preserve">  (excluding insurance)</t>
    </r>
  </si>
  <si>
    <r>
      <rPr>
        <sz val="14"/>
        <color theme="1"/>
        <rFont val="Calibri"/>
        <family val="2"/>
        <scheme val="minor"/>
      </rPr>
      <t>Contract Days</t>
    </r>
    <r>
      <rPr>
        <sz val="12"/>
        <color theme="1"/>
        <rFont val="Calibri"/>
        <family val="2"/>
        <scheme val="minor"/>
      </rPr>
      <t xml:space="preserve"> </t>
    </r>
    <r>
      <rPr>
        <sz val="12"/>
        <color indexed="8"/>
        <rFont val="Calibri"/>
        <family val="2"/>
        <scheme val="minor"/>
      </rPr>
      <t>(regular school year)</t>
    </r>
  </si>
  <si>
    <r>
      <rPr>
        <sz val="14"/>
        <color theme="1"/>
        <rFont val="Calibri"/>
        <family val="2"/>
        <scheme val="minor"/>
      </rPr>
      <t>Funded Daily Rate</t>
    </r>
    <r>
      <rPr>
        <b/>
        <sz val="12"/>
        <color theme="1"/>
        <rFont val="Calibri"/>
        <family val="2"/>
        <scheme val="minor"/>
      </rPr>
      <t xml:space="preserve"> </t>
    </r>
    <r>
      <rPr>
        <sz val="12"/>
        <color theme="1"/>
        <rFont val="Calibri"/>
        <family val="2"/>
        <scheme val="minor"/>
      </rPr>
      <t>(annual salary and benefits/ contract days)
Also used for Planning Day</t>
    </r>
  </si>
  <si>
    <r>
      <t xml:space="preserve"> </t>
    </r>
    <r>
      <rPr>
        <sz val="14"/>
        <color theme="1"/>
        <rFont val="Calibri"/>
        <family val="2"/>
        <scheme val="minor"/>
      </rPr>
      <t># of Student  Days</t>
    </r>
    <r>
      <rPr>
        <sz val="12"/>
        <color theme="1"/>
        <rFont val="Calibri"/>
        <family val="2"/>
        <scheme val="minor"/>
      </rPr>
      <t xml:space="preserve"> in June</t>
    </r>
  </si>
  <si>
    <t>Position/ Grade level</t>
  </si>
  <si>
    <r>
      <rPr>
        <sz val="14"/>
        <color theme="1"/>
        <rFont val="Calibri"/>
        <family val="2"/>
        <scheme val="minor"/>
      </rPr>
      <t>Daily Rate</t>
    </r>
    <r>
      <rPr>
        <sz val="12"/>
        <color theme="1"/>
        <rFont val="Calibri"/>
        <family val="2"/>
        <scheme val="minor"/>
      </rPr>
      <t xml:space="preserve"> without benefits                </t>
    </r>
    <r>
      <rPr>
        <i/>
        <sz val="12"/>
        <color theme="1"/>
        <rFont val="Calibri"/>
        <family val="2"/>
        <scheme val="minor"/>
      </rPr>
      <t xml:space="preserve">  (</t>
    </r>
    <r>
      <rPr>
        <sz val="12"/>
        <color theme="1"/>
        <rFont val="Calibri"/>
        <family val="2"/>
        <scheme val="minor"/>
      </rPr>
      <t>Annual Salary/ Contract Days</t>
    </r>
    <r>
      <rPr>
        <i/>
        <sz val="12"/>
        <color theme="1"/>
        <rFont val="Calibri"/>
        <family val="2"/>
        <scheme val="minor"/>
      </rPr>
      <t>)</t>
    </r>
  </si>
  <si>
    <r>
      <rPr>
        <b/>
        <sz val="16"/>
        <color theme="1"/>
        <rFont val="Calibri"/>
        <family val="2"/>
        <scheme val="minor"/>
      </rPr>
      <t xml:space="preserve">Total </t>
    </r>
    <r>
      <rPr>
        <sz val="12"/>
        <color theme="1"/>
        <rFont val="Calibri"/>
        <family val="2"/>
        <scheme val="minor"/>
      </rPr>
      <t>(funded daily rate x days in June)</t>
    </r>
  </si>
  <si>
    <t>To/From School (55112)</t>
  </si>
  <si>
    <t>Field Trips (55817)</t>
  </si>
  <si>
    <r>
      <rPr>
        <sz val="14"/>
        <color theme="1"/>
        <rFont val="Arial Narrow"/>
        <family val="2"/>
      </rPr>
      <t xml:space="preserve">July–August </t>
    </r>
    <r>
      <rPr>
        <sz val="11"/>
        <color theme="1"/>
        <rFont val="Arial Narrow"/>
        <family val="2"/>
      </rPr>
      <t>Program Days</t>
    </r>
  </si>
  <si>
    <t>Position/ Grade Level</t>
  </si>
  <si>
    <r>
      <rPr>
        <sz val="14"/>
        <color theme="1"/>
        <rFont val="Calibri"/>
        <family val="2"/>
        <scheme val="minor"/>
      </rPr>
      <t>Daily Rate</t>
    </r>
    <r>
      <rPr>
        <sz val="12"/>
        <color theme="1"/>
        <rFont val="Calibri"/>
        <family val="2"/>
        <scheme val="minor"/>
      </rPr>
      <t xml:space="preserve"> without benefits (annual salary/ contract days)</t>
    </r>
  </si>
  <si>
    <r>
      <rPr>
        <sz val="14"/>
        <color theme="1"/>
        <rFont val="Calibri"/>
        <family val="2"/>
        <scheme val="minor"/>
      </rPr>
      <t xml:space="preserve"> # of Student  Days</t>
    </r>
    <r>
      <rPr>
        <sz val="12"/>
        <color theme="1"/>
        <rFont val="Calibri"/>
        <family val="2"/>
        <scheme val="minor"/>
      </rPr>
      <t xml:space="preserve"> in July/Aug</t>
    </r>
  </si>
  <si>
    <r>
      <rPr>
        <b/>
        <sz val="16"/>
        <color theme="1"/>
        <rFont val="Calibri"/>
        <family val="2"/>
        <scheme val="minor"/>
      </rPr>
      <t xml:space="preserve">Total </t>
    </r>
    <r>
      <rPr>
        <sz val="12"/>
        <color theme="1"/>
        <rFont val="Calibri"/>
        <family val="2"/>
        <scheme val="minor"/>
      </rPr>
      <t>(funded daily rate X days in July/Aug)</t>
    </r>
  </si>
  <si>
    <r>
      <rPr>
        <b/>
        <sz val="14"/>
        <color theme="1"/>
        <rFont val="Calibri"/>
        <family val="2"/>
        <scheme val="minor"/>
      </rPr>
      <t>STUDENT RECRUITMENT AND ATTENDANCE</t>
    </r>
    <r>
      <rPr>
        <sz val="12"/>
        <color theme="1"/>
        <rFont val="Calibri"/>
        <family val="2"/>
        <scheme val="minor"/>
      </rPr>
      <t xml:space="preserve"> </t>
    </r>
    <r>
      <rPr>
        <sz val="12"/>
        <color indexed="8"/>
        <rFont val="Calibri"/>
        <family val="2"/>
        <scheme val="minor"/>
      </rPr>
      <t>(limited to no more than two percent of requested award)</t>
    </r>
  </si>
  <si>
    <t>Field Trips  (55817)</t>
  </si>
  <si>
    <t>To/From School  (55112)</t>
  </si>
  <si>
    <r>
      <rPr>
        <b/>
        <i/>
        <sz val="14"/>
        <color rgb="FF1D21B3"/>
        <rFont val="Calibri"/>
        <family val="2"/>
        <scheme val="minor"/>
      </rPr>
      <t xml:space="preserve">STEP 1: </t>
    </r>
    <r>
      <rPr>
        <b/>
        <i/>
        <u/>
        <sz val="12"/>
        <color rgb="FF1D21B3"/>
        <rFont val="Calibri"/>
        <family val="2"/>
        <scheme val="minor"/>
      </rPr>
      <t>Select</t>
    </r>
    <r>
      <rPr>
        <b/>
        <i/>
        <sz val="12"/>
        <color rgb="FF1D21B3"/>
        <rFont val="Calibri"/>
        <family val="2"/>
        <scheme val="minor"/>
      </rPr>
      <t xml:space="preserve"> your district below.</t>
    </r>
  </si>
  <si>
    <r>
      <rPr>
        <b/>
        <i/>
        <sz val="14"/>
        <color rgb="FF1D21B3"/>
        <rFont val="Calibri"/>
        <family val="2"/>
        <scheme val="minor"/>
      </rPr>
      <t>STEP 2:</t>
    </r>
    <r>
      <rPr>
        <b/>
        <i/>
        <sz val="12"/>
        <color rgb="FF1D21B3"/>
        <rFont val="Calibri"/>
        <family val="2"/>
        <scheme val="minor"/>
      </rPr>
      <t xml:space="preserve"> </t>
    </r>
    <r>
      <rPr>
        <b/>
        <i/>
        <u/>
        <sz val="12"/>
        <color rgb="FF1D21B3"/>
        <rFont val="Calibri"/>
        <family val="2"/>
        <scheme val="minor"/>
      </rPr>
      <t>Select</t>
    </r>
    <r>
      <rPr>
        <b/>
        <i/>
        <sz val="12"/>
        <color rgb="FF1D21B3"/>
        <rFont val="Calibri"/>
        <family val="2"/>
        <scheme val="minor"/>
      </rPr>
      <t xml:space="preserve"> your school below.</t>
    </r>
  </si>
  <si>
    <r>
      <rPr>
        <b/>
        <i/>
        <sz val="14"/>
        <color rgb="FF1D21B3"/>
        <rFont val="Calibri"/>
        <family val="2"/>
        <scheme val="minor"/>
      </rPr>
      <t xml:space="preserve">STEP 3: </t>
    </r>
    <r>
      <rPr>
        <b/>
        <i/>
        <sz val="12"/>
        <color rgb="FF1D21B3"/>
        <rFont val="Calibri"/>
        <family val="2"/>
        <scheme val="minor"/>
      </rPr>
      <t>Enter contact information:</t>
    </r>
  </si>
  <si>
    <r>
      <rPr>
        <b/>
        <i/>
        <sz val="14"/>
        <color rgb="FF1D21B3"/>
        <rFont val="Calibri"/>
        <family val="2"/>
        <scheme val="minor"/>
      </rPr>
      <t xml:space="preserve">STEP 4: </t>
    </r>
    <r>
      <rPr>
        <b/>
        <i/>
        <sz val="12"/>
        <color rgb="FF1D21B3"/>
        <rFont val="Calibri"/>
        <family val="2"/>
        <scheme val="minor"/>
      </rPr>
      <t>Enter your regular school year end/start dates:</t>
    </r>
  </si>
  <si>
    <r>
      <rPr>
        <b/>
        <i/>
        <sz val="14"/>
        <color rgb="FF1D21B3"/>
        <rFont val="Calibri"/>
        <family val="2"/>
        <scheme val="minor"/>
      </rPr>
      <t>STEP 5</t>
    </r>
    <r>
      <rPr>
        <b/>
        <i/>
        <sz val="12"/>
        <color rgb="FF1D21B3"/>
        <rFont val="Calibri"/>
        <family val="2"/>
        <scheme val="minor"/>
      </rPr>
      <t xml:space="preserve">: Enter your planning day information. 
The planning day </t>
    </r>
    <r>
      <rPr>
        <b/>
        <i/>
        <u/>
        <sz val="12"/>
        <color rgb="FF1D21B3"/>
        <rFont val="Calibri"/>
        <family val="2"/>
        <scheme val="minor"/>
      </rPr>
      <t xml:space="preserve">must </t>
    </r>
    <r>
      <rPr>
        <b/>
        <i/>
        <sz val="12"/>
        <color rgb="FF1D21B3"/>
        <rFont val="Calibri"/>
        <family val="2"/>
        <scheme val="minor"/>
      </rPr>
      <t xml:space="preserve">occur </t>
    </r>
    <r>
      <rPr>
        <b/>
        <i/>
        <u/>
        <sz val="12"/>
        <color rgb="FF1D21B3"/>
        <rFont val="Calibri"/>
        <family val="2"/>
        <scheme val="minor"/>
      </rPr>
      <t>before</t>
    </r>
    <r>
      <rPr>
        <b/>
        <i/>
        <sz val="12"/>
        <color rgb="FF1D21B3"/>
        <rFont val="Calibri"/>
        <family val="2"/>
        <scheme val="minor"/>
      </rPr>
      <t xml:space="preserve"> the program's instructional days begin. 
You may only enter </t>
    </r>
    <r>
      <rPr>
        <b/>
        <i/>
        <u/>
        <sz val="12"/>
        <color rgb="FF1D21B3"/>
        <rFont val="Calibri"/>
        <family val="2"/>
        <scheme val="minor"/>
      </rPr>
      <t>one</t>
    </r>
    <r>
      <rPr>
        <b/>
        <i/>
        <sz val="12"/>
        <color rgb="FF1D21B3"/>
        <rFont val="Calibri"/>
        <family val="2"/>
        <scheme val="minor"/>
      </rPr>
      <t xml:space="preserve"> planning day.</t>
    </r>
  </si>
  <si>
    <r>
      <rPr>
        <b/>
        <i/>
        <sz val="14"/>
        <color rgb="FF1D21B3"/>
        <rFont val="Calibri"/>
        <family val="2"/>
        <scheme val="minor"/>
      </rPr>
      <t>STEP 7:</t>
    </r>
    <r>
      <rPr>
        <b/>
        <i/>
        <sz val="12"/>
        <color rgb="FF1D21B3"/>
        <rFont val="Calibri"/>
        <family val="2"/>
        <scheme val="minor"/>
      </rPr>
      <t xml:space="preserve"> Enter the dates the students are not in session. These include holidays or any weekday dates the students are not in session. Do not include weekends.</t>
    </r>
  </si>
  <si>
    <r>
      <rPr>
        <b/>
        <sz val="14"/>
        <color theme="1"/>
        <rFont val="Calibri"/>
        <family val="2"/>
        <scheme val="minor"/>
      </rPr>
      <t>STUDENT RECRUITMENT AND ATTENDANCE</t>
    </r>
    <r>
      <rPr>
        <sz val="11"/>
        <color theme="1"/>
        <rFont val="Calibri"/>
        <family val="2"/>
        <scheme val="minor"/>
      </rPr>
      <t xml:space="preserve"> </t>
    </r>
    <r>
      <rPr>
        <sz val="11"/>
        <color indexed="8"/>
        <rFont val="Calibri"/>
        <family val="2"/>
        <scheme val="minor"/>
      </rPr>
      <t>(limited to no more than two percent of requested award)</t>
    </r>
  </si>
  <si>
    <r>
      <rPr>
        <b/>
        <i/>
        <sz val="14"/>
        <color rgb="FF1D21B3"/>
        <rFont val="Calibri"/>
        <family val="2"/>
        <scheme val="minor"/>
      </rPr>
      <t>STEP 12:</t>
    </r>
    <r>
      <rPr>
        <b/>
        <i/>
        <sz val="12"/>
        <color rgb="FF1D21B3"/>
        <rFont val="Calibri"/>
        <family val="2"/>
        <scheme val="minor"/>
      </rPr>
      <t xml:space="preserve"> Enter the appropriate daily rate in the white cell below. </t>
    </r>
  </si>
  <si>
    <r>
      <rPr>
        <sz val="16"/>
        <color theme="1"/>
        <rFont val="Calibri"/>
        <family val="2"/>
        <scheme val="minor"/>
      </rPr>
      <t>All documentation will be submitted via e-mail to</t>
    </r>
    <r>
      <rPr>
        <sz val="11"/>
        <color theme="1"/>
        <rFont val="Calibri"/>
        <family val="2"/>
        <scheme val="minor"/>
      </rPr>
      <t xml:space="preserve">: </t>
    </r>
    <r>
      <rPr>
        <b/>
        <sz val="20"/>
        <color theme="1"/>
        <rFont val="Calibri"/>
        <family val="2"/>
        <scheme val="minor"/>
      </rPr>
      <t>KthreeP.Literacy@state.nm.us</t>
    </r>
  </si>
  <si>
    <r>
      <t xml:space="preserve">(For </t>
    </r>
    <r>
      <rPr>
        <b/>
        <u/>
        <sz val="11"/>
        <color theme="1"/>
        <rFont val="Calibri"/>
        <family val="2"/>
        <scheme val="minor"/>
      </rPr>
      <t>20-day</t>
    </r>
    <r>
      <rPr>
        <b/>
        <sz val="11"/>
        <color theme="1"/>
        <rFont val="Calibri"/>
        <family val="2"/>
        <scheme val="minor"/>
      </rPr>
      <t xml:space="preserve"> programs, please enter the </t>
    </r>
    <r>
      <rPr>
        <b/>
        <i/>
        <u/>
        <sz val="11"/>
        <color theme="1"/>
        <rFont val="Calibri"/>
        <family val="2"/>
        <scheme val="minor"/>
      </rPr>
      <t xml:space="preserve">12th </t>
    </r>
    <r>
      <rPr>
        <b/>
        <sz val="11"/>
        <color theme="1"/>
        <rFont val="Calibri"/>
        <family val="2"/>
        <scheme val="minor"/>
      </rPr>
      <t>day date.)</t>
    </r>
  </si>
  <si>
    <t>Summer 2018 Actual Enrollment:</t>
  </si>
  <si>
    <t>Summer 2019 Projected Enrollment:</t>
  </si>
  <si>
    <r>
      <t xml:space="preserve">Number of </t>
    </r>
    <r>
      <rPr>
        <b/>
        <u/>
        <sz val="12"/>
        <color theme="1"/>
        <rFont val="Calibri"/>
        <family val="2"/>
        <scheme val="minor"/>
      </rPr>
      <t>Classrooms</t>
    </r>
  </si>
  <si>
    <r>
      <t xml:space="preserve">Total Number of </t>
    </r>
    <r>
      <rPr>
        <b/>
        <u/>
        <sz val="12"/>
        <color theme="1"/>
        <rFont val="Calibri"/>
        <family val="2"/>
        <scheme val="minor"/>
      </rPr>
      <t>Classrooms</t>
    </r>
  </si>
  <si>
    <t>2018–19 School Year End Date:</t>
  </si>
  <si>
    <t>2019–20 School Year Start Date:</t>
  </si>
  <si>
    <t>June FY19 Total</t>
  </si>
  <si>
    <t xml:space="preserve">June FY19 Funding </t>
  </si>
  <si>
    <r>
      <rPr>
        <sz val="14"/>
        <color theme="1"/>
        <rFont val="Arial Narrow"/>
        <family val="2"/>
      </rPr>
      <t xml:space="preserve">Two Percent  </t>
    </r>
    <r>
      <rPr>
        <sz val="11"/>
        <color theme="1"/>
        <rFont val="Arial Narrow"/>
        <family val="2"/>
      </rPr>
      <t>(This amount is included in the June FY19 Subtotal)</t>
    </r>
  </si>
  <si>
    <r>
      <rPr>
        <sz val="14"/>
        <color theme="1"/>
        <rFont val="Arial Narrow"/>
        <family val="2"/>
      </rPr>
      <t>Student Generated Funding for June</t>
    </r>
    <r>
      <rPr>
        <sz val="11"/>
        <color theme="1"/>
        <rFont val="Arial Narrow"/>
        <family val="2"/>
      </rPr>
      <t xml:space="preserve"> (FY19)</t>
    </r>
  </si>
  <si>
    <t xml:space="preserve">June FY19 School Budget </t>
  </si>
  <si>
    <r>
      <rPr>
        <b/>
        <i/>
        <sz val="14"/>
        <color rgb="FF1D21B3"/>
        <rFont val="Calibri"/>
        <family val="2"/>
        <scheme val="minor"/>
      </rPr>
      <t>STEP 11:</t>
    </r>
    <r>
      <rPr>
        <b/>
        <i/>
        <sz val="12"/>
        <color rgb="FF1D21B3"/>
        <rFont val="Calibri"/>
        <family val="2"/>
        <scheme val="minor"/>
      </rPr>
      <t xml:space="preserve"> Enter budget details below. The budget balance should reflect the July–August FY19 funding total. A zero budget balance will indicate that the budget equals funding.</t>
    </r>
  </si>
  <si>
    <t xml:space="preserve">July–August FY20 School Funding and Budget </t>
  </si>
  <si>
    <t xml:space="preserve">July–August FY20 School Budget </t>
  </si>
  <si>
    <t>STEP 13: Enter budget details below. The budget balance should reflect the July–August FY20 funding total. A zero budget balance indicates that the budget equals funding.</t>
  </si>
  <si>
    <t xml:space="preserve">July–August FY20 Funding </t>
  </si>
  <si>
    <t>July–August FY20 Total</t>
  </si>
  <si>
    <t>July/August  FY20 Subtotal</t>
  </si>
  <si>
    <r>
      <rPr>
        <sz val="14"/>
        <color theme="1"/>
        <rFont val="Arial Narrow"/>
        <family val="2"/>
      </rPr>
      <t>Student-Generated Funding</t>
    </r>
    <r>
      <rPr>
        <sz val="11"/>
        <color theme="1"/>
        <rFont val="Arial Narrow"/>
        <family val="2"/>
      </rPr>
      <t xml:space="preserve"> for July–August FY20</t>
    </r>
  </si>
  <si>
    <r>
      <rPr>
        <sz val="11"/>
        <color theme="1"/>
        <rFont val="Calibri"/>
        <family val="2"/>
        <scheme val="minor"/>
      </rPr>
      <t>Classroom Teacher Continues</t>
    </r>
    <r>
      <rPr>
        <sz val="12"/>
        <color theme="1"/>
        <rFont val="Calibri"/>
        <family val="2"/>
        <scheme val="minor"/>
      </rPr>
      <t xml:space="preserve"> with class (Yes/No)</t>
    </r>
  </si>
  <si>
    <t>June FY19 Subtotal</t>
  </si>
  <si>
    <t>June FY19 School Funding and Budget</t>
  </si>
  <si>
    <t xml:space="preserve">TOTAL JUNE FY19 BUDGET   </t>
  </si>
  <si>
    <r>
      <rPr>
        <b/>
        <i/>
        <sz val="14"/>
        <color rgb="FF1D21B3"/>
        <rFont val="Calibri"/>
        <family val="2"/>
        <scheme val="minor"/>
      </rPr>
      <t>STEP 6:</t>
    </r>
    <r>
      <rPr>
        <b/>
        <i/>
        <sz val="12"/>
        <color rgb="FF1D21B3"/>
        <rFont val="Calibri"/>
        <family val="2"/>
        <scheme val="minor"/>
      </rPr>
      <t xml:space="preserve"> Enter the K–3 Plus Program start date (beginning </t>
    </r>
    <r>
      <rPr>
        <b/>
        <i/>
        <u/>
        <sz val="12"/>
        <color rgb="FF1D21B3"/>
        <rFont val="Calibri"/>
        <family val="2"/>
        <scheme val="minor"/>
      </rPr>
      <t>up to two months before</t>
    </r>
    <r>
      <rPr>
        <b/>
        <i/>
        <sz val="12"/>
        <color rgb="FF1D21B3"/>
        <rFont val="Calibri"/>
        <family val="2"/>
        <scheme val="minor"/>
      </rPr>
      <t xml:space="preserve"> the start of the upcoming school year), end date, and 15th day date </t>
    </r>
    <r>
      <rPr>
        <b/>
        <i/>
        <sz val="11"/>
        <color rgb="FF1D21B3"/>
        <rFont val="Calibri"/>
        <family val="2"/>
        <scheme val="minor"/>
      </rPr>
      <t>(12th day enrollment numbers for 20-day program)</t>
    </r>
    <r>
      <rPr>
        <b/>
        <i/>
        <sz val="12"/>
        <color rgb="FF1D21B3"/>
        <rFont val="Calibri"/>
        <family val="2"/>
        <scheme val="minor"/>
      </rPr>
      <t xml:space="preserve">. </t>
    </r>
  </si>
  <si>
    <t xml:space="preserve">TOTAL JULY–AUGUST FY20 BUDGET   </t>
  </si>
  <si>
    <r>
      <rPr>
        <b/>
        <i/>
        <sz val="14"/>
        <color rgb="FF1D21B3"/>
        <rFont val="Calibri"/>
        <family val="2"/>
        <scheme val="minor"/>
      </rPr>
      <t xml:space="preserve">STEP 8: </t>
    </r>
    <r>
      <rPr>
        <b/>
        <i/>
        <sz val="12"/>
        <color rgb="FF1D21B3"/>
        <rFont val="Calibri"/>
        <family val="2"/>
        <scheme val="minor"/>
      </rPr>
      <t>Enter the enrollment data. This includes the actual enrollment from last year and the projected enrollment for this year. The enrollment data entered here will be used in the funding and budget sections. ALL sections must be fully completed. If the projected enrollment is greater or less than the 2018 program's actual enrollment, please provide an explanation below.</t>
    </r>
  </si>
  <si>
    <r>
      <t xml:space="preserve">(Select </t>
    </r>
    <r>
      <rPr>
        <b/>
        <sz val="11"/>
        <color theme="1"/>
        <rFont val="Calibri"/>
        <family val="2"/>
        <scheme val="minor"/>
      </rPr>
      <t>25</t>
    </r>
    <r>
      <rPr>
        <sz val="11"/>
        <color theme="1"/>
        <rFont val="Calibri"/>
        <family val="2"/>
        <scheme val="minor"/>
      </rPr>
      <t xml:space="preserve"> or </t>
    </r>
    <r>
      <rPr>
        <b/>
        <sz val="11"/>
        <color theme="1"/>
        <rFont val="Calibri"/>
        <family val="2"/>
        <scheme val="minor"/>
      </rPr>
      <t>20</t>
    </r>
    <r>
      <rPr>
        <sz val="11"/>
        <color theme="1"/>
        <rFont val="Calibri"/>
        <family val="2"/>
        <scheme val="minor"/>
      </rPr>
      <t>)</t>
    </r>
  </si>
  <si>
    <r>
      <rPr>
        <b/>
        <sz val="14"/>
        <color theme="1"/>
        <rFont val="Arial Narrow"/>
        <family val="2"/>
      </rPr>
      <t>Daily Rate</t>
    </r>
    <r>
      <rPr>
        <b/>
        <sz val="11"/>
        <color theme="1"/>
        <rFont val="Arial Narrow"/>
        <family val="2"/>
      </rPr>
      <t xml:space="preserve">
$49.91 for 25-day program &amp;  $62.39 for 20-day program</t>
    </r>
  </si>
  <si>
    <t>Actual 2018 
Enrollment</t>
  </si>
  <si>
    <t>Projected 2019 
Enrollment</t>
  </si>
  <si>
    <t>June FY19 Funding</t>
  </si>
  <si>
    <t>June FY19 Budget</t>
  </si>
  <si>
    <t>July/Aug FY20 Funding</t>
  </si>
  <si>
    <t>July/Aug FY20 Budget</t>
  </si>
  <si>
    <t>Daily Rate
$49.91 for 25-day program &amp;  $62.39 for 20-day program</t>
  </si>
  <si>
    <t>Student Generated Funding for June (FY19)</t>
  </si>
  <si>
    <r>
      <t xml:space="preserve">2% </t>
    </r>
    <r>
      <rPr>
        <sz val="11"/>
        <color theme="1"/>
        <rFont val="Calibri"/>
        <family val="2"/>
        <scheme val="minor"/>
      </rPr>
      <t>(this amount is included in Student Generated Funding for June FY19)</t>
    </r>
  </si>
  <si>
    <t>June FY19 Funding Total</t>
  </si>
  <si>
    <t>Student Generated Funding for July (FY20)</t>
  </si>
  <si>
    <r>
      <t xml:space="preserve">2% </t>
    </r>
    <r>
      <rPr>
        <sz val="11"/>
        <color theme="1"/>
        <rFont val="Calibri"/>
        <family val="2"/>
        <scheme val="minor"/>
      </rPr>
      <t>(this amount is included in Student Generated Funding for July FY20)</t>
    </r>
  </si>
  <si>
    <t>July/August FY20 Funding Total</t>
  </si>
  <si>
    <t>Total Summer 2019 Funding Total</t>
  </si>
  <si>
    <t>Total Summer 2019 Program Budget</t>
  </si>
  <si>
    <t>Total July/August FY20 Budget</t>
  </si>
  <si>
    <t>Total June FY19 Budget</t>
  </si>
  <si>
    <r>
      <t xml:space="preserve">Please copy and paste school enrollment data onto the Enrollment tab of the </t>
    </r>
    <r>
      <rPr>
        <b/>
        <i/>
        <u/>
        <sz val="18"/>
        <color rgb="FF7030A0"/>
        <rFont val="Calibri"/>
        <family val="2"/>
        <scheme val="minor"/>
      </rPr>
      <t>District Summary document</t>
    </r>
    <r>
      <rPr>
        <b/>
        <i/>
        <sz val="18"/>
        <color rgb="FF7030A0"/>
        <rFont val="Calibri"/>
        <family val="2"/>
        <scheme val="minor"/>
      </rPr>
      <t>.</t>
    </r>
  </si>
  <si>
    <r>
      <rPr>
        <b/>
        <i/>
        <sz val="14"/>
        <color rgb="FF1D21B3"/>
        <rFont val="Calibri"/>
        <family val="2"/>
        <scheme val="minor"/>
      </rPr>
      <t>STEP 10:</t>
    </r>
    <r>
      <rPr>
        <b/>
        <i/>
        <sz val="10.5"/>
        <color rgb="FF1D21B3"/>
        <rFont val="Calibri"/>
        <family val="2"/>
        <scheme val="minor"/>
      </rPr>
      <t xml:space="preserve">  If there is no June program, skip to STEP 12.</t>
    </r>
  </si>
  <si>
    <r>
      <rPr>
        <b/>
        <i/>
        <sz val="14"/>
        <color rgb="FF1D21B3"/>
        <rFont val="Calibri"/>
        <family val="2"/>
        <scheme val="minor"/>
      </rPr>
      <t>STEP 9:</t>
    </r>
    <r>
      <rPr>
        <b/>
        <i/>
        <sz val="12"/>
        <color rgb="FF1D21B3"/>
        <rFont val="Calibri"/>
        <family val="2"/>
        <scheme val="minor"/>
      </rPr>
      <t xml:space="preserve"> Enter number of </t>
    </r>
    <r>
      <rPr>
        <b/>
        <i/>
        <u/>
        <sz val="12"/>
        <color rgb="FF1D21B3"/>
        <rFont val="Calibri"/>
        <family val="2"/>
        <scheme val="minor"/>
      </rPr>
      <t>classrooms</t>
    </r>
    <r>
      <rPr>
        <b/>
        <i/>
        <sz val="12"/>
        <color rgb="FF1D21B3"/>
        <rFont val="Calibri"/>
        <family val="2"/>
        <scheme val="minor"/>
      </rPr>
      <t xml:space="preserve"> to be served. </t>
    </r>
  </si>
  <si>
    <t>25 or 20 day progam</t>
  </si>
  <si>
    <r>
      <t xml:space="preserve">SUMMER 2019 --- </t>
    </r>
    <r>
      <rPr>
        <b/>
        <sz val="72"/>
        <color rgb="FFFF0000"/>
        <rFont val="Calibri"/>
        <family val="2"/>
        <scheme val="minor"/>
      </rPr>
      <t>4th &amp; 5th</t>
    </r>
  </si>
  <si>
    <t>K–5 Plus Instructional Start Date:</t>
  </si>
  <si>
    <t>K–5 Plus End Date:</t>
  </si>
  <si>
    <t>K–5 Plus 15th Day Date:</t>
  </si>
  <si>
    <t>Total K–5 Plus Program days:</t>
  </si>
  <si>
    <t>K–5 plus Planning/Prep Day:</t>
  </si>
  <si>
    <r>
      <t xml:space="preserve">Narrative and budget regarding two percent to be entered </t>
    </r>
    <r>
      <rPr>
        <b/>
        <i/>
        <sz val="12"/>
        <color theme="1"/>
        <rFont val="Calibri"/>
        <family val="2"/>
        <scheme val="minor"/>
      </rPr>
      <t xml:space="preserve">on district summary workbook by K–5 plus coordinator. </t>
    </r>
  </si>
  <si>
    <r>
      <rPr>
        <b/>
        <sz val="14"/>
        <color theme="1"/>
        <rFont val="Calibri"/>
        <family val="2"/>
        <scheme val="minor"/>
      </rPr>
      <t>OTHER COSTS</t>
    </r>
    <r>
      <rPr>
        <sz val="14"/>
        <color theme="1"/>
        <rFont val="Calibri"/>
        <family val="2"/>
        <scheme val="minor"/>
      </rPr>
      <t xml:space="preserve"> </t>
    </r>
    <r>
      <rPr>
        <sz val="12"/>
        <color indexed="8"/>
        <rFont val="Calibri"/>
        <family val="2"/>
        <scheme val="minor"/>
      </rPr>
      <t>(Only expenses associated directly with</t>
    </r>
    <r>
      <rPr>
        <i/>
        <sz val="12"/>
        <color indexed="8"/>
        <rFont val="Calibri"/>
        <family val="2"/>
        <scheme val="minor"/>
      </rPr>
      <t xml:space="preserve"> </t>
    </r>
    <r>
      <rPr>
        <sz val="12"/>
        <color indexed="8"/>
        <rFont val="Calibri"/>
        <family val="2"/>
        <scheme val="minor"/>
      </rPr>
      <t>K–5 Plus are allowed. Use of K–5 Plus funds to supplant funding designated for year–round expenses is not permitted.)</t>
    </r>
  </si>
  <si>
    <r>
      <rPr>
        <sz val="12"/>
        <color theme="1"/>
        <rFont val="Calibri"/>
        <family val="2"/>
        <scheme val="minor"/>
      </rPr>
      <t>Narrative and budget regarding two percent to be entered</t>
    </r>
    <r>
      <rPr>
        <b/>
        <sz val="12"/>
        <color theme="1"/>
        <rFont val="Calibri"/>
        <family val="2"/>
        <scheme val="minor"/>
      </rPr>
      <t xml:space="preserve"> </t>
    </r>
    <r>
      <rPr>
        <b/>
        <i/>
        <sz val="12"/>
        <color theme="1"/>
        <rFont val="Calibri"/>
        <family val="2"/>
        <scheme val="minor"/>
      </rPr>
      <t xml:space="preserve">on district summary workbook by K–5 Plus coordinator.  </t>
    </r>
  </si>
  <si>
    <r>
      <rPr>
        <b/>
        <sz val="12"/>
        <color theme="1"/>
        <rFont val="Calibri"/>
        <family val="2"/>
        <scheme val="minor"/>
      </rPr>
      <t>OTHER COSTS</t>
    </r>
    <r>
      <rPr>
        <b/>
        <sz val="11"/>
        <color theme="1"/>
        <rFont val="Calibri"/>
        <family val="2"/>
        <scheme val="minor"/>
      </rPr>
      <t xml:space="preserve"> </t>
    </r>
    <r>
      <rPr>
        <sz val="12"/>
        <color indexed="8"/>
        <rFont val="Calibri"/>
        <family val="2"/>
        <scheme val="minor"/>
      </rPr>
      <t>(only expenses associated directly with</t>
    </r>
    <r>
      <rPr>
        <i/>
        <sz val="12"/>
        <color indexed="8"/>
        <rFont val="Calibri"/>
        <family val="2"/>
        <scheme val="minor"/>
      </rPr>
      <t xml:space="preserve"> </t>
    </r>
    <r>
      <rPr>
        <sz val="12"/>
        <color indexed="8"/>
        <rFont val="Calibri"/>
        <family val="2"/>
        <scheme val="minor"/>
      </rPr>
      <t>K–5 Plus are allowed. Use of K–5 Plus funds to supplant funding designated for year–round expenses is not permitted.)</t>
    </r>
  </si>
  <si>
    <r>
      <rPr>
        <b/>
        <sz val="14"/>
        <color theme="1"/>
        <rFont val="Calibri"/>
        <family val="2"/>
        <scheme val="minor"/>
      </rPr>
      <t>TRANSPORTATION</t>
    </r>
    <r>
      <rPr>
        <b/>
        <sz val="11"/>
        <color theme="1"/>
        <rFont val="Calibri"/>
        <family val="2"/>
        <scheme val="minor"/>
      </rPr>
      <t xml:space="preserve"> </t>
    </r>
    <r>
      <rPr>
        <sz val="10"/>
        <rFont val="Calibri"/>
        <family val="2"/>
        <scheme val="minor"/>
      </rPr>
      <t>(Funding for transportation is not available through categorical funds and therefore must be covered using K–5 plus funds.  Please work with your district transportation manager to establish this budget projection</t>
    </r>
    <r>
      <rPr>
        <sz val="8"/>
        <rFont val="Calibri"/>
        <family val="2"/>
        <scheme val="minor"/>
      </rPr>
      <t>.)</t>
    </r>
  </si>
  <si>
    <r>
      <rPr>
        <b/>
        <sz val="14"/>
        <color theme="1"/>
        <rFont val="Calibri"/>
        <family val="2"/>
        <scheme val="minor"/>
      </rPr>
      <t>TRANSPORTATION</t>
    </r>
    <r>
      <rPr>
        <sz val="11"/>
        <color theme="1"/>
        <rFont val="Calibri"/>
        <family val="2"/>
        <scheme val="minor"/>
      </rPr>
      <t xml:space="preserve"> </t>
    </r>
    <r>
      <rPr>
        <sz val="10"/>
        <rFont val="Calibri"/>
        <family val="2"/>
        <scheme val="minor"/>
      </rPr>
      <t>(Funding for transportation is not available through categorical funds and therefore must be covered using K–5 Plus funds.  Please work with your district transportation manager to establish this budget projection.)</t>
    </r>
  </si>
  <si>
    <r>
      <t>INSTRUCTIONAL MATERIALS AND SUPPLIES</t>
    </r>
    <r>
      <rPr>
        <b/>
        <sz val="11"/>
        <color theme="1"/>
        <rFont val="Calibri"/>
        <family val="2"/>
        <scheme val="minor"/>
      </rPr>
      <t xml:space="preserve"> </t>
    </r>
    <r>
      <rPr>
        <sz val="11"/>
        <color theme="1"/>
        <rFont val="Calibri"/>
        <family val="2"/>
        <scheme val="minor"/>
      </rPr>
      <t>(Materials and supplies must be listed in application in order to be reimbursed via RfR process in OBMS)</t>
    </r>
  </si>
  <si>
    <r>
      <t xml:space="preserve">INSTRUCTIONAL MATERIALS AND SUPPLIES </t>
    </r>
    <r>
      <rPr>
        <sz val="11"/>
        <color theme="1"/>
        <rFont val="Calibri"/>
        <family val="2"/>
        <scheme val="minor"/>
      </rPr>
      <t xml:space="preserve"> (Materials and supplies must be listed in application in order to be reimbursed via RfR process in OBMS)</t>
    </r>
  </si>
  <si>
    <t>This page will reflect data that is entered on the School Funding and Budget tab. District K–5 plus Coordinators will copy (right click: Copy) and paste data from this page onto the District Summary (right click: Paste Special: Value and Number Formatting). Please copy and paste data for both the funding and budget lines.</t>
  </si>
  <si>
    <t>ALAMOGORDO PUBLIC SCHOOLS</t>
  </si>
  <si>
    <t>ALAMOGORDO_PUBLIC_SCHOOLS</t>
  </si>
  <si>
    <t>ALBUQUERQUE_PUBLIC_SCHOOLS</t>
  </si>
  <si>
    <t>ALBUQUERQUE_SCHOOL_OF_EXCELLENCE</t>
  </si>
  <si>
    <t>ALBUQUERQUE_SIGN_LANGUAGE_ACADEMY</t>
  </si>
  <si>
    <t>ALTURA_PREPARATORY_SCHOOL</t>
  </si>
  <si>
    <t>ANANSI_CHARTER_SCHOOL</t>
  </si>
  <si>
    <t>ANIMAS_PUBLIC_SCHOOLS</t>
  </si>
  <si>
    <t>ARTESIA_PUBLIC_SCHOOLS</t>
  </si>
  <si>
    <t>AZTEC_MUNICIPAL_SCHOOLS</t>
  </si>
  <si>
    <t>BELEN_CONSOLIDATED_SCHOOLS</t>
  </si>
  <si>
    <t>BERNALILLO_PUBLIC_SCHOOLS</t>
  </si>
  <si>
    <t>BLOOMFIELD_SCHOOLS</t>
  </si>
  <si>
    <t>CAPITAN_MUNICIPAL_SCHOOLS</t>
  </si>
  <si>
    <t>CARLSBAD_MUNICIPAL_SCHOOLS</t>
  </si>
  <si>
    <t>CARRIZOZO_MUNICIPAL_SCHOOLS</t>
  </si>
  <si>
    <t>CENTRAL_CONSOLIDATED_SCHOOLS</t>
  </si>
  <si>
    <t>CHAMA_VALLEY_INDEPENDENT_SCHOOLS</t>
  </si>
  <si>
    <t>CIMARRON_MUNICIPAL_SCHOOLS</t>
  </si>
  <si>
    <t>CLAYTON_MUNICIPAL_SCHOOLS</t>
  </si>
  <si>
    <t>CLOUDCROFT_MUNICIPAL_SCHOOLS</t>
  </si>
  <si>
    <t>CLOVIS_MUNICIPAL_SCHOOLS</t>
  </si>
  <si>
    <t>COBRE_CONSOLIDATED_SCHOOLS_DISTRICT</t>
  </si>
  <si>
    <t>CORONA_MUNICIPAL_SCHOOLS</t>
  </si>
  <si>
    <t>CUBA_INDEPENDENT_SCHOOLS</t>
  </si>
  <si>
    <t>DEAP</t>
  </si>
  <si>
    <t>DEMING_PUBLIC_SCHOOLS</t>
  </si>
  <si>
    <t>DES_MOINES_MUNICIPAL_SCHOOLS</t>
  </si>
  <si>
    <t>DEXTER_CONSOLIDATED_SCHOOLS</t>
  </si>
  <si>
    <t>DORA_CONSOLIDATED_SCHOOLS</t>
  </si>
  <si>
    <t>DULCE_INDEPENDENT_SCHOOLS</t>
  </si>
  <si>
    <t>ELIDA_MUNICIPAL_SCHOOLS</t>
  </si>
  <si>
    <t>ESPANOLA_PUBLIC_SCHOOLS</t>
  </si>
  <si>
    <t>ESTANCIA_MUNICIPAL_SCHOOLS</t>
  </si>
  <si>
    <t>ESTANCIA_VALLEY_CLASSICAL_ACADEMY</t>
  </si>
  <si>
    <t>EUNICE_MUNICIPAL_SCHOOLS</t>
  </si>
  <si>
    <t>FARMINGTON_MUNICIPAL_SCHOOLS</t>
  </si>
  <si>
    <t>FLOYD_MUNICIPAL_SCHOOLS</t>
  </si>
  <si>
    <t>FORT_SUMNER_MUNICIPAL_SCHOOLS</t>
  </si>
  <si>
    <t>GADSDEN_INDEPENDENT_SCHOOLS</t>
  </si>
  <si>
    <t>GALLUP_MCKINLEY_COUNTY_SCHOOLS</t>
  </si>
  <si>
    <t>GRADY_MUNICIPAL_SCHOOLS</t>
  </si>
  <si>
    <t>GRANTS_CIBOLA_COUNTY_SCHOOLS</t>
  </si>
  <si>
    <t>HAGERMAN_MUNICIPAL_SCHOOLS</t>
  </si>
  <si>
    <t>HATCH_VALLEY_PUBLIC_SCHOOLS</t>
  </si>
  <si>
    <t>HOBBS_MUNICIPAL_SCHOOLS</t>
  </si>
  <si>
    <t>HONDO_VALLEY_PUBLIC_SCHOOLS</t>
  </si>
  <si>
    <t>HOUSE_MUNICIPAL_SCHOOLS</t>
  </si>
  <si>
    <t>JAL_PUBLIC_SCHOOLS</t>
  </si>
  <si>
    <t>JEFFERSON_MONTESSORI_ACADEMY</t>
  </si>
  <si>
    <t>JEMEZ_MOUNTAIN_PUBLIC_SCHOOLS</t>
  </si>
  <si>
    <t>JEMEZ_VALLEY_PUBLIC_SCHOOLS</t>
  </si>
  <si>
    <t>LAKE_ARTHUR_MUNICIPAL_SCHOOLS</t>
  </si>
  <si>
    <t>LAS_CRUCES_PUBLIC_SCHOOLS</t>
  </si>
  <si>
    <t>LAS_VEGAS_CITY_PUBLIC_SCHOOLS</t>
  </si>
  <si>
    <t>LOGAN_MUNICIPAL_SCHOOLS</t>
  </si>
  <si>
    <t>LORDSBURG_MUNICIPAL_SCHOOLS</t>
  </si>
  <si>
    <t>LOS_ALAMOS_PUBLIC_SCHOOLS</t>
  </si>
  <si>
    <t>LOS_LUNAS_PUBLIC_SCHOOLS</t>
  </si>
  <si>
    <t>LOVING_MUNICIPAL_SCHOOLS</t>
  </si>
  <si>
    <t>LOVINGTON_MUNICIPAL_SCHOOLS</t>
  </si>
  <si>
    <t>MAGDALENA_MUNICIPAL_SCHOOLS</t>
  </si>
  <si>
    <t>MAXWELL_MUNICIPAL_SCHOOLS</t>
  </si>
  <si>
    <t>MCCURDY_CHARTER_SCHOOL</t>
  </si>
  <si>
    <t>MELROSE_PUBLIC_SCHOOLS</t>
  </si>
  <si>
    <t>MESA_VISTA_CONSOLIDATED_SCHOOLS</t>
  </si>
  <si>
    <t>MISSION_ACHIEVEMENT_AND_SUCCESS</t>
  </si>
  <si>
    <t>MORA_INDEPENDENT_SCHOOLS</t>
  </si>
  <si>
    <t>MORIARTY-EDGEWOOD_SCHOOL_DISTRICT</t>
  </si>
  <si>
    <t>MOSQUERO_MUNICIPAL_SCHOOLS</t>
  </si>
  <si>
    <t>MOUNTAINAIR_PUBLIC_SCHOOLS</t>
  </si>
  <si>
    <t>NORTH_VALLEY_ACADEMY</t>
  </si>
  <si>
    <t>PECOS_INDEPENDENT_SCHOOLS</t>
  </si>
  <si>
    <t>PENASCO_INDEPENDENT_SCHOOLS</t>
  </si>
  <si>
    <t>POJOAQUE_VALLEY_PUBLIC_SCHOOLS</t>
  </si>
  <si>
    <t>PORTALES_MUNICIPAL_SCHOOLS</t>
  </si>
  <si>
    <t>QUEMADO_INDEPENDENT_SCHOOLS</t>
  </si>
  <si>
    <t>QUESTA_INDEPENDENT_SCHOOLS</t>
  </si>
  <si>
    <t>RATON_PUBLIC_SCHOOLS</t>
  </si>
  <si>
    <t>RESERVE_PUBLIC_SCHOOLS</t>
  </si>
  <si>
    <t>RIO_RANCHO_PUBLIC_SCHOOLS</t>
  </si>
  <si>
    <t>ROOTS_AND_WINGS_COMMUNITY</t>
  </si>
  <si>
    <t>ROSWELL_INDEPENDENT_SCHOOLS</t>
  </si>
  <si>
    <t>ROY_MUNICIPAL_SCHOOLS</t>
  </si>
  <si>
    <t>RUIDOSO_MUNICIPAL_SCHOOLS</t>
  </si>
  <si>
    <t>SAN_JON_MUNICIPAL_SCHOOLS</t>
  </si>
  <si>
    <t>SANDOVAL_ACADEMY_OF_BILINGUAL_EDUCATION</t>
  </si>
  <si>
    <t>SANTA_FE_PUBLIC_SCHOOLS</t>
  </si>
  <si>
    <t>SANTA_ROSA_CONSOLIDATED_SCHOOLS</t>
  </si>
  <si>
    <t>SCHOOL_OF_DREAMS</t>
  </si>
  <si>
    <t>SIX_DIRECTIONS_INDIGENOUS_SCHOOL</t>
  </si>
  <si>
    <t>SILVER_CONSOLIDATED_SCHOOLS</t>
  </si>
  <si>
    <t>SOCORRO_CONSOLIDATED_SCHOOLS</t>
  </si>
  <si>
    <t>SOUTHWEST_PREPARATORY_LEARNING_CENTER</t>
  </si>
  <si>
    <t>SPRINGER_MUNICIPAL_SCHOOLS</t>
  </si>
  <si>
    <t>TAOS_ACADEMY</t>
  </si>
  <si>
    <t>TAOS_INTEGRATED_SCHOOL_FOR_THE_ARTS</t>
  </si>
  <si>
    <t>TAOS_MUNICIPAL_SCHOOLS</t>
  </si>
  <si>
    <t>TATUM_MUNICIPAL_SCHOOLS</t>
  </si>
  <si>
    <t>TEXICO_MUNICIPAL_SCHOOLS</t>
  </si>
  <si>
    <t>TRUTH_OR_CONSEQUENCES_MUNICIPAL_SCHOOLS</t>
  </si>
  <si>
    <t>TUCUMCARI_PUBLIC_SCHOOLS</t>
  </si>
  <si>
    <t>TULAROSA_MUNICIPAL_SCHOOLS</t>
  </si>
  <si>
    <t>TURQUOISE_TRAIL_CHARTER_SCHOOL</t>
  </si>
  <si>
    <t>VAUGHN_MUNICIPAL_SCHOOLS</t>
  </si>
  <si>
    <t>WAGON_MOUND_PUBLIC_SCHOOLS</t>
  </si>
  <si>
    <t>WEST_LAS_VEGAS_PUBLIC_SCHOOLS</t>
  </si>
  <si>
    <t>ZUNI_PUBLIC_SCHOOLS</t>
  </si>
  <si>
    <t>ALBUQUERQUE COLLEGIATE CHARTER SCHOOL</t>
  </si>
  <si>
    <t>BUENA_VISTA_ELEMENTARY</t>
  </si>
  <si>
    <t>A. MONTOYA ELEMENTARY</t>
  </si>
  <si>
    <t>ALBUQUERQUE SCHOOL OF EXCELLENCE</t>
  </si>
  <si>
    <t>ALBUQUERQUE SIGN LANGUAGE ACADEMY</t>
  </si>
  <si>
    <t>ALTURA PREPARATORY SCHOOL</t>
  </si>
  <si>
    <t>ANANSI CHARTER SCHOOL</t>
  </si>
  <si>
    <t>ANIMAS ELEMENTARY</t>
  </si>
  <si>
    <t>CENTRAL ELEMENTARY</t>
  </si>
  <si>
    <t>LYDIA RIPPEY ELEMENTARY</t>
  </si>
  <si>
    <t>BELEN FAMILY SCHOOL ELEMENTARY</t>
  </si>
  <si>
    <t>ALGODONES ELEMENTARY</t>
  </si>
  <si>
    <t>BLANCO ELEMENTARY</t>
  </si>
  <si>
    <t>CAPITAN ELEMENTARY</t>
  </si>
  <si>
    <t>CRAFT ELEMENTARY</t>
  </si>
  <si>
    <t>CARRIZOZO ELEMENTARY</t>
  </si>
  <si>
    <t>EVA B STOKELY ELEMENTARY</t>
  </si>
  <si>
    <t>CHAMA ELEMENTARY</t>
  </si>
  <si>
    <t>CIMARRON ELEMENTARY</t>
  </si>
  <si>
    <t>ALVIS ELEMENTARY</t>
  </si>
  <si>
    <t>CLOUDCROFT ELEMENTARY</t>
  </si>
  <si>
    <t>ARTS ACADEMY AT BELLA VISTA</t>
  </si>
  <si>
    <t>BAYARD ELEMENTARY</t>
  </si>
  <si>
    <t>CORAL COMMUNITY CHARTER</t>
  </si>
  <si>
    <t>CUBA ELEMENTARY</t>
  </si>
  <si>
    <t>BATAAN ELEMENTARY</t>
  </si>
  <si>
    <t>DES MOINES ELEMENTARY</t>
  </si>
  <si>
    <t>DEXTER ELEMENTARY</t>
  </si>
  <si>
    <t>DORA ELEMENTARY</t>
  </si>
  <si>
    <t>DREAM DINE</t>
  </si>
  <si>
    <t>DULCE ELEMENTARY</t>
  </si>
  <si>
    <t>ELIDA ELEMENTARY</t>
  </si>
  <si>
    <t>ABIQUIU ELEMENTARY</t>
  </si>
  <si>
    <t>LOWER ELEMENTARY</t>
  </si>
  <si>
    <t>ESTANCIA VALLEY CLASSICAL ACADEMY</t>
  </si>
  <si>
    <t>METTIE JORDAN ELEMENTARY</t>
  </si>
  <si>
    <t>FLOYD ELEMENTARY</t>
  </si>
  <si>
    <t>FORT SUMNER ELEMENTARY</t>
  </si>
  <si>
    <t>ANTHONY ELEMENTARY</t>
  </si>
  <si>
    <t>GRADY ELEMENTARY</t>
  </si>
  <si>
    <t>BLUEWATER ELEMENTARY</t>
  </si>
  <si>
    <t>HAGERMAN ELEMENTARY</t>
  </si>
  <si>
    <t>GARFIELD ELEMENTARY</t>
  </si>
  <si>
    <t>B.T. WASHINGTON ELEMENTARY</t>
  </si>
  <si>
    <t>HONDO ELEMENTARY</t>
  </si>
  <si>
    <t>HORIZON ACADEMY WEST</t>
  </si>
  <si>
    <t>HOUSE ELEMENTARY</t>
  </si>
  <si>
    <t>J PAUL TAYLOR ACADEMY</t>
  </si>
  <si>
    <t>JAL ELEMENTARY</t>
  </si>
  <si>
    <t>JEFFERSON MONTESSORI ACADEMY</t>
  </si>
  <si>
    <t>GALLINA ELEMENTARY</t>
  </si>
  <si>
    <t>JEMEZ VALLEY ELEMENTARY</t>
  </si>
  <si>
    <t>LA PROMESA EARLY LEARNING</t>
  </si>
  <si>
    <t>LAKE ARTHUR ELEMENTARY</t>
  </si>
  <si>
    <t>ALAMEDA ELEMENTARY</t>
  </si>
  <si>
    <t>EARLY CHILDHOOD CENTER</t>
  </si>
  <si>
    <t>LOGAN ELEMENTARY</t>
  </si>
  <si>
    <t>ASPEN ELEMENTARY</t>
  </si>
  <si>
    <t>ANN PARISH ELEMENTARY</t>
  </si>
  <si>
    <t>LOVING ELEMENTARY</t>
  </si>
  <si>
    <t>BEN ALEXANDER ELEMENTARY</t>
  </si>
  <si>
    <t>MAGDALENA ELEMENTARY</t>
  </si>
  <si>
    <t>MAXWELL ELEMENTARY</t>
  </si>
  <si>
    <t>MCCURDY CHARTER SCHOOL</t>
  </si>
  <si>
    <t>MELROSE ELEMENTARY</t>
  </si>
  <si>
    <t>EL RITO ELEMENTARY</t>
  </si>
  <si>
    <t>MISSION ACHIEVEMENT AND SUCCESS 1.0</t>
  </si>
  <si>
    <t>MONTESSORI ELEMENTARY SCHOOL</t>
  </si>
  <si>
    <t>HOLMAN ELEMENTARY</t>
  </si>
  <si>
    <t>MORIARTY ELEMENTARY</t>
  </si>
  <si>
    <t>MOSQUERO ELEMENTARY</t>
  </si>
  <si>
    <t>MOUNTAINAIR ELEMENTARY</t>
  </si>
  <si>
    <t>NEW MEXICO CONNECTIONS ACADEMY</t>
  </si>
  <si>
    <t>NORTH VALLEY CHARTER</t>
  </si>
  <si>
    <t>PECOS ELEMENTARY</t>
  </si>
  <si>
    <t>PENASCO ELEMENTARY</t>
  </si>
  <si>
    <t>PABLO ROYBAL ELEMENTARY</t>
  </si>
  <si>
    <t>BROWN EARLY CHILDHOOD CENTER</t>
  </si>
  <si>
    <t>DATIL ELEMENTARY</t>
  </si>
  <si>
    <t>ALTA VISTA ELEMENTARY</t>
  </si>
  <si>
    <t>LONGFELLOW ELEMENTARY</t>
  </si>
  <si>
    <t>RED RIVER VALLEY CHARTER SCHOOL</t>
  </si>
  <si>
    <t>RESERVE ELEMENTARY</t>
  </si>
  <si>
    <t>CIELO AZUL ELEMENTARY</t>
  </si>
  <si>
    <t>ROOTS AND WINGS COMMUNITY</t>
  </si>
  <si>
    <t>BERRENDO ELEMENTARY</t>
  </si>
  <si>
    <t>ROY ELEMENTARY</t>
  </si>
  <si>
    <t>NOB HILL EARLY CHILDHOOD CENTER</t>
  </si>
  <si>
    <t>SAN JON ELEMENTARY</t>
  </si>
  <si>
    <t>Sandoval Academy of Bilingual Education</t>
  </si>
  <si>
    <t>ACEQUIA MADRE ELEMENTARY</t>
  </si>
  <si>
    <t>RITA A. MARQUEZ ELEMENTARY</t>
  </si>
  <si>
    <t>SCHOOL OF DREAMS</t>
  </si>
  <si>
    <t>SIX DIRECTIONS INDIGENOUS SCHOOL</t>
  </si>
  <si>
    <t>CLIFF ELEMENTARY</t>
  </si>
  <si>
    <t>COTTONWOOD VALLEY CHARTER</t>
  </si>
  <si>
    <t>SOUTHWEST PREPARATORY LEARNING CENTER</t>
  </si>
  <si>
    <t>FORRESTER ELEMENTARY</t>
  </si>
  <si>
    <t>TAOS ACADEMY</t>
  </si>
  <si>
    <t>TAOS INTEGRATED SCHOOL FOR THE ARTS</t>
  </si>
  <si>
    <t>TAOS INTERNATIONAL SCHOOL</t>
  </si>
  <si>
    <t>TATUM ELEMENTARY</t>
  </si>
  <si>
    <t>TEXICO ELEMENTARY</t>
  </si>
  <si>
    <t>ARREY ELEMENTARY</t>
  </si>
  <si>
    <t>TUCUMCARI ELEMENTARY</t>
  </si>
  <si>
    <t>TULAROSA ELEMENTARY</t>
  </si>
  <si>
    <t>TURQUOISE TRAIL CHARTER SCHOOL</t>
  </si>
  <si>
    <t>VAUGHN ELEMENTARY</t>
  </si>
  <si>
    <t>WAGON MOUND ELEMENTARY</t>
  </si>
  <si>
    <t>DON CECILIO MARTINEZ ELEMENTARY</t>
  </si>
  <si>
    <t>SHIWI TS’ANA ELEMENTARY</t>
  </si>
  <si>
    <t>ALBUQUERQUE PUBLIC SCHOOLS</t>
  </si>
  <si>
    <t>DESERT_STAR_ELEMENTARY</t>
  </si>
  <si>
    <t>ADOBE ACRES ELEMENTARY</t>
  </si>
  <si>
    <t>GRAND HEIGHTS EARLY CHILDHOOD</t>
  </si>
  <si>
    <t>MCCOY AVENUE ELEMENTARY</t>
  </si>
  <si>
    <t>BERNALILLO ELEMENTARY</t>
  </si>
  <si>
    <t>BLOOMFIELD EARLY CHILDHOOD CENTER</t>
  </si>
  <si>
    <t>DESERT WILLOW ELEMENTARY</t>
  </si>
  <si>
    <t>JUDY NELSON ELEMENTARY</t>
  </si>
  <si>
    <t>TIERRA AMARILLA ELEMENTARY</t>
  </si>
  <si>
    <t>CIMARRON MIDDLE</t>
  </si>
  <si>
    <t>KISER ELEMENTARY</t>
  </si>
  <si>
    <t>BARRY ELEMENTARY</t>
  </si>
  <si>
    <t>BELL ELEMENTARY</t>
  </si>
  <si>
    <t>ALCALDE ELEMENTARY</t>
  </si>
  <si>
    <t>UPPER ELEMENTARY</t>
  </si>
  <si>
    <t>APACHE ELEMENTARY</t>
  </si>
  <si>
    <t>BERINO ELEMENTARY</t>
  </si>
  <si>
    <t>CHEE DODGE ELEMENTARY</t>
  </si>
  <si>
    <t>CUBERO ELEMENTARY</t>
  </si>
  <si>
    <t>HATCH VALLEY ELEMENTARY</t>
  </si>
  <si>
    <t>BROADMOOR ELEMENTARY</t>
  </si>
  <si>
    <t>LINDRITH AREA HERITAGE</t>
  </si>
  <si>
    <t>SAN DIEGO RIVERSIDE</t>
  </si>
  <si>
    <t>BOOKER T. WASHINGTON</t>
  </si>
  <si>
    <t>LOS NINOS ELEMENTARY</t>
  </si>
  <si>
    <t>R.V.TRAYLOR ELEMENTARY</t>
  </si>
  <si>
    <t>BARRANCA MESA ELEMENTARY</t>
  </si>
  <si>
    <t>BOSQUE FARMS ELEMENTARY</t>
  </si>
  <si>
    <t>JEFFERSON ELEMENTARY</t>
  </si>
  <si>
    <t>OJO CALIENTE ELEMENTARY</t>
  </si>
  <si>
    <t>MISSION ACHIEVEMENT AND SUCCESS 2.0</t>
  </si>
  <si>
    <t>MORA ELEMENTARY</t>
  </si>
  <si>
    <t>ROUTE 66 ELEMENTARY</t>
  </si>
  <si>
    <t>POJOAQUE INTERMEDIATE</t>
  </si>
  <si>
    <t>JAMES ELEMENTARY</t>
  </si>
  <si>
    <t>QUEMADO ELEMENTARY</t>
  </si>
  <si>
    <t>ALTA VISTA INTERMEDIATE</t>
  </si>
  <si>
    <t>RATON INTERMEDIATE</t>
  </si>
  <si>
    <t>COLINAS DEL NORTE ELEMENTARY</t>
  </si>
  <si>
    <t>DEL NORTE ELEMENTARY</t>
  </si>
  <si>
    <t>SIERRA VISTA PRIMARY</t>
  </si>
  <si>
    <t>AMY BIEHL COMMUNITY SCHOOL AT RANCHO VIEJO</t>
  </si>
  <si>
    <t>SANTA ROSA ELEMENTARY</t>
  </si>
  <si>
    <t>G.W.STOUT ELEMENTARY</t>
  </si>
  <si>
    <t>MIDWAY ELEMENTARY</t>
  </si>
  <si>
    <t>WILFERTH ELEMENTARY</t>
  </si>
  <si>
    <t>ARROYO DEL NORTE ELEMENTARY</t>
  </si>
  <si>
    <t>SIERRA ELEMENTARY</t>
  </si>
  <si>
    <t>TULAROSA INTERMEDIATE</t>
  </si>
  <si>
    <t>LUIS E. ARMIJO ELEMENTARY</t>
  </si>
  <si>
    <t>HEIGHTS ELEMENTARY</t>
  </si>
  <si>
    <t>HERMOSA ELEMENTARY</t>
  </si>
  <si>
    <t>MOSAIC ACADEMY CHARTER</t>
  </si>
  <si>
    <t>DENNIS CHAVEZ ELEMENTARY</t>
  </si>
  <si>
    <t>COCHITI ELEMENTARY</t>
  </si>
  <si>
    <t>CENTRAL PRIMARY</t>
  </si>
  <si>
    <t>EARLY CHILDHOOD EDUCATION CENTER</t>
  </si>
  <si>
    <t>KIRTLAND ELEMENTARY/PRE-K EARLY</t>
  </si>
  <si>
    <t>EAGLE NEST ELEMENTARY</t>
  </si>
  <si>
    <t>CAMEO ELEMENTARY</t>
  </si>
  <si>
    <t>HURLEY ELEMENTARY</t>
  </si>
  <si>
    <t>CHAPARRAL ELEMENTARY</t>
  </si>
  <si>
    <t>CHIMAYO ELEMENTARY</t>
  </si>
  <si>
    <t>VANSTONE ELEMENTARY</t>
  </si>
  <si>
    <t>BLUFFVIEW ELEMENTARY</t>
  </si>
  <si>
    <t>CROWNPOINT ELEMENTARY</t>
  </si>
  <si>
    <t>MESA VIEW ELEMENTARY</t>
  </si>
  <si>
    <t>RIO GRANDE ELEMENTARY</t>
  </si>
  <si>
    <t>COLLEGE LANE ELEMENTARY</t>
  </si>
  <si>
    <t>LYBROOK ELEMENTARY</t>
  </si>
  <si>
    <t>MIKE SENA ELEMENTARY</t>
  </si>
  <si>
    <t>CHAMISA ELEMENTARY</t>
  </si>
  <si>
    <t>DESERT VIEW ELEMENTARY</t>
  </si>
  <si>
    <t>LEA ELEMENTARY</t>
  </si>
  <si>
    <t>SOUTH MOUNTAIN ELEMENTARY</t>
  </si>
  <si>
    <t>LINDSEY-STEINER ELEMENTARY</t>
  </si>
  <si>
    <t>RIO COSTILLA SW LEARNING ACADEMY</t>
  </si>
  <si>
    <t>ENCHANTED HILLS ELEMENTARY</t>
  </si>
  <si>
    <t>EAST GRAND PLAINS ELEMENTARY</t>
  </si>
  <si>
    <t>WHITE MOUNTAIN ELEMENTARY</t>
  </si>
  <si>
    <t>ASPEN COMMUNITY MAGNET SCHOOL</t>
  </si>
  <si>
    <t>HARRISON SCHMITT ELEMENTARY</t>
  </si>
  <si>
    <t>PARKVIEW ELEMENTARY</t>
  </si>
  <si>
    <t>ENOS GARCIA ELEMENTARY</t>
  </si>
  <si>
    <t>T OR C ELEMENTARY</t>
  </si>
  <si>
    <t>RIO GALLINAS SCHOOL</t>
  </si>
  <si>
    <t>HIGH ROLLS MOUNTAIN PARK ELEMENTARY</t>
  </si>
  <si>
    <t>ALAMOSA ELEMENTARY</t>
  </si>
  <si>
    <t>PARK AVENUE ELEMENTARY</t>
  </si>
  <si>
    <t>GIL SANCHEZ ELEMENTARY</t>
  </si>
  <si>
    <t>PLACITAS ELEMENTARY</t>
  </si>
  <si>
    <t>NAABA ANI ELEMENTARY</t>
  </si>
  <si>
    <t>HILLCREST ELEMENTARY</t>
  </si>
  <si>
    <t>MESA ELEMENTARY</t>
  </si>
  <si>
    <t>EAGLE NEST MIDDLE</t>
  </si>
  <si>
    <t>HIGHLAND ELEMENTARY</t>
  </si>
  <si>
    <t>SAN LORENZO ELEMENTARY</t>
  </si>
  <si>
    <t>COLUMBUS ELEMENTARY</t>
  </si>
  <si>
    <t>DIXON ELEMENTARY</t>
  </si>
  <si>
    <t>COUNTRY CLUB ELEMENTARY</t>
  </si>
  <si>
    <t>DESERT TRAIL ELEMENTARY</t>
  </si>
  <si>
    <t>DAVID SKEET ELEMENTARY</t>
  </si>
  <si>
    <t>MILAN ELEMENTARY</t>
  </si>
  <si>
    <t>CORONADO ELEMENTARY</t>
  </si>
  <si>
    <t>CESAR CHAVEZ ELEMENTARY</t>
  </si>
  <si>
    <t>SIERRA VISTA ELEMENTARY</t>
  </si>
  <si>
    <t>MOUNTAIN ELEMENTARY</t>
  </si>
  <si>
    <t>KATHERINE GALLEGOS ELEMENTARY</t>
  </si>
  <si>
    <t>LLANO ELEMENTARY</t>
  </si>
  <si>
    <t>VALENCIA ELEMENTARY</t>
  </si>
  <si>
    <t>ERNEST STAPLETON ELEMENTARY</t>
  </si>
  <si>
    <t>EL CAPITAN ELEMENTARY</t>
  </si>
  <si>
    <t>ATALAYA ELEMENTARY</t>
  </si>
  <si>
    <t>JOSE BARRIOS ELEMENTARY</t>
  </si>
  <si>
    <t>SAN ANTONIO ELEMENTARY</t>
  </si>
  <si>
    <t>RANCHOS DE TAOS ELEMENTARY</t>
  </si>
  <si>
    <t>TONY SERNA JR. ELEMENTARY</t>
  </si>
  <si>
    <t>HOLLOMAN ELEMENTARY</t>
  </si>
  <si>
    <t>ALICE KING COMMUNITY SCHOOL</t>
  </si>
  <si>
    <t>ROSELAWN ELEMENTARY</t>
  </si>
  <si>
    <t>JARAMILLO ELEMENTARY</t>
  </si>
  <si>
    <t>SANTO DOMINGO ELEMENTARY</t>
  </si>
  <si>
    <t>JOE STANLEY SMITH ELEMENTARY</t>
  </si>
  <si>
    <t>NASCHITTI ELEMENTARY</t>
  </si>
  <si>
    <t>JAMES BICKLEY ELEMENTARY</t>
  </si>
  <si>
    <t>MEMORIAL ELEMENTARY</t>
  </si>
  <si>
    <t>EUTIMIO SALAZAR ELEMENTARY</t>
  </si>
  <si>
    <t>ESPERANZA ELEMENTARY</t>
  </si>
  <si>
    <t>MOUNT TAYLOR ELEMENTARY</t>
  </si>
  <si>
    <t>EDISON ELEMENTARY</t>
  </si>
  <si>
    <t>COLUMBIA ELEMENTARY</t>
  </si>
  <si>
    <t>PINON ELEMENTARY</t>
  </si>
  <si>
    <t>LOS LUNAS ELEMENTARY</t>
  </si>
  <si>
    <t>YARBRO ELEMENTARY</t>
  </si>
  <si>
    <t>MAGGIE CORDOVA ELEMENTARY SCHOOL</t>
  </si>
  <si>
    <t>MILITARY HGTS ELEMENTARY</t>
  </si>
  <si>
    <t>CARLOS GILBERT ELEMENTARY</t>
  </si>
  <si>
    <t>SIXTH STREET ELEMENTARY</t>
  </si>
  <si>
    <t>TAOS MUNICIPAL CHARTER</t>
  </si>
  <si>
    <t>UNION ELEMENTARY</t>
  </si>
  <si>
    <t>LA LUZ ELEMENTARY</t>
  </si>
  <si>
    <t>ALVARADO ELEMENTARY</t>
  </si>
  <si>
    <t>YESO ELEMENTARY</t>
  </si>
  <si>
    <t>LA MERCED ELEMENTARY</t>
  </si>
  <si>
    <t>WD CARROLL ELEMENTARY</t>
  </si>
  <si>
    <t>MONTERREY ELEMENTARY</t>
  </si>
  <si>
    <t>NEWCOMB ELEMENTARY</t>
  </si>
  <si>
    <t>LA CASITA ELEMENTARY</t>
  </si>
  <si>
    <t>RUBEN S. TORRES ELEMENTARY</t>
  </si>
  <si>
    <t>HERNANDEZ ELEMENTARY</t>
  </si>
  <si>
    <t>LADERA DEL NORTE ELEMENTARY</t>
  </si>
  <si>
    <t>GADSDEN ELEMENTARY</t>
  </si>
  <si>
    <t>INDIAN HILLS ELEMENTARY</t>
  </si>
  <si>
    <t>SAN RAFAEL ELEMENTARY</t>
  </si>
  <si>
    <t>CONLEE ELEMENTARY</t>
  </si>
  <si>
    <t>LOS LUNAS FAMILY SCHOOL</t>
  </si>
  <si>
    <t>MARTIN KING JR ELEMENTARY</t>
  </si>
  <si>
    <t>MISSOURI AVE ELEMENTARY</t>
  </si>
  <si>
    <t>VALLEY ELEMENTARY</t>
  </si>
  <si>
    <t>ANIMAS PUBLIC SCHOOLS</t>
  </si>
  <si>
    <t>NORTH ELEMENTARY</t>
  </si>
  <si>
    <t>YUCCA ELEMENTARY</t>
  </si>
  <si>
    <t>LA PROMESA ELEMENTARY</t>
  </si>
  <si>
    <t>OCOTILLO ELEMENTARY</t>
  </si>
  <si>
    <t>NIZHONI ELEMENTARY</t>
  </si>
  <si>
    <t>LOCKWOOD ELEMENTARY</t>
  </si>
  <si>
    <t>JAMES RODRIGUEZ ELEMENTARY</t>
  </si>
  <si>
    <t>MCCORMICK ELEMENTARY</t>
  </si>
  <si>
    <t>LA UNION ELEMENTARY</t>
  </si>
  <si>
    <t>SEBOYETA ELEMENTARY</t>
  </si>
  <si>
    <t>MILLS ELEMENTARY</t>
  </si>
  <si>
    <t>DESERT HILLS ELEMENTARY</t>
  </si>
  <si>
    <t>PERALTA ELEMENTARY</t>
  </si>
  <si>
    <t>PUESTA DEL SOL ELEMENTARY</t>
  </si>
  <si>
    <t>ARTESIA PUBLIC SCHOOLS</t>
  </si>
  <si>
    <t>OREGON ELEMENTARY</t>
  </si>
  <si>
    <t>ARMIJO ELEMENTARY</t>
  </si>
  <si>
    <t>PECOS CONNECTIONS ACADEMY</t>
  </si>
  <si>
    <t>OJO AMARILLO ELEMENTARY</t>
  </si>
  <si>
    <t>MCKINLEY ELEMENTARY</t>
  </si>
  <si>
    <t>LOMA LINDA ELEMENTARY</t>
  </si>
  <si>
    <t>LINCOLN ELEMENTARY</t>
  </si>
  <si>
    <t>MURRAY ELEMENTARY</t>
  </si>
  <si>
    <t>DONA ANA ELEMENTARY</t>
  </si>
  <si>
    <t>RAYMOND GABALDON ELEMENTARY</t>
  </si>
  <si>
    <t>RIO RANCHO ELEMENTARY</t>
  </si>
  <si>
    <t>NANCY LOPEZ ELEMENTARY</t>
  </si>
  <si>
    <t>E.J. MARTINEZ ELEMENTARY</t>
  </si>
  <si>
    <t>AZTEC MUNICIPAL SCHOOLS</t>
  </si>
  <si>
    <t>ARROYO DEL OSO ELEMENTARY</t>
  </si>
  <si>
    <t>SUNSET ELEMENTARY</t>
  </si>
  <si>
    <t>SAN JUAN ELEMENTARY</t>
  </si>
  <si>
    <t>MESA VERDE ELEMENTARY</t>
  </si>
  <si>
    <t>MESQUITE ELEMENTARY</t>
  </si>
  <si>
    <t>NAVAJO ELEMENTARY</t>
  </si>
  <si>
    <t>SANGER ELEMENTARY</t>
  </si>
  <si>
    <t>EAST PICACHO ELEMENTARY</t>
  </si>
  <si>
    <t>SUNDANCE ELEMENTARY</t>
  </si>
  <si>
    <t>SANDIA VISTA ELEMENTARY</t>
  </si>
  <si>
    <t>EL CAMINO REAL ACADEMY COMMUNITY</t>
  </si>
  <si>
    <t>BELEN CONSOLIDATED SCHOOLS</t>
  </si>
  <si>
    <t>ATRISCO ELEMENTARY</t>
  </si>
  <si>
    <t>SANDIA ELEMENTARY</t>
  </si>
  <si>
    <t>TONY QUINTANA ELEMENTARY</t>
  </si>
  <si>
    <t>NORTHEAST ELEMENTARY</t>
  </si>
  <si>
    <t>NORTH VALLEY ELEMENTARY</t>
  </si>
  <si>
    <t>RAMAH ELEMENTARY</t>
  </si>
  <si>
    <t>SOUTHERN HEIGHTS ELEMENTARY</t>
  </si>
  <si>
    <t>FAIRACRES ELEMENTARY</t>
  </si>
  <si>
    <t>TOME ELEMENTARY</t>
  </si>
  <si>
    <t>VISTA GRANDE ELEMENTARY</t>
  </si>
  <si>
    <t>EL DORADO COMMUNITY SCHOOL</t>
  </si>
  <si>
    <t>BERNALILLO PUBLIC SCHOOLS</t>
  </si>
  <si>
    <t>BANDELIER ELEMENTARY</t>
  </si>
  <si>
    <t>ZIA ELEMENTARY</t>
  </si>
  <si>
    <t>VELARDE ELEMENTARY</t>
  </si>
  <si>
    <t>RIVERSIDE ELEMENTARY</t>
  </si>
  <si>
    <t>RED ROCK ELEMENTARY</t>
  </si>
  <si>
    <t>STONE ELEMENTARY</t>
  </si>
  <si>
    <t>HERMOSA HEIGHTS ELEMENTARY</t>
  </si>
  <si>
    <t>VALLEY VIEW ELEMENTARY</t>
  </si>
  <si>
    <t>FRANCIS X. NAVA ELEMENTARY</t>
  </si>
  <si>
    <t>BLOOMFIELD SCHOOLS</t>
  </si>
  <si>
    <t>BARCELONA ELEMENTARY</t>
  </si>
  <si>
    <t>SANTA TERESA ELEMENTARY</t>
  </si>
  <si>
    <t>ROCKY VIEW ELEMENTARY</t>
  </si>
  <si>
    <t>TAYLOR ELEMENTARY</t>
  </si>
  <si>
    <t>WASHINGTON AVE ELEMENTARY</t>
  </si>
  <si>
    <t>GONZALES ELEMENTARY</t>
  </si>
  <si>
    <t>CAPITAN MUNICIPAL SCHOOLS</t>
  </si>
  <si>
    <t>BEL-AIR ELEMENTARY</t>
  </si>
  <si>
    <t>SUNLAND PARK ELEMENTARY</t>
  </si>
  <si>
    <t>ROOSEVELT ELEMENTARY</t>
  </si>
  <si>
    <t>WILL ROGERS ELEMENTARY</t>
  </si>
  <si>
    <t>HILLRISE ELEMENTARY</t>
  </si>
  <si>
    <t>KEARNY ELEMENTARY</t>
  </si>
  <si>
    <t>CARLSBAD MUNICIPAL SCHOOLS</t>
  </si>
  <si>
    <t>BELLEHAVEN ELEMENTARY</t>
  </si>
  <si>
    <t>SUNRISE ELEMENTARY</t>
  </si>
  <si>
    <t>STAGECOACH ELEMENTARY</t>
  </si>
  <si>
    <t>JORNADA ELEMENTARY</t>
  </si>
  <si>
    <t>NINA OTERO COMMUNITY SCHOOL</t>
  </si>
  <si>
    <t>CARRIZOZO MUNICIPAL SCHOOLS</t>
  </si>
  <si>
    <t>CARLOS REY ELEMENTARY</t>
  </si>
  <si>
    <t>VADO ELEMENTARY</t>
  </si>
  <si>
    <t>THOREAU ELEMENTARY</t>
  </si>
  <si>
    <t>LOMA HEIGHTS ELEMENTARY</t>
  </si>
  <si>
    <t>CENTRAL CONSOLIDATED SCHOOLS</t>
  </si>
  <si>
    <t>CHAMIZA ELEMENTARY</t>
  </si>
  <si>
    <t>YUCCA HEIGHTS ELEMENTARY</t>
  </si>
  <si>
    <t>TOBE TURPEN ELEMENTARY</t>
  </si>
  <si>
    <t>MAC ARTHUR ELEMENTARY</t>
  </si>
  <si>
    <t>RAMIREZ THOMAS ELEMENTARY</t>
  </si>
  <si>
    <t>CHAMA VALLEY INDEPENDENT SCHOOLS</t>
  </si>
  <si>
    <t>TOHATCHI ELEMENTARY</t>
  </si>
  <si>
    <t>MESILLA ELEMENTARY</t>
  </si>
  <si>
    <t>SALAZAR ELEMENTARY</t>
  </si>
  <si>
    <t>CIMARRON MUNICIPAL SCHOOLS</t>
  </si>
  <si>
    <t>CHELWOOD ELEMENTARY</t>
  </si>
  <si>
    <t>TWIN LAKES ELEMENTARY</t>
  </si>
  <si>
    <t>MESILLA PARK ELEMENTARY</t>
  </si>
  <si>
    <t>SWEENEY ELEMENTARY</t>
  </si>
  <si>
    <t>CLAYTON MUNICIPAL SCHOOLS</t>
  </si>
  <si>
    <t>CHRISTINE DUNCANS HERITAGE ACADEMY</t>
  </si>
  <si>
    <t>MONTE VISTA ELEMENTARY</t>
  </si>
  <si>
    <t>TESUQUE ELEMENTARY</t>
  </si>
  <si>
    <t>CLOUDCROFT MUNICIPAL SCHOOLS</t>
  </si>
  <si>
    <t>CIEN AGUAS INTERNATIONAL  SCHOOL</t>
  </si>
  <si>
    <t>SONOMA ELEMENTARY</t>
  </si>
  <si>
    <t>WOOD-GORMLEY ELEMENTARY</t>
  </si>
  <si>
    <t>CLOVIS MUNICIPAL SCHOOLS</t>
  </si>
  <si>
    <t>COBRE CONSOLIDATED SCHOOLS DISTRICT</t>
  </si>
  <si>
    <t>COLLET PARK ELEMENTARY</t>
  </si>
  <si>
    <t>TOMBAUGH ELEMENTARY</t>
  </si>
  <si>
    <t>COMANCHE ELEMENTARY</t>
  </si>
  <si>
    <t>UNIVERSITY HILLS ELEMENTARY</t>
  </si>
  <si>
    <t>CORONA MUNICIPAL SCHOOLS</t>
  </si>
  <si>
    <t>CUBA INDEPENDENT SCHOOLS</t>
  </si>
  <si>
    <t>CORRALES ELEMENTARY</t>
  </si>
  <si>
    <t>WHITE SANDS ELEMENTARY</t>
  </si>
  <si>
    <t>CORRALES INTERNATIONAL</t>
  </si>
  <si>
    <t>DEMING PUBLIC SCHOOLS</t>
  </si>
  <si>
    <t>COYOTE WILLOW FAMILY SCHOOL</t>
  </si>
  <si>
    <t>DES MOINES MUNICIPAL SCHOOLS</t>
  </si>
  <si>
    <t>DEXTER CONSOLIDATED SCHOOLS</t>
  </si>
  <si>
    <t>DESERT WILLOW FAMILY SCHOOL</t>
  </si>
  <si>
    <t>DORA CONSOLIDATED SCHOOLS</t>
  </si>
  <si>
    <t>DOLORES GONZALES ELEMENTARY</t>
  </si>
  <si>
    <t>DOUBLE EAGLE ELEMENTARY</t>
  </si>
  <si>
    <t>DULCE INDEPENDENT SCHOOLS</t>
  </si>
  <si>
    <t>DURANES ELEMENTARY</t>
  </si>
  <si>
    <t>ELIDA MUNICIPAL SCHOOLS</t>
  </si>
  <si>
    <t>EAST SAN JOSE ELEMENTARY</t>
  </si>
  <si>
    <t>ESPANOLA PUBLIC SCHOOLS</t>
  </si>
  <si>
    <t>EDMUND G ROSS ELEMENTARY</t>
  </si>
  <si>
    <t>ESTANCIA MUNICIPAL SCHOOLS</t>
  </si>
  <si>
    <t>EDWARD GONZALES ELEMENTARY</t>
  </si>
  <si>
    <t>EL CAMINO REAL ACADEMY</t>
  </si>
  <si>
    <t>EUNICE MUNICIPAL SCHOOLS</t>
  </si>
  <si>
    <t>EMERSON ELEMENTARY</t>
  </si>
  <si>
    <t>FARMINGTON MUNICIPAL SCHOOLS</t>
  </si>
  <si>
    <t>EUGENE FIELD ELEMENTARY</t>
  </si>
  <si>
    <t>FLOYD MUNICIPAL SCHOOLS</t>
  </si>
  <si>
    <t>GEORGE SANCHEZ</t>
  </si>
  <si>
    <t>FORT SUMNER MUNICIPAL SCHOOLS</t>
  </si>
  <si>
    <t>GEORGIA O'KEEFFE ELEMENTARY</t>
  </si>
  <si>
    <t>GADSDEN INDEPENDENT SCHOOLS</t>
  </si>
  <si>
    <t>GOV BENT ELEMENTARY</t>
  </si>
  <si>
    <t>GALLUP MCKINLEY COUNTY SCHOOLS</t>
  </si>
  <si>
    <t>GRIEGOS ELEMENTARY</t>
  </si>
  <si>
    <t>GRADY MUNICIPAL SCHOOLS</t>
  </si>
  <si>
    <t>HAWTHORNE ELEMENTARY</t>
  </si>
  <si>
    <t>GRANTS CIBOLA COUNTY SCHOOLS</t>
  </si>
  <si>
    <t>HELEN CORDERO PRIMARY</t>
  </si>
  <si>
    <t>HAGERMAN MUNICIPAL SCHOOLS</t>
  </si>
  <si>
    <t>HODGIN ELEMENTARY</t>
  </si>
  <si>
    <t>HATCH VALLEY PUBLIC SCHOOLS</t>
  </si>
  <si>
    <t>HUBERT H HUMPHREY ELEMENTARY</t>
  </si>
  <si>
    <t>HOBBS MUNICIPAL SCHOOLS</t>
  </si>
  <si>
    <t>INEZ ELEMENTARY</t>
  </si>
  <si>
    <t>HONDO VALLEY PUBLIC SCHOOLS</t>
  </si>
  <si>
    <t>JANET KAHN SCHOOL OF INTEGRATED ARTS</t>
  </si>
  <si>
    <t>JOHN BAKER ELEMENTARY</t>
  </si>
  <si>
    <t>HOUSE MUNICIPAL SCHOOLS</t>
  </si>
  <si>
    <t>KIRTLAND ELEMENTARY</t>
  </si>
  <si>
    <t>KIT CARSON ELEMENTARY</t>
  </si>
  <si>
    <t>JAL PUBLIC SCHOOLS</t>
  </si>
  <si>
    <t>LA MESA ELEMENTARY</t>
  </si>
  <si>
    <t>JEMEZ VALLEY PUBLIC SCHOOLS</t>
  </si>
  <si>
    <t>LAVALAND ELEMENTARY</t>
  </si>
  <si>
    <t>JEMEZ MOUNTAIN PUBLIC SCHOOLS</t>
  </si>
  <si>
    <t>LEW WALLACE ELEMENTARY</t>
  </si>
  <si>
    <t>LA ACADEMIA DOLORES HUERTA</t>
  </si>
  <si>
    <t>LOS PADILLAS ELEMENTARY</t>
  </si>
  <si>
    <t>LAKE ARTHUR MUNICIPAL SCHOOLS</t>
  </si>
  <si>
    <t>LOS RANCHOS ELEMENTARY</t>
  </si>
  <si>
    <t>LAS CRUCES PUBLIC SCHOOLS</t>
  </si>
  <si>
    <t>LOWELL ELEMENTARY</t>
  </si>
  <si>
    <t>LAS VEGAS CITY PUBLIC SCHOOLS</t>
  </si>
  <si>
    <t>MACARTHUR ELEMENTARY</t>
  </si>
  <si>
    <t>MANZANO MESA ELEMENTARY</t>
  </si>
  <si>
    <t>LOGAN MUNICIPAL SCHOOLS</t>
  </si>
  <si>
    <t>MARIE M HUGHES ELEMENTARY</t>
  </si>
  <si>
    <t>LORDSBURG MUNICIPAL SCHOOLS</t>
  </si>
  <si>
    <t>MARK TWAIN ELEMENTARY</t>
  </si>
  <si>
    <t>LOS ALAMOS PUBLIC SCHOOLS</t>
  </si>
  <si>
    <t>MARY ANN BINFORD ELEMENTARY</t>
  </si>
  <si>
    <t>LOS LUNAS PUBLIC SCHOOLS</t>
  </si>
  <si>
    <t>MATHESON PARK ELEMENTARY</t>
  </si>
  <si>
    <t>LOVING MUNICIPAL SCHOOLS</t>
  </si>
  <si>
    <t>MC COLLUM ELEMENTARY</t>
  </si>
  <si>
    <t>LOVINGTON MUNICIPAL SCHOOLS</t>
  </si>
  <si>
    <t>MISSION AVENUE ELEMENTARY</t>
  </si>
  <si>
    <t>MAGDALENA MUNICIPAL SCHOOLS</t>
  </si>
  <si>
    <t>MITCHELL ELEMENTARY</t>
  </si>
  <si>
    <t>MAXWELL MUNICIPAL SCHOOLS</t>
  </si>
  <si>
    <t>MONTESSORI OF THE RIO GRANDE</t>
  </si>
  <si>
    <t>MELROSE PUBLIC SCHOOLS</t>
  </si>
  <si>
    <t>MONTEZUMA ELEMENTARY</t>
  </si>
  <si>
    <t>MESA VISTA CONSOLIDATED SCHOOLS</t>
  </si>
  <si>
    <t>MOUNTAIN MAHOGANY COMMUNITY SCHOOL</t>
  </si>
  <si>
    <t>MISSION ACHIEVEMENT AND SUCCESS</t>
  </si>
  <si>
    <t>MOUNTAIN VIEW ELEMENTARY</t>
  </si>
  <si>
    <t>NATIVE AMERICAN COMM ACADEMY</t>
  </si>
  <si>
    <t>MORA INDEPENDENT SCHOOLS</t>
  </si>
  <si>
    <t>MORIARTY-EDGEWOOD SCHOOL DISTRICT</t>
  </si>
  <si>
    <t>NEW MEXICO INTERNATIONAL SCHOOL</t>
  </si>
  <si>
    <t>MOSQUERO MUNICIPAL SCHOOLS</t>
  </si>
  <si>
    <t>NORTH STAR ELEMENTARY</t>
  </si>
  <si>
    <t>MOUNTAINAIR PUBLIC SCHOOLS</t>
  </si>
  <si>
    <t>ONATE ELEMENTARY</t>
  </si>
  <si>
    <t>OSUNA ELEMENTARY</t>
  </si>
  <si>
    <t>NORTH VALLEY ACADEMY</t>
  </si>
  <si>
    <t>PAINTED SKY ELEMENTARY</t>
  </si>
  <si>
    <t>PECOS INDEPENDENT SCHOOLS</t>
  </si>
  <si>
    <t>PAJARITO ELEMENTARY</t>
  </si>
  <si>
    <t>PENASCO INDEPENDENT SCHOOLS</t>
  </si>
  <si>
    <t>PETROGLYPH ELEMENTARY</t>
  </si>
  <si>
    <t>POJOAQUE VALLEY PUBLIC SCHOOLS</t>
  </si>
  <si>
    <t>REGINALD CHAVEZ ELEMENTARY</t>
  </si>
  <si>
    <t>PORTALES MUNICIPAL SCHOOLS</t>
  </si>
  <si>
    <t>RUDOLFO ANAYA ELEMENTARY</t>
  </si>
  <si>
    <t>QUEMADO INDEPENDENT SCHOOLS</t>
  </si>
  <si>
    <t>S. Y. JACKSON ELEMENTARY</t>
  </si>
  <si>
    <t>QUESTA INDEPENDENT SCHOOLS</t>
  </si>
  <si>
    <t>SAN ANTONITO ELEMENTARY</t>
  </si>
  <si>
    <t>RATON PUBLIC SCHOOLS</t>
  </si>
  <si>
    <t>SANDIA BASE ELEMENTARY</t>
  </si>
  <si>
    <t>SEVEN-BAR ELEMENTARY</t>
  </si>
  <si>
    <t>RESERVE PUBLIC SCHOOLS</t>
  </si>
  <si>
    <t>RIO RANCHO PUBLIC SCHOOLS</t>
  </si>
  <si>
    <t>SOMBRA DEL MONTE ELEMENTARY</t>
  </si>
  <si>
    <t>SUNSET VIEW ELEMENTARY</t>
  </si>
  <si>
    <t>ROSWELL INDEPENDENT SCHOOLS</t>
  </si>
  <si>
    <t>SUSIE R. MARMON ELEMENTARY</t>
  </si>
  <si>
    <t>ROY MUNICIPAL SCHOOLS</t>
  </si>
  <si>
    <t>THE INTERNATIONAL SCHOOL AT MESA DEL SOL</t>
  </si>
  <si>
    <t>RUIDOSO MUNICIPAL SCHOOLS</t>
  </si>
  <si>
    <t>TIERRA ANTIGUA ELEMENTARY</t>
  </si>
  <si>
    <t>SAN JON MUNICIPAL SCHOOLS</t>
  </si>
  <si>
    <t>TOMASITA ELEMENTARY</t>
  </si>
  <si>
    <t>Tres Volcanes</t>
  </si>
  <si>
    <t>SANTA FE PUBLIC SCHOOLS</t>
  </si>
  <si>
    <t>TWENTY-FIRST CENTURY CHARTER</t>
  </si>
  <si>
    <t>SANTA ROSA CONSOLIDATED SCHOOLS</t>
  </si>
  <si>
    <t>VALLE VISTA ELEMENTARY</t>
  </si>
  <si>
    <t>VENTANA RANCH ELEMENTARY</t>
  </si>
  <si>
    <t>WHERRY ELEMENTARY</t>
  </si>
  <si>
    <t>SILVER CONSOLIDATED SCHOOLS</t>
  </si>
  <si>
    <t>WHITTIER ELEMENTARY</t>
  </si>
  <si>
    <t>SOCORRO CONSOLIDATED SCHOOLS</t>
  </si>
  <si>
    <t>WILLIAM W &amp;  JOSEPHINE DORN CHARTER  COMMUNITY SCHOOL</t>
  </si>
  <si>
    <t>SPRINGER MUNICIPAL SCHOOLS</t>
  </si>
  <si>
    <t>ZUNI ELEMENTARY</t>
  </si>
  <si>
    <t>TAOS MUNICIPAL SCHOOLS</t>
  </si>
  <si>
    <t>TATUM MUNICIPAL SCHOOLS</t>
  </si>
  <si>
    <t>TEXICO MUNICIPAL SCHOOLS</t>
  </si>
  <si>
    <t>TRUTH OR CONSEQUENCES MUNICIPAL SCHOOLS</t>
  </si>
  <si>
    <t>TUCUMCARI PUBLIC SCHOOLS</t>
  </si>
  <si>
    <t>TULAROSA MUNICIPAL SCHOOLS</t>
  </si>
  <si>
    <t>VAUGHN MUNICIPAL SCHOOLS</t>
  </si>
  <si>
    <t>WAGON MOUND PUBLIC SCHOOLS</t>
  </si>
  <si>
    <t>WEST LAS VEGAS PUBLIC SCHOOLS</t>
  </si>
  <si>
    <t>ZUNI PUBLIC SCHOOLS</t>
  </si>
  <si>
    <t>district</t>
  </si>
  <si>
    <t>schools</t>
  </si>
  <si>
    <t>(In order to be able to conduct the summer 2019 4th &amp; 5th grade program, your district must have Istation in place for your school's 4th and 5th grade students.)</t>
  </si>
  <si>
    <r>
      <rPr>
        <b/>
        <sz val="14"/>
        <color theme="1"/>
        <rFont val="Arial Narrow"/>
        <family val="2"/>
      </rPr>
      <t>June Prep</t>
    </r>
    <r>
      <rPr>
        <sz val="14"/>
        <color theme="1"/>
        <rFont val="Arial Narrow"/>
        <family val="2"/>
      </rPr>
      <t xml:space="preserve"> and </t>
    </r>
    <r>
      <rPr>
        <b/>
        <sz val="14"/>
        <color theme="1"/>
        <rFont val="Arial Narrow"/>
        <family val="2"/>
      </rPr>
      <t>Planning Day</t>
    </r>
    <r>
      <rPr>
        <sz val="14"/>
        <color theme="1"/>
        <rFont val="Arial Narrow"/>
        <family val="2"/>
      </rPr>
      <t xml:space="preserve">  </t>
    </r>
    <r>
      <rPr>
        <sz val="11"/>
        <color theme="1"/>
        <rFont val="Arial Narrow"/>
        <family val="2"/>
      </rPr>
      <t xml:space="preserve"> (Only  </t>
    </r>
    <r>
      <rPr>
        <b/>
        <u/>
        <sz val="11"/>
        <color theme="1"/>
        <rFont val="Arial Narrow"/>
        <family val="2"/>
      </rPr>
      <t>one day</t>
    </r>
    <r>
      <rPr>
        <b/>
        <sz val="11"/>
        <color theme="1"/>
        <rFont val="Arial Narrow"/>
        <family val="2"/>
      </rPr>
      <t xml:space="preserve"> </t>
    </r>
    <r>
      <rPr>
        <sz val="11"/>
        <color theme="1"/>
        <rFont val="Arial Narrow"/>
        <family val="2"/>
      </rPr>
      <t xml:space="preserve"> is funded for the Summer 2019 program.) </t>
    </r>
  </si>
  <si>
    <r>
      <rPr>
        <b/>
        <sz val="14"/>
        <color theme="1"/>
        <rFont val="Arial Narrow"/>
        <family val="2"/>
      </rPr>
      <t>July Prep</t>
    </r>
    <r>
      <rPr>
        <sz val="14"/>
        <color theme="1"/>
        <rFont val="Arial Narrow"/>
        <family val="2"/>
      </rPr>
      <t xml:space="preserve"> and </t>
    </r>
    <r>
      <rPr>
        <b/>
        <sz val="14"/>
        <color theme="1"/>
        <rFont val="Arial Narrow"/>
        <family val="2"/>
      </rPr>
      <t>Planning Day</t>
    </r>
    <r>
      <rPr>
        <b/>
        <sz val="11"/>
        <color theme="1"/>
        <rFont val="Arial Narrow"/>
        <family val="2"/>
      </rPr>
      <t xml:space="preserve">   </t>
    </r>
    <r>
      <rPr>
        <sz val="11"/>
        <color theme="1"/>
        <rFont val="Arial Narrow"/>
        <family val="2"/>
      </rPr>
      <t xml:space="preserve">   </t>
    </r>
    <r>
      <rPr>
        <sz val="10"/>
        <color theme="1"/>
        <rFont val="Arial Narrow"/>
        <family val="2"/>
      </rPr>
      <t xml:space="preserve"> (Only  </t>
    </r>
    <r>
      <rPr>
        <b/>
        <sz val="10"/>
        <color theme="1"/>
        <rFont val="Arial Narrow"/>
        <family val="2"/>
      </rPr>
      <t xml:space="preserve">one day </t>
    </r>
    <r>
      <rPr>
        <sz val="10"/>
        <color theme="1"/>
        <rFont val="Arial Narrow"/>
        <family val="2"/>
      </rPr>
      <t xml:space="preserve"> is funded for the Summer 2019 program.) </t>
    </r>
  </si>
  <si>
    <r>
      <t xml:space="preserve">We </t>
    </r>
    <r>
      <rPr>
        <b/>
        <i/>
        <u/>
        <sz val="12"/>
        <color rgb="FF0E29B2"/>
        <rFont val="Calibri"/>
        <family val="2"/>
        <scheme val="minor"/>
      </rPr>
      <t>will have access</t>
    </r>
    <r>
      <rPr>
        <b/>
        <i/>
        <sz val="12"/>
        <color rgb="FF0E29B2"/>
        <rFont val="Calibri"/>
        <family val="2"/>
        <scheme val="minor"/>
      </rPr>
      <t xml:space="preserve"> to the Istation Indicators of Progress assessment (ISIP) for the 4th and 5th grade for the summer program. (select YES or NO)  </t>
    </r>
  </si>
  <si>
    <r>
      <t xml:space="preserve"> (Select </t>
    </r>
    <r>
      <rPr>
        <b/>
        <sz val="14"/>
        <color theme="1"/>
        <rFont val="Calibri"/>
        <family val="2"/>
        <scheme val="minor"/>
      </rPr>
      <t>YES</t>
    </r>
    <r>
      <rPr>
        <sz val="14"/>
        <color theme="1"/>
        <rFont val="Calibri"/>
        <family val="2"/>
        <scheme val="minor"/>
      </rPr>
      <t xml:space="preserve"> or </t>
    </r>
    <r>
      <rPr>
        <b/>
        <sz val="14"/>
        <color theme="1"/>
        <rFont val="Calibri"/>
        <family val="2"/>
        <scheme val="minor"/>
      </rPr>
      <t>NO</t>
    </r>
    <r>
      <rPr>
        <sz val="14"/>
        <color theme="1"/>
        <rFont val="Calibri"/>
        <family val="2"/>
        <scheme val="minor"/>
      </rPr>
      <t>)</t>
    </r>
  </si>
  <si>
    <t>ANIMAS MIDDLE</t>
  </si>
  <si>
    <t>JEFFERSON MONTESSORI</t>
  </si>
  <si>
    <t>CARRIZOZO MIDDLE</t>
  </si>
  <si>
    <t>LOS NINOS EARLY INTERVENTION</t>
  </si>
  <si>
    <t>CATE CENTER</t>
  </si>
  <si>
    <t>FLOYD MIDDLE</t>
  </si>
  <si>
    <t>CATHERINE A. MILLER</t>
  </si>
  <si>
    <t>UNIVERSITY HIGH SCHOOL</t>
  </si>
  <si>
    <t xml:space="preserve">SANDOVAL ACADEMY OF BILINGUAL EDUCATION </t>
  </si>
  <si>
    <t>ZIMMERLY ELEMENTARY</t>
  </si>
  <si>
    <r>
      <t xml:space="preserve">Summer 2019 K–3 Plus </t>
    </r>
    <r>
      <rPr>
        <b/>
        <sz val="24"/>
        <color rgb="FFFF0000"/>
        <rFont val="Calibri"/>
        <family val="2"/>
        <scheme val="minor"/>
      </rPr>
      <t>4th and 5th grade</t>
    </r>
    <r>
      <rPr>
        <b/>
        <sz val="24"/>
        <rFont val="Calibri"/>
        <family val="2"/>
        <scheme val="minor"/>
      </rPr>
      <t xml:space="preserve"> School Funding and Budget Summary  </t>
    </r>
  </si>
  <si>
    <t>(If "STEP 2" dropdown appears empty - please scroll up within the box.)</t>
  </si>
  <si>
    <r>
      <rPr>
        <sz val="14"/>
        <color theme="1"/>
        <rFont val="Arial Narrow"/>
        <family val="2"/>
      </rPr>
      <t>Projected Number</t>
    </r>
    <r>
      <rPr>
        <sz val="11"/>
        <color theme="1"/>
        <rFont val="Arial Narrow"/>
        <family val="2"/>
      </rPr>
      <t xml:space="preserve">                              of   Students</t>
    </r>
  </si>
  <si>
    <t xml:space="preserve">         Projected Number                              of   Students</t>
  </si>
  <si>
    <r>
      <rPr>
        <b/>
        <sz val="20"/>
        <color rgb="FFFF0000"/>
        <rFont val="Arial Black"/>
        <family val="2"/>
      </rPr>
      <t xml:space="preserve">USE THIS application for grades 4 and 5 ONLY. </t>
    </r>
    <r>
      <rPr>
        <sz val="14"/>
        <color rgb="FF1D21B3"/>
        <rFont val="Calibri"/>
        <family val="2"/>
        <scheme val="minor"/>
      </rPr>
      <t xml:space="preserve">                                                                                                                                                  Please enter the data beginning at STEP 1. Note that the white cells are the only cells where data can be entered. The shaded cells are either auto-populated or contain formulas for calculated results. Please complete</t>
    </r>
    <r>
      <rPr>
        <u/>
        <sz val="14"/>
        <color rgb="FF1D21B3"/>
        <rFont val="Calibri"/>
        <family val="2"/>
        <scheme val="minor"/>
      </rPr>
      <t xml:space="preserve"> one application for each school</t>
    </r>
    <r>
      <rPr>
        <sz val="14"/>
        <color rgb="FF1D21B3"/>
        <rFont val="Calibri"/>
        <family val="2"/>
        <scheme val="minor"/>
      </rPr>
      <t xml:space="preserve"> and save the document with a name that identifies the school and the district.                                                         (</t>
    </r>
    <r>
      <rPr>
        <i/>
        <sz val="14"/>
        <color rgb="FF1D21B3"/>
        <rFont val="Calibri"/>
        <family val="2"/>
        <scheme val="minor"/>
      </rPr>
      <t xml:space="preserve">e.g. </t>
    </r>
    <r>
      <rPr>
        <b/>
        <i/>
        <sz val="14"/>
        <color rgb="FF1D21B3"/>
        <rFont val="Calibri"/>
        <family val="2"/>
        <scheme val="minor"/>
      </rPr>
      <t>SunshineES.XYZdistrict</t>
    </r>
    <r>
      <rPr>
        <sz val="14"/>
        <color rgb="FF1D21B3"/>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</si>
</sst>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0.00_);[Red]\(0.00\)"/>
  </numFmts>
  <fonts count="67"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theme="1"/>
      <name val="Calibri"/>
      <family val="2"/>
      <scheme val="minor"/>
    </font>
    <font>
      <strike/>
      <sz val="11"/>
      <color theme="1"/>
      <name val="Calibri"/>
      <family val="2"/>
      <scheme val="minor"/>
    </font>
    <font>
      <sz val="14"/>
      <color theme="1"/>
      <name val="Calibri"/>
      <family val="2"/>
      <scheme val="minor"/>
    </font>
    <font>
      <b/>
      <sz val="14"/>
      <color theme="1"/>
      <name val="Calibri"/>
      <family val="2"/>
      <scheme val="minor"/>
    </font>
    <font>
      <sz val="8"/>
      <name val="Calibri"/>
      <family val="2"/>
      <scheme val="minor"/>
    </font>
    <font>
      <sz val="11"/>
      <color theme="0" tint="-0.14999847407452621"/>
      <name val="Calibri"/>
      <family val="2"/>
      <scheme val="minor"/>
    </font>
    <font>
      <sz val="12"/>
      <color theme="1"/>
      <name val="Calibri"/>
      <family val="2"/>
      <scheme val="minor"/>
    </font>
    <font>
      <sz val="11"/>
      <color rgb="FF000000"/>
      <name val="Calibri"/>
      <family val="2"/>
    </font>
    <font>
      <sz val="11"/>
      <name val="Calibri"/>
      <family val="2"/>
      <scheme val="minor"/>
    </font>
    <font>
      <u/>
      <sz val="11"/>
      <color theme="10"/>
      <name val="Calibri"/>
      <family val="2"/>
      <scheme val="minor"/>
    </font>
    <font>
      <sz val="11"/>
      <color theme="1"/>
      <name val="Arial Narrow"/>
      <family val="2"/>
    </font>
    <font>
      <b/>
      <sz val="11"/>
      <color theme="1"/>
      <name val="Arial Narrow"/>
      <family val="2"/>
    </font>
    <font>
      <b/>
      <sz val="12"/>
      <color theme="1"/>
      <name val="Calibri"/>
      <family val="2"/>
      <scheme val="minor"/>
    </font>
    <font>
      <sz val="12"/>
      <color theme="1"/>
      <name val="Calibri"/>
      <family val="2"/>
    </font>
    <font>
      <b/>
      <sz val="14"/>
      <color theme="1"/>
      <name val="Arial Narrow"/>
      <family val="2"/>
    </font>
    <font>
      <b/>
      <sz val="18"/>
      <color theme="1"/>
      <name val="Calibri"/>
      <family val="2"/>
      <scheme val="minor"/>
    </font>
    <font>
      <sz val="11"/>
      <color rgb="FF000000"/>
      <name val="Verdana"/>
      <family val="2"/>
    </font>
    <font>
      <sz val="11"/>
      <color rgb="FF000000"/>
      <name val="Calibri"/>
      <family val="2"/>
      <scheme val="minor"/>
    </font>
    <font>
      <b/>
      <sz val="11"/>
      <name val="Calibri"/>
      <family val="2"/>
      <scheme val="minor"/>
    </font>
    <font>
      <b/>
      <sz val="24"/>
      <color theme="0"/>
      <name val="Calibri"/>
      <family val="2"/>
      <scheme val="minor"/>
    </font>
    <font>
      <b/>
      <sz val="36"/>
      <color theme="0"/>
      <name val="Calibri"/>
      <family val="2"/>
      <scheme val="minor"/>
    </font>
    <font>
      <b/>
      <i/>
      <sz val="14"/>
      <color rgb="FF7030A0"/>
      <name val="Calibri"/>
      <family val="2"/>
      <scheme val="minor"/>
    </font>
    <font>
      <b/>
      <i/>
      <sz val="11"/>
      <color theme="1"/>
      <name val="Calibri"/>
      <family val="2"/>
      <scheme val="minor"/>
    </font>
    <font>
      <sz val="12"/>
      <color indexed="8"/>
      <name val="Calibri"/>
      <family val="2"/>
      <scheme val="minor"/>
    </font>
    <font>
      <i/>
      <sz val="12"/>
      <color theme="1"/>
      <name val="Calibri"/>
      <family val="2"/>
      <scheme val="minor"/>
    </font>
    <font>
      <sz val="14"/>
      <name val="Calibri"/>
      <family val="2"/>
      <scheme val="minor"/>
    </font>
    <font>
      <sz val="16"/>
      <color theme="1"/>
      <name val="Calibri"/>
      <family val="2"/>
      <scheme val="minor"/>
    </font>
    <font>
      <sz val="11"/>
      <color theme="0"/>
      <name val="Calibri"/>
      <family val="2"/>
      <scheme val="minor"/>
    </font>
    <font>
      <b/>
      <sz val="24"/>
      <name val="Calibri"/>
      <family val="2"/>
      <scheme val="minor"/>
    </font>
    <font>
      <b/>
      <i/>
      <sz val="18"/>
      <color rgb="FF7030A0"/>
      <name val="Calibri"/>
      <family val="2"/>
      <scheme val="minor"/>
    </font>
    <font>
      <b/>
      <i/>
      <sz val="14"/>
      <color rgb="FF1D21B3"/>
      <name val="Calibri"/>
      <family val="2"/>
      <scheme val="minor"/>
    </font>
    <font>
      <b/>
      <i/>
      <sz val="12"/>
      <color rgb="FF1D21B3"/>
      <name val="Calibri"/>
      <family val="2"/>
      <scheme val="minor"/>
    </font>
    <font>
      <b/>
      <i/>
      <u/>
      <sz val="12"/>
      <color rgb="FF1D21B3"/>
      <name val="Calibri"/>
      <family val="2"/>
      <scheme val="minor"/>
    </font>
    <font>
      <i/>
      <sz val="12"/>
      <color rgb="FF1D21B3"/>
      <name val="Calibri"/>
      <family val="2"/>
      <scheme val="minor"/>
    </font>
    <font>
      <b/>
      <i/>
      <sz val="10"/>
      <color rgb="FF1D21B3"/>
      <name val="Calibri"/>
      <family val="2"/>
      <scheme val="minor"/>
    </font>
    <font>
      <b/>
      <sz val="18"/>
      <name val="Calibri"/>
      <family val="2"/>
      <scheme val="minor"/>
    </font>
    <font>
      <b/>
      <u/>
      <sz val="11"/>
      <color theme="1"/>
      <name val="Arial Narrow"/>
      <family val="2"/>
    </font>
    <font>
      <b/>
      <strike/>
      <sz val="11"/>
      <color theme="1"/>
      <name val="Calibri"/>
      <family val="2"/>
      <scheme val="minor"/>
    </font>
    <font>
      <b/>
      <i/>
      <sz val="14"/>
      <color rgb="FFFF0000"/>
      <name val="Calibri"/>
      <family val="2"/>
      <scheme val="minor"/>
    </font>
    <font>
      <sz val="8"/>
      <color rgb="FF000000"/>
      <name val="Tahoma"/>
      <family val="2"/>
    </font>
    <font>
      <sz val="14"/>
      <color theme="1"/>
      <name val="Arial Narrow"/>
      <family val="2"/>
    </font>
    <font>
      <sz val="11"/>
      <color indexed="8"/>
      <name val="Calibri"/>
      <family val="2"/>
      <scheme val="minor"/>
    </font>
    <font>
      <i/>
      <sz val="12"/>
      <color indexed="8"/>
      <name val="Calibri"/>
      <family val="2"/>
      <scheme val="minor"/>
    </font>
    <font>
      <sz val="10"/>
      <name val="Calibri"/>
      <family val="2"/>
      <scheme val="minor"/>
    </font>
    <font>
      <b/>
      <i/>
      <sz val="10.5"/>
      <color rgb="FF1D21B3"/>
      <name val="Calibri"/>
      <family val="2"/>
      <scheme val="minor"/>
    </font>
    <font>
      <sz val="14"/>
      <color rgb="FF1D21B3"/>
      <name val="Calibri"/>
      <family val="2"/>
      <scheme val="minor"/>
    </font>
    <font>
      <b/>
      <sz val="28"/>
      <color theme="0"/>
      <name val="Calibri"/>
      <family val="2"/>
      <scheme val="minor"/>
    </font>
    <font>
      <sz val="10"/>
      <color theme="1"/>
      <name val="Arial Narrow"/>
      <family val="2"/>
    </font>
    <font>
      <b/>
      <sz val="10"/>
      <color theme="1"/>
      <name val="Arial Narrow"/>
      <family val="2"/>
    </font>
    <font>
      <b/>
      <sz val="20"/>
      <color theme="1"/>
      <name val="Calibri"/>
      <family val="2"/>
      <scheme val="minor"/>
    </font>
    <font>
      <i/>
      <sz val="14"/>
      <color rgb="FF1D21B3"/>
      <name val="Calibri"/>
      <family val="2"/>
      <scheme val="minor"/>
    </font>
    <font>
      <b/>
      <i/>
      <u/>
      <sz val="11"/>
      <color theme="1"/>
      <name val="Calibri"/>
      <family val="2"/>
      <scheme val="minor"/>
    </font>
    <font>
      <b/>
      <u/>
      <sz val="11"/>
      <color theme="1"/>
      <name val="Calibri"/>
      <family val="2"/>
      <scheme val="minor"/>
    </font>
    <font>
      <b/>
      <u/>
      <sz val="12"/>
      <color theme="1"/>
      <name val="Calibri"/>
      <family val="2"/>
      <scheme val="minor"/>
    </font>
    <font>
      <b/>
      <i/>
      <sz val="11"/>
      <color rgb="FF1D21B3"/>
      <name val="Calibri"/>
      <family val="2"/>
      <scheme val="minor"/>
    </font>
    <font>
      <b/>
      <i/>
      <u/>
      <sz val="18"/>
      <color rgb="FF7030A0"/>
      <name val="Calibri"/>
      <family val="2"/>
      <scheme val="minor"/>
    </font>
    <font>
      <b/>
      <i/>
      <sz val="12"/>
      <color theme="1"/>
      <name val="Calibri"/>
      <family val="2"/>
      <scheme val="minor"/>
    </font>
    <font>
      <b/>
      <sz val="72"/>
      <color rgb="FFFF0000"/>
      <name val="Calibri"/>
      <family val="2"/>
      <scheme val="minor"/>
    </font>
    <font>
      <b/>
      <sz val="20"/>
      <color rgb="FFFF0000"/>
      <name val="Arial Black"/>
      <family val="2"/>
    </font>
    <font>
      <b/>
      <i/>
      <sz val="12"/>
      <color rgb="FF0E29B2"/>
      <name val="Calibri"/>
      <family val="2"/>
      <scheme val="minor"/>
    </font>
    <font>
      <b/>
      <i/>
      <u/>
      <sz val="12"/>
      <color rgb="FF0E29B2"/>
      <name val="Calibri"/>
      <family val="2"/>
      <scheme val="minor"/>
    </font>
    <font>
      <b/>
      <sz val="24"/>
      <color rgb="FFFF0000"/>
      <name val="Calibri"/>
      <family val="2"/>
      <scheme val="minor"/>
    </font>
    <font>
      <u/>
      <sz val="14"/>
      <color rgb="FF1D21B3"/>
      <name val="Calibri"/>
      <family val="2"/>
      <scheme val="minor"/>
    </font>
  </fonts>
  <fills count="35">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99FF"/>
        <bgColor indexed="64"/>
      </patternFill>
    </fill>
    <fill>
      <patternFill patternType="solid">
        <fgColor theme="5" tint="0.59999389629810485"/>
        <bgColor indexed="64"/>
      </patternFill>
    </fill>
    <fill>
      <patternFill patternType="solid">
        <fgColor theme="0"/>
        <bgColor indexed="64"/>
      </patternFill>
    </fill>
    <fill>
      <patternFill patternType="solid">
        <fgColor rgb="FF99FFCC"/>
        <bgColor indexed="64"/>
      </patternFill>
    </fill>
    <fill>
      <patternFill patternType="solid">
        <fgColor rgb="FF66FF99"/>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rgb="FFFFCC66"/>
        <bgColor indexed="64"/>
      </patternFill>
    </fill>
    <fill>
      <patternFill patternType="solid">
        <fgColor rgb="FF00B0F0"/>
        <bgColor indexed="64"/>
      </patternFill>
    </fill>
    <fill>
      <patternFill patternType="solid">
        <fgColor theme="9" tint="-0.249977111117893"/>
        <bgColor indexed="64"/>
      </patternFill>
    </fill>
    <fill>
      <patternFill patternType="solid">
        <fgColor rgb="FFF8A662"/>
        <bgColor indexed="64"/>
      </patternFill>
    </fill>
    <fill>
      <patternFill patternType="solid">
        <fgColor rgb="FF71DAFF"/>
        <bgColor indexed="64"/>
      </patternFill>
    </fill>
    <fill>
      <patternFill patternType="solid">
        <fgColor rgb="FFE8A7FF"/>
        <bgColor indexed="64"/>
      </patternFill>
    </fill>
    <fill>
      <patternFill patternType="solid">
        <fgColor rgb="FF8DB4E3"/>
        <bgColor indexed="64"/>
      </patternFill>
    </fill>
    <fill>
      <patternFill patternType="solid">
        <fgColor rgb="FF37CBFF"/>
        <bgColor indexed="64"/>
      </patternFill>
    </fill>
    <fill>
      <patternFill patternType="solid">
        <fgColor rgb="FF75DBFF"/>
        <bgColor indexed="64"/>
      </patternFill>
    </fill>
    <fill>
      <patternFill patternType="solid">
        <fgColor rgb="FFFABF8E"/>
        <bgColor indexed="64"/>
      </patternFill>
    </fill>
    <fill>
      <patternFill patternType="solid">
        <fgColor rgb="FFF8A45E"/>
        <bgColor indexed="64"/>
      </patternFill>
    </fill>
    <fill>
      <patternFill patternType="solid">
        <fgColor theme="7" tint="0.79998168889431442"/>
        <bgColor indexed="64"/>
      </patternFill>
    </fill>
    <fill>
      <patternFill patternType="solid">
        <fgColor rgb="FFE74FCA"/>
        <bgColor indexed="64"/>
      </patternFill>
    </fill>
    <fill>
      <patternFill patternType="solid">
        <fgColor rgb="FFFF66CC"/>
        <bgColor indexed="64"/>
      </patternFill>
    </fill>
    <fill>
      <patternFill patternType="solid">
        <fgColor rgb="FFFDE9D9"/>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cellStyleXfs>
  <cellXfs count="480">
    <xf numFmtId="0" fontId="0" fillId="0" borderId="0" xfId="0"/>
    <xf numFmtId="0" fontId="0" fillId="0" borderId="0" xfId="0" applyFill="1" applyBorder="1"/>
    <xf numFmtId="0" fontId="11" fillId="0" borderId="44"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0" fillId="0" borderId="0" xfId="0" applyFill="1" applyAlignment="1">
      <alignment vertical="top"/>
    </xf>
    <xf numFmtId="0" fontId="11" fillId="0" borderId="44" xfId="0" applyFont="1" applyFill="1" applyBorder="1" applyAlignment="1" applyProtection="1">
      <alignment vertical="top" wrapText="1"/>
    </xf>
    <xf numFmtId="0" fontId="0" fillId="0" borderId="0" xfId="0" applyAlignment="1">
      <alignment vertical="top"/>
    </xf>
    <xf numFmtId="49" fontId="11" fillId="0" borderId="44" xfId="0" applyNumberFormat="1" applyFont="1" applyFill="1" applyBorder="1" applyAlignment="1" applyProtection="1">
      <alignment vertical="center" wrapText="1"/>
    </xf>
    <xf numFmtId="49" fontId="0" fillId="0" borderId="0" xfId="0" applyNumberFormat="1"/>
    <xf numFmtId="0" fontId="11" fillId="0" borderId="45" xfId="0" applyFont="1" applyFill="1" applyBorder="1" applyAlignment="1" applyProtection="1">
      <alignment vertical="center" wrapText="1"/>
    </xf>
    <xf numFmtId="14" fontId="0" fillId="0" borderId="1" xfId="0" applyNumberFormat="1" applyBorder="1" applyProtection="1">
      <protection locked="0"/>
    </xf>
    <xf numFmtId="1" fontId="4" fillId="0" borderId="1" xfId="1" applyNumberFormat="1" applyFont="1" applyBorder="1" applyAlignment="1" applyProtection="1">
      <alignment horizontal="center" vertical="center" wrapText="1"/>
      <protection locked="0"/>
    </xf>
    <xf numFmtId="44" fontId="4" fillId="0" borderId="1" xfId="1" applyNumberFormat="1" applyFont="1" applyBorder="1" applyAlignment="1" applyProtection="1">
      <alignment wrapText="1"/>
      <protection locked="0"/>
    </xf>
    <xf numFmtId="44" fontId="4" fillId="0" borderId="1" xfId="0" applyNumberFormat="1" applyFont="1" applyBorder="1" applyAlignment="1" applyProtection="1">
      <alignment wrapText="1"/>
      <protection locked="0"/>
    </xf>
    <xf numFmtId="0" fontId="0" fillId="0" borderId="1" xfId="0" applyBorder="1" applyAlignment="1" applyProtection="1">
      <alignment horizontal="center"/>
      <protection locked="0"/>
    </xf>
    <xf numFmtId="14" fontId="0" fillId="0" borderId="1" xfId="0" applyNumberFormat="1" applyBorder="1" applyAlignment="1" applyProtection="1">
      <protection locked="0"/>
    </xf>
    <xf numFmtId="0" fontId="0" fillId="0" borderId="20" xfId="0" applyBorder="1" applyProtection="1">
      <protection locked="0"/>
    </xf>
    <xf numFmtId="14" fontId="0" fillId="0" borderId="17" xfId="0" applyNumberFormat="1" applyBorder="1" applyProtection="1">
      <protection locked="0"/>
    </xf>
    <xf numFmtId="14" fontId="0" fillId="0" borderId="20" xfId="0" applyNumberFormat="1" applyBorder="1" applyAlignment="1" applyProtection="1">
      <protection locked="0"/>
    </xf>
    <xf numFmtId="14" fontId="0" fillId="0" borderId="16" xfId="0" applyNumberFormat="1" applyBorder="1" applyProtection="1">
      <protection locked="0"/>
    </xf>
    <xf numFmtId="0" fontId="0" fillId="0" borderId="1" xfId="0" applyFill="1" applyBorder="1" applyAlignment="1" applyProtection="1">
      <protection locked="0"/>
    </xf>
    <xf numFmtId="0" fontId="4" fillId="0" borderId="3" xfId="0" applyFont="1" applyFill="1" applyBorder="1" applyAlignment="1" applyProtection="1">
      <alignment vertical="center" wrapText="1"/>
      <protection locked="0"/>
    </xf>
    <xf numFmtId="43" fontId="4" fillId="0" borderId="1" xfId="0" applyNumberFormat="1" applyFont="1" applyFill="1" applyBorder="1" applyAlignment="1" applyProtection="1">
      <alignment horizontal="right" wrapText="1"/>
      <protection locked="0"/>
    </xf>
    <xf numFmtId="43" fontId="4" fillId="0" borderId="3" xfId="0" applyNumberFormat="1" applyFont="1" applyFill="1" applyBorder="1" applyAlignment="1" applyProtection="1">
      <alignment horizontal="right" wrapText="1"/>
      <protection locked="0"/>
    </xf>
    <xf numFmtId="0" fontId="4" fillId="0" borderId="1" xfId="0" applyFont="1" applyFill="1" applyBorder="1" applyAlignment="1" applyProtection="1">
      <alignment horizontal="right" wrapText="1"/>
      <protection locked="0"/>
    </xf>
    <xf numFmtId="0" fontId="4" fillId="0" borderId="3" xfId="0" applyFont="1" applyFill="1" applyBorder="1" applyAlignment="1" applyProtection="1">
      <alignment horizontal="right" wrapText="1"/>
      <protection locked="0"/>
    </xf>
    <xf numFmtId="0" fontId="0" fillId="0" borderId="63" xfId="0" applyBorder="1" applyAlignment="1" applyProtection="1">
      <protection locked="0"/>
    </xf>
    <xf numFmtId="0" fontId="0" fillId="0" borderId="2" xfId="0" applyBorder="1" applyAlignment="1" applyProtection="1">
      <protection locked="0"/>
    </xf>
    <xf numFmtId="44" fontId="1" fillId="11" borderId="16" xfId="1" applyNumberFormat="1" applyFont="1" applyFill="1" applyBorder="1" applyAlignment="1" applyProtection="1">
      <alignment wrapText="1"/>
      <protection locked="0"/>
    </xf>
    <xf numFmtId="0" fontId="0" fillId="14" borderId="0" xfId="0" applyFill="1"/>
    <xf numFmtId="0" fontId="4" fillId="7" borderId="1" xfId="0" applyFont="1" applyFill="1" applyBorder="1" applyAlignment="1" applyProtection="1">
      <alignment wrapText="1"/>
      <protection locked="0"/>
    </xf>
    <xf numFmtId="0" fontId="0" fillId="11" borderId="1" xfId="0" applyFill="1" applyBorder="1" applyProtection="1">
      <protection locked="0"/>
    </xf>
    <xf numFmtId="0" fontId="2" fillId="11" borderId="20" xfId="0" applyFont="1" applyFill="1" applyBorder="1" applyProtection="1">
      <protection locked="0"/>
    </xf>
    <xf numFmtId="0" fontId="4" fillId="29" borderId="1" xfId="0" applyFont="1" applyFill="1" applyBorder="1" applyAlignment="1" applyProtection="1">
      <alignment horizontal="right" wrapText="1"/>
      <protection locked="0"/>
    </xf>
    <xf numFmtId="0" fontId="4" fillId="29" borderId="3" xfId="0" applyFont="1" applyFill="1" applyBorder="1" applyAlignment="1" applyProtection="1">
      <alignment horizontal="right" wrapText="1"/>
      <protection locked="0"/>
    </xf>
    <xf numFmtId="0" fontId="2" fillId="0" borderId="0" xfId="0" applyFont="1" applyFill="1" applyBorder="1"/>
    <xf numFmtId="0" fontId="22" fillId="0" borderId="0" xfId="0" applyFont="1" applyFill="1" applyBorder="1" applyAlignment="1" applyProtection="1">
      <alignment horizontal="left"/>
    </xf>
    <xf numFmtId="49" fontId="22" fillId="0" borderId="0" xfId="0" applyNumberFormat="1" applyFont="1" applyFill="1" applyBorder="1" applyAlignment="1" applyProtection="1">
      <alignment horizontal="left"/>
    </xf>
    <xf numFmtId="0" fontId="12" fillId="0" borderId="0" xfId="0" applyFont="1" applyFill="1" applyBorder="1" applyAlignment="1" applyProtection="1">
      <alignment horizontal="left"/>
    </xf>
    <xf numFmtId="49" fontId="12" fillId="0" borderId="0" xfId="0" applyNumberFormat="1" applyFont="1" applyFill="1" applyBorder="1" applyAlignment="1" applyProtection="1">
      <alignment horizontal="left"/>
    </xf>
    <xf numFmtId="0" fontId="4" fillId="0" borderId="1" xfId="0" applyFont="1" applyFill="1" applyBorder="1" applyAlignment="1" applyProtection="1">
      <alignment vertical="center" wrapText="1"/>
      <protection locked="0"/>
    </xf>
    <xf numFmtId="0" fontId="7" fillId="11" borderId="0" xfId="0" applyFont="1" applyFill="1" applyBorder="1" applyAlignment="1" applyProtection="1">
      <protection hidden="1"/>
    </xf>
    <xf numFmtId="0" fontId="7" fillId="0" borderId="0" xfId="0" applyFont="1" applyBorder="1" applyAlignment="1" applyProtection="1">
      <protection hidden="1"/>
    </xf>
    <xf numFmtId="0" fontId="0" fillId="0" borderId="0" xfId="0" applyProtection="1">
      <protection hidden="1"/>
    </xf>
    <xf numFmtId="0" fontId="0" fillId="11" borderId="0" xfId="0" applyFill="1" applyProtection="1">
      <protection hidden="1"/>
    </xf>
    <xf numFmtId="0" fontId="0" fillId="0" borderId="0" xfId="0" applyFill="1" applyBorder="1" applyAlignment="1" applyProtection="1">
      <protection hidden="1"/>
    </xf>
    <xf numFmtId="0" fontId="35" fillId="16" borderId="48" xfId="0" applyFont="1" applyFill="1" applyBorder="1" applyAlignment="1" applyProtection="1">
      <alignment horizontal="left" vertical="center"/>
      <protection hidden="1"/>
    </xf>
    <xf numFmtId="0" fontId="0" fillId="16" borderId="33" xfId="0" applyFill="1" applyBorder="1" applyProtection="1">
      <protection hidden="1"/>
    </xf>
    <xf numFmtId="14" fontId="0" fillId="16" borderId="0" xfId="0" applyNumberFormat="1" applyFill="1" applyBorder="1" applyAlignment="1" applyProtection="1">
      <protection hidden="1"/>
    </xf>
    <xf numFmtId="14" fontId="0" fillId="16" borderId="38" xfId="0" applyNumberFormat="1" applyFill="1" applyBorder="1" applyAlignment="1" applyProtection="1">
      <protection hidden="1"/>
    </xf>
    <xf numFmtId="0" fontId="0" fillId="16" borderId="39" xfId="0" applyFill="1" applyBorder="1" applyProtection="1">
      <protection hidden="1"/>
    </xf>
    <xf numFmtId="0" fontId="0" fillId="16" borderId="27" xfId="0" applyFill="1" applyBorder="1" applyAlignment="1" applyProtection="1">
      <protection hidden="1"/>
    </xf>
    <xf numFmtId="0" fontId="0" fillId="16" borderId="49" xfId="0" applyFill="1" applyBorder="1" applyAlignment="1" applyProtection="1">
      <protection hidden="1"/>
    </xf>
    <xf numFmtId="0" fontId="20" fillId="0" borderId="0" xfId="0" applyFont="1" applyProtection="1">
      <protection hidden="1"/>
    </xf>
    <xf numFmtId="0" fontId="0" fillId="16" borderId="0" xfId="0" applyFill="1" applyProtection="1">
      <protection hidden="1"/>
    </xf>
    <xf numFmtId="0" fontId="0" fillId="16" borderId="0" xfId="0" applyFill="1" applyBorder="1" applyProtection="1">
      <protection hidden="1"/>
    </xf>
    <xf numFmtId="0" fontId="0" fillId="32" borderId="0" xfId="0" applyFill="1" applyBorder="1" applyAlignment="1" applyProtection="1">
      <alignment wrapText="1"/>
      <protection hidden="1"/>
    </xf>
    <xf numFmtId="0" fontId="42" fillId="16" borderId="0" xfId="0" applyFont="1" applyFill="1" applyProtection="1">
      <protection hidden="1"/>
    </xf>
    <xf numFmtId="0" fontId="0" fillId="16" borderId="0" xfId="0" applyFill="1" applyBorder="1" applyAlignment="1" applyProtection="1">
      <protection hidden="1"/>
    </xf>
    <xf numFmtId="0" fontId="2" fillId="16" borderId="0" xfId="0" applyFont="1" applyFill="1" applyBorder="1" applyAlignment="1" applyProtection="1">
      <alignment horizontal="right"/>
      <protection hidden="1"/>
    </xf>
    <xf numFmtId="0" fontId="0" fillId="16" borderId="38" xfId="0" applyFill="1" applyBorder="1" applyAlignment="1" applyProtection="1">
      <protection hidden="1"/>
    </xf>
    <xf numFmtId="0" fontId="0" fillId="16" borderId="38" xfId="0" applyFill="1" applyBorder="1" applyProtection="1">
      <protection hidden="1"/>
    </xf>
    <xf numFmtId="0" fontId="0" fillId="16" borderId="0" xfId="0" applyFill="1" applyBorder="1" applyAlignment="1" applyProtection="1">
      <alignment horizontal="right"/>
      <protection hidden="1"/>
    </xf>
    <xf numFmtId="0" fontId="0" fillId="16" borderId="0" xfId="0" applyFill="1" applyBorder="1" applyAlignment="1" applyProtection="1">
      <alignment horizontal="center"/>
      <protection hidden="1"/>
    </xf>
    <xf numFmtId="0" fontId="10" fillId="16" borderId="0" xfId="0" applyFont="1" applyFill="1" applyBorder="1" applyAlignment="1" applyProtection="1">
      <alignment horizontal="right"/>
      <protection hidden="1"/>
    </xf>
    <xf numFmtId="14" fontId="0" fillId="16" borderId="0" xfId="0" applyNumberFormat="1" applyFill="1" applyBorder="1" applyAlignment="1" applyProtection="1">
      <alignment horizontal="center"/>
      <protection hidden="1"/>
    </xf>
    <xf numFmtId="0" fontId="16" fillId="16" borderId="15" xfId="0" applyFont="1" applyFill="1" applyBorder="1" applyAlignment="1" applyProtection="1">
      <alignment horizontal="right"/>
      <protection hidden="1"/>
    </xf>
    <xf numFmtId="0" fontId="16" fillId="16" borderId="19" xfId="0" applyFont="1" applyFill="1" applyBorder="1" applyAlignment="1" applyProtection="1">
      <alignment horizontal="right"/>
      <protection hidden="1"/>
    </xf>
    <xf numFmtId="0" fontId="16" fillId="16" borderId="0" xfId="0" applyFont="1" applyFill="1" applyBorder="1" applyAlignment="1" applyProtection="1">
      <alignment horizontal="right"/>
      <protection hidden="1"/>
    </xf>
    <xf numFmtId="0" fontId="31" fillId="11" borderId="0" xfId="0" applyFont="1" applyFill="1" applyProtection="1">
      <protection hidden="1"/>
    </xf>
    <xf numFmtId="0" fontId="31" fillId="11" borderId="0" xfId="0" applyFont="1" applyFill="1" applyBorder="1" applyProtection="1">
      <protection hidden="1"/>
    </xf>
    <xf numFmtId="0" fontId="16" fillId="16" borderId="22" xfId="0" applyFont="1" applyFill="1" applyBorder="1" applyAlignment="1" applyProtection="1">
      <alignment horizontal="center"/>
      <protection hidden="1"/>
    </xf>
    <xf numFmtId="0" fontId="9" fillId="16" borderId="38" xfId="0" applyFont="1" applyFill="1" applyBorder="1" applyProtection="1">
      <protection hidden="1"/>
    </xf>
    <xf numFmtId="0" fontId="16" fillId="16" borderId="39" xfId="0" applyFont="1" applyFill="1" applyBorder="1" applyAlignment="1" applyProtection="1">
      <alignment horizontal="right"/>
      <protection hidden="1"/>
    </xf>
    <xf numFmtId="0" fontId="16" fillId="16" borderId="27" xfId="0" applyFont="1" applyFill="1" applyBorder="1" applyProtection="1">
      <protection hidden="1"/>
    </xf>
    <xf numFmtId="0" fontId="16" fillId="16" borderId="27" xfId="0" applyFont="1" applyFill="1" applyBorder="1" applyAlignment="1" applyProtection="1">
      <alignment horizontal="right"/>
      <protection hidden="1"/>
    </xf>
    <xf numFmtId="0" fontId="0" fillId="16" borderId="27" xfId="0" applyFill="1" applyBorder="1" applyProtection="1">
      <protection hidden="1"/>
    </xf>
    <xf numFmtId="0" fontId="9" fillId="16" borderId="56" xfId="0" applyFont="1" applyFill="1" applyBorder="1" applyAlignment="1" applyProtection="1">
      <alignment horizontal="center"/>
      <protection hidden="1"/>
    </xf>
    <xf numFmtId="0" fontId="9" fillId="16" borderId="27" xfId="0" applyFont="1" applyFill="1" applyBorder="1" applyAlignment="1" applyProtection="1">
      <alignment horizontal="center"/>
      <protection hidden="1"/>
    </xf>
    <xf numFmtId="0" fontId="9" fillId="16" borderId="49" xfId="0" applyFont="1" applyFill="1" applyBorder="1" applyAlignment="1" applyProtection="1">
      <alignment horizontal="center"/>
      <protection hidden="1"/>
    </xf>
    <xf numFmtId="0" fontId="2" fillId="16" borderId="0" xfId="0" applyFont="1" applyFill="1" applyBorder="1" applyProtection="1">
      <protection hidden="1"/>
    </xf>
    <xf numFmtId="0" fontId="10" fillId="16" borderId="0" xfId="0" applyFont="1" applyFill="1" applyBorder="1" applyProtection="1">
      <protection hidden="1"/>
    </xf>
    <xf numFmtId="0" fontId="16" fillId="16" borderId="1" xfId="0" applyFont="1" applyFill="1" applyBorder="1" applyAlignment="1" applyProtection="1">
      <alignment horizontal="right"/>
      <protection hidden="1"/>
    </xf>
    <xf numFmtId="0" fontId="10" fillId="16" borderId="39" xfId="0" applyFont="1" applyFill="1" applyBorder="1" applyAlignment="1" applyProtection="1">
      <alignment horizontal="right"/>
      <protection hidden="1"/>
    </xf>
    <xf numFmtId="0" fontId="0" fillId="16" borderId="27" xfId="0" applyFill="1" applyBorder="1" applyAlignment="1" applyProtection="1">
      <alignment horizontal="center"/>
      <protection hidden="1"/>
    </xf>
    <xf numFmtId="0" fontId="0" fillId="16" borderId="27" xfId="0" applyFill="1" applyBorder="1" applyAlignment="1" applyProtection="1">
      <alignment horizontal="center" vertical="top"/>
      <protection hidden="1"/>
    </xf>
    <xf numFmtId="0" fontId="0" fillId="16" borderId="49" xfId="0" applyFill="1" applyBorder="1" applyProtection="1">
      <protection hidden="1"/>
    </xf>
    <xf numFmtId="0" fontId="16" fillId="16" borderId="50" xfId="0" applyFont="1" applyFill="1" applyBorder="1" applyAlignment="1" applyProtection="1">
      <alignment horizontal="left" vertical="center"/>
      <protection hidden="1"/>
    </xf>
    <xf numFmtId="0" fontId="16" fillId="16" borderId="50" xfId="0" applyFont="1" applyFill="1" applyBorder="1" applyAlignment="1" applyProtection="1">
      <alignment horizontal="right" vertical="center"/>
      <protection hidden="1"/>
    </xf>
    <xf numFmtId="0" fontId="16" fillId="16" borderId="47" xfId="0" applyFont="1" applyFill="1" applyBorder="1" applyAlignment="1" applyProtection="1">
      <alignment horizontal="left" vertical="center"/>
      <protection hidden="1"/>
    </xf>
    <xf numFmtId="0" fontId="16" fillId="16" borderId="0" xfId="0" applyFont="1" applyFill="1" applyBorder="1" applyAlignment="1" applyProtection="1">
      <alignment horizontal="right" wrapText="1"/>
      <protection hidden="1"/>
    </xf>
    <xf numFmtId="0" fontId="0" fillId="16" borderId="0" xfId="0" applyFill="1" applyBorder="1" applyAlignment="1" applyProtection="1">
      <alignment vertical="top"/>
      <protection hidden="1"/>
    </xf>
    <xf numFmtId="0" fontId="2" fillId="4" borderId="46" xfId="0" applyFont="1" applyFill="1" applyBorder="1" applyAlignment="1" applyProtection="1">
      <alignment horizontal="center" vertical="center"/>
      <protection hidden="1"/>
    </xf>
    <xf numFmtId="0" fontId="16" fillId="16" borderId="39" xfId="0" applyFont="1" applyFill="1" applyBorder="1" applyAlignment="1" applyProtection="1">
      <alignment horizontal="right" wrapText="1"/>
      <protection hidden="1"/>
    </xf>
    <xf numFmtId="0" fontId="16" fillId="16" borderId="27" xfId="0" applyFont="1" applyFill="1" applyBorder="1" applyAlignment="1" applyProtection="1">
      <alignment horizontal="right" wrapText="1"/>
      <protection hidden="1"/>
    </xf>
    <xf numFmtId="0" fontId="0" fillId="16" borderId="27" xfId="0" applyFill="1" applyBorder="1" applyAlignment="1" applyProtection="1">
      <alignment vertical="top"/>
      <protection hidden="1"/>
    </xf>
    <xf numFmtId="0" fontId="16" fillId="16" borderId="51" xfId="0" applyFont="1" applyFill="1" applyBorder="1" applyAlignment="1" applyProtection="1">
      <alignment horizontal="right" wrapText="1"/>
      <protection hidden="1"/>
    </xf>
    <xf numFmtId="0" fontId="16" fillId="16" borderId="50" xfId="0" applyFont="1" applyFill="1" applyBorder="1" applyAlignment="1" applyProtection="1">
      <alignment horizontal="right" wrapText="1"/>
      <protection hidden="1"/>
    </xf>
    <xf numFmtId="0" fontId="0" fillId="16" borderId="50" xfId="0" applyFill="1" applyBorder="1" applyAlignment="1" applyProtection="1">
      <protection hidden="1"/>
    </xf>
    <xf numFmtId="0" fontId="0" fillId="16" borderId="50" xfId="0" applyFill="1" applyBorder="1" applyAlignment="1" applyProtection="1">
      <alignment vertical="top"/>
      <protection hidden="1"/>
    </xf>
    <xf numFmtId="0" fontId="0" fillId="16" borderId="50" xfId="0" applyFill="1" applyBorder="1" applyProtection="1">
      <protection hidden="1"/>
    </xf>
    <xf numFmtId="0" fontId="0" fillId="16" borderId="47" xfId="0" applyFill="1" applyBorder="1" applyProtection="1">
      <protection hidden="1"/>
    </xf>
    <xf numFmtId="0" fontId="16" fillId="16" borderId="33" xfId="0" applyFont="1" applyFill="1" applyBorder="1" applyAlignment="1" applyProtection="1">
      <alignment horizontal="right" wrapText="1"/>
      <protection hidden="1"/>
    </xf>
    <xf numFmtId="0" fontId="6" fillId="11" borderId="0" xfId="0" applyFont="1" applyFill="1" applyBorder="1" applyAlignment="1" applyProtection="1">
      <protection hidden="1"/>
    </xf>
    <xf numFmtId="0" fontId="6" fillId="0" borderId="0" xfId="0" applyFont="1" applyFill="1" applyBorder="1" applyAlignment="1" applyProtection="1">
      <protection hidden="1"/>
    </xf>
    <xf numFmtId="0" fontId="10" fillId="8" borderId="35" xfId="0" applyFont="1" applyFill="1" applyBorder="1" applyAlignment="1" applyProtection="1">
      <alignment horizontal="center"/>
      <protection hidden="1"/>
    </xf>
    <xf numFmtId="0" fontId="6" fillId="16" borderId="36" xfId="0" applyFont="1" applyFill="1" applyBorder="1" applyAlignment="1" applyProtection="1">
      <alignment horizontal="center" textRotation="45" wrapText="1"/>
      <protection hidden="1"/>
    </xf>
    <xf numFmtId="0" fontId="15" fillId="18" borderId="37" xfId="0" applyFont="1" applyFill="1" applyBorder="1" applyAlignment="1" applyProtection="1">
      <alignment horizontal="center" textRotation="45" wrapText="1"/>
      <protection hidden="1"/>
    </xf>
    <xf numFmtId="0" fontId="44" fillId="16" borderId="35" xfId="0" applyFont="1" applyFill="1" applyBorder="1" applyAlignment="1" applyProtection="1">
      <alignment horizontal="center" textRotation="45" wrapText="1"/>
      <protection hidden="1"/>
    </xf>
    <xf numFmtId="0" fontId="14" fillId="18" borderId="36" xfId="0" applyFont="1" applyFill="1" applyBorder="1" applyAlignment="1" applyProtection="1">
      <alignment horizontal="center" textRotation="45" wrapText="1"/>
      <protection hidden="1"/>
    </xf>
    <xf numFmtId="0" fontId="14" fillId="15" borderId="28" xfId="0" applyFont="1" applyFill="1" applyBorder="1" applyAlignment="1" applyProtection="1">
      <alignment horizontal="center" textRotation="45" wrapText="1"/>
      <protection hidden="1"/>
    </xf>
    <xf numFmtId="0" fontId="18" fillId="25" borderId="37" xfId="0" applyFont="1" applyFill="1" applyBorder="1" applyAlignment="1" applyProtection="1">
      <alignment horizontal="center" textRotation="45" wrapText="1"/>
      <protection hidden="1"/>
    </xf>
    <xf numFmtId="0" fontId="14" fillId="15" borderId="36" xfId="0" applyFont="1" applyFill="1" applyBorder="1" applyAlignment="1" applyProtection="1">
      <alignment horizontal="center" textRotation="45" wrapText="1"/>
      <protection hidden="1"/>
    </xf>
    <xf numFmtId="0" fontId="18" fillId="18" borderId="28" xfId="0" applyFont="1" applyFill="1" applyBorder="1" applyAlignment="1" applyProtection="1">
      <alignment horizontal="center" textRotation="45" wrapText="1"/>
      <protection hidden="1"/>
    </xf>
    <xf numFmtId="164" fontId="14" fillId="23" borderId="36" xfId="0" applyNumberFormat="1" applyFont="1" applyFill="1" applyBorder="1" applyAlignment="1" applyProtection="1">
      <alignment horizontal="left" textRotation="45" wrapText="1"/>
      <protection hidden="1"/>
    </xf>
    <xf numFmtId="0" fontId="14" fillId="4" borderId="0" xfId="0" applyFont="1" applyFill="1" applyBorder="1" applyAlignment="1" applyProtection="1">
      <alignment textRotation="45" wrapText="1"/>
      <protection hidden="1"/>
    </xf>
    <xf numFmtId="0" fontId="0" fillId="11" borderId="0" xfId="0" applyFill="1" applyBorder="1" applyAlignment="1" applyProtection="1">
      <alignment textRotation="45" wrapText="1"/>
      <protection hidden="1"/>
    </xf>
    <xf numFmtId="0" fontId="0" fillId="0" borderId="0" xfId="0" applyFill="1" applyBorder="1" applyAlignment="1" applyProtection="1">
      <alignment textRotation="45" wrapText="1"/>
      <protection hidden="1"/>
    </xf>
    <xf numFmtId="0" fontId="2" fillId="0" borderId="0" xfId="0" applyFont="1" applyFill="1" applyBorder="1" applyAlignment="1" applyProtection="1">
      <alignment textRotation="45" wrapText="1"/>
      <protection hidden="1"/>
    </xf>
    <xf numFmtId="0" fontId="0" fillId="0" borderId="0" xfId="0" applyFill="1" applyBorder="1" applyProtection="1">
      <protection hidden="1"/>
    </xf>
    <xf numFmtId="0" fontId="0" fillId="8" borderId="4" xfId="0" applyFill="1" applyBorder="1" applyProtection="1">
      <protection hidden="1"/>
    </xf>
    <xf numFmtId="0" fontId="0" fillId="16" borderId="5" xfId="0" applyFill="1" applyBorder="1" applyProtection="1">
      <protection hidden="1"/>
    </xf>
    <xf numFmtId="44" fontId="0" fillId="18" borderId="6" xfId="2" applyFont="1" applyFill="1" applyBorder="1" applyProtection="1">
      <protection hidden="1"/>
    </xf>
    <xf numFmtId="0" fontId="0" fillId="16" borderId="4" xfId="0" applyFill="1" applyBorder="1" applyProtection="1">
      <protection hidden="1"/>
    </xf>
    <xf numFmtId="44" fontId="0" fillId="18" borderId="5" xfId="0" applyNumberFormat="1" applyFill="1" applyBorder="1" applyProtection="1">
      <protection hidden="1"/>
    </xf>
    <xf numFmtId="44" fontId="0" fillId="15" borderId="34" xfId="0" applyNumberFormat="1" applyFill="1" applyBorder="1" applyProtection="1">
      <protection hidden="1"/>
    </xf>
    <xf numFmtId="44" fontId="2" fillId="24" borderId="6" xfId="0" applyNumberFormat="1" applyFont="1" applyFill="1" applyBorder="1" applyProtection="1">
      <protection hidden="1"/>
    </xf>
    <xf numFmtId="44" fontId="0" fillId="6" borderId="5" xfId="0" applyNumberFormat="1" applyFill="1" applyBorder="1" applyProtection="1">
      <protection hidden="1"/>
    </xf>
    <xf numFmtId="44" fontId="2" fillId="24" borderId="34" xfId="0" applyNumberFormat="1" applyFont="1" applyFill="1" applyBorder="1" applyProtection="1">
      <protection hidden="1"/>
    </xf>
    <xf numFmtId="40" fontId="0" fillId="21" borderId="46" xfId="0" applyNumberFormat="1" applyFill="1" applyBorder="1" applyAlignment="1" applyProtection="1">
      <protection hidden="1"/>
    </xf>
    <xf numFmtId="0" fontId="0" fillId="4" borderId="0" xfId="0" applyFill="1" applyBorder="1" applyAlignment="1" applyProtection="1">
      <protection hidden="1"/>
    </xf>
    <xf numFmtId="0" fontId="0" fillId="11" borderId="0" xfId="0" applyFill="1" applyBorder="1" applyProtection="1">
      <protection hidden="1"/>
    </xf>
    <xf numFmtId="0" fontId="0" fillId="4" borderId="0" xfId="0" applyFill="1" applyBorder="1" applyProtection="1">
      <protection hidden="1"/>
    </xf>
    <xf numFmtId="44" fontId="0" fillId="4" borderId="0" xfId="2" applyFont="1" applyFill="1" applyBorder="1" applyProtection="1">
      <protection hidden="1"/>
    </xf>
    <xf numFmtId="44" fontId="0" fillId="4" borderId="0" xfId="0" applyNumberFormat="1" applyFill="1" applyBorder="1" applyProtection="1">
      <protection hidden="1"/>
    </xf>
    <xf numFmtId="44" fontId="2" fillId="4" borderId="0" xfId="0" applyNumberFormat="1" applyFont="1" applyFill="1" applyBorder="1" applyProtection="1">
      <protection hidden="1"/>
    </xf>
    <xf numFmtId="0" fontId="0" fillId="4" borderId="0" xfId="0" applyFill="1" applyProtection="1">
      <protection hidden="1"/>
    </xf>
    <xf numFmtId="0" fontId="0" fillId="0" borderId="0" xfId="0" applyFill="1" applyProtection="1">
      <protection hidden="1"/>
    </xf>
    <xf numFmtId="0" fontId="6" fillId="23" borderId="1" xfId="0" applyFont="1" applyFill="1" applyBorder="1" applyAlignment="1" applyProtection="1">
      <alignment vertical="center" wrapText="1"/>
      <protection hidden="1"/>
    </xf>
    <xf numFmtId="0" fontId="10" fillId="23" borderId="1" xfId="0" applyFont="1" applyFill="1" applyBorder="1" applyAlignment="1" applyProtection="1">
      <alignment horizontal="left" vertical="center" wrapText="1"/>
      <protection hidden="1"/>
    </xf>
    <xf numFmtId="0" fontId="6" fillId="23" borderId="1" xfId="0" applyFont="1" applyFill="1" applyBorder="1" applyAlignment="1" applyProtection="1">
      <alignment horizontal="center" vertical="center" wrapText="1"/>
      <protection hidden="1"/>
    </xf>
    <xf numFmtId="0" fontId="10" fillId="23" borderId="1" xfId="0" applyFont="1" applyFill="1" applyBorder="1" applyAlignment="1" applyProtection="1">
      <alignment horizontal="center" vertical="center" wrapText="1"/>
      <protection hidden="1"/>
    </xf>
    <xf numFmtId="0" fontId="16" fillId="23" borderId="16" xfId="0" applyFont="1" applyFill="1" applyBorder="1" applyAlignment="1" applyProtection="1">
      <alignment horizontal="center" vertical="center" wrapText="1"/>
      <protection hidden="1"/>
    </xf>
    <xf numFmtId="0" fontId="0" fillId="11" borderId="0" xfId="0" applyFill="1" applyAlignment="1" applyProtection="1">
      <alignment vertical="center" wrapText="1"/>
      <protection hidden="1"/>
    </xf>
    <xf numFmtId="0" fontId="0" fillId="0" borderId="0" xfId="0" applyAlignment="1" applyProtection="1">
      <alignment vertical="center" wrapText="1"/>
      <protection hidden="1"/>
    </xf>
    <xf numFmtId="2" fontId="4" fillId="7" borderId="1" xfId="0" applyNumberFormat="1" applyFont="1" applyFill="1" applyBorder="1" applyAlignment="1" applyProtection="1">
      <alignment wrapText="1"/>
      <protection hidden="1"/>
    </xf>
    <xf numFmtId="43" fontId="4" fillId="7" borderId="1" xfId="0" applyNumberFormat="1" applyFont="1" applyFill="1" applyBorder="1" applyAlignment="1" applyProtection="1">
      <alignment wrapText="1"/>
      <protection hidden="1"/>
    </xf>
    <xf numFmtId="0" fontId="4" fillId="7" borderId="1" xfId="0" applyFont="1" applyFill="1" applyBorder="1" applyAlignment="1" applyProtection="1">
      <alignment wrapText="1"/>
      <protection hidden="1"/>
    </xf>
    <xf numFmtId="44" fontId="4" fillId="3" borderId="16" xfId="0" applyNumberFormat="1" applyFont="1" applyFill="1" applyBorder="1" applyAlignment="1" applyProtection="1">
      <alignment wrapText="1"/>
      <protection hidden="1"/>
    </xf>
    <xf numFmtId="44" fontId="4" fillId="7" borderId="1" xfId="0" applyNumberFormat="1" applyFont="1" applyFill="1" applyBorder="1" applyAlignment="1" applyProtection="1">
      <alignment wrapText="1"/>
      <protection hidden="1"/>
    </xf>
    <xf numFmtId="44" fontId="4" fillId="4" borderId="1" xfId="0" applyNumberFormat="1" applyFont="1" applyFill="1" applyBorder="1" applyAlignment="1" applyProtection="1">
      <alignment wrapText="1"/>
      <protection hidden="1"/>
    </xf>
    <xf numFmtId="44" fontId="0" fillId="17" borderId="41" xfId="0" applyNumberFormat="1" applyFont="1" applyFill="1" applyBorder="1" applyAlignment="1" applyProtection="1">
      <alignment wrapText="1"/>
      <protection hidden="1"/>
    </xf>
    <xf numFmtId="0" fontId="0" fillId="22" borderId="14" xfId="0" applyFont="1" applyFill="1" applyBorder="1" applyAlignment="1" applyProtection="1">
      <alignment wrapText="1"/>
      <protection hidden="1"/>
    </xf>
    <xf numFmtId="0" fontId="6" fillId="23" borderId="1" xfId="0" applyFont="1" applyFill="1" applyBorder="1" applyAlignment="1" applyProtection="1">
      <alignment horizontal="center" wrapText="1"/>
      <protection hidden="1"/>
    </xf>
    <xf numFmtId="0" fontId="3" fillId="23" borderId="16" xfId="0" applyFont="1" applyFill="1" applyBorder="1" applyAlignment="1" applyProtection="1">
      <alignment horizontal="center" wrapText="1"/>
      <protection hidden="1"/>
    </xf>
    <xf numFmtId="44" fontId="4" fillId="3" borderId="16" xfId="1" applyNumberFormat="1" applyFont="1" applyFill="1" applyBorder="1" applyAlignment="1" applyProtection="1">
      <alignment wrapText="1"/>
      <protection hidden="1"/>
    </xf>
    <xf numFmtId="44" fontId="0" fillId="17" borderId="60" xfId="0" applyNumberFormat="1" applyFont="1" applyFill="1" applyBorder="1" applyAlignment="1" applyProtection="1">
      <alignment wrapText="1"/>
      <protection hidden="1"/>
    </xf>
    <xf numFmtId="44" fontId="1" fillId="17" borderId="21" xfId="1" applyNumberFormat="1" applyFont="1" applyFill="1" applyBorder="1" applyAlignment="1" applyProtection="1">
      <alignment wrapText="1"/>
      <protection hidden="1"/>
    </xf>
    <xf numFmtId="0" fontId="7" fillId="23" borderId="16" xfId="0" applyFont="1" applyFill="1" applyBorder="1" applyAlignment="1" applyProtection="1">
      <alignment horizontal="center" wrapText="1"/>
      <protection hidden="1"/>
    </xf>
    <xf numFmtId="44" fontId="0" fillId="21" borderId="46" xfId="0" applyNumberFormat="1" applyFont="1" applyFill="1" applyBorder="1" applyAlignment="1" applyProtection="1">
      <alignment wrapText="1"/>
      <protection hidden="1"/>
    </xf>
    <xf numFmtId="0" fontId="44" fillId="15" borderId="35" xfId="0" applyFont="1" applyFill="1" applyBorder="1" applyAlignment="1" applyProtection="1">
      <alignment horizontal="center" vertical="center" wrapText="1"/>
      <protection hidden="1"/>
    </xf>
    <xf numFmtId="0" fontId="14" fillId="19" borderId="36" xfId="0" applyFont="1" applyFill="1" applyBorder="1" applyAlignment="1" applyProtection="1">
      <alignment horizontal="center" vertical="center" textRotation="45" wrapText="1"/>
      <protection hidden="1"/>
    </xf>
    <xf numFmtId="0" fontId="15" fillId="26" borderId="37" xfId="0" applyFont="1" applyFill="1" applyBorder="1" applyAlignment="1" applyProtection="1">
      <alignment horizontal="center" vertical="center" textRotation="45" wrapText="1"/>
      <protection hidden="1"/>
    </xf>
    <xf numFmtId="0" fontId="14" fillId="19" borderId="35" xfId="0" applyFont="1" applyFill="1" applyBorder="1" applyAlignment="1" applyProtection="1">
      <alignment horizontal="center" vertical="center" textRotation="45" wrapText="1"/>
      <protection hidden="1"/>
    </xf>
    <xf numFmtId="0" fontId="14" fillId="26" borderId="36" xfId="0" applyFont="1" applyFill="1" applyBorder="1" applyAlignment="1" applyProtection="1">
      <alignment horizontal="center" vertical="center" textRotation="45" wrapText="1"/>
      <protection hidden="1"/>
    </xf>
    <xf numFmtId="0" fontId="18" fillId="20" borderId="37" xfId="0" applyFont="1" applyFill="1" applyBorder="1" applyAlignment="1" applyProtection="1">
      <alignment horizontal="center" vertical="center" textRotation="45" wrapText="1"/>
      <protection hidden="1"/>
    </xf>
    <xf numFmtId="0" fontId="14" fillId="16" borderId="36" xfId="0" applyFont="1" applyFill="1" applyBorder="1" applyAlignment="1" applyProtection="1">
      <alignment horizontal="center" vertical="center" textRotation="45" wrapText="1"/>
      <protection hidden="1"/>
    </xf>
    <xf numFmtId="0" fontId="18" fillId="20" borderId="28" xfId="0" applyFont="1" applyFill="1" applyBorder="1" applyAlignment="1" applyProtection="1">
      <alignment horizontal="center" vertical="center" textRotation="45" wrapText="1"/>
      <protection hidden="1"/>
    </xf>
    <xf numFmtId="0" fontId="14" fillId="3" borderId="36" xfId="0" applyFont="1" applyFill="1" applyBorder="1" applyAlignment="1" applyProtection="1">
      <alignment horizontal="center" vertical="center" textRotation="45" wrapText="1"/>
      <protection hidden="1"/>
    </xf>
    <xf numFmtId="0" fontId="14" fillId="2" borderId="0" xfId="0" applyFont="1" applyFill="1" applyAlignment="1" applyProtection="1">
      <alignment horizontal="center" vertical="center" wrapText="1"/>
      <protection hidden="1"/>
    </xf>
    <xf numFmtId="0" fontId="0" fillId="11" borderId="0" xfId="0" applyFill="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15" borderId="4" xfId="0" applyFill="1" applyBorder="1" applyProtection="1">
      <protection hidden="1"/>
    </xf>
    <xf numFmtId="0" fontId="0" fillId="19" borderId="5" xfId="0" applyFill="1" applyBorder="1" applyProtection="1">
      <protection hidden="1"/>
    </xf>
    <xf numFmtId="44" fontId="0" fillId="26" borderId="6" xfId="2" applyFont="1" applyFill="1" applyBorder="1" applyProtection="1">
      <protection hidden="1"/>
    </xf>
    <xf numFmtId="0" fontId="0" fillId="19" borderId="4" xfId="0" applyFill="1" applyBorder="1" applyProtection="1">
      <protection hidden="1"/>
    </xf>
    <xf numFmtId="44" fontId="0" fillId="26" borderId="5" xfId="0" applyNumberFormat="1" applyFill="1" applyBorder="1" applyProtection="1">
      <protection hidden="1"/>
    </xf>
    <xf numFmtId="44" fontId="2" fillId="27" borderId="6" xfId="0" applyNumberFormat="1" applyFont="1" applyFill="1" applyBorder="1" applyProtection="1">
      <protection hidden="1"/>
    </xf>
    <xf numFmtId="44" fontId="0" fillId="5" borderId="5" xfId="0" applyNumberFormat="1" applyFill="1" applyBorder="1" applyProtection="1">
      <protection hidden="1"/>
    </xf>
    <xf numFmtId="44" fontId="2" fillId="27" borderId="34" xfId="0" applyNumberFormat="1" applyFont="1" applyFill="1" applyBorder="1" applyProtection="1">
      <protection hidden="1"/>
    </xf>
    <xf numFmtId="40" fontId="0" fillId="21" borderId="46" xfId="0" applyNumberFormat="1" applyFill="1" applyBorder="1" applyProtection="1">
      <protection hidden="1"/>
    </xf>
    <xf numFmtId="0" fontId="0" fillId="2" borderId="0" xfId="0" applyFill="1" applyProtection="1">
      <protection hidden="1"/>
    </xf>
    <xf numFmtId="0" fontId="6" fillId="28" borderId="1" xfId="0" applyFont="1" applyFill="1" applyBorder="1" applyAlignment="1" applyProtection="1">
      <alignment vertical="center" wrapText="1"/>
      <protection hidden="1"/>
    </xf>
    <xf numFmtId="0" fontId="10" fillId="28" borderId="1" xfId="0" applyFont="1" applyFill="1" applyBorder="1" applyAlignment="1" applyProtection="1">
      <alignment vertical="center" wrapText="1"/>
      <protection hidden="1"/>
    </xf>
    <xf numFmtId="0" fontId="6" fillId="28" borderId="1" xfId="0" applyFont="1" applyFill="1" applyBorder="1" applyAlignment="1" applyProtection="1">
      <alignment horizontal="center" vertical="center" wrapText="1"/>
      <protection hidden="1"/>
    </xf>
    <xf numFmtId="0" fontId="10" fillId="28" borderId="1" xfId="0" applyFont="1" applyFill="1" applyBorder="1" applyAlignment="1" applyProtection="1">
      <alignment horizontal="center" vertical="center" wrapText="1"/>
      <protection hidden="1"/>
    </xf>
    <xf numFmtId="0" fontId="16" fillId="28" borderId="16" xfId="0" applyFont="1" applyFill="1" applyBorder="1" applyAlignment="1" applyProtection="1">
      <alignment horizontal="center" vertical="center" wrapText="1"/>
      <protection hidden="1"/>
    </xf>
    <xf numFmtId="2" fontId="4" fillId="29" borderId="1" xfId="0" applyNumberFormat="1" applyFont="1" applyFill="1" applyBorder="1" applyAlignment="1" applyProtection="1">
      <alignment horizontal="right" wrapText="1"/>
      <protection hidden="1"/>
    </xf>
    <xf numFmtId="43" fontId="4" fillId="29" borderId="1" xfId="0" applyNumberFormat="1" applyFont="1" applyFill="1" applyBorder="1" applyAlignment="1" applyProtection="1">
      <alignment horizontal="right" wrapText="1"/>
      <protection hidden="1"/>
    </xf>
    <xf numFmtId="44" fontId="4" fillId="30" borderId="16" xfId="0" applyNumberFormat="1" applyFont="1" applyFill="1" applyBorder="1" applyAlignment="1" applyProtection="1">
      <alignment horizontal="right" wrapText="1"/>
      <protection hidden="1"/>
    </xf>
    <xf numFmtId="44" fontId="4" fillId="2" borderId="3" xfId="0" applyNumberFormat="1" applyFont="1" applyFill="1" applyBorder="1" applyAlignment="1" applyProtection="1">
      <alignment wrapText="1"/>
      <protection hidden="1"/>
    </xf>
    <xf numFmtId="0" fontId="4" fillId="2" borderId="2" xfId="0" applyFont="1" applyFill="1" applyBorder="1" applyAlignment="1" applyProtection="1">
      <alignment wrapText="1"/>
      <protection hidden="1"/>
    </xf>
    <xf numFmtId="44" fontId="4" fillId="2" borderId="43" xfId="0" applyNumberFormat="1" applyFont="1" applyFill="1" applyBorder="1" applyAlignment="1" applyProtection="1">
      <alignment wrapText="1"/>
      <protection hidden="1"/>
    </xf>
    <xf numFmtId="44" fontId="0" fillId="17" borderId="16" xfId="0" applyNumberFormat="1" applyFont="1" applyFill="1" applyBorder="1" applyAlignment="1" applyProtection="1">
      <alignment wrapText="1"/>
      <protection hidden="1"/>
    </xf>
    <xf numFmtId="0" fontId="10" fillId="28" borderId="1" xfId="0" applyFont="1" applyFill="1" applyBorder="1" applyAlignment="1" applyProtection="1">
      <alignment horizontal="center" wrapText="1"/>
      <protection hidden="1"/>
    </xf>
    <xf numFmtId="0" fontId="7" fillId="28" borderId="16" xfId="0" applyFont="1" applyFill="1" applyBorder="1" applyAlignment="1" applyProtection="1">
      <alignment horizontal="center" wrapText="1"/>
      <protection hidden="1"/>
    </xf>
    <xf numFmtId="44" fontId="4" fillId="30" borderId="16" xfId="1" applyNumberFormat="1" applyFont="1" applyFill="1" applyBorder="1" applyAlignment="1" applyProtection="1">
      <alignment wrapText="1"/>
      <protection hidden="1"/>
    </xf>
    <xf numFmtId="0" fontId="7" fillId="2" borderId="16" xfId="0" applyFont="1" applyFill="1" applyBorder="1" applyAlignment="1" applyProtection="1">
      <alignment horizontal="center" wrapText="1"/>
      <protection hidden="1"/>
    </xf>
    <xf numFmtId="44" fontId="0" fillId="27" borderId="46" xfId="0" applyNumberFormat="1" applyFont="1" applyFill="1" applyBorder="1" applyAlignment="1" applyProtection="1">
      <alignment wrapText="1"/>
      <protection hidden="1"/>
    </xf>
    <xf numFmtId="0" fontId="21" fillId="31" borderId="1" xfId="0" applyFont="1" applyFill="1" applyBorder="1" applyAlignment="1" applyProtection="1">
      <alignment horizontal="center"/>
      <protection locked="0"/>
    </xf>
    <xf numFmtId="0" fontId="12" fillId="31" borderId="21" xfId="0" applyFont="1" applyFill="1" applyBorder="1" applyAlignment="1" applyProtection="1">
      <alignment horizontal="center"/>
      <protection locked="0"/>
    </xf>
    <xf numFmtId="0" fontId="0" fillId="0" borderId="46" xfId="0" applyFill="1" applyBorder="1" applyProtection="1">
      <protection locked="0"/>
    </xf>
    <xf numFmtId="0" fontId="16" fillId="0" borderId="1" xfId="0" applyFont="1" applyFill="1" applyBorder="1" applyAlignment="1" applyProtection="1">
      <alignment horizontal="right" wrapText="1"/>
      <protection locked="0"/>
    </xf>
    <xf numFmtId="44" fontId="0" fillId="0" borderId="16" xfId="0" applyNumberFormat="1" applyFont="1" applyFill="1" applyBorder="1" applyAlignment="1" applyProtection="1">
      <protection locked="0"/>
    </xf>
    <xf numFmtId="0" fontId="3" fillId="13" borderId="9" xfId="0" applyFont="1" applyFill="1" applyBorder="1" applyProtection="1">
      <protection hidden="1"/>
    </xf>
    <xf numFmtId="0" fontId="3" fillId="13" borderId="11" xfId="0" applyFont="1" applyFill="1" applyBorder="1" applyProtection="1">
      <protection hidden="1"/>
    </xf>
    <xf numFmtId="0" fontId="0" fillId="34" borderId="38" xfId="0" applyFill="1" applyBorder="1" applyProtection="1">
      <protection hidden="1"/>
    </xf>
    <xf numFmtId="0" fontId="6" fillId="12" borderId="13" xfId="0" applyFont="1" applyFill="1" applyBorder="1" applyAlignment="1" applyProtection="1">
      <alignment horizontal="center" vertical="center" wrapText="1"/>
      <protection hidden="1"/>
    </xf>
    <xf numFmtId="0" fontId="7" fillId="13" borderId="14" xfId="0" applyFont="1" applyFill="1" applyBorder="1" applyAlignment="1" applyProtection="1">
      <alignment horizontal="center" vertical="center" wrapText="1"/>
      <protection hidden="1"/>
    </xf>
    <xf numFmtId="0" fontId="6" fillId="12" borderId="26" xfId="0" applyFont="1" applyFill="1" applyBorder="1" applyAlignment="1" applyProtection="1">
      <alignment horizontal="center" vertical="center" wrapText="1"/>
      <protection hidden="1"/>
    </xf>
    <xf numFmtId="0" fontId="7" fillId="13" borderId="52" xfId="0" applyFont="1" applyFill="1" applyBorder="1" applyAlignment="1" applyProtection="1">
      <alignment horizontal="center" vertical="center" wrapText="1"/>
      <protection hidden="1"/>
    </xf>
    <xf numFmtId="0" fontId="7" fillId="10" borderId="52" xfId="0" applyFont="1" applyFill="1" applyBorder="1" applyAlignment="1" applyProtection="1">
      <alignment horizontal="center" vertical="center" wrapText="1"/>
      <protection hidden="1"/>
    </xf>
    <xf numFmtId="0" fontId="0" fillId="34" borderId="38" xfId="0" applyFill="1" applyBorder="1" applyAlignment="1" applyProtection="1">
      <alignment horizontal="center" vertical="center" wrapText="1"/>
      <protection hidden="1"/>
    </xf>
    <xf numFmtId="0" fontId="0" fillId="34" borderId="33" xfId="0" applyFill="1" applyBorder="1" applyProtection="1">
      <protection hidden="1"/>
    </xf>
    <xf numFmtId="0" fontId="0" fillId="34" borderId="0" xfId="0" applyFill="1" applyBorder="1" applyProtection="1">
      <protection hidden="1"/>
    </xf>
    <xf numFmtId="0" fontId="3" fillId="33" borderId="9" xfId="0" applyFont="1" applyFill="1" applyBorder="1" applyProtection="1">
      <protection hidden="1"/>
    </xf>
    <xf numFmtId="0" fontId="3" fillId="33" borderId="11" xfId="0" applyFont="1" applyFill="1" applyBorder="1" applyProtection="1">
      <protection hidden="1"/>
    </xf>
    <xf numFmtId="0" fontId="3" fillId="10" borderId="64" xfId="0" applyFont="1" applyFill="1" applyBorder="1" applyAlignment="1" applyProtection="1">
      <protection hidden="1"/>
    </xf>
    <xf numFmtId="0" fontId="29" fillId="9" borderId="12" xfId="0" applyFont="1" applyFill="1" applyBorder="1" applyAlignment="1" applyProtection="1">
      <alignment horizontal="center" vertical="center" wrapText="1"/>
      <protection hidden="1"/>
    </xf>
    <xf numFmtId="0" fontId="29" fillId="9" borderId="13" xfId="0" applyFont="1" applyFill="1" applyBorder="1" applyAlignment="1" applyProtection="1">
      <alignment horizontal="center" vertical="center" wrapText="1"/>
      <protection hidden="1"/>
    </xf>
    <xf numFmtId="0" fontId="29" fillId="9" borderId="62" xfId="0" applyFont="1" applyFill="1" applyBorder="1" applyAlignment="1" applyProtection="1">
      <alignment horizontal="center" vertical="center" wrapText="1"/>
      <protection hidden="1"/>
    </xf>
    <xf numFmtId="0" fontId="7" fillId="33" borderId="14" xfId="0" applyFont="1" applyFill="1" applyBorder="1" applyAlignment="1" applyProtection="1">
      <alignment horizontal="center" vertical="center" wrapText="1"/>
      <protection hidden="1"/>
    </xf>
    <xf numFmtId="0" fontId="6" fillId="9" borderId="26" xfId="0" applyFont="1" applyFill="1" applyBorder="1" applyAlignment="1" applyProtection="1">
      <alignment horizontal="center" vertical="center" wrapText="1"/>
      <protection hidden="1"/>
    </xf>
    <xf numFmtId="0" fontId="6" fillId="9" borderId="13" xfId="0" applyFont="1" applyFill="1" applyBorder="1" applyAlignment="1" applyProtection="1">
      <alignment horizontal="center" vertical="center" wrapText="1"/>
      <protection hidden="1"/>
    </xf>
    <xf numFmtId="0" fontId="6" fillId="9" borderId="12" xfId="0" applyFont="1" applyFill="1" applyBorder="1" applyAlignment="1" applyProtection="1">
      <alignment horizontal="center" vertical="center" wrapText="1"/>
      <protection hidden="1"/>
    </xf>
    <xf numFmtId="0" fontId="6" fillId="9" borderId="62" xfId="0" applyFont="1" applyFill="1" applyBorder="1" applyAlignment="1" applyProtection="1">
      <alignment horizontal="center" vertical="center" wrapText="1"/>
      <protection hidden="1"/>
    </xf>
    <xf numFmtId="0" fontId="7" fillId="33" borderId="62" xfId="0" applyFont="1" applyFill="1" applyBorder="1" applyAlignment="1" applyProtection="1">
      <alignment horizontal="center" vertical="center" wrapText="1"/>
      <protection hidden="1"/>
    </xf>
    <xf numFmtId="0" fontId="7" fillId="10" borderId="65" xfId="0" applyFont="1" applyFill="1" applyBorder="1" applyAlignment="1" applyProtection="1">
      <alignment horizontal="center" vertical="center" wrapText="1"/>
      <protection hidden="1"/>
    </xf>
    <xf numFmtId="0" fontId="10" fillId="6" borderId="19" xfId="0" applyFont="1" applyFill="1" applyBorder="1" applyAlignment="1" applyProtection="1">
      <alignment horizontal="left"/>
      <protection hidden="1"/>
    </xf>
    <xf numFmtId="0" fontId="7" fillId="5" borderId="13" xfId="0" applyFont="1" applyFill="1" applyBorder="1" applyAlignment="1" applyProtection="1">
      <alignment horizontal="center" vertical="center" wrapText="1"/>
      <protection hidden="1"/>
    </xf>
    <xf numFmtId="0" fontId="7" fillId="5" borderId="14" xfId="0" applyFont="1" applyFill="1" applyBorder="1" applyAlignment="1" applyProtection="1">
      <alignment horizontal="center" vertical="center" wrapText="1"/>
      <protection hidden="1"/>
    </xf>
    <xf numFmtId="0" fontId="0" fillId="34" borderId="0" xfId="0" applyFill="1" applyBorder="1" applyAlignment="1" applyProtection="1">
      <alignment vertical="center" wrapText="1"/>
      <protection hidden="1"/>
    </xf>
    <xf numFmtId="0" fontId="0" fillId="34" borderId="38" xfId="0" applyFill="1" applyBorder="1" applyAlignment="1" applyProtection="1">
      <alignment vertical="center" wrapText="1"/>
      <protection hidden="1"/>
    </xf>
    <xf numFmtId="0" fontId="10" fillId="8" borderId="20" xfId="0" applyFont="1" applyFill="1" applyBorder="1" applyProtection="1">
      <protection hidden="1"/>
    </xf>
    <xf numFmtId="0" fontId="10" fillId="8" borderId="21" xfId="0" applyFont="1" applyFill="1" applyBorder="1" applyProtection="1">
      <protection hidden="1"/>
    </xf>
    <xf numFmtId="0" fontId="33" fillId="11" borderId="33" xfId="0" applyFont="1" applyFill="1" applyBorder="1" applyAlignment="1" applyProtection="1">
      <protection hidden="1"/>
    </xf>
    <xf numFmtId="0" fontId="33" fillId="11" borderId="0" xfId="0" applyFont="1" applyFill="1" applyBorder="1" applyAlignment="1" applyProtection="1">
      <protection hidden="1"/>
    </xf>
    <xf numFmtId="0" fontId="0" fillId="11" borderId="0" xfId="0" applyFill="1" applyBorder="1" applyAlignment="1" applyProtection="1">
      <alignment horizontal="center"/>
      <protection hidden="1"/>
    </xf>
    <xf numFmtId="0" fontId="0" fillId="34" borderId="0" xfId="0" applyFill="1" applyBorder="1" applyAlignment="1" applyProtection="1">
      <alignment horizontal="center"/>
      <protection hidden="1"/>
    </xf>
    <xf numFmtId="0" fontId="0" fillId="34" borderId="39" xfId="0" applyFill="1" applyBorder="1" applyProtection="1">
      <protection hidden="1"/>
    </xf>
    <xf numFmtId="0" fontId="0" fillId="34" borderId="27" xfId="0" applyFill="1" applyBorder="1" applyProtection="1">
      <protection hidden="1"/>
    </xf>
    <xf numFmtId="0" fontId="0" fillId="34" borderId="49" xfId="0" applyFill="1" applyBorder="1" applyProtection="1">
      <protection hidden="1"/>
    </xf>
    <xf numFmtId="0" fontId="4" fillId="0" borderId="1" xfId="0" applyFont="1" applyFill="1" applyBorder="1" applyAlignment="1" applyProtection="1">
      <alignment vertical="center" wrapText="1"/>
      <protection locked="0"/>
    </xf>
    <xf numFmtId="0" fontId="6" fillId="6" borderId="13" xfId="0" applyFont="1" applyFill="1" applyBorder="1" applyAlignment="1" applyProtection="1">
      <alignment horizontal="center" vertical="center" wrapText="1"/>
      <protection hidden="1"/>
    </xf>
    <xf numFmtId="0" fontId="6" fillId="6" borderId="26" xfId="0" applyFont="1" applyFill="1" applyBorder="1" applyAlignment="1" applyProtection="1">
      <alignment horizontal="center" vertical="center" wrapText="1"/>
      <protection hidden="1"/>
    </xf>
    <xf numFmtId="0" fontId="6" fillId="6" borderId="12" xfId="0" applyFont="1" applyFill="1" applyBorder="1" applyAlignment="1" applyProtection="1">
      <alignment horizontal="center" vertical="center" wrapText="1"/>
      <protection hidden="1"/>
    </xf>
    <xf numFmtId="0" fontId="6" fillId="6" borderId="61" xfId="0" applyFont="1" applyFill="1" applyBorder="1" applyAlignment="1" applyProtection="1">
      <alignment horizontal="center" vertical="center" wrapText="1"/>
      <protection hidden="1"/>
    </xf>
    <xf numFmtId="0" fontId="10" fillId="6" borderId="19" xfId="0" applyFont="1" applyFill="1" applyBorder="1" applyProtection="1">
      <protection hidden="1"/>
    </xf>
    <xf numFmtId="0" fontId="7" fillId="6" borderId="12" xfId="0" applyFont="1" applyFill="1" applyBorder="1" applyAlignment="1" applyProtection="1">
      <alignment horizontal="center" vertical="center" wrapText="1"/>
      <protection hidden="1"/>
    </xf>
    <xf numFmtId="0" fontId="7" fillId="6" borderId="13" xfId="0" applyFont="1" applyFill="1" applyBorder="1" applyAlignment="1" applyProtection="1">
      <alignment horizontal="center" vertical="center" wrapText="1"/>
      <protection hidden="1"/>
    </xf>
    <xf numFmtId="0" fontId="10" fillId="0" borderId="58" xfId="0" applyFont="1" applyFill="1" applyBorder="1" applyProtection="1">
      <protection locked="0" hidden="1"/>
    </xf>
    <xf numFmtId="44" fontId="1" fillId="11" borderId="16" xfId="1" applyNumberFormat="1" applyFont="1" applyFill="1" applyBorder="1" applyAlignment="1" applyProtection="1">
      <alignment wrapText="1"/>
      <protection locked="0" hidden="1"/>
    </xf>
    <xf numFmtId="44" fontId="0" fillId="11" borderId="16" xfId="1" applyNumberFormat="1" applyFont="1" applyFill="1" applyBorder="1" applyAlignment="1" applyProtection="1">
      <alignment wrapText="1"/>
      <protection locked="0" hidden="1"/>
    </xf>
    <xf numFmtId="44" fontId="0" fillId="30" borderId="34" xfId="0" applyNumberFormat="1" applyFill="1" applyBorder="1" applyProtection="1">
      <protection hidden="1"/>
    </xf>
    <xf numFmtId="0" fontId="35" fillId="16" borderId="51" xfId="0" applyFont="1" applyFill="1" applyBorder="1" applyAlignment="1" applyProtection="1">
      <alignment horizontal="left" vertical="top"/>
      <protection hidden="1"/>
    </xf>
    <xf numFmtId="0" fontId="35" fillId="16" borderId="50" xfId="0" applyFont="1" applyFill="1" applyBorder="1" applyAlignment="1" applyProtection="1">
      <alignment horizontal="left" vertical="top"/>
      <protection hidden="1"/>
    </xf>
    <xf numFmtId="0" fontId="35" fillId="16" borderId="47" xfId="0" applyFont="1" applyFill="1" applyBorder="1" applyAlignment="1" applyProtection="1">
      <alignment horizontal="left" vertical="top"/>
      <protection hidden="1"/>
    </xf>
    <xf numFmtId="0" fontId="58" fillId="16" borderId="0" xfId="0" applyFont="1" applyFill="1" applyBorder="1" applyAlignment="1" applyProtection="1">
      <alignment horizontal="right"/>
      <protection hidden="1"/>
    </xf>
    <xf numFmtId="0" fontId="58" fillId="16" borderId="38" xfId="0" applyFont="1" applyFill="1" applyBorder="1" applyAlignment="1" applyProtection="1">
      <alignment horizontal="right"/>
      <protection hidden="1"/>
    </xf>
    <xf numFmtId="0" fontId="63" fillId="16" borderId="28" xfId="0" applyFont="1" applyFill="1" applyBorder="1" applyAlignment="1" applyProtection="1">
      <alignment horizontal="center"/>
      <protection hidden="1"/>
    </xf>
    <xf numFmtId="0" fontId="63" fillId="16" borderId="0" xfId="0" applyFont="1" applyFill="1" applyBorder="1" applyAlignment="1" applyProtection="1">
      <alignment horizontal="center"/>
      <protection hidden="1"/>
    </xf>
    <xf numFmtId="0" fontId="63" fillId="16" borderId="38" xfId="0" applyFont="1" applyFill="1" applyBorder="1" applyAlignment="1" applyProtection="1">
      <alignment horizontal="center"/>
      <protection hidden="1"/>
    </xf>
    <xf numFmtId="0" fontId="0" fillId="16" borderId="27" xfId="0" applyFill="1" applyBorder="1" applyAlignment="1" applyProtection="1">
      <alignment horizontal="center" vertical="top"/>
      <protection hidden="1"/>
    </xf>
    <xf numFmtId="0" fontId="0" fillId="16" borderId="49" xfId="0" applyFill="1" applyBorder="1" applyAlignment="1" applyProtection="1">
      <alignment horizontal="center" vertical="top"/>
      <protection hidden="1"/>
    </xf>
    <xf numFmtId="0" fontId="7" fillId="28" borderId="4" xfId="0" applyFont="1" applyFill="1" applyBorder="1" applyAlignment="1" applyProtection="1">
      <alignment horizontal="right" wrapText="1"/>
      <protection hidden="1"/>
    </xf>
    <xf numFmtId="0" fontId="2" fillId="28" borderId="5" xfId="0" applyFont="1" applyFill="1" applyBorder="1" applyAlignment="1" applyProtection="1">
      <alignment horizontal="right" wrapText="1"/>
      <protection hidden="1"/>
    </xf>
    <xf numFmtId="0" fontId="2" fillId="28" borderId="34" xfId="0" applyFont="1" applyFill="1" applyBorder="1" applyAlignment="1" applyProtection="1">
      <alignment horizontal="right" wrapText="1"/>
      <protection hidden="1"/>
    </xf>
    <xf numFmtId="0" fontId="7" fillId="21" borderId="22" xfId="0" applyFont="1" applyFill="1" applyBorder="1" applyAlignment="1" applyProtection="1">
      <alignment horizontal="left" wrapText="1" indent="1"/>
      <protection hidden="1"/>
    </xf>
    <xf numFmtId="0" fontId="2" fillId="21" borderId="18" xfId="0" applyFont="1" applyFill="1" applyBorder="1" applyAlignment="1" applyProtection="1">
      <alignment horizontal="left" wrapText="1" indent="1"/>
      <protection hidden="1"/>
    </xf>
    <xf numFmtId="0" fontId="2" fillId="21" borderId="43" xfId="0" applyFont="1" applyFill="1" applyBorder="1" applyAlignment="1" applyProtection="1">
      <alignment horizontal="left" wrapText="1" indent="1"/>
      <protection hidden="1"/>
    </xf>
    <xf numFmtId="0" fontId="4" fillId="0" borderId="15" xfId="0"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10" fillId="23" borderId="12" xfId="0" applyFont="1" applyFill="1" applyBorder="1" applyAlignment="1" applyProtection="1">
      <alignment horizontal="left" wrapText="1" indent="1"/>
      <protection hidden="1"/>
    </xf>
    <xf numFmtId="0" fontId="0" fillId="23" borderId="13" xfId="0" applyFont="1" applyFill="1" applyBorder="1" applyAlignment="1" applyProtection="1">
      <alignment horizontal="left" wrapText="1" indent="1"/>
      <protection hidden="1"/>
    </xf>
    <xf numFmtId="0" fontId="0" fillId="23" borderId="14" xfId="0" applyFont="1" applyFill="1" applyBorder="1" applyAlignment="1" applyProtection="1">
      <alignment horizontal="left" wrapText="1" indent="1"/>
      <protection hidden="1"/>
    </xf>
    <xf numFmtId="0" fontId="6" fillId="23" borderId="15" xfId="0" applyFont="1" applyFill="1" applyBorder="1" applyAlignment="1" applyProtection="1">
      <alignment horizontal="center" vertical="center" wrapText="1"/>
      <protection hidden="1"/>
    </xf>
    <xf numFmtId="0" fontId="10" fillId="23" borderId="1" xfId="0" applyFont="1" applyFill="1" applyBorder="1" applyAlignment="1" applyProtection="1">
      <alignment horizontal="center" vertical="center" wrapText="1"/>
      <protection hidden="1"/>
    </xf>
    <xf numFmtId="0" fontId="0" fillId="22" borderId="12" xfId="0" applyFont="1" applyFill="1" applyBorder="1" applyAlignment="1" applyProtection="1">
      <alignment horizontal="left" wrapText="1" indent="1"/>
      <protection hidden="1"/>
    </xf>
    <xf numFmtId="0" fontId="0" fillId="22" borderId="13" xfId="0" applyFont="1" applyFill="1" applyBorder="1" applyAlignment="1" applyProtection="1">
      <alignment horizontal="left" wrapText="1" indent="1"/>
      <protection hidden="1"/>
    </xf>
    <xf numFmtId="0" fontId="0" fillId="22" borderId="14" xfId="0" applyFont="1" applyFill="1" applyBorder="1" applyAlignment="1" applyProtection="1">
      <alignment horizontal="left" wrapText="1" indent="1"/>
      <protection hidden="1"/>
    </xf>
    <xf numFmtId="0" fontId="7" fillId="22" borderId="12" xfId="0" applyFont="1" applyFill="1" applyBorder="1" applyAlignment="1" applyProtection="1">
      <alignment horizontal="left" wrapText="1" indent="1"/>
      <protection hidden="1"/>
    </xf>
    <xf numFmtId="0" fontId="6" fillId="23" borderId="22" xfId="0" applyFont="1" applyFill="1" applyBorder="1" applyAlignment="1" applyProtection="1">
      <alignment horizontal="center" wrapText="1"/>
      <protection hidden="1"/>
    </xf>
    <xf numFmtId="0" fontId="4" fillId="23" borderId="18" xfId="0" applyFont="1" applyFill="1" applyBorder="1" applyAlignment="1" applyProtection="1">
      <alignment horizontal="center" wrapText="1"/>
      <protection hidden="1"/>
    </xf>
    <xf numFmtId="0" fontId="4" fillId="23" borderId="17" xfId="0" applyFont="1" applyFill="1" applyBorder="1" applyAlignment="1" applyProtection="1">
      <alignment horizontal="center" wrapText="1"/>
      <protection hidden="1"/>
    </xf>
    <xf numFmtId="0" fontId="4" fillId="0" borderId="22" xfId="0" applyFont="1" applyBorder="1" applyAlignment="1" applyProtection="1">
      <alignment horizontal="left" wrapText="1"/>
      <protection locked="0"/>
    </xf>
    <xf numFmtId="0" fontId="4" fillId="0" borderId="18" xfId="0" applyFont="1" applyBorder="1" applyAlignment="1" applyProtection="1">
      <alignment horizontal="left" wrapText="1"/>
      <protection locked="0"/>
    </xf>
    <xf numFmtId="0" fontId="4" fillId="0" borderId="17" xfId="0" applyFont="1" applyBorder="1" applyAlignment="1" applyProtection="1">
      <alignment horizontal="left" wrapText="1"/>
      <protection locked="0"/>
    </xf>
    <xf numFmtId="0" fontId="16" fillId="23" borderId="59" xfId="0" applyFont="1" applyFill="1" applyBorder="1" applyAlignment="1" applyProtection="1">
      <alignment horizontal="right" wrapText="1"/>
      <protection hidden="1"/>
    </xf>
    <xf numFmtId="0" fontId="2" fillId="23" borderId="3" xfId="0" applyFont="1" applyFill="1" applyBorder="1" applyAlignment="1" applyProtection="1">
      <alignment horizontal="right" wrapText="1"/>
      <protection hidden="1"/>
    </xf>
    <xf numFmtId="0" fontId="10" fillId="15" borderId="19" xfId="0" applyFont="1" applyFill="1" applyBorder="1" applyAlignment="1" applyProtection="1">
      <alignment horizontal="right" wrapText="1"/>
      <protection hidden="1"/>
    </xf>
    <xf numFmtId="0" fontId="0" fillId="15" borderId="20" xfId="0" applyFont="1" applyFill="1" applyBorder="1" applyAlignment="1" applyProtection="1">
      <alignment horizontal="right" wrapText="1"/>
      <protection hidden="1"/>
    </xf>
    <xf numFmtId="0" fontId="10" fillId="0" borderId="15" xfId="0" applyFont="1" applyFill="1" applyBorder="1" applyAlignment="1" applyProtection="1">
      <alignment horizontal="center"/>
      <protection hidden="1"/>
    </xf>
    <xf numFmtId="0" fontId="4" fillId="0" borderId="1" xfId="0" applyFont="1" applyFill="1" applyBorder="1" applyAlignment="1" applyProtection="1">
      <alignment horizontal="center"/>
      <protection hidden="1"/>
    </xf>
    <xf numFmtId="0" fontId="10" fillId="2" borderId="19" xfId="0" applyFont="1" applyFill="1" applyBorder="1" applyAlignment="1" applyProtection="1">
      <alignment horizontal="right" wrapText="1"/>
      <protection hidden="1"/>
    </xf>
    <xf numFmtId="0" fontId="0" fillId="2" borderId="20" xfId="0" applyFont="1" applyFill="1" applyBorder="1" applyAlignment="1" applyProtection="1">
      <alignment horizontal="right" wrapText="1"/>
      <protection hidden="1"/>
    </xf>
    <xf numFmtId="0" fontId="0" fillId="0" borderId="22" xfId="0" applyFont="1" applyBorder="1" applyAlignment="1" applyProtection="1">
      <alignment horizontal="left" wrapText="1"/>
      <protection locked="0"/>
    </xf>
    <xf numFmtId="0" fontId="0" fillId="0" borderId="18" xfId="0" applyFont="1" applyBorder="1" applyAlignment="1" applyProtection="1">
      <alignment horizontal="left" wrapText="1"/>
      <protection locked="0"/>
    </xf>
    <xf numFmtId="0" fontId="0" fillId="0" borderId="17" xfId="0" applyFont="1" applyBorder="1" applyAlignment="1" applyProtection="1">
      <alignment horizontal="left" wrapText="1"/>
      <protection locked="0"/>
    </xf>
    <xf numFmtId="0" fontId="0" fillId="0" borderId="2" xfId="0" applyFont="1" applyBorder="1" applyAlignment="1" applyProtection="1">
      <alignment horizontal="left" wrapText="1"/>
      <protection locked="0"/>
    </xf>
    <xf numFmtId="0" fontId="0" fillId="0" borderId="1" xfId="0" applyFont="1" applyBorder="1" applyAlignment="1" applyProtection="1">
      <alignment horizontal="left" wrapText="1"/>
      <protection locked="0"/>
    </xf>
    <xf numFmtId="14" fontId="0" fillId="0" borderId="1" xfId="0" applyNumberFormat="1" applyBorder="1" applyAlignment="1" applyProtection="1">
      <alignment horizontal="center"/>
      <protection locked="0"/>
    </xf>
    <xf numFmtId="0" fontId="16" fillId="7" borderId="19" xfId="0" applyFont="1" applyFill="1" applyBorder="1" applyAlignment="1" applyProtection="1">
      <alignment horizontal="right" wrapText="1"/>
      <protection hidden="1"/>
    </xf>
    <xf numFmtId="0" fontId="41" fillId="7" borderId="20" xfId="0" applyFont="1" applyFill="1" applyBorder="1" applyAlignment="1" applyProtection="1">
      <alignment horizontal="right" wrapText="1"/>
      <protection hidden="1"/>
    </xf>
    <xf numFmtId="0" fontId="41" fillId="7" borderId="40" xfId="0" applyFont="1" applyFill="1" applyBorder="1" applyAlignment="1" applyProtection="1">
      <alignment horizontal="right" wrapText="1"/>
      <protection hidden="1"/>
    </xf>
    <xf numFmtId="0" fontId="39" fillId="22" borderId="9" xfId="0" applyFont="1" applyFill="1" applyBorder="1" applyAlignment="1" applyProtection="1">
      <alignment horizontal="center"/>
      <protection hidden="1"/>
    </xf>
    <xf numFmtId="0" fontId="39" fillId="22" borderId="10" xfId="0" applyFont="1" applyFill="1" applyBorder="1" applyAlignment="1" applyProtection="1">
      <alignment horizontal="center"/>
      <protection hidden="1"/>
    </xf>
    <xf numFmtId="0" fontId="39" fillId="22" borderId="11" xfId="0" applyFont="1" applyFill="1" applyBorder="1" applyAlignment="1" applyProtection="1">
      <alignment horizontal="center"/>
      <protection hidden="1"/>
    </xf>
    <xf numFmtId="0" fontId="32" fillId="22" borderId="0" xfId="0" applyFont="1" applyFill="1" applyBorder="1" applyAlignment="1" applyProtection="1">
      <alignment horizontal="center" vertical="center"/>
      <protection hidden="1"/>
    </xf>
    <xf numFmtId="0" fontId="6" fillId="23" borderId="1" xfId="0" applyFont="1" applyFill="1" applyBorder="1" applyAlignment="1" applyProtection="1">
      <alignment horizontal="center" wrapText="1"/>
      <protection hidden="1"/>
    </xf>
    <xf numFmtId="0" fontId="4" fillId="23" borderId="1" xfId="0" applyFont="1" applyFill="1" applyBorder="1" applyAlignment="1" applyProtection="1">
      <alignment horizontal="center" wrapText="1"/>
      <protection hidden="1"/>
    </xf>
    <xf numFmtId="0" fontId="7" fillId="23" borderId="19" xfId="0" applyFont="1" applyFill="1" applyBorder="1" applyAlignment="1" applyProtection="1">
      <alignment horizontal="right" wrapText="1"/>
      <protection hidden="1"/>
    </xf>
    <xf numFmtId="0" fontId="0" fillId="23" borderId="20" xfId="0" applyFont="1" applyFill="1" applyBorder="1" applyAlignment="1" applyProtection="1">
      <alignment horizontal="right" wrapText="1"/>
      <protection hidden="1"/>
    </xf>
    <xf numFmtId="0" fontId="0" fillId="22" borderId="24" xfId="0" applyFont="1" applyFill="1" applyBorder="1" applyAlignment="1" applyProtection="1">
      <alignment horizontal="left" wrapText="1" indent="1"/>
      <protection hidden="1"/>
    </xf>
    <xf numFmtId="0" fontId="0" fillId="22" borderId="7" xfId="0" applyFont="1" applyFill="1" applyBorder="1" applyAlignment="1" applyProtection="1">
      <alignment horizontal="left" wrapText="1" indent="1"/>
      <protection hidden="1"/>
    </xf>
    <xf numFmtId="0" fontId="0" fillId="22" borderId="25" xfId="0" applyFont="1" applyFill="1" applyBorder="1" applyAlignment="1" applyProtection="1">
      <alignment horizontal="left" wrapText="1" indent="1"/>
      <protection hidden="1"/>
    </xf>
    <xf numFmtId="0" fontId="32" fillId="24" borderId="9" xfId="0" applyFont="1" applyFill="1" applyBorder="1" applyAlignment="1" applyProtection="1">
      <alignment horizontal="center" vertical="center"/>
      <protection hidden="1"/>
    </xf>
    <xf numFmtId="0" fontId="23" fillId="24" borderId="10" xfId="0" applyFont="1" applyFill="1" applyBorder="1" applyAlignment="1" applyProtection="1">
      <alignment horizontal="center" vertical="center"/>
      <protection hidden="1"/>
    </xf>
    <xf numFmtId="0" fontId="23" fillId="24" borderId="11" xfId="0" applyFont="1" applyFill="1" applyBorder="1" applyAlignment="1" applyProtection="1">
      <alignment horizontal="center" vertical="center"/>
      <protection hidden="1"/>
    </xf>
    <xf numFmtId="0" fontId="19" fillId="21" borderId="9" xfId="0" applyFont="1" applyFill="1" applyBorder="1" applyAlignment="1" applyProtection="1">
      <alignment horizontal="center"/>
      <protection hidden="1"/>
    </xf>
    <xf numFmtId="0" fontId="19" fillId="21" borderId="10" xfId="0" applyFont="1" applyFill="1" applyBorder="1" applyAlignment="1" applyProtection="1">
      <alignment horizontal="center"/>
      <protection hidden="1"/>
    </xf>
    <xf numFmtId="0" fontId="19" fillId="21" borderId="11" xfId="0" applyFont="1" applyFill="1" applyBorder="1" applyAlignment="1" applyProtection="1">
      <alignment horizontal="center"/>
      <protection hidden="1"/>
    </xf>
    <xf numFmtId="0" fontId="7" fillId="28" borderId="24" xfId="0" applyFont="1" applyFill="1" applyBorder="1" applyAlignment="1" applyProtection="1">
      <alignment horizontal="left" wrapText="1" indent="1"/>
      <protection hidden="1"/>
    </xf>
    <xf numFmtId="0" fontId="2" fillId="28" borderId="7" xfId="0" applyFont="1" applyFill="1" applyBorder="1" applyAlignment="1" applyProtection="1">
      <alignment horizontal="left" wrapText="1" indent="1"/>
      <protection hidden="1"/>
    </xf>
    <xf numFmtId="0" fontId="2" fillId="28" borderId="25" xfId="0" applyFont="1" applyFill="1" applyBorder="1" applyAlignment="1" applyProtection="1">
      <alignment horizontal="left" wrapText="1" indent="1"/>
      <protection hidden="1"/>
    </xf>
    <xf numFmtId="0" fontId="6" fillId="28" borderId="15" xfId="0" applyFont="1" applyFill="1" applyBorder="1" applyAlignment="1" applyProtection="1">
      <alignment horizontal="center" vertical="center" wrapText="1"/>
      <protection hidden="1"/>
    </xf>
    <xf numFmtId="0" fontId="10" fillId="28" borderId="1" xfId="0" applyFont="1" applyFill="1" applyBorder="1" applyAlignment="1" applyProtection="1">
      <alignment horizontal="center" vertical="center" wrapText="1"/>
      <protection hidden="1"/>
    </xf>
    <xf numFmtId="0" fontId="0" fillId="0" borderId="1" xfId="0" applyFont="1" applyFill="1" applyBorder="1" applyAlignment="1" applyProtection="1">
      <alignment horizontal="left"/>
      <protection locked="0"/>
    </xf>
    <xf numFmtId="0" fontId="0" fillId="0" borderId="2" xfId="0" applyFont="1" applyFill="1" applyBorder="1" applyAlignment="1" applyProtection="1">
      <alignment horizontal="left"/>
      <protection locked="0"/>
    </xf>
    <xf numFmtId="0" fontId="0" fillId="0" borderId="18" xfId="0" applyFont="1" applyFill="1" applyBorder="1" applyAlignment="1" applyProtection="1">
      <alignment horizontal="left"/>
      <protection locked="0"/>
    </xf>
    <xf numFmtId="0" fontId="0" fillId="0" borderId="17" xfId="0" applyFont="1" applyFill="1" applyBorder="1" applyAlignment="1" applyProtection="1">
      <alignment horizontal="left"/>
      <protection locked="0"/>
    </xf>
    <xf numFmtId="0" fontId="3" fillId="22" borderId="4" xfId="0" applyFont="1" applyFill="1" applyBorder="1" applyAlignment="1" applyProtection="1">
      <alignment horizontal="right" wrapText="1"/>
      <protection hidden="1"/>
    </xf>
    <xf numFmtId="0" fontId="3" fillId="22" borderId="5" xfId="0" applyFont="1" applyFill="1" applyBorder="1" applyAlignment="1" applyProtection="1">
      <alignment horizontal="right" wrapText="1"/>
      <protection hidden="1"/>
    </xf>
    <xf numFmtId="0" fontId="3" fillId="22" borderId="34" xfId="0" applyFont="1" applyFill="1" applyBorder="1" applyAlignment="1" applyProtection="1">
      <alignment horizontal="right" wrapText="1"/>
      <protection hidden="1"/>
    </xf>
    <xf numFmtId="0" fontId="0" fillId="21" borderId="24" xfId="0" applyFont="1" applyFill="1" applyBorder="1" applyAlignment="1" applyProtection="1">
      <alignment horizontal="left" wrapText="1" indent="1"/>
      <protection hidden="1"/>
    </xf>
    <xf numFmtId="0" fontId="0" fillId="21" borderId="7" xfId="0" applyFont="1" applyFill="1" applyBorder="1" applyAlignment="1" applyProtection="1">
      <alignment horizontal="left" wrapText="1" indent="1"/>
      <protection hidden="1"/>
    </xf>
    <xf numFmtId="0" fontId="0" fillId="21" borderId="25" xfId="0" applyFont="1" applyFill="1" applyBorder="1" applyAlignment="1" applyProtection="1">
      <alignment horizontal="left" wrapText="1" indent="1"/>
      <protection hidden="1"/>
    </xf>
    <xf numFmtId="0" fontId="10" fillId="2" borderId="15" xfId="0" applyFont="1" applyFill="1" applyBorder="1" applyAlignment="1" applyProtection="1">
      <alignment horizontal="right" wrapText="1"/>
      <protection hidden="1"/>
    </xf>
    <xf numFmtId="0" fontId="5" fillId="2" borderId="1" xfId="0" applyFont="1" applyFill="1" applyBorder="1" applyAlignment="1" applyProtection="1">
      <alignment horizontal="right" wrapText="1"/>
      <protection hidden="1"/>
    </xf>
    <xf numFmtId="0" fontId="0" fillId="21" borderId="12" xfId="0" applyFont="1" applyFill="1" applyBorder="1" applyAlignment="1" applyProtection="1">
      <alignment wrapText="1"/>
      <protection hidden="1"/>
    </xf>
    <xf numFmtId="0" fontId="0" fillId="21" borderId="13" xfId="0" applyFont="1" applyFill="1" applyBorder="1" applyAlignment="1" applyProtection="1">
      <alignment wrapText="1"/>
      <protection hidden="1"/>
    </xf>
    <xf numFmtId="0" fontId="0" fillId="21" borderId="14" xfId="0" applyFont="1" applyFill="1" applyBorder="1" applyAlignment="1" applyProtection="1">
      <alignment wrapText="1"/>
      <protection hidden="1"/>
    </xf>
    <xf numFmtId="0" fontId="10" fillId="2" borderId="42" xfId="0" applyFont="1" applyFill="1" applyBorder="1" applyAlignment="1" applyProtection="1">
      <alignment horizontal="right" wrapText="1"/>
      <protection hidden="1"/>
    </xf>
    <xf numFmtId="0" fontId="4" fillId="2" borderId="31" xfId="0" applyFont="1" applyFill="1" applyBorder="1" applyAlignment="1" applyProtection="1">
      <alignment horizontal="right" wrapText="1"/>
      <protection hidden="1"/>
    </xf>
    <xf numFmtId="0" fontId="4" fillId="2" borderId="32" xfId="0" applyFont="1" applyFill="1" applyBorder="1" applyAlignment="1" applyProtection="1">
      <alignment horizontal="right" wrapText="1"/>
      <protection hidden="1"/>
    </xf>
    <xf numFmtId="0" fontId="0" fillId="21" borderId="12" xfId="0" applyFont="1" applyFill="1" applyBorder="1" applyAlignment="1" applyProtection="1">
      <alignment horizontal="left" wrapText="1" indent="1"/>
      <protection hidden="1"/>
    </xf>
    <xf numFmtId="0" fontId="0" fillId="21" borderId="13" xfId="0" applyFont="1" applyFill="1" applyBorder="1" applyAlignment="1" applyProtection="1">
      <alignment horizontal="left" wrapText="1" indent="1"/>
      <protection hidden="1"/>
    </xf>
    <xf numFmtId="0" fontId="0" fillId="21" borderId="14" xfId="0" applyFont="1" applyFill="1" applyBorder="1" applyAlignment="1" applyProtection="1">
      <alignment horizontal="left" wrapText="1" indent="1"/>
      <protection hidden="1"/>
    </xf>
    <xf numFmtId="0" fontId="6" fillId="28" borderId="22" xfId="0" applyFont="1" applyFill="1" applyBorder="1" applyAlignment="1" applyProtection="1">
      <alignment horizontal="center" wrapText="1"/>
      <protection hidden="1"/>
    </xf>
    <xf numFmtId="0" fontId="4" fillId="28" borderId="18" xfId="0" applyFont="1" applyFill="1" applyBorder="1" applyAlignment="1" applyProtection="1">
      <alignment horizontal="center" wrapText="1"/>
      <protection hidden="1"/>
    </xf>
    <xf numFmtId="0" fontId="4" fillId="28" borderId="17" xfId="0" applyFont="1" applyFill="1" applyBorder="1" applyAlignment="1" applyProtection="1">
      <alignment horizontal="center" wrapText="1"/>
      <protection hidden="1"/>
    </xf>
    <xf numFmtId="0" fontId="10" fillId="2" borderId="59" xfId="0" applyFont="1" applyFill="1" applyBorder="1" applyAlignment="1" applyProtection="1">
      <alignment horizontal="right" wrapText="1"/>
      <protection hidden="1"/>
    </xf>
    <xf numFmtId="0" fontId="0" fillId="2" borderId="3" xfId="0" applyFont="1" applyFill="1" applyBorder="1" applyAlignment="1" applyProtection="1">
      <alignment horizontal="right" wrapText="1"/>
      <protection hidden="1"/>
    </xf>
    <xf numFmtId="0" fontId="6" fillId="2" borderId="1" xfId="0" applyFont="1" applyFill="1" applyBorder="1" applyAlignment="1" applyProtection="1">
      <alignment horizontal="center" wrapText="1"/>
      <protection hidden="1"/>
    </xf>
    <xf numFmtId="0" fontId="4" fillId="2" borderId="1" xfId="0" applyFont="1" applyFill="1" applyBorder="1" applyAlignment="1" applyProtection="1">
      <alignment horizontal="center" wrapText="1"/>
      <protection hidden="1"/>
    </xf>
    <xf numFmtId="0" fontId="16" fillId="11" borderId="15" xfId="0" applyFont="1" applyFill="1" applyBorder="1" applyAlignment="1" applyProtection="1">
      <alignment horizontal="center" vertical="center" wrapText="1"/>
      <protection hidden="1"/>
    </xf>
    <xf numFmtId="0" fontId="16" fillId="11" borderId="1" xfId="0" applyFont="1" applyFill="1" applyBorder="1" applyAlignment="1" applyProtection="1">
      <alignment horizontal="center" vertical="center" wrapText="1"/>
      <protection hidden="1"/>
    </xf>
    <xf numFmtId="0" fontId="16" fillId="11" borderId="16" xfId="0" applyFont="1" applyFill="1" applyBorder="1" applyAlignment="1" applyProtection="1">
      <alignment horizontal="center" vertical="center" wrapText="1"/>
      <protection hidden="1"/>
    </xf>
    <xf numFmtId="0" fontId="0" fillId="0" borderId="2" xfId="0" applyFill="1" applyBorder="1" applyAlignment="1" applyProtection="1">
      <alignment horizontal="center" wrapText="1"/>
      <protection locked="0"/>
    </xf>
    <xf numFmtId="0" fontId="0" fillId="0" borderId="43" xfId="0" applyFill="1" applyBorder="1" applyAlignment="1" applyProtection="1">
      <alignment horizontal="center" wrapText="1"/>
      <protection locked="0"/>
    </xf>
    <xf numFmtId="0" fontId="10" fillId="16" borderId="33" xfId="0" applyFont="1" applyFill="1" applyBorder="1" applyAlignment="1" applyProtection="1">
      <alignment horizontal="right"/>
      <protection hidden="1"/>
    </xf>
    <xf numFmtId="0" fontId="10" fillId="16" borderId="0" xfId="0" applyFont="1" applyFill="1" applyBorder="1" applyAlignment="1" applyProtection="1">
      <alignment horizontal="right"/>
      <protection hidden="1"/>
    </xf>
    <xf numFmtId="0" fontId="10" fillId="0" borderId="1" xfId="0" applyFont="1" applyFill="1" applyBorder="1" applyAlignment="1" applyProtection="1">
      <alignment horizontal="center"/>
      <protection hidden="1"/>
    </xf>
    <xf numFmtId="0" fontId="19" fillId="23" borderId="9" xfId="0" applyFont="1" applyFill="1" applyBorder="1" applyAlignment="1" applyProtection="1">
      <alignment horizontal="center" wrapText="1"/>
      <protection hidden="1"/>
    </xf>
    <xf numFmtId="0" fontId="19" fillId="23" borderId="10" xfId="0" applyFont="1" applyFill="1" applyBorder="1" applyAlignment="1" applyProtection="1">
      <alignment horizontal="center" wrapText="1"/>
      <protection hidden="1"/>
    </xf>
    <xf numFmtId="0" fontId="19" fillId="23" borderId="11" xfId="0" applyFont="1" applyFill="1" applyBorder="1" applyAlignment="1" applyProtection="1">
      <alignment horizontal="center" wrapText="1"/>
      <protection hidden="1"/>
    </xf>
    <xf numFmtId="0" fontId="10" fillId="0" borderId="15" xfId="0" applyFont="1" applyBorder="1" applyAlignment="1" applyProtection="1">
      <alignment horizontal="center" vertical="center" wrapText="1"/>
      <protection hidden="1"/>
    </xf>
    <xf numFmtId="0" fontId="26" fillId="0" borderId="1" xfId="0" applyFont="1" applyBorder="1" applyAlignment="1" applyProtection="1">
      <alignment horizontal="center" vertical="center" wrapText="1"/>
      <protection hidden="1"/>
    </xf>
    <xf numFmtId="0" fontId="26" fillId="0" borderId="16" xfId="0" applyFont="1" applyBorder="1" applyAlignment="1" applyProtection="1">
      <alignment horizontal="center" vertical="center" wrapText="1"/>
      <protection hidden="1"/>
    </xf>
    <xf numFmtId="14" fontId="0" fillId="0" borderId="20" xfId="0" applyNumberFormat="1" applyBorder="1" applyAlignment="1" applyProtection="1">
      <alignment horizontal="center"/>
      <protection locked="0"/>
    </xf>
    <xf numFmtId="0" fontId="10" fillId="7" borderId="22" xfId="0" applyFont="1" applyFill="1" applyBorder="1" applyAlignment="1" applyProtection="1">
      <alignment horizontal="right" wrapText="1"/>
      <protection hidden="1"/>
    </xf>
    <xf numFmtId="0" fontId="4" fillId="7" borderId="18" xfId="0" applyFont="1" applyFill="1" applyBorder="1" applyAlignment="1" applyProtection="1">
      <alignment horizontal="right" wrapText="1"/>
      <protection hidden="1"/>
    </xf>
    <xf numFmtId="0" fontId="4" fillId="7" borderId="17" xfId="0" applyFont="1" applyFill="1" applyBorder="1" applyAlignment="1" applyProtection="1">
      <alignment horizontal="right" wrapText="1"/>
      <protection hidden="1"/>
    </xf>
    <xf numFmtId="0" fontId="0" fillId="0" borderId="30" xfId="0" applyFill="1" applyBorder="1" applyAlignment="1" applyProtection="1">
      <alignment horizontal="left" vertical="top" wrapText="1"/>
      <protection locked="0"/>
    </xf>
    <xf numFmtId="0" fontId="0" fillId="0" borderId="31" xfId="0" applyFill="1" applyBorder="1" applyAlignment="1" applyProtection="1">
      <alignment horizontal="left" vertical="top" wrapText="1"/>
      <protection locked="0"/>
    </xf>
    <xf numFmtId="0" fontId="0" fillId="0" borderId="32" xfId="0"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0" fillId="0" borderId="29" xfId="0" applyFill="1" applyBorder="1" applyAlignment="1" applyProtection="1">
      <alignment horizontal="left" vertical="top" wrapText="1"/>
      <protection locked="0"/>
    </xf>
    <xf numFmtId="0" fontId="0" fillId="0" borderId="23" xfId="0" applyFill="1" applyBorder="1" applyAlignment="1" applyProtection="1">
      <alignment horizontal="left" vertical="top" wrapText="1"/>
      <protection locked="0"/>
    </xf>
    <xf numFmtId="0" fontId="6" fillId="2" borderId="22" xfId="0" applyFont="1" applyFill="1" applyBorder="1" applyAlignment="1" applyProtection="1">
      <alignment horizontal="center" wrapText="1"/>
      <protection hidden="1"/>
    </xf>
    <xf numFmtId="0" fontId="4" fillId="2" borderId="18" xfId="0" applyFont="1" applyFill="1" applyBorder="1" applyAlignment="1" applyProtection="1">
      <alignment horizontal="center" wrapText="1"/>
      <protection hidden="1"/>
    </xf>
    <xf numFmtId="0" fontId="4" fillId="2" borderId="17" xfId="0" applyFont="1" applyFill="1" applyBorder="1" applyAlignment="1" applyProtection="1">
      <alignment horizontal="center" wrapText="1"/>
      <protection hidden="1"/>
    </xf>
    <xf numFmtId="0" fontId="35" fillId="4" borderId="10" xfId="0" applyFont="1" applyFill="1" applyBorder="1" applyAlignment="1" applyProtection="1">
      <alignment horizontal="left"/>
      <protection hidden="1"/>
    </xf>
    <xf numFmtId="0" fontId="35" fillId="4" borderId="11" xfId="0" applyFont="1" applyFill="1" applyBorder="1" applyAlignment="1" applyProtection="1">
      <alignment horizontal="left"/>
      <protection hidden="1"/>
    </xf>
    <xf numFmtId="0" fontId="35" fillId="2" borderId="0" xfId="0" applyFont="1" applyFill="1" applyBorder="1" applyAlignment="1" applyProtection="1">
      <alignment horizontal="left" indent="1"/>
      <protection hidden="1"/>
    </xf>
    <xf numFmtId="0" fontId="49" fillId="0" borderId="51" xfId="0" applyFont="1" applyBorder="1" applyAlignment="1" applyProtection="1">
      <alignment horizontal="left" vertical="top" wrapText="1"/>
      <protection hidden="1"/>
    </xf>
    <xf numFmtId="0" fontId="34" fillId="0" borderId="50" xfId="0" applyFont="1" applyBorder="1" applyAlignment="1" applyProtection="1">
      <alignment horizontal="left" vertical="top" wrapText="1"/>
      <protection hidden="1"/>
    </xf>
    <xf numFmtId="0" fontId="34" fillId="0" borderId="47" xfId="0" applyFont="1" applyBorder="1" applyAlignment="1" applyProtection="1">
      <alignment horizontal="left" vertical="top" wrapText="1"/>
      <protection hidden="1"/>
    </xf>
    <xf numFmtId="0" fontId="34" fillId="0" borderId="39" xfId="0" applyFont="1" applyBorder="1" applyAlignment="1" applyProtection="1">
      <alignment horizontal="left" vertical="top" wrapText="1"/>
      <protection hidden="1"/>
    </xf>
    <xf numFmtId="0" fontId="34" fillId="0" borderId="27" xfId="0" applyFont="1" applyBorder="1" applyAlignment="1" applyProtection="1">
      <alignment horizontal="left" vertical="top" wrapText="1"/>
      <protection hidden="1"/>
    </xf>
    <xf numFmtId="0" fontId="34" fillId="0" borderId="49" xfId="0" applyFont="1" applyBorder="1" applyAlignment="1" applyProtection="1">
      <alignment horizontal="left" vertical="top" wrapText="1"/>
      <protection hidden="1"/>
    </xf>
    <xf numFmtId="0" fontId="35" fillId="16" borderId="30" xfId="0" applyFont="1" applyFill="1" applyBorder="1" applyAlignment="1" applyProtection="1">
      <alignment horizontal="center"/>
      <protection hidden="1"/>
    </xf>
    <xf numFmtId="0" fontId="35" fillId="16" borderId="31" xfId="0" applyFont="1" applyFill="1" applyBorder="1" applyAlignment="1" applyProtection="1">
      <alignment horizontal="center"/>
      <protection hidden="1"/>
    </xf>
    <xf numFmtId="0" fontId="50" fillId="18" borderId="9" xfId="0" applyFont="1" applyFill="1" applyBorder="1" applyAlignment="1" applyProtection="1">
      <alignment horizontal="center"/>
      <protection hidden="1"/>
    </xf>
    <xf numFmtId="0" fontId="19" fillId="18" borderId="10" xfId="0" applyFont="1" applyFill="1" applyBorder="1" applyAlignment="1" applyProtection="1">
      <alignment horizontal="center"/>
      <protection hidden="1"/>
    </xf>
    <xf numFmtId="0" fontId="19" fillId="18" borderId="11" xfId="0" applyFont="1" applyFill="1" applyBorder="1" applyAlignment="1" applyProtection="1">
      <alignment horizontal="center"/>
      <protection hidden="1"/>
    </xf>
    <xf numFmtId="0" fontId="35" fillId="16" borderId="51" xfId="0" applyFont="1" applyFill="1" applyBorder="1" applyAlignment="1" applyProtection="1">
      <alignment horizontal="left" vertical="center" wrapText="1"/>
      <protection hidden="1"/>
    </xf>
    <xf numFmtId="0" fontId="37" fillId="16" borderId="50" xfId="0" applyFont="1" applyFill="1" applyBorder="1" applyAlignment="1" applyProtection="1">
      <alignment horizontal="left" vertical="center" wrapText="1"/>
      <protection hidden="1"/>
    </xf>
    <xf numFmtId="0" fontId="37" fillId="16" borderId="47" xfId="0" applyFont="1" applyFill="1" applyBorder="1" applyAlignment="1" applyProtection="1">
      <alignment horizontal="left" vertical="center" wrapText="1"/>
      <protection hidden="1"/>
    </xf>
    <xf numFmtId="0" fontId="37" fillId="16" borderId="48" xfId="0" applyFont="1" applyFill="1" applyBorder="1" applyAlignment="1" applyProtection="1">
      <alignment horizontal="left" vertical="center" wrapText="1"/>
      <protection hidden="1"/>
    </xf>
    <xf numFmtId="0" fontId="37" fillId="16" borderId="29" xfId="0" applyFont="1" applyFill="1" applyBorder="1" applyAlignment="1" applyProtection="1">
      <alignment horizontal="left" vertical="center" wrapText="1"/>
      <protection hidden="1"/>
    </xf>
    <xf numFmtId="0" fontId="37" fillId="16" borderId="54" xfId="0" applyFont="1" applyFill="1" applyBorder="1" applyAlignment="1" applyProtection="1">
      <alignment horizontal="left" vertical="center" wrapText="1"/>
      <protection hidden="1"/>
    </xf>
    <xf numFmtId="0" fontId="35" fillId="16" borderId="50" xfId="0" applyFont="1" applyFill="1" applyBorder="1" applyAlignment="1" applyProtection="1">
      <alignment horizontal="left" vertical="center" wrapText="1"/>
      <protection hidden="1"/>
    </xf>
    <xf numFmtId="0" fontId="35" fillId="16" borderId="47" xfId="0" applyFont="1" applyFill="1" applyBorder="1" applyAlignment="1" applyProtection="1">
      <alignment horizontal="left" vertical="center" wrapText="1"/>
      <protection hidden="1"/>
    </xf>
    <xf numFmtId="0" fontId="35" fillId="16" borderId="48" xfId="0" applyFont="1" applyFill="1" applyBorder="1" applyAlignment="1" applyProtection="1">
      <alignment horizontal="left" vertical="center" wrapText="1"/>
      <protection hidden="1"/>
    </xf>
    <xf numFmtId="0" fontId="35" fillId="16" borderId="29" xfId="0" applyFont="1" applyFill="1" applyBorder="1" applyAlignment="1" applyProtection="1">
      <alignment horizontal="left" vertical="center" wrapText="1"/>
      <protection hidden="1"/>
    </xf>
    <xf numFmtId="0" fontId="35" fillId="16" borderId="54" xfId="0" applyFont="1" applyFill="1" applyBorder="1" applyAlignment="1" applyProtection="1">
      <alignment horizontal="left" vertical="center" wrapText="1"/>
      <protection hidden="1"/>
    </xf>
    <xf numFmtId="0" fontId="0" fillId="16" borderId="33" xfId="0" applyFill="1" applyBorder="1" applyAlignment="1" applyProtection="1">
      <alignment horizontal="right"/>
      <protection hidden="1"/>
    </xf>
    <xf numFmtId="0" fontId="0" fillId="16" borderId="0" xfId="0" applyFill="1" applyBorder="1" applyAlignment="1" applyProtection="1">
      <alignment horizontal="right"/>
      <protection hidden="1"/>
    </xf>
    <xf numFmtId="0" fontId="0" fillId="16" borderId="39" xfId="0" applyFill="1" applyBorder="1" applyAlignment="1" applyProtection="1">
      <alignment horizontal="right"/>
      <protection hidden="1"/>
    </xf>
    <xf numFmtId="0" fontId="0" fillId="16" borderId="27" xfId="0" applyFill="1" applyBorder="1" applyAlignment="1" applyProtection="1">
      <alignment horizontal="right"/>
      <protection hidden="1"/>
    </xf>
    <xf numFmtId="0" fontId="22" fillId="16" borderId="39" xfId="0" applyFont="1" applyFill="1" applyBorder="1" applyAlignment="1" applyProtection="1">
      <alignment horizontal="right"/>
      <protection hidden="1"/>
    </xf>
    <xf numFmtId="0" fontId="22" fillId="16" borderId="57" xfId="0" applyFont="1" applyFill="1" applyBorder="1" applyAlignment="1" applyProtection="1">
      <alignment horizontal="right"/>
      <protection hidden="1"/>
    </xf>
    <xf numFmtId="0" fontId="35" fillId="16" borderId="33" xfId="0" applyFont="1" applyFill="1" applyBorder="1" applyAlignment="1" applyProtection="1">
      <alignment horizontal="left" vertical="center" wrapText="1"/>
      <protection hidden="1"/>
    </xf>
    <xf numFmtId="0" fontId="35" fillId="16" borderId="0" xfId="0" applyFont="1" applyFill="1" applyBorder="1" applyAlignment="1" applyProtection="1">
      <alignment horizontal="left" vertical="center" wrapText="1"/>
      <protection hidden="1"/>
    </xf>
    <xf numFmtId="0" fontId="35" fillId="16" borderId="38" xfId="0" applyFont="1" applyFill="1" applyBorder="1" applyAlignment="1" applyProtection="1">
      <alignment horizontal="left" vertical="center" wrapText="1"/>
      <protection hidden="1"/>
    </xf>
    <xf numFmtId="0" fontId="35" fillId="16" borderId="51" xfId="0" applyFont="1" applyFill="1" applyBorder="1" applyAlignment="1" applyProtection="1">
      <alignment horizontal="left" vertical="center"/>
      <protection hidden="1"/>
    </xf>
    <xf numFmtId="0" fontId="35" fillId="16" borderId="50" xfId="0" applyFont="1" applyFill="1" applyBorder="1" applyAlignment="1" applyProtection="1">
      <alignment horizontal="left" vertical="center"/>
      <protection hidden="1"/>
    </xf>
    <xf numFmtId="0" fontId="35" fillId="16" borderId="47" xfId="0" applyFont="1" applyFill="1" applyBorder="1" applyAlignment="1" applyProtection="1">
      <alignment horizontal="left" vertical="center"/>
      <protection hidden="1"/>
    </xf>
    <xf numFmtId="0" fontId="0" fillId="0" borderId="1"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13" fillId="0" borderId="2" xfId="3" applyFill="1" applyBorder="1" applyAlignment="1" applyProtection="1">
      <alignment horizontal="center" wrapText="1"/>
      <protection locked="0"/>
    </xf>
    <xf numFmtId="0" fontId="13" fillId="0" borderId="43" xfId="3" applyFill="1" applyBorder="1" applyAlignment="1" applyProtection="1">
      <alignment horizontal="center" wrapText="1"/>
      <protection locked="0"/>
    </xf>
    <xf numFmtId="0" fontId="16" fillId="16" borderId="0" xfId="0" applyFont="1" applyFill="1" applyBorder="1" applyAlignment="1" applyProtection="1">
      <alignment horizontal="right"/>
      <protection hidden="1"/>
    </xf>
    <xf numFmtId="0" fontId="16" fillId="16" borderId="67" xfId="0" applyFont="1" applyFill="1" applyBorder="1" applyAlignment="1" applyProtection="1">
      <alignment horizontal="right"/>
      <protection hidden="1"/>
    </xf>
    <xf numFmtId="0" fontId="16" fillId="16" borderId="27" xfId="0" applyFont="1" applyFill="1" applyBorder="1" applyAlignment="1" applyProtection="1">
      <alignment horizontal="right"/>
      <protection hidden="1"/>
    </xf>
    <xf numFmtId="0" fontId="16" fillId="16" borderId="57" xfId="0" applyFont="1" applyFill="1" applyBorder="1" applyAlignment="1" applyProtection="1">
      <alignment horizontal="right"/>
      <protection hidden="1"/>
    </xf>
    <xf numFmtId="0" fontId="2" fillId="16" borderId="33" xfId="0" applyFont="1" applyFill="1" applyBorder="1" applyAlignment="1" applyProtection="1">
      <alignment horizontal="right"/>
      <protection hidden="1"/>
    </xf>
    <xf numFmtId="0" fontId="2" fillId="16" borderId="0" xfId="0" applyFont="1" applyFill="1" applyBorder="1" applyAlignment="1" applyProtection="1">
      <alignment horizontal="right"/>
      <protection hidden="1"/>
    </xf>
    <xf numFmtId="0" fontId="0" fillId="0" borderId="55" xfId="0" applyFill="1" applyBorder="1" applyAlignment="1" applyProtection="1">
      <alignment horizontal="center" wrapText="1"/>
      <protection locked="0"/>
    </xf>
    <xf numFmtId="0" fontId="0" fillId="0" borderId="66" xfId="0" applyFill="1" applyBorder="1" applyAlignment="1" applyProtection="1">
      <alignment horizontal="center" wrapText="1"/>
      <protection locked="0"/>
    </xf>
    <xf numFmtId="0" fontId="39" fillId="17" borderId="39" xfId="0" applyFont="1" applyFill="1" applyBorder="1" applyAlignment="1" applyProtection="1">
      <alignment horizontal="center" wrapText="1"/>
      <protection hidden="1"/>
    </xf>
    <xf numFmtId="0" fontId="39" fillId="17" borderId="27" xfId="0" applyFont="1" applyFill="1" applyBorder="1" applyAlignment="1" applyProtection="1">
      <alignment horizontal="center" wrapText="1"/>
      <protection hidden="1"/>
    </xf>
    <xf numFmtId="0" fontId="39" fillId="17" borderId="49" xfId="0" applyFont="1" applyFill="1" applyBorder="1" applyAlignment="1" applyProtection="1">
      <alignment horizontal="center" wrapText="1"/>
      <protection hidden="1"/>
    </xf>
    <xf numFmtId="0" fontId="48" fillId="4" borderId="27" xfId="0" applyFont="1" applyFill="1" applyBorder="1" applyAlignment="1" applyProtection="1">
      <alignment horizontal="left"/>
      <protection hidden="1"/>
    </xf>
    <xf numFmtId="0" fontId="38" fillId="4" borderId="27" xfId="0" applyFont="1" applyFill="1" applyBorder="1" applyAlignment="1" applyProtection="1">
      <alignment horizontal="left"/>
      <protection hidden="1"/>
    </xf>
    <xf numFmtId="0" fontId="38" fillId="4" borderId="49" xfId="0" applyFont="1" applyFill="1" applyBorder="1" applyAlignment="1" applyProtection="1">
      <alignment horizontal="left"/>
      <protection hidden="1"/>
    </xf>
    <xf numFmtId="0" fontId="35" fillId="4" borderId="0" xfId="0" applyFont="1" applyFill="1" applyBorder="1" applyAlignment="1" applyProtection="1">
      <alignment horizontal="left" indent="1"/>
      <protection hidden="1"/>
    </xf>
    <xf numFmtId="0" fontId="2" fillId="16" borderId="56" xfId="0" applyFont="1" applyFill="1" applyBorder="1" applyAlignment="1" applyProtection="1">
      <alignment horizontal="left"/>
      <protection hidden="1"/>
    </xf>
    <xf numFmtId="0" fontId="2" fillId="16" borderId="27" xfId="0" applyFont="1" applyFill="1" applyBorder="1" applyAlignment="1" applyProtection="1">
      <alignment horizontal="left"/>
      <protection hidden="1"/>
    </xf>
    <xf numFmtId="0" fontId="2" fillId="16" borderId="49" xfId="0" applyFont="1" applyFill="1" applyBorder="1" applyAlignment="1" applyProtection="1">
      <alignment horizontal="left"/>
      <protection hidden="1"/>
    </xf>
    <xf numFmtId="0" fontId="6" fillId="16" borderId="39" xfId="0" applyFont="1" applyFill="1" applyBorder="1" applyAlignment="1" applyProtection="1">
      <alignment horizontal="left"/>
      <protection hidden="1"/>
    </xf>
    <xf numFmtId="0" fontId="6" fillId="16" borderId="27" xfId="0" applyFont="1" applyFill="1" applyBorder="1" applyAlignment="1" applyProtection="1">
      <alignment horizontal="left"/>
      <protection hidden="1"/>
    </xf>
    <xf numFmtId="0" fontId="3" fillId="13" borderId="9" xfId="0" applyFont="1" applyFill="1" applyBorder="1" applyAlignment="1" applyProtection="1">
      <alignment horizontal="center" wrapText="1"/>
      <protection hidden="1"/>
    </xf>
    <xf numFmtId="0" fontId="3" fillId="13" borderId="10" xfId="0" applyFont="1" applyFill="1" applyBorder="1" applyAlignment="1" applyProtection="1">
      <alignment horizontal="center" wrapText="1"/>
      <protection hidden="1"/>
    </xf>
    <xf numFmtId="0" fontId="32" fillId="5" borderId="68" xfId="0" applyFont="1" applyFill="1" applyBorder="1" applyAlignment="1" applyProtection="1">
      <alignment horizontal="center" vertical="center"/>
      <protection hidden="1"/>
    </xf>
    <xf numFmtId="0" fontId="24" fillId="5" borderId="61" xfId="0" applyFont="1" applyFill="1" applyBorder="1" applyAlignment="1" applyProtection="1">
      <alignment horizontal="center" vertical="center"/>
      <protection hidden="1"/>
    </xf>
    <xf numFmtId="0" fontId="24" fillId="5" borderId="69" xfId="0" applyFont="1" applyFill="1" applyBorder="1" applyAlignment="1" applyProtection="1">
      <alignment horizontal="center" vertical="center"/>
      <protection hidden="1"/>
    </xf>
    <xf numFmtId="0" fontId="3" fillId="33" borderId="51" xfId="0" applyFont="1" applyFill="1" applyBorder="1" applyAlignment="1" applyProtection="1">
      <alignment horizontal="center"/>
      <protection hidden="1"/>
    </xf>
    <xf numFmtId="0" fontId="3" fillId="33" borderId="50" xfId="0" applyFont="1" applyFill="1" applyBorder="1" applyAlignment="1" applyProtection="1">
      <alignment horizontal="center"/>
      <protection hidden="1"/>
    </xf>
    <xf numFmtId="0" fontId="3" fillId="33" borderId="47" xfId="0" applyFont="1" applyFill="1" applyBorder="1" applyAlignment="1" applyProtection="1">
      <alignment horizontal="center"/>
      <protection hidden="1"/>
    </xf>
    <xf numFmtId="0" fontId="3" fillId="13" borderId="34" xfId="0" applyFont="1" applyFill="1" applyBorder="1" applyAlignment="1" applyProtection="1">
      <alignment horizontal="center"/>
      <protection hidden="1"/>
    </xf>
    <xf numFmtId="0" fontId="3" fillId="13" borderId="11" xfId="0" applyFont="1" applyFill="1" applyBorder="1" applyAlignment="1" applyProtection="1">
      <alignment horizontal="center"/>
      <protection hidden="1"/>
    </xf>
    <xf numFmtId="0" fontId="3" fillId="13" borderId="11" xfId="0" applyFont="1" applyFill="1" applyBorder="1" applyAlignment="1" applyProtection="1">
      <alignment horizontal="center" wrapText="1"/>
      <protection hidden="1"/>
    </xf>
    <xf numFmtId="0" fontId="3" fillId="34" borderId="63" xfId="0" applyFont="1" applyFill="1" applyBorder="1" applyAlignment="1" applyProtection="1">
      <alignment horizontal="center"/>
      <protection hidden="1"/>
    </xf>
    <xf numFmtId="0" fontId="3" fillId="34" borderId="58" xfId="0" applyFont="1" applyFill="1" applyBorder="1" applyAlignment="1" applyProtection="1">
      <alignment horizontal="center"/>
      <protection hidden="1"/>
    </xf>
    <xf numFmtId="0" fontId="3" fillId="33" borderId="9" xfId="0" applyFont="1" applyFill="1" applyBorder="1" applyAlignment="1" applyProtection="1">
      <alignment horizontal="center"/>
      <protection hidden="1"/>
    </xf>
    <xf numFmtId="0" fontId="3" fillId="33" borderId="10" xfId="0" applyFont="1" applyFill="1" applyBorder="1" applyAlignment="1" applyProtection="1">
      <alignment horizontal="center"/>
      <protection hidden="1"/>
    </xf>
    <xf numFmtId="0" fontId="25" fillId="11" borderId="30" xfId="0" applyFont="1" applyFill="1" applyBorder="1" applyAlignment="1" applyProtection="1">
      <alignment horizontal="center" wrapText="1"/>
      <protection hidden="1"/>
    </xf>
    <xf numFmtId="0" fontId="25" fillId="11" borderId="31" xfId="0" applyFont="1" applyFill="1" applyBorder="1" applyAlignment="1" applyProtection="1">
      <alignment horizontal="center" wrapText="1"/>
      <protection hidden="1"/>
    </xf>
    <xf numFmtId="0" fontId="25" fillId="11" borderId="70" xfId="0" applyFont="1" applyFill="1" applyBorder="1" applyAlignment="1" applyProtection="1">
      <alignment horizontal="center" wrapText="1"/>
      <protection hidden="1"/>
    </xf>
    <xf numFmtId="0" fontId="30" fillId="34" borderId="55" xfId="0" applyFont="1" applyFill="1" applyBorder="1" applyAlignment="1" applyProtection="1">
      <alignment horizontal="center"/>
      <protection hidden="1"/>
    </xf>
    <xf numFmtId="0" fontId="30" fillId="34" borderId="71" xfId="0" applyFont="1" applyFill="1" applyBorder="1" applyAlignment="1" applyProtection="1">
      <alignment horizontal="center"/>
      <protection hidden="1"/>
    </xf>
    <xf numFmtId="0" fontId="30" fillId="34" borderId="58" xfId="0" applyFont="1" applyFill="1" applyBorder="1" applyAlignment="1" applyProtection="1">
      <alignment horizontal="center"/>
      <protection hidden="1"/>
    </xf>
    <xf numFmtId="0" fontId="10" fillId="6" borderId="19" xfId="0" applyFont="1" applyFill="1" applyBorder="1" applyAlignment="1" applyProtection="1">
      <alignment horizontal="left"/>
      <protection locked="0" hidden="1"/>
    </xf>
    <xf numFmtId="0" fontId="10" fillId="6" borderId="20" xfId="0" applyFont="1" applyFill="1" applyBorder="1" applyProtection="1">
      <protection locked="0" hidden="1"/>
    </xf>
    <xf numFmtId="44" fontId="10" fillId="12" borderId="20" xfId="2" applyFont="1" applyFill="1" applyBorder="1" applyProtection="1">
      <protection locked="0" hidden="1"/>
    </xf>
    <xf numFmtId="0" fontId="10" fillId="12" borderId="20" xfId="0" applyFont="1" applyFill="1" applyBorder="1" applyProtection="1">
      <protection locked="0" hidden="1"/>
    </xf>
    <xf numFmtId="44" fontId="10" fillId="12" borderId="20" xfId="0" applyNumberFormat="1" applyFont="1" applyFill="1" applyBorder="1" applyProtection="1">
      <protection locked="0" hidden="1"/>
    </xf>
    <xf numFmtId="44" fontId="16" fillId="13" borderId="21" xfId="0" applyNumberFormat="1" applyFont="1" applyFill="1" applyBorder="1" applyProtection="1">
      <protection locked="0" hidden="1"/>
    </xf>
    <xf numFmtId="0" fontId="10" fillId="12" borderId="58" xfId="0" applyFont="1" applyFill="1" applyBorder="1" applyProtection="1">
      <protection locked="0" hidden="1"/>
    </xf>
    <xf numFmtId="44" fontId="16" fillId="13" borderId="53" xfId="0" applyNumberFormat="1" applyFont="1" applyFill="1" applyBorder="1" applyProtection="1">
      <protection locked="0" hidden="1"/>
    </xf>
    <xf numFmtId="8" fontId="16" fillId="10" borderId="53" xfId="0" applyNumberFormat="1" applyFont="1" applyFill="1" applyBorder="1" applyProtection="1">
      <protection locked="0" hidden="1"/>
    </xf>
    <xf numFmtId="0" fontId="10" fillId="6" borderId="19" xfId="0" applyFont="1" applyFill="1" applyBorder="1" applyProtection="1">
      <protection locked="0" hidden="1"/>
    </xf>
    <xf numFmtId="44" fontId="10" fillId="9" borderId="19" xfId="0" applyNumberFormat="1" applyFont="1" applyFill="1" applyBorder="1" applyProtection="1">
      <protection locked="0" hidden="1"/>
    </xf>
    <xf numFmtId="44" fontId="10" fillId="9" borderId="20" xfId="0" applyNumberFormat="1" applyFont="1" applyFill="1" applyBorder="1" applyProtection="1">
      <protection locked="0" hidden="1"/>
    </xf>
    <xf numFmtId="44" fontId="10" fillId="9" borderId="55" xfId="0" applyNumberFormat="1" applyFont="1" applyFill="1" applyBorder="1" applyProtection="1">
      <protection locked="0" hidden="1"/>
    </xf>
    <xf numFmtId="44" fontId="16" fillId="33" borderId="21" xfId="0" applyNumberFormat="1" applyFont="1" applyFill="1" applyBorder="1" applyProtection="1">
      <protection locked="0" hidden="1"/>
    </xf>
    <xf numFmtId="44" fontId="10" fillId="9" borderId="58" xfId="0" applyNumberFormat="1" applyFont="1" applyFill="1" applyBorder="1" applyProtection="1">
      <protection locked="0" hidden="1"/>
    </xf>
    <xf numFmtId="44" fontId="16" fillId="33" borderId="55" xfId="0" applyNumberFormat="1" applyFont="1" applyFill="1" applyBorder="1" applyProtection="1">
      <protection locked="0" hidden="1"/>
    </xf>
    <xf numFmtId="44" fontId="16" fillId="10" borderId="53" xfId="0" applyNumberFormat="1" applyFont="1" applyFill="1" applyBorder="1" applyProtection="1">
      <protection locked="0" hidden="1"/>
    </xf>
  </cellXfs>
  <cellStyles count="4">
    <cellStyle name="Comma" xfId="1" builtinId="3"/>
    <cellStyle name="Currency" xfId="2" builtinId="4"/>
    <cellStyle name="Hyperlink" xfId="3" builtinId="8"/>
    <cellStyle name="Normal" xfId="0" builtinId="0"/>
  </cellStyles>
  <dxfs count="1">
    <dxf>
      <fill>
        <patternFill>
          <bgColor rgb="FFFF0000"/>
        </patternFill>
      </fill>
    </dxf>
  </dxfs>
  <tableStyles count="0" defaultTableStyle="TableStyleMedium2" defaultPivotStyle="PivotStyleLight16"/>
  <colors>
    <mruColors>
      <color rgb="FFF8A45E"/>
      <color rgb="FFFDE9D9"/>
      <color rgb="FFFF66CC"/>
      <color rgb="FFE8A7FF"/>
      <color rgb="FF0E29B2"/>
      <color rgb="FFFABF8E"/>
      <color rgb="FFF9AD6F"/>
      <color rgb="FF37CBFF"/>
      <color rgb="FF75DBFF"/>
      <color rgb="FF8DB4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152400</xdr:colOff>
      <xdr:row>0</xdr:row>
      <xdr:rowOff>1727200</xdr:rowOff>
    </xdr:to>
    <xdr:pic>
      <xdr:nvPicPr>
        <xdr:cNvPr id="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321050" cy="172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114300</xdr:colOff>
      <xdr:row>0</xdr:row>
      <xdr:rowOff>12700</xdr:rowOff>
    </xdr:from>
    <xdr:to>
      <xdr:col>10</xdr:col>
      <xdr:colOff>1485900</xdr:colOff>
      <xdr:row>1</xdr:row>
      <xdr:rowOff>6350</xdr:rowOff>
    </xdr:to>
    <xdr:pic>
      <xdr:nvPicPr>
        <xdr:cNvPr id="7"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58450" y="12700"/>
          <a:ext cx="2355850" cy="172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180975</xdr:colOff>
          <xdr:row>9</xdr:row>
          <xdr:rowOff>0</xdr:rowOff>
        </xdr:from>
        <xdr:to>
          <xdr:col>0</xdr:col>
          <xdr:colOff>771525</xdr:colOff>
          <xdr:row>10</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9</xdr:row>
          <xdr:rowOff>266700</xdr:rowOff>
        </xdr:from>
        <xdr:to>
          <xdr:col>0</xdr:col>
          <xdr:colOff>781050</xdr:colOff>
          <xdr:row>10</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171"/>
  <sheetViews>
    <sheetView view="pageLayout" topLeftCell="A18" zoomScale="80" zoomScaleNormal="80" zoomScaleSheetLayoutView="100" zoomScalePageLayoutView="80" workbookViewId="0">
      <selection activeCell="E23" sqref="E23"/>
    </sheetView>
  </sheetViews>
  <sheetFormatPr defaultColWidth="9.140625" defaultRowHeight="15" x14ac:dyDescent="0.25"/>
  <cols>
    <col min="1" max="1" width="34.42578125" style="43" customWidth="1"/>
    <col min="2" max="2" width="11" style="43" customWidth="1"/>
    <col min="3" max="3" width="17.140625" style="43" customWidth="1"/>
    <col min="4" max="4" width="10.5703125" style="43" customWidth="1"/>
    <col min="5" max="5" width="15.42578125" style="43" customWidth="1"/>
    <col min="6" max="6" width="14.5703125" style="43" customWidth="1"/>
    <col min="7" max="7" width="15" style="43" customWidth="1"/>
    <col min="8" max="8" width="18" style="43" customWidth="1"/>
    <col min="9" max="9" width="15.5703125" style="43" customWidth="1"/>
    <col min="10" max="10" width="14.140625" style="43" customWidth="1"/>
    <col min="11" max="11" width="21.42578125" style="43" customWidth="1"/>
    <col min="12" max="12" width="5.85546875" style="44" customWidth="1"/>
    <col min="13" max="13" width="12.85546875" style="43" customWidth="1"/>
    <col min="14" max="14" width="13" style="43" customWidth="1"/>
    <col min="15" max="15" width="17.42578125" style="43" customWidth="1"/>
    <col min="16" max="16" width="9.140625" style="43"/>
    <col min="17" max="17" width="9.85546875" style="43" customWidth="1"/>
    <col min="18" max="18" width="9.140625" style="43" hidden="1" customWidth="1"/>
    <col min="19" max="16384" width="9.140625" style="43"/>
  </cols>
  <sheetData>
    <row r="1" spans="1:15" ht="136.5" customHeight="1" thickBot="1" x14ac:dyDescent="1.4">
      <c r="A1" s="392" t="s">
        <v>829</v>
      </c>
      <c r="B1" s="393"/>
      <c r="C1" s="393"/>
      <c r="D1" s="393"/>
      <c r="E1" s="393"/>
      <c r="F1" s="393"/>
      <c r="G1" s="393"/>
      <c r="H1" s="393"/>
      <c r="I1" s="393"/>
      <c r="J1" s="393"/>
      <c r="K1" s="394"/>
      <c r="L1" s="41"/>
      <c r="M1" s="42"/>
      <c r="N1" s="42"/>
      <c r="O1" s="42"/>
    </row>
    <row r="2" spans="1:15" ht="39" customHeight="1" x14ac:dyDescent="0.25">
      <c r="A2" s="384" t="s">
        <v>1509</v>
      </c>
      <c r="B2" s="385"/>
      <c r="C2" s="385"/>
      <c r="D2" s="385"/>
      <c r="E2" s="385"/>
      <c r="F2" s="385"/>
      <c r="G2" s="385"/>
      <c r="H2" s="385"/>
      <c r="I2" s="385"/>
      <c r="J2" s="385"/>
      <c r="K2" s="386"/>
      <c r="N2" s="45"/>
      <c r="O2" s="45"/>
    </row>
    <row r="3" spans="1:15" ht="54" customHeight="1" thickBot="1" x14ac:dyDescent="0.3">
      <c r="A3" s="387"/>
      <c r="B3" s="388"/>
      <c r="C3" s="388"/>
      <c r="D3" s="388"/>
      <c r="E3" s="388"/>
      <c r="F3" s="388"/>
      <c r="G3" s="388"/>
      <c r="H3" s="388"/>
      <c r="I3" s="388"/>
      <c r="J3" s="388"/>
      <c r="K3" s="389"/>
      <c r="M3" s="45"/>
      <c r="N3" s="45"/>
      <c r="O3" s="45"/>
    </row>
    <row r="4" spans="1:15" ht="24.95" customHeight="1" x14ac:dyDescent="0.25">
      <c r="A4" s="46" t="s">
        <v>770</v>
      </c>
      <c r="B4" s="412" t="s">
        <v>772</v>
      </c>
      <c r="C4" s="413"/>
      <c r="D4" s="413"/>
      <c r="E4" s="414"/>
      <c r="F4" s="254" t="s">
        <v>773</v>
      </c>
      <c r="G4" s="255"/>
      <c r="H4" s="255"/>
      <c r="I4" s="255"/>
      <c r="J4" s="255"/>
      <c r="K4" s="256"/>
      <c r="M4" s="45"/>
      <c r="N4" s="45"/>
      <c r="O4" s="45"/>
    </row>
    <row r="5" spans="1:15" ht="24.95" customHeight="1" thickBot="1" x14ac:dyDescent="0.3">
      <c r="A5" s="26"/>
      <c r="B5" s="359" t="s">
        <v>8</v>
      </c>
      <c r="C5" s="360"/>
      <c r="D5" s="357"/>
      <c r="E5" s="358"/>
      <c r="F5" s="47"/>
      <c r="G5" s="422" t="s">
        <v>784</v>
      </c>
      <c r="H5" s="423"/>
      <c r="I5" s="15"/>
      <c r="J5" s="48"/>
      <c r="K5" s="49"/>
      <c r="M5" s="45"/>
      <c r="N5" s="45"/>
      <c r="O5" s="45"/>
    </row>
    <row r="6" spans="1:15" ht="24.95" customHeight="1" thickBot="1" x14ac:dyDescent="0.3">
      <c r="A6" s="46" t="s">
        <v>771</v>
      </c>
      <c r="B6" s="359" t="s">
        <v>727</v>
      </c>
      <c r="C6" s="360"/>
      <c r="D6" s="357"/>
      <c r="E6" s="358"/>
      <c r="F6" s="50"/>
      <c r="G6" s="424" t="s">
        <v>785</v>
      </c>
      <c r="H6" s="425"/>
      <c r="I6" s="18"/>
      <c r="J6" s="51"/>
      <c r="K6" s="52"/>
      <c r="M6" s="45"/>
      <c r="N6" s="45"/>
      <c r="O6" s="53"/>
    </row>
    <row r="7" spans="1:15" ht="24.95" customHeight="1" thickBot="1" x14ac:dyDescent="0.3">
      <c r="A7" s="27"/>
      <c r="B7" s="359" t="s">
        <v>728</v>
      </c>
      <c r="C7" s="360"/>
      <c r="D7" s="418"/>
      <c r="E7" s="419"/>
      <c r="F7" s="54"/>
      <c r="G7" s="54"/>
      <c r="H7" s="54"/>
      <c r="I7" s="54"/>
      <c r="J7" s="54"/>
      <c r="K7" s="55"/>
      <c r="M7" s="45"/>
      <c r="N7" s="45"/>
      <c r="O7" s="45"/>
    </row>
    <row r="8" spans="1:15" ht="29.25" customHeight="1" x14ac:dyDescent="0.25">
      <c r="A8" s="56" t="s">
        <v>1506</v>
      </c>
      <c r="B8" s="359" t="s">
        <v>729</v>
      </c>
      <c r="C8" s="360"/>
      <c r="D8" s="420"/>
      <c r="E8" s="421"/>
      <c r="F8" s="395" t="s">
        <v>774</v>
      </c>
      <c r="G8" s="401"/>
      <c r="H8" s="401"/>
      <c r="I8" s="401"/>
      <c r="J8" s="401"/>
      <c r="K8" s="402"/>
      <c r="M8" s="45"/>
      <c r="N8" s="45"/>
      <c r="O8" s="45"/>
    </row>
    <row r="9" spans="1:15" ht="24.95" customHeight="1" x14ac:dyDescent="0.3">
      <c r="A9" s="57" t="s">
        <v>749</v>
      </c>
      <c r="B9" s="359" t="s">
        <v>714</v>
      </c>
      <c r="C9" s="360"/>
      <c r="D9" s="357"/>
      <c r="E9" s="358"/>
      <c r="F9" s="412"/>
      <c r="G9" s="413"/>
      <c r="H9" s="413"/>
      <c r="I9" s="413"/>
      <c r="J9" s="413"/>
      <c r="K9" s="414"/>
      <c r="M9" s="45"/>
      <c r="N9" s="45"/>
      <c r="O9" s="45"/>
    </row>
    <row r="10" spans="1:15" ht="24.95" customHeight="1" x14ac:dyDescent="0.25">
      <c r="A10" s="58"/>
      <c r="B10" s="359" t="s">
        <v>727</v>
      </c>
      <c r="C10" s="360"/>
      <c r="D10" s="357"/>
      <c r="E10" s="358"/>
      <c r="F10" s="47"/>
      <c r="G10" s="59" t="s">
        <v>834</v>
      </c>
      <c r="H10" s="15"/>
      <c r="I10" s="48"/>
      <c r="J10" s="58"/>
      <c r="K10" s="60"/>
      <c r="M10" s="45"/>
      <c r="N10" s="45"/>
      <c r="O10" s="45"/>
    </row>
    <row r="11" spans="1:15" ht="24.95" customHeight="1" x14ac:dyDescent="0.25">
      <c r="A11" s="58"/>
      <c r="B11" s="406" t="s">
        <v>730</v>
      </c>
      <c r="C11" s="407"/>
      <c r="D11" s="418"/>
      <c r="E11" s="419"/>
      <c r="F11" s="426" t="s">
        <v>720</v>
      </c>
      <c r="G11" s="427"/>
      <c r="H11" s="199"/>
      <c r="I11" s="55"/>
      <c r="J11" s="55"/>
      <c r="K11" s="61"/>
      <c r="M11" s="45"/>
      <c r="N11" s="45"/>
      <c r="O11" s="45"/>
    </row>
    <row r="12" spans="1:15" ht="24.95" customHeight="1" thickBot="1" x14ac:dyDescent="0.35">
      <c r="A12" s="58"/>
      <c r="B12" s="408" t="s">
        <v>729</v>
      </c>
      <c r="C12" s="409"/>
      <c r="D12" s="428"/>
      <c r="E12" s="429"/>
      <c r="F12" s="410" t="s">
        <v>721</v>
      </c>
      <c r="G12" s="411"/>
      <c r="H12" s="200"/>
      <c r="I12" s="440" t="s">
        <v>1494</v>
      </c>
      <c r="J12" s="441"/>
      <c r="K12" s="52"/>
      <c r="M12" s="45"/>
      <c r="N12" s="45"/>
      <c r="O12" s="45"/>
    </row>
    <row r="13" spans="1:15" ht="14.25" customHeight="1" thickBot="1" x14ac:dyDescent="0.3">
      <c r="A13" s="58"/>
      <c r="B13" s="62"/>
      <c r="C13" s="62"/>
      <c r="D13" s="63"/>
      <c r="E13" s="63"/>
      <c r="F13" s="64"/>
      <c r="G13" s="65"/>
      <c r="H13" s="63"/>
      <c r="I13" s="63"/>
      <c r="J13" s="63"/>
      <c r="K13" s="58"/>
      <c r="M13" s="45"/>
      <c r="N13" s="45"/>
      <c r="O13" s="45"/>
    </row>
    <row r="14" spans="1:15" ht="24.95" customHeight="1" thickBot="1" x14ac:dyDescent="0.3">
      <c r="A14" s="415" t="s">
        <v>803</v>
      </c>
      <c r="B14" s="416"/>
      <c r="C14" s="416"/>
      <c r="D14" s="416"/>
      <c r="E14" s="416"/>
      <c r="F14" s="416"/>
      <c r="G14" s="416"/>
      <c r="H14" s="416"/>
      <c r="I14" s="416"/>
      <c r="J14" s="416"/>
      <c r="K14" s="417"/>
      <c r="M14" s="45"/>
      <c r="N14" s="45"/>
      <c r="O14" s="45"/>
    </row>
    <row r="15" spans="1:15" ht="24.95" customHeight="1" thickBot="1" x14ac:dyDescent="0.3">
      <c r="A15" s="66" t="s">
        <v>830</v>
      </c>
      <c r="B15" s="300"/>
      <c r="C15" s="300"/>
      <c r="D15" s="300"/>
      <c r="E15" s="300"/>
      <c r="F15" s="55"/>
      <c r="G15" s="257" t="s">
        <v>828</v>
      </c>
      <c r="H15" s="258"/>
      <c r="I15" s="201"/>
      <c r="J15" s="55" t="s">
        <v>806</v>
      </c>
      <c r="K15" s="61"/>
      <c r="M15" s="45"/>
      <c r="N15" s="45"/>
      <c r="O15" s="45"/>
    </row>
    <row r="16" spans="1:15" ht="24.95" customHeight="1" x14ac:dyDescent="0.25">
      <c r="A16" s="66" t="s">
        <v>831</v>
      </c>
      <c r="B16" s="300"/>
      <c r="C16" s="300"/>
      <c r="D16" s="300"/>
      <c r="E16" s="300"/>
      <c r="F16" s="55"/>
      <c r="G16" s="55"/>
      <c r="H16" s="55"/>
      <c r="I16" s="55"/>
      <c r="J16" s="55"/>
      <c r="K16" s="61"/>
      <c r="M16" s="45"/>
      <c r="N16" s="45"/>
      <c r="O16" s="45"/>
    </row>
    <row r="17" spans="1:15" ht="24.95" customHeight="1" thickBot="1" x14ac:dyDescent="0.3">
      <c r="A17" s="67" t="s">
        <v>832</v>
      </c>
      <c r="B17" s="368"/>
      <c r="C17" s="368"/>
      <c r="D17" s="368"/>
      <c r="E17" s="368"/>
      <c r="F17" s="437" t="s">
        <v>779</v>
      </c>
      <c r="G17" s="438"/>
      <c r="H17" s="438"/>
      <c r="I17" s="438"/>
      <c r="J17" s="438"/>
      <c r="K17" s="439"/>
      <c r="M17" s="45"/>
      <c r="N17" s="45"/>
      <c r="O17" s="45"/>
    </row>
    <row r="18" spans="1:15" ht="15" customHeight="1" thickBot="1" x14ac:dyDescent="0.3">
      <c r="A18" s="68"/>
      <c r="B18" s="65"/>
      <c r="C18" s="65"/>
      <c r="D18" s="65"/>
      <c r="E18" s="65"/>
      <c r="F18" s="62"/>
      <c r="G18" s="62"/>
      <c r="H18" s="63"/>
      <c r="I18" s="63"/>
      <c r="J18" s="63"/>
      <c r="K18" s="55"/>
      <c r="M18" s="45"/>
      <c r="N18" s="45"/>
      <c r="O18" s="45"/>
    </row>
    <row r="19" spans="1:15" ht="15" customHeight="1" x14ac:dyDescent="0.25">
      <c r="A19" s="395" t="s">
        <v>775</v>
      </c>
      <c r="B19" s="396"/>
      <c r="C19" s="396"/>
      <c r="D19" s="396"/>
      <c r="E19" s="396"/>
      <c r="F19" s="396"/>
      <c r="G19" s="396"/>
      <c r="H19" s="396"/>
      <c r="I19" s="396"/>
      <c r="J19" s="396"/>
      <c r="K19" s="397"/>
      <c r="M19" s="45"/>
      <c r="N19" s="45"/>
      <c r="O19" s="45"/>
    </row>
    <row r="20" spans="1:15" ht="24.95" customHeight="1" x14ac:dyDescent="0.25">
      <c r="A20" s="398"/>
      <c r="B20" s="399"/>
      <c r="C20" s="399"/>
      <c r="D20" s="399"/>
      <c r="E20" s="399"/>
      <c r="F20" s="399"/>
      <c r="G20" s="399"/>
      <c r="H20" s="399"/>
      <c r="I20" s="399"/>
      <c r="J20" s="399"/>
      <c r="K20" s="400"/>
      <c r="L20" s="69">
        <f>NETWORKDAYS(B15,B16)</f>
        <v>0</v>
      </c>
      <c r="M20" s="45"/>
      <c r="N20" s="45"/>
      <c r="O20" s="45"/>
    </row>
    <row r="21" spans="1:15" ht="24.95" customHeight="1" x14ac:dyDescent="0.25">
      <c r="A21" s="66" t="s">
        <v>722</v>
      </c>
      <c r="B21" s="10"/>
      <c r="C21" s="17"/>
      <c r="D21" s="17"/>
      <c r="E21" s="17"/>
      <c r="F21" s="17"/>
      <c r="G21" s="10"/>
      <c r="H21" s="10"/>
      <c r="I21" s="10"/>
      <c r="J21" s="10"/>
      <c r="K21" s="19"/>
      <c r="L21" s="70">
        <f>NETWORKDAYS(B15,B16,B21:K21)</f>
        <v>0</v>
      </c>
      <c r="M21" s="45"/>
      <c r="O21" s="45"/>
    </row>
    <row r="22" spans="1:15" ht="24.95" customHeight="1" x14ac:dyDescent="0.25">
      <c r="A22" s="71" t="s">
        <v>750</v>
      </c>
      <c r="B22" s="31"/>
      <c r="C22" s="390" t="s">
        <v>725</v>
      </c>
      <c r="D22" s="391"/>
      <c r="E22" s="391"/>
      <c r="F22" s="391"/>
      <c r="G22" s="391"/>
      <c r="H22" s="391"/>
      <c r="I22" s="391"/>
      <c r="J22" s="391"/>
      <c r="K22" s="72"/>
      <c r="M22" s="45"/>
      <c r="O22" s="45"/>
    </row>
    <row r="23" spans="1:15" ht="24.95" customHeight="1" thickBot="1" x14ac:dyDescent="0.3">
      <c r="A23" s="73" t="s">
        <v>833</v>
      </c>
      <c r="B23" s="32">
        <f>I15</f>
        <v>0</v>
      </c>
      <c r="C23" s="74"/>
      <c r="D23" s="75" t="s">
        <v>723</v>
      </c>
      <c r="E23" s="16"/>
      <c r="F23" s="76"/>
      <c r="G23" s="75" t="s">
        <v>724</v>
      </c>
      <c r="H23" s="16"/>
      <c r="I23" s="77">
        <f>E23+H23</f>
        <v>0</v>
      </c>
      <c r="J23" s="78"/>
      <c r="K23" s="79"/>
      <c r="M23" s="45"/>
      <c r="N23" s="45"/>
      <c r="O23" s="45"/>
    </row>
    <row r="24" spans="1:15" ht="16.5" customHeight="1" thickBot="1" x14ac:dyDescent="0.3">
      <c r="A24" s="68"/>
      <c r="B24" s="80"/>
      <c r="C24" s="81"/>
      <c r="D24" s="59"/>
      <c r="E24" s="55"/>
      <c r="F24" s="55"/>
      <c r="G24" s="68"/>
      <c r="H24" s="55"/>
      <c r="I24" s="55"/>
      <c r="J24" s="55"/>
      <c r="K24" s="55"/>
      <c r="M24" s="45"/>
      <c r="N24" s="45"/>
      <c r="O24" s="45"/>
    </row>
    <row r="25" spans="1:15" ht="24.95" customHeight="1" x14ac:dyDescent="0.25">
      <c r="A25" s="395" t="s">
        <v>805</v>
      </c>
      <c r="B25" s="401"/>
      <c r="C25" s="401"/>
      <c r="D25" s="401"/>
      <c r="E25" s="401"/>
      <c r="F25" s="401"/>
      <c r="G25" s="401"/>
      <c r="H25" s="401"/>
      <c r="I25" s="401"/>
      <c r="J25" s="401"/>
      <c r="K25" s="402"/>
      <c r="M25" s="45"/>
      <c r="N25" s="45"/>
      <c r="O25" s="45"/>
    </row>
    <row r="26" spans="1:15" ht="24.95" customHeight="1" x14ac:dyDescent="0.25">
      <c r="A26" s="403"/>
      <c r="B26" s="404"/>
      <c r="C26" s="404"/>
      <c r="D26" s="404"/>
      <c r="E26" s="404"/>
      <c r="F26" s="404"/>
      <c r="G26" s="404"/>
      <c r="H26" s="404"/>
      <c r="I26" s="404"/>
      <c r="J26" s="404"/>
      <c r="K26" s="405"/>
      <c r="M26" s="45"/>
      <c r="N26" s="45"/>
      <c r="O26" s="45"/>
    </row>
    <row r="27" spans="1:15" ht="31.5" customHeight="1" x14ac:dyDescent="0.25">
      <c r="A27" s="82" t="s">
        <v>780</v>
      </c>
      <c r="B27" s="14"/>
      <c r="C27" s="372"/>
      <c r="D27" s="373"/>
      <c r="E27" s="373"/>
      <c r="F27" s="373"/>
      <c r="G27" s="373"/>
      <c r="H27" s="373"/>
      <c r="I27" s="374"/>
      <c r="J27" s="55"/>
      <c r="K27" s="61"/>
    </row>
    <row r="28" spans="1:15" ht="32.25" customHeight="1" x14ac:dyDescent="0.25">
      <c r="A28" s="82" t="s">
        <v>781</v>
      </c>
      <c r="B28" s="14"/>
      <c r="C28" s="375"/>
      <c r="D28" s="376"/>
      <c r="E28" s="376"/>
      <c r="F28" s="376"/>
      <c r="G28" s="376"/>
      <c r="H28" s="376"/>
      <c r="I28" s="377"/>
      <c r="J28" s="55"/>
      <c r="K28" s="61"/>
    </row>
    <row r="29" spans="1:15" ht="9.75" customHeight="1" thickBot="1" x14ac:dyDescent="0.3">
      <c r="A29" s="83"/>
      <c r="B29" s="84"/>
      <c r="C29" s="85"/>
      <c r="D29" s="85"/>
      <c r="E29" s="85"/>
      <c r="F29" s="85"/>
      <c r="G29" s="85"/>
      <c r="H29" s="85"/>
      <c r="I29" s="85"/>
      <c r="J29" s="76"/>
      <c r="K29" s="86"/>
    </row>
    <row r="30" spans="1:15" ht="24.95" customHeight="1" thickBot="1" x14ac:dyDescent="0.3">
      <c r="A30" s="395" t="s">
        <v>827</v>
      </c>
      <c r="B30" s="87"/>
      <c r="C30" s="88" t="s">
        <v>782</v>
      </c>
      <c r="D30" s="87"/>
      <c r="E30" s="87"/>
      <c r="F30" s="87"/>
      <c r="G30" s="88" t="s">
        <v>783</v>
      </c>
      <c r="H30" s="87"/>
      <c r="I30" s="87"/>
      <c r="J30" s="87"/>
      <c r="K30" s="89"/>
    </row>
    <row r="31" spans="1:15" ht="24.75" customHeight="1" thickBot="1" x14ac:dyDescent="0.3">
      <c r="A31" s="412"/>
      <c r="B31" s="59">
        <v>4</v>
      </c>
      <c r="C31" s="20"/>
      <c r="D31" s="90">
        <v>5</v>
      </c>
      <c r="E31" s="20"/>
      <c r="F31" s="91"/>
      <c r="G31" s="92">
        <f>SUM(C31,E31,)</f>
        <v>0</v>
      </c>
      <c r="H31" s="91"/>
      <c r="I31" s="91"/>
      <c r="J31" s="55"/>
      <c r="K31" s="61"/>
    </row>
    <row r="32" spans="1:15" ht="13.5" customHeight="1" thickBot="1" x14ac:dyDescent="0.3">
      <c r="A32" s="93"/>
      <c r="B32" s="94"/>
      <c r="C32" s="51"/>
      <c r="D32" s="94"/>
      <c r="E32" s="51"/>
      <c r="F32" s="95"/>
      <c r="G32" s="95"/>
      <c r="H32" s="95"/>
      <c r="I32" s="95"/>
      <c r="J32" s="76"/>
      <c r="K32" s="86"/>
    </row>
    <row r="33" spans="1:17" ht="13.5" customHeight="1" x14ac:dyDescent="0.25">
      <c r="A33" s="96"/>
      <c r="B33" s="97"/>
      <c r="C33" s="98"/>
      <c r="D33" s="97"/>
      <c r="E33" s="98"/>
      <c r="F33" s="99"/>
      <c r="G33" s="99"/>
      <c r="H33" s="99"/>
      <c r="I33" s="99"/>
      <c r="J33" s="100"/>
      <c r="K33" s="101"/>
    </row>
    <row r="34" spans="1:17" ht="27.75" customHeight="1" x14ac:dyDescent="0.25">
      <c r="A34" s="102"/>
      <c r="B34" s="202"/>
      <c r="C34" s="259" t="s">
        <v>1493</v>
      </c>
      <c r="D34" s="260"/>
      <c r="E34" s="260"/>
      <c r="F34" s="260"/>
      <c r="G34" s="260"/>
      <c r="H34" s="260"/>
      <c r="I34" s="260"/>
      <c r="J34" s="260"/>
      <c r="K34" s="261"/>
    </row>
    <row r="35" spans="1:17" ht="28.5" customHeight="1" thickBot="1" x14ac:dyDescent="0.3">
      <c r="A35" s="50"/>
      <c r="B35" s="76"/>
      <c r="C35" s="262" t="s">
        <v>1490</v>
      </c>
      <c r="D35" s="262"/>
      <c r="E35" s="262"/>
      <c r="F35" s="262"/>
      <c r="G35" s="262"/>
      <c r="H35" s="262"/>
      <c r="I35" s="262"/>
      <c r="J35" s="262"/>
      <c r="K35" s="263"/>
    </row>
    <row r="36" spans="1:17" ht="45.75" customHeight="1" x14ac:dyDescent="0.25">
      <c r="A36" s="307" t="s">
        <v>801</v>
      </c>
      <c r="B36" s="307"/>
      <c r="C36" s="307"/>
      <c r="D36" s="307"/>
      <c r="E36" s="307"/>
      <c r="F36" s="307"/>
      <c r="G36" s="307"/>
      <c r="H36" s="307"/>
      <c r="I36" s="307"/>
      <c r="J36" s="307"/>
      <c r="K36" s="307"/>
    </row>
    <row r="37" spans="1:17" ht="21.75" customHeight="1" thickBot="1" x14ac:dyDescent="0.4">
      <c r="A37" s="433" t="s">
        <v>826</v>
      </c>
      <c r="B37" s="434"/>
      <c r="C37" s="434"/>
      <c r="D37" s="434"/>
      <c r="E37" s="435"/>
      <c r="F37" s="430" t="s">
        <v>787</v>
      </c>
      <c r="G37" s="431"/>
      <c r="H37" s="431"/>
      <c r="I37" s="431"/>
      <c r="J37" s="431"/>
      <c r="K37" s="432"/>
      <c r="L37" s="103"/>
      <c r="M37" s="104"/>
      <c r="N37" s="104"/>
      <c r="O37" s="104"/>
      <c r="P37" s="104"/>
      <c r="Q37" s="104"/>
    </row>
    <row r="38" spans="1:17" ht="144" customHeight="1" thickBot="1" x14ac:dyDescent="0.3">
      <c r="A38" s="105" t="s">
        <v>2</v>
      </c>
      <c r="B38" s="106" t="s">
        <v>1508</v>
      </c>
      <c r="C38" s="107" t="s">
        <v>807</v>
      </c>
      <c r="D38" s="108" t="s">
        <v>7</v>
      </c>
      <c r="E38" s="109" t="s">
        <v>789</v>
      </c>
      <c r="F38" s="110" t="s">
        <v>788</v>
      </c>
      <c r="G38" s="111" t="s">
        <v>800</v>
      </c>
      <c r="H38" s="112" t="s">
        <v>1491</v>
      </c>
      <c r="I38" s="113" t="s">
        <v>786</v>
      </c>
      <c r="J38" s="114" t="s">
        <v>751</v>
      </c>
      <c r="K38" s="115"/>
      <c r="L38" s="116"/>
      <c r="M38" s="117"/>
      <c r="O38" s="118"/>
      <c r="P38" s="119"/>
      <c r="Q38" s="119"/>
    </row>
    <row r="39" spans="1:17" ht="15.75" thickBot="1" x14ac:dyDescent="0.3">
      <c r="A39" s="120">
        <f>+A7</f>
        <v>0</v>
      </c>
      <c r="B39" s="121">
        <f>B28</f>
        <v>0</v>
      </c>
      <c r="C39" s="122" t="str">
        <f>IF(I15=25,49.91,IF(I15=20,62.39,""))</f>
        <v/>
      </c>
      <c r="D39" s="123">
        <f>E23</f>
        <v>0</v>
      </c>
      <c r="E39" s="124" t="e">
        <f>B39*C39*D39</f>
        <v>#VALUE!</v>
      </c>
      <c r="F39" s="125" t="e">
        <f>E39*0.02</f>
        <v>#VALUE!</v>
      </c>
      <c r="G39" s="126" t="e">
        <f>E39</f>
        <v>#VALUE!</v>
      </c>
      <c r="H39" s="127" t="str">
        <f>I69</f>
        <v>0</v>
      </c>
      <c r="I39" s="128" t="e">
        <f>G39+H39</f>
        <v>#VALUE!</v>
      </c>
      <c r="J39" s="129" t="e">
        <f>I39-K101</f>
        <v>#VALUE!</v>
      </c>
      <c r="K39" s="130"/>
      <c r="L39" s="131"/>
      <c r="M39" s="119"/>
      <c r="O39" s="119"/>
      <c r="P39" s="119"/>
      <c r="Q39" s="119"/>
    </row>
    <row r="40" spans="1:17" s="137" customFormat="1" x14ac:dyDescent="0.25">
      <c r="A40" s="132"/>
      <c r="B40" s="132"/>
      <c r="C40" s="133"/>
      <c r="D40" s="132"/>
      <c r="E40" s="134"/>
      <c r="F40" s="134"/>
      <c r="G40" s="134"/>
      <c r="H40" s="135"/>
      <c r="I40" s="136"/>
      <c r="J40" s="132"/>
      <c r="K40" s="132"/>
      <c r="L40" s="131"/>
      <c r="M40" s="119"/>
      <c r="N40" s="119"/>
      <c r="O40" s="119"/>
      <c r="P40" s="119"/>
      <c r="Q40" s="119"/>
    </row>
    <row r="41" spans="1:17" s="137" customFormat="1" ht="19.5" thickBot="1" x14ac:dyDescent="0.35">
      <c r="A41" s="436" t="s">
        <v>791</v>
      </c>
      <c r="B41" s="436"/>
      <c r="C41" s="436"/>
      <c r="D41" s="436"/>
      <c r="E41" s="436"/>
      <c r="F41" s="436"/>
      <c r="G41" s="436"/>
      <c r="H41" s="436"/>
      <c r="I41" s="436"/>
      <c r="J41" s="436"/>
      <c r="K41" s="436"/>
      <c r="L41" s="131"/>
      <c r="M41" s="119"/>
      <c r="N41" s="119"/>
      <c r="O41" s="119"/>
      <c r="P41" s="119"/>
      <c r="Q41" s="119"/>
    </row>
    <row r="42" spans="1:17" ht="24" thickBot="1" x14ac:dyDescent="0.4">
      <c r="A42" s="304" t="s">
        <v>790</v>
      </c>
      <c r="B42" s="305"/>
      <c r="C42" s="305"/>
      <c r="D42" s="305"/>
      <c r="E42" s="305"/>
      <c r="F42" s="305"/>
      <c r="G42" s="305"/>
      <c r="H42" s="305"/>
      <c r="I42" s="305"/>
      <c r="J42" s="305"/>
      <c r="K42" s="306"/>
    </row>
    <row r="43" spans="1:17" x14ac:dyDescent="0.25">
      <c r="A43" s="272" t="s">
        <v>9</v>
      </c>
      <c r="B43" s="273"/>
      <c r="C43" s="273"/>
      <c r="D43" s="273"/>
      <c r="E43" s="273"/>
      <c r="F43" s="273"/>
      <c r="G43" s="273"/>
      <c r="H43" s="273"/>
      <c r="I43" s="273"/>
      <c r="J43" s="273"/>
      <c r="K43" s="274"/>
    </row>
    <row r="44" spans="1:17" s="144" customFormat="1" ht="116.25" x14ac:dyDescent="0.25">
      <c r="A44" s="275" t="s">
        <v>15</v>
      </c>
      <c r="B44" s="276"/>
      <c r="C44" s="138" t="s">
        <v>757</v>
      </c>
      <c r="D44" s="139" t="s">
        <v>752</v>
      </c>
      <c r="E44" s="140" t="s">
        <v>17</v>
      </c>
      <c r="F44" s="141" t="s">
        <v>753</v>
      </c>
      <c r="G44" s="141" t="s">
        <v>754</v>
      </c>
      <c r="H44" s="141" t="s">
        <v>758</v>
      </c>
      <c r="I44" s="141" t="s">
        <v>755</v>
      </c>
      <c r="J44" s="141" t="s">
        <v>756</v>
      </c>
      <c r="K44" s="142" t="s">
        <v>759</v>
      </c>
      <c r="L44" s="143"/>
    </row>
    <row r="45" spans="1:17" ht="15" customHeight="1" x14ac:dyDescent="0.25">
      <c r="A45" s="270"/>
      <c r="B45" s="271"/>
      <c r="C45" s="40"/>
      <c r="D45" s="40"/>
      <c r="E45" s="22"/>
      <c r="F45" s="22"/>
      <c r="G45" s="24"/>
      <c r="H45" s="145" t="str">
        <f>IF(E45=0, "0", E45/G45)</f>
        <v>0</v>
      </c>
      <c r="I45" s="146" t="str">
        <f>IF(E45=0, "0", SUM((E45+F45)/G45))</f>
        <v>0</v>
      </c>
      <c r="J45" s="30">
        <f>E23</f>
        <v>0</v>
      </c>
      <c r="K45" s="148">
        <f>IF(H45=0,"0", (I45*J45))</f>
        <v>0</v>
      </c>
    </row>
    <row r="46" spans="1:17" ht="15" customHeight="1" x14ac:dyDescent="0.25">
      <c r="A46" s="270"/>
      <c r="B46" s="271"/>
      <c r="C46" s="40"/>
      <c r="D46" s="40"/>
      <c r="E46" s="22"/>
      <c r="F46" s="22"/>
      <c r="G46" s="24"/>
      <c r="H46" s="145" t="str">
        <f>IF(E46=0, "0", E46/G46)</f>
        <v>0</v>
      </c>
      <c r="I46" s="146" t="str">
        <f>IF(E46=0, "0", SUM((E46+F46)/G46))</f>
        <v>0</v>
      </c>
      <c r="J46" s="30">
        <f>E23</f>
        <v>0</v>
      </c>
      <c r="K46" s="148">
        <f>IF(H46=0,"0", (I46*J46))</f>
        <v>0</v>
      </c>
    </row>
    <row r="47" spans="1:17" ht="15" customHeight="1" x14ac:dyDescent="0.25">
      <c r="A47" s="270"/>
      <c r="B47" s="271"/>
      <c r="C47" s="40"/>
      <c r="D47" s="40"/>
      <c r="E47" s="22"/>
      <c r="F47" s="22"/>
      <c r="G47" s="24"/>
      <c r="H47" s="145" t="str">
        <f t="shared" ref="H47:H55" si="0">IF(E47=0, "0", E47/G47)</f>
        <v>0</v>
      </c>
      <c r="I47" s="146" t="str">
        <f t="shared" ref="I47:I55" si="1">IF(E47=0, "0", SUM((E47+F47)/G47))</f>
        <v>0</v>
      </c>
      <c r="J47" s="30">
        <f>E23</f>
        <v>0</v>
      </c>
      <c r="K47" s="148">
        <f t="shared" ref="K47:K68" si="2">IF(H47=0,"0", (I47*J47))</f>
        <v>0</v>
      </c>
    </row>
    <row r="48" spans="1:17" ht="15" customHeight="1" x14ac:dyDescent="0.25">
      <c r="A48" s="270"/>
      <c r="B48" s="271"/>
      <c r="C48" s="242"/>
      <c r="D48" s="242"/>
      <c r="E48" s="22"/>
      <c r="F48" s="22"/>
      <c r="G48" s="24"/>
      <c r="H48" s="145" t="str">
        <f t="shared" si="0"/>
        <v>0</v>
      </c>
      <c r="I48" s="146" t="str">
        <f t="shared" si="1"/>
        <v>0</v>
      </c>
      <c r="J48" s="30">
        <f>E23</f>
        <v>0</v>
      </c>
      <c r="K48" s="148">
        <f t="shared" si="2"/>
        <v>0</v>
      </c>
    </row>
    <row r="49" spans="1:11" ht="15" customHeight="1" x14ac:dyDescent="0.25">
      <c r="A49" s="270"/>
      <c r="B49" s="271"/>
      <c r="C49" s="242"/>
      <c r="D49" s="242"/>
      <c r="E49" s="22"/>
      <c r="F49" s="22"/>
      <c r="G49" s="24"/>
      <c r="H49" s="145" t="str">
        <f t="shared" si="0"/>
        <v>0</v>
      </c>
      <c r="I49" s="146" t="str">
        <f t="shared" si="1"/>
        <v>0</v>
      </c>
      <c r="J49" s="30">
        <f>E23</f>
        <v>0</v>
      </c>
      <c r="K49" s="148">
        <f t="shared" si="2"/>
        <v>0</v>
      </c>
    </row>
    <row r="50" spans="1:11" ht="15" customHeight="1" x14ac:dyDescent="0.25">
      <c r="A50" s="270"/>
      <c r="B50" s="271"/>
      <c r="C50" s="242"/>
      <c r="D50" s="242"/>
      <c r="E50" s="22"/>
      <c r="F50" s="22"/>
      <c r="G50" s="24"/>
      <c r="H50" s="145" t="str">
        <f t="shared" si="0"/>
        <v>0</v>
      </c>
      <c r="I50" s="146" t="str">
        <f t="shared" si="1"/>
        <v>0</v>
      </c>
      <c r="J50" s="30">
        <f>E23</f>
        <v>0</v>
      </c>
      <c r="K50" s="148">
        <f t="shared" si="2"/>
        <v>0</v>
      </c>
    </row>
    <row r="51" spans="1:11" ht="15" customHeight="1" x14ac:dyDescent="0.25">
      <c r="A51" s="270"/>
      <c r="B51" s="271"/>
      <c r="C51" s="242"/>
      <c r="D51" s="242"/>
      <c r="E51" s="22"/>
      <c r="F51" s="22"/>
      <c r="G51" s="24"/>
      <c r="H51" s="145" t="str">
        <f t="shared" ref="H51" si="3">IF(E51=0, "0", E51/G51)</f>
        <v>0</v>
      </c>
      <c r="I51" s="146" t="str">
        <f t="shared" ref="I51" si="4">IF(E51=0, "0", SUM((E51+F51)/G51))</f>
        <v>0</v>
      </c>
      <c r="J51" s="30">
        <f>E23</f>
        <v>0</v>
      </c>
      <c r="K51" s="148">
        <f t="shared" ref="K51" si="5">IF(H51=0,"0", (I51*J51))</f>
        <v>0</v>
      </c>
    </row>
    <row r="52" spans="1:11" ht="15" customHeight="1" x14ac:dyDescent="0.25">
      <c r="A52" s="270"/>
      <c r="B52" s="271"/>
      <c r="C52" s="242"/>
      <c r="D52" s="242"/>
      <c r="E52" s="22"/>
      <c r="F52" s="22"/>
      <c r="G52" s="24"/>
      <c r="H52" s="145" t="str">
        <f t="shared" si="0"/>
        <v>0</v>
      </c>
      <c r="I52" s="146" t="str">
        <f t="shared" si="1"/>
        <v>0</v>
      </c>
      <c r="J52" s="30">
        <f>E23</f>
        <v>0</v>
      </c>
      <c r="K52" s="148">
        <f t="shared" si="2"/>
        <v>0</v>
      </c>
    </row>
    <row r="53" spans="1:11" ht="15" customHeight="1" x14ac:dyDescent="0.25">
      <c r="A53" s="270"/>
      <c r="B53" s="271"/>
      <c r="C53" s="242"/>
      <c r="D53" s="242"/>
      <c r="E53" s="22"/>
      <c r="F53" s="22"/>
      <c r="G53" s="24"/>
      <c r="H53" s="145" t="str">
        <f t="shared" si="0"/>
        <v>0</v>
      </c>
      <c r="I53" s="146" t="str">
        <f t="shared" si="1"/>
        <v>0</v>
      </c>
      <c r="J53" s="30">
        <f>E23</f>
        <v>0</v>
      </c>
      <c r="K53" s="148">
        <f t="shared" si="2"/>
        <v>0</v>
      </c>
    </row>
    <row r="54" spans="1:11" ht="15" customHeight="1" x14ac:dyDescent="0.25">
      <c r="A54" s="270"/>
      <c r="B54" s="271"/>
      <c r="C54" s="242"/>
      <c r="D54" s="242"/>
      <c r="E54" s="22"/>
      <c r="F54" s="22"/>
      <c r="G54" s="24"/>
      <c r="H54" s="145" t="str">
        <f t="shared" si="0"/>
        <v>0</v>
      </c>
      <c r="I54" s="146" t="str">
        <f t="shared" si="1"/>
        <v>0</v>
      </c>
      <c r="J54" s="30">
        <f>E23</f>
        <v>0</v>
      </c>
      <c r="K54" s="148">
        <f t="shared" si="2"/>
        <v>0</v>
      </c>
    </row>
    <row r="55" spans="1:11" ht="15" customHeight="1" x14ac:dyDescent="0.25">
      <c r="A55" s="270"/>
      <c r="B55" s="271"/>
      <c r="C55" s="242"/>
      <c r="D55" s="242"/>
      <c r="E55" s="22"/>
      <c r="F55" s="22"/>
      <c r="G55" s="24"/>
      <c r="H55" s="145" t="str">
        <f t="shared" si="0"/>
        <v>0</v>
      </c>
      <c r="I55" s="146" t="str">
        <f t="shared" si="1"/>
        <v>0</v>
      </c>
      <c r="J55" s="30">
        <f>E23</f>
        <v>0</v>
      </c>
      <c r="K55" s="148">
        <f t="shared" si="2"/>
        <v>0</v>
      </c>
    </row>
    <row r="56" spans="1:11" x14ac:dyDescent="0.25">
      <c r="A56" s="270"/>
      <c r="B56" s="271"/>
      <c r="C56" s="242"/>
      <c r="D56" s="242"/>
      <c r="E56" s="22"/>
      <c r="F56" s="22"/>
      <c r="G56" s="24"/>
      <c r="H56" s="145" t="str">
        <f>IF(E56=0, "0", E56/G56)</f>
        <v>0</v>
      </c>
      <c r="I56" s="146" t="str">
        <f>IF(E56=0, "0", SUM((E56+F56)/G56))</f>
        <v>0</v>
      </c>
      <c r="J56" s="30">
        <f>E23</f>
        <v>0</v>
      </c>
      <c r="K56" s="148">
        <f t="shared" si="2"/>
        <v>0</v>
      </c>
    </row>
    <row r="57" spans="1:11" x14ac:dyDescent="0.25">
      <c r="A57" s="270"/>
      <c r="B57" s="271"/>
      <c r="C57" s="242"/>
      <c r="D57" s="242"/>
      <c r="E57" s="22"/>
      <c r="F57" s="22"/>
      <c r="G57" s="24"/>
      <c r="H57" s="145" t="str">
        <f t="shared" ref="H57:H68" si="6">IF(E57=0, "0", E57/G57)</f>
        <v>0</v>
      </c>
      <c r="I57" s="146" t="str">
        <f t="shared" ref="I57:I68" si="7">IF(E57=0, "0", SUM((E57+F57)/G57))</f>
        <v>0</v>
      </c>
      <c r="J57" s="30">
        <f>E23</f>
        <v>0</v>
      </c>
      <c r="K57" s="148">
        <f t="shared" si="2"/>
        <v>0</v>
      </c>
    </row>
    <row r="58" spans="1:11" x14ac:dyDescent="0.25">
      <c r="A58" s="270"/>
      <c r="B58" s="271"/>
      <c r="C58" s="242"/>
      <c r="D58" s="242"/>
      <c r="E58" s="22"/>
      <c r="F58" s="22"/>
      <c r="G58" s="24"/>
      <c r="H58" s="145" t="str">
        <f t="shared" si="6"/>
        <v>0</v>
      </c>
      <c r="I58" s="146" t="str">
        <f t="shared" si="7"/>
        <v>0</v>
      </c>
      <c r="J58" s="30">
        <f>E23</f>
        <v>0</v>
      </c>
      <c r="K58" s="148">
        <f t="shared" si="2"/>
        <v>0</v>
      </c>
    </row>
    <row r="59" spans="1:11" x14ac:dyDescent="0.25">
      <c r="A59" s="270"/>
      <c r="B59" s="271"/>
      <c r="C59" s="242"/>
      <c r="D59" s="242"/>
      <c r="E59" s="22"/>
      <c r="F59" s="22"/>
      <c r="G59" s="24"/>
      <c r="H59" s="145" t="str">
        <f t="shared" si="6"/>
        <v>0</v>
      </c>
      <c r="I59" s="146" t="str">
        <f t="shared" si="7"/>
        <v>0</v>
      </c>
      <c r="J59" s="30">
        <f>E23</f>
        <v>0</v>
      </c>
      <c r="K59" s="148">
        <f t="shared" si="2"/>
        <v>0</v>
      </c>
    </row>
    <row r="60" spans="1:11" x14ac:dyDescent="0.25">
      <c r="A60" s="270"/>
      <c r="B60" s="271"/>
      <c r="C60" s="242"/>
      <c r="D60" s="242"/>
      <c r="E60" s="22"/>
      <c r="F60" s="22"/>
      <c r="G60" s="24"/>
      <c r="H60" s="145" t="str">
        <f t="shared" si="6"/>
        <v>0</v>
      </c>
      <c r="I60" s="146" t="str">
        <f t="shared" si="7"/>
        <v>0</v>
      </c>
      <c r="J60" s="30">
        <f>E23</f>
        <v>0</v>
      </c>
      <c r="K60" s="148">
        <f t="shared" si="2"/>
        <v>0</v>
      </c>
    </row>
    <row r="61" spans="1:11" x14ac:dyDescent="0.25">
      <c r="A61" s="270"/>
      <c r="B61" s="271"/>
      <c r="C61" s="242"/>
      <c r="D61" s="242"/>
      <c r="E61" s="22"/>
      <c r="F61" s="22"/>
      <c r="G61" s="24"/>
      <c r="H61" s="145" t="str">
        <f t="shared" si="6"/>
        <v>0</v>
      </c>
      <c r="I61" s="146" t="str">
        <f t="shared" si="7"/>
        <v>0</v>
      </c>
      <c r="J61" s="30">
        <f>E23</f>
        <v>0</v>
      </c>
      <c r="K61" s="148">
        <f t="shared" si="2"/>
        <v>0</v>
      </c>
    </row>
    <row r="62" spans="1:11" x14ac:dyDescent="0.25">
      <c r="A62" s="270"/>
      <c r="B62" s="271"/>
      <c r="C62" s="242"/>
      <c r="D62" s="242"/>
      <c r="E62" s="22"/>
      <c r="F62" s="22"/>
      <c r="G62" s="24"/>
      <c r="H62" s="145" t="str">
        <f t="shared" si="6"/>
        <v>0</v>
      </c>
      <c r="I62" s="146" t="str">
        <f t="shared" si="7"/>
        <v>0</v>
      </c>
      <c r="J62" s="30">
        <f>E23</f>
        <v>0</v>
      </c>
      <c r="K62" s="148">
        <f t="shared" si="2"/>
        <v>0</v>
      </c>
    </row>
    <row r="63" spans="1:11" x14ac:dyDescent="0.25">
      <c r="A63" s="270"/>
      <c r="B63" s="271"/>
      <c r="C63" s="242"/>
      <c r="D63" s="242"/>
      <c r="E63" s="22"/>
      <c r="F63" s="22"/>
      <c r="G63" s="24"/>
      <c r="H63" s="145" t="str">
        <f t="shared" si="6"/>
        <v>0</v>
      </c>
      <c r="I63" s="146" t="str">
        <f t="shared" si="7"/>
        <v>0</v>
      </c>
      <c r="J63" s="30">
        <f>E23</f>
        <v>0</v>
      </c>
      <c r="K63" s="148">
        <f t="shared" si="2"/>
        <v>0</v>
      </c>
    </row>
    <row r="64" spans="1:11" x14ac:dyDescent="0.25">
      <c r="A64" s="270"/>
      <c r="B64" s="271"/>
      <c r="C64" s="242"/>
      <c r="D64" s="242"/>
      <c r="E64" s="22"/>
      <c r="F64" s="22"/>
      <c r="G64" s="24"/>
      <c r="H64" s="145" t="str">
        <f t="shared" si="6"/>
        <v>0</v>
      </c>
      <c r="I64" s="146" t="str">
        <f t="shared" si="7"/>
        <v>0</v>
      </c>
      <c r="J64" s="30">
        <f>E23</f>
        <v>0</v>
      </c>
      <c r="K64" s="148">
        <f t="shared" si="2"/>
        <v>0</v>
      </c>
    </row>
    <row r="65" spans="1:11" x14ac:dyDescent="0.25">
      <c r="A65" s="270"/>
      <c r="B65" s="271"/>
      <c r="C65" s="242"/>
      <c r="D65" s="242"/>
      <c r="E65" s="22"/>
      <c r="F65" s="22"/>
      <c r="G65" s="24"/>
      <c r="H65" s="145" t="str">
        <f t="shared" si="6"/>
        <v>0</v>
      </c>
      <c r="I65" s="146" t="str">
        <f t="shared" si="7"/>
        <v>0</v>
      </c>
      <c r="J65" s="30">
        <f>E23</f>
        <v>0</v>
      </c>
      <c r="K65" s="148">
        <f t="shared" si="2"/>
        <v>0</v>
      </c>
    </row>
    <row r="66" spans="1:11" x14ac:dyDescent="0.25">
      <c r="A66" s="270"/>
      <c r="B66" s="271"/>
      <c r="C66" s="242"/>
      <c r="D66" s="242"/>
      <c r="E66" s="22"/>
      <c r="F66" s="22"/>
      <c r="G66" s="24"/>
      <c r="H66" s="145" t="str">
        <f t="shared" si="6"/>
        <v>0</v>
      </c>
      <c r="I66" s="146" t="str">
        <f t="shared" si="7"/>
        <v>0</v>
      </c>
      <c r="J66" s="30">
        <f>E23</f>
        <v>0</v>
      </c>
      <c r="K66" s="148">
        <f t="shared" si="2"/>
        <v>0</v>
      </c>
    </row>
    <row r="67" spans="1:11" x14ac:dyDescent="0.25">
      <c r="A67" s="270"/>
      <c r="B67" s="271"/>
      <c r="C67" s="242"/>
      <c r="D67" s="242"/>
      <c r="E67" s="22"/>
      <c r="F67" s="22"/>
      <c r="G67" s="24"/>
      <c r="H67" s="145" t="str">
        <f t="shared" si="6"/>
        <v>0</v>
      </c>
      <c r="I67" s="146" t="str">
        <f t="shared" si="7"/>
        <v>0</v>
      </c>
      <c r="J67" s="30">
        <f>E23</f>
        <v>0</v>
      </c>
      <c r="K67" s="148">
        <f t="shared" si="2"/>
        <v>0</v>
      </c>
    </row>
    <row r="68" spans="1:11" x14ac:dyDescent="0.25">
      <c r="A68" s="270"/>
      <c r="B68" s="271"/>
      <c r="C68" s="242"/>
      <c r="D68" s="242"/>
      <c r="E68" s="22"/>
      <c r="F68" s="22"/>
      <c r="G68" s="24"/>
      <c r="H68" s="145" t="str">
        <f t="shared" si="6"/>
        <v>0</v>
      </c>
      <c r="I68" s="146" t="str">
        <f t="shared" si="7"/>
        <v>0</v>
      </c>
      <c r="J68" s="30">
        <f>E23</f>
        <v>0</v>
      </c>
      <c r="K68" s="148">
        <f t="shared" si="2"/>
        <v>0</v>
      </c>
    </row>
    <row r="69" spans="1:11" x14ac:dyDescent="0.25">
      <c r="A69" s="369" t="s">
        <v>716</v>
      </c>
      <c r="B69" s="370"/>
      <c r="C69" s="370"/>
      <c r="D69" s="370"/>
      <c r="E69" s="370"/>
      <c r="F69" s="370"/>
      <c r="G69" s="370"/>
      <c r="H69" s="371"/>
      <c r="I69" s="149" t="str">
        <f>IF(H11="YES",SUM(I45:I68),"0")</f>
        <v>0</v>
      </c>
      <c r="J69" s="147"/>
      <c r="K69" s="150"/>
    </row>
    <row r="70" spans="1:11" ht="15.75" thickBot="1" x14ac:dyDescent="0.3">
      <c r="A70" s="301" t="s">
        <v>23</v>
      </c>
      <c r="B70" s="302"/>
      <c r="C70" s="302"/>
      <c r="D70" s="302"/>
      <c r="E70" s="302"/>
      <c r="F70" s="302"/>
      <c r="G70" s="302"/>
      <c r="H70" s="302"/>
      <c r="I70" s="302"/>
      <c r="J70" s="303"/>
      <c r="K70" s="151">
        <f>SUM(K45:K68)</f>
        <v>0</v>
      </c>
    </row>
    <row r="71" spans="1:11" x14ac:dyDescent="0.25">
      <c r="A71" s="280" t="s">
        <v>841</v>
      </c>
      <c r="B71" s="278"/>
      <c r="C71" s="278"/>
      <c r="D71" s="278"/>
      <c r="E71" s="278"/>
      <c r="F71" s="278"/>
      <c r="G71" s="278"/>
      <c r="H71" s="278"/>
      <c r="I71" s="278"/>
      <c r="J71" s="278"/>
      <c r="K71" s="152"/>
    </row>
    <row r="72" spans="1:11" ht="21" x14ac:dyDescent="0.35">
      <c r="A72" s="281" t="s">
        <v>19</v>
      </c>
      <c r="B72" s="282"/>
      <c r="C72" s="282"/>
      <c r="D72" s="282"/>
      <c r="E72" s="282"/>
      <c r="F72" s="282"/>
      <c r="G72" s="282"/>
      <c r="H72" s="283"/>
      <c r="I72" s="153" t="s">
        <v>12</v>
      </c>
      <c r="J72" s="153" t="s">
        <v>13</v>
      </c>
      <c r="K72" s="154" t="s">
        <v>10</v>
      </c>
    </row>
    <row r="73" spans="1:11" x14ac:dyDescent="0.25">
      <c r="A73" s="284"/>
      <c r="B73" s="285"/>
      <c r="C73" s="285"/>
      <c r="D73" s="285"/>
      <c r="E73" s="285"/>
      <c r="F73" s="285"/>
      <c r="G73" s="285"/>
      <c r="H73" s="286"/>
      <c r="I73" s="11"/>
      <c r="J73" s="12"/>
      <c r="K73" s="155">
        <f>I73*J73</f>
        <v>0</v>
      </c>
    </row>
    <row r="74" spans="1:11" x14ac:dyDescent="0.25">
      <c r="A74" s="284"/>
      <c r="B74" s="285"/>
      <c r="C74" s="285"/>
      <c r="D74" s="285"/>
      <c r="E74" s="285"/>
      <c r="F74" s="285"/>
      <c r="G74" s="285"/>
      <c r="H74" s="286"/>
      <c r="I74" s="11"/>
      <c r="J74" s="12"/>
      <c r="K74" s="155">
        <f>I74*J74</f>
        <v>0</v>
      </c>
    </row>
    <row r="75" spans="1:11" x14ac:dyDescent="0.25">
      <c r="A75" s="284"/>
      <c r="B75" s="285"/>
      <c r="C75" s="285"/>
      <c r="D75" s="285"/>
      <c r="E75" s="285"/>
      <c r="F75" s="285"/>
      <c r="G75" s="285"/>
      <c r="H75" s="286"/>
      <c r="I75" s="11"/>
      <c r="J75" s="12"/>
      <c r="K75" s="155">
        <f>I75*J75</f>
        <v>0</v>
      </c>
    </row>
    <row r="76" spans="1:11" x14ac:dyDescent="0.25">
      <c r="A76" s="284"/>
      <c r="B76" s="285"/>
      <c r="C76" s="285"/>
      <c r="D76" s="285"/>
      <c r="E76" s="285"/>
      <c r="F76" s="285"/>
      <c r="G76" s="285"/>
      <c r="H76" s="286"/>
      <c r="I76" s="11"/>
      <c r="J76" s="12"/>
      <c r="K76" s="155">
        <f>I76*J76</f>
        <v>0</v>
      </c>
    </row>
    <row r="77" spans="1:11" x14ac:dyDescent="0.25">
      <c r="A77" s="284"/>
      <c r="B77" s="285"/>
      <c r="C77" s="285"/>
      <c r="D77" s="285"/>
      <c r="E77" s="285"/>
      <c r="F77" s="285"/>
      <c r="G77" s="285"/>
      <c r="H77" s="286"/>
      <c r="I77" s="11"/>
      <c r="J77" s="12"/>
      <c r="K77" s="155">
        <f t="shared" ref="K77:K82" si="8">I77*J77</f>
        <v>0</v>
      </c>
    </row>
    <row r="78" spans="1:11" x14ac:dyDescent="0.25">
      <c r="A78" s="284"/>
      <c r="B78" s="285"/>
      <c r="C78" s="285"/>
      <c r="D78" s="285"/>
      <c r="E78" s="285"/>
      <c r="F78" s="285"/>
      <c r="G78" s="285"/>
      <c r="H78" s="286"/>
      <c r="I78" s="11"/>
      <c r="J78" s="12"/>
      <c r="K78" s="155">
        <f t="shared" si="8"/>
        <v>0</v>
      </c>
    </row>
    <row r="79" spans="1:11" x14ac:dyDescent="0.25">
      <c r="A79" s="284"/>
      <c r="B79" s="285"/>
      <c r="C79" s="285"/>
      <c r="D79" s="285"/>
      <c r="E79" s="285"/>
      <c r="F79" s="285"/>
      <c r="G79" s="285"/>
      <c r="H79" s="286"/>
      <c r="I79" s="11"/>
      <c r="J79" s="12"/>
      <c r="K79" s="155">
        <f t="shared" si="8"/>
        <v>0</v>
      </c>
    </row>
    <row r="80" spans="1:11" x14ac:dyDescent="0.25">
      <c r="A80" s="284"/>
      <c r="B80" s="285"/>
      <c r="C80" s="285"/>
      <c r="D80" s="285"/>
      <c r="E80" s="285"/>
      <c r="F80" s="285"/>
      <c r="G80" s="285"/>
      <c r="H80" s="286"/>
      <c r="I80" s="11"/>
      <c r="J80" s="12"/>
      <c r="K80" s="155">
        <f t="shared" si="8"/>
        <v>0</v>
      </c>
    </row>
    <row r="81" spans="1:11" x14ac:dyDescent="0.25">
      <c r="A81" s="284"/>
      <c r="B81" s="285"/>
      <c r="C81" s="285"/>
      <c r="D81" s="285"/>
      <c r="E81" s="285"/>
      <c r="F81" s="285"/>
      <c r="G81" s="285"/>
      <c r="H81" s="286"/>
      <c r="I81" s="11"/>
      <c r="J81" s="12"/>
      <c r="K81" s="155">
        <f t="shared" si="8"/>
        <v>0</v>
      </c>
    </row>
    <row r="82" spans="1:11" x14ac:dyDescent="0.25">
      <c r="A82" s="284"/>
      <c r="B82" s="285"/>
      <c r="C82" s="285"/>
      <c r="D82" s="285"/>
      <c r="E82" s="285"/>
      <c r="F82" s="285"/>
      <c r="G82" s="285"/>
      <c r="H82" s="286"/>
      <c r="I82" s="11"/>
      <c r="J82" s="13"/>
      <c r="K82" s="155">
        <f t="shared" si="8"/>
        <v>0</v>
      </c>
    </row>
    <row r="83" spans="1:11" ht="15.75" thickBot="1" x14ac:dyDescent="0.3">
      <c r="A83" s="287" t="s">
        <v>11</v>
      </c>
      <c r="B83" s="288"/>
      <c r="C83" s="288"/>
      <c r="D83" s="288"/>
      <c r="E83" s="288"/>
      <c r="F83" s="288"/>
      <c r="G83" s="288"/>
      <c r="H83" s="288"/>
      <c r="I83" s="288"/>
      <c r="J83" s="288"/>
      <c r="K83" s="156">
        <f>SUM(K73:K82)</f>
        <v>0</v>
      </c>
    </row>
    <row r="84" spans="1:11" x14ac:dyDescent="0.25">
      <c r="A84" s="277" t="s">
        <v>776</v>
      </c>
      <c r="B84" s="278"/>
      <c r="C84" s="278"/>
      <c r="D84" s="278"/>
      <c r="E84" s="278"/>
      <c r="F84" s="278"/>
      <c r="G84" s="278"/>
      <c r="H84" s="278"/>
      <c r="I84" s="278"/>
      <c r="J84" s="278"/>
      <c r="K84" s="279"/>
    </row>
    <row r="85" spans="1:11" ht="15" customHeight="1" x14ac:dyDescent="0.25">
      <c r="A85" s="365" t="s">
        <v>835</v>
      </c>
      <c r="B85" s="366"/>
      <c r="C85" s="366"/>
      <c r="D85" s="366"/>
      <c r="E85" s="366"/>
      <c r="F85" s="366"/>
      <c r="G85" s="366"/>
      <c r="H85" s="366"/>
      <c r="I85" s="366"/>
      <c r="J85" s="366"/>
      <c r="K85" s="367"/>
    </row>
    <row r="86" spans="1:11" ht="16.5" thickBot="1" x14ac:dyDescent="0.35">
      <c r="A86" s="310" t="s">
        <v>18</v>
      </c>
      <c r="B86" s="311"/>
      <c r="C86" s="311"/>
      <c r="D86" s="311"/>
      <c r="E86" s="311"/>
      <c r="F86" s="311"/>
      <c r="G86" s="311"/>
      <c r="H86" s="311"/>
      <c r="I86" s="311"/>
      <c r="J86" s="311"/>
      <c r="K86" s="157" t="e">
        <f>E39*0.02</f>
        <v>#VALUE!</v>
      </c>
    </row>
    <row r="87" spans="1:11" x14ac:dyDescent="0.25">
      <c r="A87" s="312" t="s">
        <v>836</v>
      </c>
      <c r="B87" s="313"/>
      <c r="C87" s="313"/>
      <c r="D87" s="313"/>
      <c r="E87" s="313"/>
      <c r="F87" s="313"/>
      <c r="G87" s="313"/>
      <c r="H87" s="313"/>
      <c r="I87" s="313"/>
      <c r="J87" s="313"/>
      <c r="K87" s="314"/>
    </row>
    <row r="88" spans="1:11" ht="18.75" x14ac:dyDescent="0.3">
      <c r="A88" s="281" t="s">
        <v>14</v>
      </c>
      <c r="B88" s="282"/>
      <c r="C88" s="282"/>
      <c r="D88" s="283"/>
      <c r="E88" s="308" t="s">
        <v>20</v>
      </c>
      <c r="F88" s="309"/>
      <c r="G88" s="309"/>
      <c r="H88" s="309"/>
      <c r="I88" s="309"/>
      <c r="J88" s="309"/>
      <c r="K88" s="158" t="s">
        <v>10</v>
      </c>
    </row>
    <row r="89" spans="1:11" x14ac:dyDescent="0.25">
      <c r="A89" s="295"/>
      <c r="B89" s="296"/>
      <c r="C89" s="296"/>
      <c r="D89" s="297"/>
      <c r="E89" s="299"/>
      <c r="F89" s="299"/>
      <c r="G89" s="299"/>
      <c r="H89" s="299"/>
      <c r="I89" s="299"/>
      <c r="J89" s="299"/>
      <c r="K89" s="28"/>
    </row>
    <row r="90" spans="1:11" x14ac:dyDescent="0.25">
      <c r="A90" s="295"/>
      <c r="B90" s="296"/>
      <c r="C90" s="296"/>
      <c r="D90" s="297"/>
      <c r="E90" s="298"/>
      <c r="F90" s="296"/>
      <c r="G90" s="296"/>
      <c r="H90" s="296"/>
      <c r="I90" s="296"/>
      <c r="J90" s="297"/>
      <c r="K90" s="28"/>
    </row>
    <row r="91" spans="1:11" x14ac:dyDescent="0.25">
      <c r="A91" s="295"/>
      <c r="B91" s="296"/>
      <c r="C91" s="296"/>
      <c r="D91" s="297"/>
      <c r="E91" s="298"/>
      <c r="F91" s="296"/>
      <c r="G91" s="296"/>
      <c r="H91" s="296"/>
      <c r="I91" s="296"/>
      <c r="J91" s="297"/>
      <c r="K91" s="28"/>
    </row>
    <row r="92" spans="1:11" x14ac:dyDescent="0.25">
      <c r="A92" s="295"/>
      <c r="B92" s="296"/>
      <c r="C92" s="296"/>
      <c r="D92" s="297"/>
      <c r="E92" s="298"/>
      <c r="F92" s="296"/>
      <c r="G92" s="296"/>
      <c r="H92" s="296"/>
      <c r="I92" s="296"/>
      <c r="J92" s="297"/>
      <c r="K92" s="28"/>
    </row>
    <row r="93" spans="1:11" x14ac:dyDescent="0.25">
      <c r="A93" s="295"/>
      <c r="B93" s="296"/>
      <c r="C93" s="296"/>
      <c r="D93" s="297"/>
      <c r="E93" s="298"/>
      <c r="F93" s="296"/>
      <c r="G93" s="296"/>
      <c r="H93" s="296"/>
      <c r="I93" s="296"/>
      <c r="J93" s="297"/>
      <c r="K93" s="28"/>
    </row>
    <row r="94" spans="1:11" x14ac:dyDescent="0.25">
      <c r="A94" s="295"/>
      <c r="B94" s="296"/>
      <c r="C94" s="296"/>
      <c r="D94" s="297"/>
      <c r="E94" s="299"/>
      <c r="F94" s="299"/>
      <c r="G94" s="299"/>
      <c r="H94" s="299"/>
      <c r="I94" s="299"/>
      <c r="J94" s="299"/>
      <c r="K94" s="28"/>
    </row>
    <row r="95" spans="1:11" x14ac:dyDescent="0.25">
      <c r="A95" s="295"/>
      <c r="B95" s="296"/>
      <c r="C95" s="296"/>
      <c r="D95" s="297"/>
      <c r="E95" s="299"/>
      <c r="F95" s="299"/>
      <c r="G95" s="299"/>
      <c r="H95" s="299"/>
      <c r="I95" s="299"/>
      <c r="J95" s="299"/>
      <c r="K95" s="28"/>
    </row>
    <row r="96" spans="1:11" ht="15.75" thickBot="1" x14ac:dyDescent="0.3">
      <c r="A96" s="289" t="s">
        <v>16</v>
      </c>
      <c r="B96" s="290"/>
      <c r="C96" s="290"/>
      <c r="D96" s="290"/>
      <c r="E96" s="290"/>
      <c r="F96" s="290"/>
      <c r="G96" s="290"/>
      <c r="H96" s="290"/>
      <c r="I96" s="290"/>
      <c r="J96" s="290"/>
      <c r="K96" s="157">
        <f>SUM(K89:K95)</f>
        <v>0</v>
      </c>
    </row>
    <row r="97" spans="1:12" x14ac:dyDescent="0.25">
      <c r="A97" s="277" t="s">
        <v>840</v>
      </c>
      <c r="B97" s="278"/>
      <c r="C97" s="278"/>
      <c r="D97" s="278"/>
      <c r="E97" s="278"/>
      <c r="F97" s="278"/>
      <c r="G97" s="278"/>
      <c r="H97" s="278"/>
      <c r="I97" s="278"/>
      <c r="J97" s="278"/>
      <c r="K97" s="279"/>
    </row>
    <row r="98" spans="1:12" ht="15.75" x14ac:dyDescent="0.25">
      <c r="A98" s="291" t="s">
        <v>760</v>
      </c>
      <c r="B98" s="292"/>
      <c r="C98" s="327"/>
      <c r="D98" s="328"/>
      <c r="E98" s="328"/>
      <c r="F98" s="328"/>
      <c r="G98" s="328"/>
      <c r="H98" s="328"/>
      <c r="I98" s="328"/>
      <c r="J98" s="329"/>
      <c r="K98" s="203"/>
    </row>
    <row r="99" spans="1:12" ht="15.75" x14ac:dyDescent="0.25">
      <c r="A99" s="291" t="s">
        <v>761</v>
      </c>
      <c r="B99" s="292"/>
      <c r="C99" s="326"/>
      <c r="D99" s="326"/>
      <c r="E99" s="326"/>
      <c r="F99" s="326"/>
      <c r="G99" s="326"/>
      <c r="H99" s="326"/>
      <c r="I99" s="326"/>
      <c r="J99" s="326"/>
      <c r="K99" s="203"/>
    </row>
    <row r="100" spans="1:12" ht="15.75" thickBot="1" x14ac:dyDescent="0.3">
      <c r="A100" s="289" t="s">
        <v>24</v>
      </c>
      <c r="B100" s="290"/>
      <c r="C100" s="290"/>
      <c r="D100" s="290"/>
      <c r="E100" s="290"/>
      <c r="F100" s="290"/>
      <c r="G100" s="290"/>
      <c r="H100" s="290"/>
      <c r="I100" s="290"/>
      <c r="J100" s="290"/>
      <c r="K100" s="157">
        <f>SUM(K98:K99)</f>
        <v>0</v>
      </c>
    </row>
    <row r="101" spans="1:12" ht="27" customHeight="1" thickBot="1" x14ac:dyDescent="0.4">
      <c r="A101" s="330" t="s">
        <v>802</v>
      </c>
      <c r="B101" s="331"/>
      <c r="C101" s="331"/>
      <c r="D101" s="331"/>
      <c r="E101" s="331"/>
      <c r="F101" s="331"/>
      <c r="G101" s="331"/>
      <c r="H101" s="331"/>
      <c r="I101" s="331"/>
      <c r="J101" s="332"/>
      <c r="K101" s="159" t="e">
        <f>SUM(I69,K70,K83,K86,K96,K100)</f>
        <v>#VALUE!</v>
      </c>
    </row>
    <row r="102" spans="1:12" ht="45" customHeight="1" thickBot="1" x14ac:dyDescent="0.3">
      <c r="A102" s="315" t="s">
        <v>792</v>
      </c>
      <c r="B102" s="316"/>
      <c r="C102" s="316"/>
      <c r="D102" s="316"/>
      <c r="E102" s="316"/>
      <c r="F102" s="316"/>
      <c r="G102" s="316"/>
      <c r="H102" s="316"/>
      <c r="I102" s="316"/>
      <c r="J102" s="316"/>
      <c r="K102" s="317"/>
    </row>
    <row r="103" spans="1:12" ht="21" customHeight="1" thickBot="1" x14ac:dyDescent="0.4">
      <c r="A103" s="381" t="s">
        <v>777</v>
      </c>
      <c r="B103" s="381"/>
      <c r="C103" s="382"/>
      <c r="D103" s="362" t="s">
        <v>795</v>
      </c>
      <c r="E103" s="363"/>
      <c r="F103" s="363"/>
      <c r="G103" s="363"/>
      <c r="H103" s="363"/>
      <c r="I103" s="363"/>
      <c r="J103" s="363"/>
      <c r="K103" s="364"/>
    </row>
    <row r="104" spans="1:12" s="171" customFormat="1" ht="137.44999999999999" customHeight="1" thickBot="1" x14ac:dyDescent="0.3">
      <c r="A104" s="160" t="s">
        <v>2</v>
      </c>
      <c r="B104" s="161" t="s">
        <v>1507</v>
      </c>
      <c r="C104" s="162" t="s">
        <v>807</v>
      </c>
      <c r="D104" s="163" t="s">
        <v>762</v>
      </c>
      <c r="E104" s="164" t="s">
        <v>798</v>
      </c>
      <c r="F104" s="110" t="s">
        <v>788</v>
      </c>
      <c r="G104" s="165" t="s">
        <v>797</v>
      </c>
      <c r="H104" s="166" t="s">
        <v>1492</v>
      </c>
      <c r="I104" s="167" t="s">
        <v>796</v>
      </c>
      <c r="J104" s="168" t="s">
        <v>751</v>
      </c>
      <c r="K104" s="169"/>
      <c r="L104" s="170"/>
    </row>
    <row r="105" spans="1:12" ht="15.75" thickBot="1" x14ac:dyDescent="0.3">
      <c r="A105" s="172">
        <f>+A7</f>
        <v>0</v>
      </c>
      <c r="B105" s="173">
        <f>B28</f>
        <v>0</v>
      </c>
      <c r="C105" s="174" t="str">
        <f>IF(I15=25,49.91,IF(I15=20,62.39,""))</f>
        <v/>
      </c>
      <c r="D105" s="175">
        <f>H23</f>
        <v>0</v>
      </c>
      <c r="E105" s="176" t="e">
        <f>B105*C105*D105</f>
        <v>#VALUE!</v>
      </c>
      <c r="F105" s="253" t="e">
        <f>E105*0.02</f>
        <v>#VALUE!</v>
      </c>
      <c r="G105" s="177" t="e">
        <f>E105</f>
        <v>#VALUE!</v>
      </c>
      <c r="H105" s="178" t="str">
        <f>I136</f>
        <v>0</v>
      </c>
      <c r="I105" s="179" t="e">
        <f>G105+H105</f>
        <v>#VALUE!</v>
      </c>
      <c r="J105" s="180" t="e">
        <f>I105-K168</f>
        <v>#VALUE!</v>
      </c>
      <c r="K105" s="181"/>
    </row>
    <row r="106" spans="1:12" s="44" customFormat="1" x14ac:dyDescent="0.25">
      <c r="A106" s="181"/>
      <c r="B106" s="181"/>
      <c r="C106" s="181"/>
      <c r="D106" s="181"/>
      <c r="E106" s="181"/>
      <c r="F106" s="181"/>
      <c r="G106" s="181"/>
      <c r="H106" s="181"/>
      <c r="I106" s="181"/>
      <c r="J106" s="181"/>
      <c r="K106" s="181"/>
    </row>
    <row r="107" spans="1:12" ht="16.5" thickBot="1" x14ac:dyDescent="0.3">
      <c r="A107" s="383" t="s">
        <v>794</v>
      </c>
      <c r="B107" s="383"/>
      <c r="C107" s="383"/>
      <c r="D107" s="383"/>
      <c r="E107" s="383"/>
      <c r="F107" s="383"/>
      <c r="G107" s="383"/>
      <c r="H107" s="383"/>
      <c r="I107" s="383"/>
      <c r="J107" s="383"/>
      <c r="K107" s="383"/>
    </row>
    <row r="108" spans="1:12" ht="24" thickBot="1" x14ac:dyDescent="0.4">
      <c r="A108" s="318" t="s">
        <v>793</v>
      </c>
      <c r="B108" s="319"/>
      <c r="C108" s="319"/>
      <c r="D108" s="319"/>
      <c r="E108" s="319"/>
      <c r="F108" s="319"/>
      <c r="G108" s="319"/>
      <c r="H108" s="319"/>
      <c r="I108" s="319"/>
      <c r="J108" s="319"/>
      <c r="K108" s="320"/>
    </row>
    <row r="109" spans="1:12" ht="15.75" x14ac:dyDescent="0.3">
      <c r="A109" s="321" t="s">
        <v>9</v>
      </c>
      <c r="B109" s="322"/>
      <c r="C109" s="322"/>
      <c r="D109" s="322"/>
      <c r="E109" s="322"/>
      <c r="F109" s="322"/>
      <c r="G109" s="322"/>
      <c r="H109" s="322"/>
      <c r="I109" s="322"/>
      <c r="J109" s="322"/>
      <c r="K109" s="323"/>
    </row>
    <row r="110" spans="1:12" s="144" customFormat="1" ht="116.25" x14ac:dyDescent="0.25">
      <c r="A110" s="324" t="s">
        <v>15</v>
      </c>
      <c r="B110" s="325"/>
      <c r="C110" s="182" t="s">
        <v>763</v>
      </c>
      <c r="D110" s="183" t="s">
        <v>799</v>
      </c>
      <c r="E110" s="184" t="s">
        <v>17</v>
      </c>
      <c r="F110" s="185" t="s">
        <v>753</v>
      </c>
      <c r="G110" s="185" t="s">
        <v>754</v>
      </c>
      <c r="H110" s="185" t="s">
        <v>764</v>
      </c>
      <c r="I110" s="185" t="s">
        <v>755</v>
      </c>
      <c r="J110" s="185" t="s">
        <v>765</v>
      </c>
      <c r="K110" s="186" t="s">
        <v>766</v>
      </c>
      <c r="L110" s="143"/>
    </row>
    <row r="111" spans="1:12" x14ac:dyDescent="0.25">
      <c r="A111" s="270"/>
      <c r="B111" s="271"/>
      <c r="C111" s="242"/>
      <c r="D111" s="242"/>
      <c r="E111" s="22"/>
      <c r="F111" s="22"/>
      <c r="G111" s="24"/>
      <c r="H111" s="187" t="str">
        <f>IF(E111=0, "0", E111/G111)</f>
        <v>0</v>
      </c>
      <c r="I111" s="188" t="str">
        <f t="shared" ref="I111:I125" si="9">IF(E111=0, "0", SUM((E111+F111)/G111))</f>
        <v>0</v>
      </c>
      <c r="J111" s="33">
        <f>H23</f>
        <v>0</v>
      </c>
      <c r="K111" s="189">
        <f>IF(H111=0,"0", (I111*J111))</f>
        <v>0</v>
      </c>
    </row>
    <row r="112" spans="1:12" x14ac:dyDescent="0.25">
      <c r="A112" s="270"/>
      <c r="B112" s="271"/>
      <c r="C112" s="242"/>
      <c r="D112" s="242"/>
      <c r="E112" s="22"/>
      <c r="F112" s="22"/>
      <c r="G112" s="24"/>
      <c r="H112" s="187" t="str">
        <f t="shared" ref="H112:H125" si="10">IF(E112=0, "0", E112/G112)</f>
        <v>0</v>
      </c>
      <c r="I112" s="188" t="str">
        <f t="shared" si="9"/>
        <v>0</v>
      </c>
      <c r="J112" s="33">
        <f>H23</f>
        <v>0</v>
      </c>
      <c r="K112" s="189">
        <f t="shared" ref="K112:K135" si="11">IF(H112=0,"0", (I112*J112))</f>
        <v>0</v>
      </c>
    </row>
    <row r="113" spans="1:11" x14ac:dyDescent="0.25">
      <c r="A113" s="270"/>
      <c r="B113" s="271"/>
      <c r="C113" s="242"/>
      <c r="D113" s="242"/>
      <c r="E113" s="22"/>
      <c r="F113" s="22"/>
      <c r="G113" s="24"/>
      <c r="H113" s="187" t="str">
        <f t="shared" si="10"/>
        <v>0</v>
      </c>
      <c r="I113" s="188" t="str">
        <f t="shared" si="9"/>
        <v>0</v>
      </c>
      <c r="J113" s="33">
        <f>H23</f>
        <v>0</v>
      </c>
      <c r="K113" s="189">
        <f t="shared" si="11"/>
        <v>0</v>
      </c>
    </row>
    <row r="114" spans="1:11" x14ac:dyDescent="0.25">
      <c r="A114" s="270"/>
      <c r="B114" s="271"/>
      <c r="C114" s="242"/>
      <c r="D114" s="242"/>
      <c r="E114" s="22"/>
      <c r="F114" s="22"/>
      <c r="G114" s="24"/>
      <c r="H114" s="187" t="str">
        <f t="shared" si="10"/>
        <v>0</v>
      </c>
      <c r="I114" s="188" t="str">
        <f t="shared" si="9"/>
        <v>0</v>
      </c>
      <c r="J114" s="33">
        <f>H23</f>
        <v>0</v>
      </c>
      <c r="K114" s="189">
        <f t="shared" si="11"/>
        <v>0</v>
      </c>
    </row>
    <row r="115" spans="1:11" x14ac:dyDescent="0.25">
      <c r="A115" s="270"/>
      <c r="B115" s="271"/>
      <c r="C115" s="242"/>
      <c r="D115" s="242"/>
      <c r="E115" s="22"/>
      <c r="F115" s="22"/>
      <c r="G115" s="24"/>
      <c r="H115" s="187" t="str">
        <f t="shared" si="10"/>
        <v>0</v>
      </c>
      <c r="I115" s="188" t="str">
        <f t="shared" si="9"/>
        <v>0</v>
      </c>
      <c r="J115" s="33">
        <f>H23</f>
        <v>0</v>
      </c>
      <c r="K115" s="189">
        <f t="shared" si="11"/>
        <v>0</v>
      </c>
    </row>
    <row r="116" spans="1:11" x14ac:dyDescent="0.25">
      <c r="A116" s="270"/>
      <c r="B116" s="271"/>
      <c r="C116" s="242"/>
      <c r="D116" s="242"/>
      <c r="E116" s="22"/>
      <c r="F116" s="22"/>
      <c r="G116" s="24"/>
      <c r="H116" s="187" t="str">
        <f t="shared" si="10"/>
        <v>0</v>
      </c>
      <c r="I116" s="188" t="str">
        <f t="shared" si="9"/>
        <v>0</v>
      </c>
      <c r="J116" s="33">
        <f>H23</f>
        <v>0</v>
      </c>
      <c r="K116" s="189">
        <f t="shared" si="11"/>
        <v>0</v>
      </c>
    </row>
    <row r="117" spans="1:11" x14ac:dyDescent="0.25">
      <c r="A117" s="270"/>
      <c r="B117" s="271"/>
      <c r="C117" s="242"/>
      <c r="D117" s="242"/>
      <c r="E117" s="22"/>
      <c r="F117" s="22"/>
      <c r="G117" s="24"/>
      <c r="H117" s="187" t="str">
        <f t="shared" si="10"/>
        <v>0</v>
      </c>
      <c r="I117" s="188" t="str">
        <f t="shared" si="9"/>
        <v>0</v>
      </c>
      <c r="J117" s="33">
        <f>H23</f>
        <v>0</v>
      </c>
      <c r="K117" s="189">
        <f t="shared" si="11"/>
        <v>0</v>
      </c>
    </row>
    <row r="118" spans="1:11" x14ac:dyDescent="0.25">
      <c r="A118" s="270"/>
      <c r="B118" s="271"/>
      <c r="C118" s="242"/>
      <c r="D118" s="242"/>
      <c r="E118" s="22"/>
      <c r="F118" s="22"/>
      <c r="G118" s="24"/>
      <c r="H118" s="187" t="str">
        <f t="shared" si="10"/>
        <v>0</v>
      </c>
      <c r="I118" s="188" t="str">
        <f t="shared" si="9"/>
        <v>0</v>
      </c>
      <c r="J118" s="33">
        <f>H23</f>
        <v>0</v>
      </c>
      <c r="K118" s="189">
        <f t="shared" si="11"/>
        <v>0</v>
      </c>
    </row>
    <row r="119" spans="1:11" x14ac:dyDescent="0.25">
      <c r="A119" s="270"/>
      <c r="B119" s="271"/>
      <c r="C119" s="242"/>
      <c r="D119" s="242"/>
      <c r="E119" s="22"/>
      <c r="F119" s="22"/>
      <c r="G119" s="24"/>
      <c r="H119" s="187" t="str">
        <f t="shared" si="10"/>
        <v>0</v>
      </c>
      <c r="I119" s="188" t="str">
        <f t="shared" si="9"/>
        <v>0</v>
      </c>
      <c r="J119" s="33">
        <f>H23</f>
        <v>0</v>
      </c>
      <c r="K119" s="189">
        <f t="shared" si="11"/>
        <v>0</v>
      </c>
    </row>
    <row r="120" spans="1:11" x14ac:dyDescent="0.25">
      <c r="A120" s="270"/>
      <c r="B120" s="271"/>
      <c r="C120" s="242"/>
      <c r="D120" s="242"/>
      <c r="E120" s="22"/>
      <c r="F120" s="22"/>
      <c r="G120" s="24"/>
      <c r="H120" s="187" t="str">
        <f t="shared" si="10"/>
        <v>0</v>
      </c>
      <c r="I120" s="188" t="str">
        <f t="shared" si="9"/>
        <v>0</v>
      </c>
      <c r="J120" s="33">
        <f>H23</f>
        <v>0</v>
      </c>
      <c r="K120" s="189">
        <f t="shared" si="11"/>
        <v>0</v>
      </c>
    </row>
    <row r="121" spans="1:11" x14ac:dyDescent="0.25">
      <c r="A121" s="270"/>
      <c r="B121" s="271"/>
      <c r="C121" s="242"/>
      <c r="D121" s="242"/>
      <c r="E121" s="22"/>
      <c r="F121" s="22"/>
      <c r="G121" s="24"/>
      <c r="H121" s="187" t="str">
        <f t="shared" si="10"/>
        <v>0</v>
      </c>
      <c r="I121" s="188" t="str">
        <f t="shared" si="9"/>
        <v>0</v>
      </c>
      <c r="J121" s="33">
        <f>H23</f>
        <v>0</v>
      </c>
      <c r="K121" s="189">
        <f t="shared" si="11"/>
        <v>0</v>
      </c>
    </row>
    <row r="122" spans="1:11" x14ac:dyDescent="0.25">
      <c r="A122" s="270"/>
      <c r="B122" s="271"/>
      <c r="C122" s="242"/>
      <c r="D122" s="242"/>
      <c r="E122" s="22"/>
      <c r="F122" s="22"/>
      <c r="G122" s="24"/>
      <c r="H122" s="187" t="str">
        <f t="shared" si="10"/>
        <v>0</v>
      </c>
      <c r="I122" s="188" t="str">
        <f t="shared" si="9"/>
        <v>0</v>
      </c>
      <c r="J122" s="33">
        <f>H23</f>
        <v>0</v>
      </c>
      <c r="K122" s="189">
        <f t="shared" si="11"/>
        <v>0</v>
      </c>
    </row>
    <row r="123" spans="1:11" x14ac:dyDescent="0.25">
      <c r="A123" s="270"/>
      <c r="B123" s="271"/>
      <c r="C123" s="242"/>
      <c r="D123" s="242"/>
      <c r="E123" s="22"/>
      <c r="F123" s="22"/>
      <c r="G123" s="24"/>
      <c r="H123" s="187" t="str">
        <f t="shared" si="10"/>
        <v>0</v>
      </c>
      <c r="I123" s="188" t="str">
        <f t="shared" si="9"/>
        <v>0</v>
      </c>
      <c r="J123" s="33">
        <f>H23</f>
        <v>0</v>
      </c>
      <c r="K123" s="189">
        <f t="shared" si="11"/>
        <v>0</v>
      </c>
    </row>
    <row r="124" spans="1:11" x14ac:dyDescent="0.25">
      <c r="A124" s="270"/>
      <c r="B124" s="271"/>
      <c r="C124" s="242"/>
      <c r="D124" s="242"/>
      <c r="E124" s="22"/>
      <c r="F124" s="22"/>
      <c r="G124" s="24"/>
      <c r="H124" s="187" t="str">
        <f t="shared" si="10"/>
        <v>0</v>
      </c>
      <c r="I124" s="188" t="str">
        <f t="shared" si="9"/>
        <v>0</v>
      </c>
      <c r="J124" s="33">
        <f>H23</f>
        <v>0</v>
      </c>
      <c r="K124" s="189">
        <f t="shared" si="11"/>
        <v>0</v>
      </c>
    </row>
    <row r="125" spans="1:11" x14ac:dyDescent="0.25">
      <c r="A125" s="270"/>
      <c r="B125" s="271"/>
      <c r="C125" s="242"/>
      <c r="D125" s="242"/>
      <c r="E125" s="22"/>
      <c r="F125" s="22"/>
      <c r="G125" s="24"/>
      <c r="H125" s="187" t="str">
        <f t="shared" si="10"/>
        <v>0</v>
      </c>
      <c r="I125" s="188" t="str">
        <f t="shared" si="9"/>
        <v>0</v>
      </c>
      <c r="J125" s="33">
        <f>H23</f>
        <v>0</v>
      </c>
      <c r="K125" s="189">
        <f t="shared" si="11"/>
        <v>0</v>
      </c>
    </row>
    <row r="126" spans="1:11" x14ac:dyDescent="0.25">
      <c r="A126" s="270"/>
      <c r="B126" s="271"/>
      <c r="C126" s="242"/>
      <c r="D126" s="242"/>
      <c r="E126" s="22"/>
      <c r="F126" s="22"/>
      <c r="G126" s="24"/>
      <c r="H126" s="187" t="str">
        <f t="shared" ref="H126:H131" si="12">IF(E126=0, "0", E126/G126)</f>
        <v>0</v>
      </c>
      <c r="I126" s="188" t="str">
        <f t="shared" ref="I126:I131" si="13">IF(E126=0, "0", SUM((E126+F126)/G126))</f>
        <v>0</v>
      </c>
      <c r="J126" s="33">
        <f>H23</f>
        <v>0</v>
      </c>
      <c r="K126" s="189">
        <f t="shared" si="11"/>
        <v>0</v>
      </c>
    </row>
    <row r="127" spans="1:11" x14ac:dyDescent="0.25">
      <c r="A127" s="270"/>
      <c r="B127" s="271"/>
      <c r="C127" s="242"/>
      <c r="D127" s="242"/>
      <c r="E127" s="22"/>
      <c r="F127" s="22"/>
      <c r="G127" s="24"/>
      <c r="H127" s="187" t="str">
        <f t="shared" si="12"/>
        <v>0</v>
      </c>
      <c r="I127" s="188" t="str">
        <f t="shared" si="13"/>
        <v>0</v>
      </c>
      <c r="J127" s="33">
        <f>H23</f>
        <v>0</v>
      </c>
      <c r="K127" s="189">
        <f t="shared" si="11"/>
        <v>0</v>
      </c>
    </row>
    <row r="128" spans="1:11" x14ac:dyDescent="0.25">
      <c r="A128" s="270"/>
      <c r="B128" s="271"/>
      <c r="C128" s="242"/>
      <c r="D128" s="242"/>
      <c r="E128" s="22"/>
      <c r="F128" s="22"/>
      <c r="G128" s="24"/>
      <c r="H128" s="187" t="str">
        <f t="shared" si="12"/>
        <v>0</v>
      </c>
      <c r="I128" s="188" t="str">
        <f t="shared" si="13"/>
        <v>0</v>
      </c>
      <c r="J128" s="33">
        <f>H23</f>
        <v>0</v>
      </c>
      <c r="K128" s="189">
        <f t="shared" si="11"/>
        <v>0</v>
      </c>
    </row>
    <row r="129" spans="1:11" x14ac:dyDescent="0.25">
      <c r="A129" s="270"/>
      <c r="B129" s="271"/>
      <c r="C129" s="242"/>
      <c r="D129" s="242"/>
      <c r="E129" s="22"/>
      <c r="F129" s="22"/>
      <c r="G129" s="24"/>
      <c r="H129" s="187" t="str">
        <f t="shared" si="12"/>
        <v>0</v>
      </c>
      <c r="I129" s="188" t="str">
        <f t="shared" si="13"/>
        <v>0</v>
      </c>
      <c r="J129" s="33">
        <f>H23</f>
        <v>0</v>
      </c>
      <c r="K129" s="189">
        <f t="shared" si="11"/>
        <v>0</v>
      </c>
    </row>
    <row r="130" spans="1:11" x14ac:dyDescent="0.25">
      <c r="A130" s="270"/>
      <c r="B130" s="271"/>
      <c r="C130" s="242"/>
      <c r="D130" s="242"/>
      <c r="E130" s="22"/>
      <c r="F130" s="22"/>
      <c r="G130" s="24"/>
      <c r="H130" s="187" t="str">
        <f t="shared" si="12"/>
        <v>0</v>
      </c>
      <c r="I130" s="188" t="str">
        <f t="shared" si="13"/>
        <v>0</v>
      </c>
      <c r="J130" s="33">
        <f>H23</f>
        <v>0</v>
      </c>
      <c r="K130" s="189">
        <f t="shared" si="11"/>
        <v>0</v>
      </c>
    </row>
    <row r="131" spans="1:11" x14ac:dyDescent="0.25">
      <c r="A131" s="270"/>
      <c r="B131" s="271"/>
      <c r="C131" s="242"/>
      <c r="D131" s="242"/>
      <c r="E131" s="22"/>
      <c r="F131" s="22"/>
      <c r="G131" s="24"/>
      <c r="H131" s="187" t="str">
        <f t="shared" si="12"/>
        <v>0</v>
      </c>
      <c r="I131" s="188" t="str">
        <f t="shared" si="13"/>
        <v>0</v>
      </c>
      <c r="J131" s="33">
        <f>H23</f>
        <v>0</v>
      </c>
      <c r="K131" s="189">
        <f t="shared" si="11"/>
        <v>0</v>
      </c>
    </row>
    <row r="132" spans="1:11" x14ac:dyDescent="0.25">
      <c r="A132" s="270"/>
      <c r="B132" s="271"/>
      <c r="C132" s="242"/>
      <c r="D132" s="242"/>
      <c r="E132" s="22"/>
      <c r="F132" s="22"/>
      <c r="G132" s="24"/>
      <c r="H132" s="187" t="str">
        <f t="shared" ref="H132:H135" si="14">IF(E132=0, "0", E132/G132)</f>
        <v>0</v>
      </c>
      <c r="I132" s="188" t="str">
        <f t="shared" ref="I132:I135" si="15">IF(E132=0, "0", SUM((E132+F132)/G132))</f>
        <v>0</v>
      </c>
      <c r="J132" s="33">
        <f>H23</f>
        <v>0</v>
      </c>
      <c r="K132" s="189">
        <f t="shared" si="11"/>
        <v>0</v>
      </c>
    </row>
    <row r="133" spans="1:11" x14ac:dyDescent="0.25">
      <c r="A133" s="270"/>
      <c r="B133" s="271"/>
      <c r="C133" s="242"/>
      <c r="D133" s="242"/>
      <c r="E133" s="22"/>
      <c r="F133" s="22"/>
      <c r="G133" s="24"/>
      <c r="H133" s="187" t="str">
        <f t="shared" si="14"/>
        <v>0</v>
      </c>
      <c r="I133" s="188" t="str">
        <f t="shared" si="15"/>
        <v>0</v>
      </c>
      <c r="J133" s="33">
        <f>H23</f>
        <v>0</v>
      </c>
      <c r="K133" s="189">
        <f t="shared" si="11"/>
        <v>0</v>
      </c>
    </row>
    <row r="134" spans="1:11" x14ac:dyDescent="0.25">
      <c r="A134" s="270"/>
      <c r="B134" s="271"/>
      <c r="C134" s="242"/>
      <c r="D134" s="242"/>
      <c r="E134" s="22"/>
      <c r="F134" s="22"/>
      <c r="G134" s="24"/>
      <c r="H134" s="187" t="str">
        <f t="shared" si="14"/>
        <v>0</v>
      </c>
      <c r="I134" s="188" t="str">
        <f t="shared" si="15"/>
        <v>0</v>
      </c>
      <c r="J134" s="34">
        <f>H23</f>
        <v>0</v>
      </c>
      <c r="K134" s="189">
        <f t="shared" si="11"/>
        <v>0</v>
      </c>
    </row>
    <row r="135" spans="1:11" ht="15" customHeight="1" x14ac:dyDescent="0.25">
      <c r="A135" s="270"/>
      <c r="B135" s="271"/>
      <c r="C135" s="40"/>
      <c r="D135" s="21"/>
      <c r="E135" s="23"/>
      <c r="F135" s="23"/>
      <c r="G135" s="25"/>
      <c r="H135" s="187" t="str">
        <f t="shared" si="14"/>
        <v>0</v>
      </c>
      <c r="I135" s="188" t="str">
        <f t="shared" si="15"/>
        <v>0</v>
      </c>
      <c r="J135" s="34">
        <f>H23</f>
        <v>0</v>
      </c>
      <c r="K135" s="189">
        <f t="shared" si="11"/>
        <v>0</v>
      </c>
    </row>
    <row r="136" spans="1:11" x14ac:dyDescent="0.25">
      <c r="A136" s="341" t="s">
        <v>716</v>
      </c>
      <c r="B136" s="342"/>
      <c r="C136" s="342"/>
      <c r="D136" s="342"/>
      <c r="E136" s="342"/>
      <c r="F136" s="342"/>
      <c r="G136" s="342"/>
      <c r="H136" s="343"/>
      <c r="I136" s="190" t="str">
        <f>IF(H12="YES",SUM(I111:I135),"0")</f>
        <v>0</v>
      </c>
      <c r="J136" s="191"/>
      <c r="K136" s="192"/>
    </row>
    <row r="137" spans="1:11" x14ac:dyDescent="0.25">
      <c r="A137" s="336" t="s">
        <v>23</v>
      </c>
      <c r="B137" s="337"/>
      <c r="C137" s="337"/>
      <c r="D137" s="337"/>
      <c r="E137" s="337"/>
      <c r="F137" s="337"/>
      <c r="G137" s="337"/>
      <c r="H137" s="337"/>
      <c r="I137" s="337"/>
      <c r="J137" s="337"/>
      <c r="K137" s="193">
        <f>SUM(K111:K135)</f>
        <v>0</v>
      </c>
    </row>
    <row r="138" spans="1:11" ht="15" customHeight="1" x14ac:dyDescent="0.25">
      <c r="A138" s="267" t="s">
        <v>842</v>
      </c>
      <c r="B138" s="268"/>
      <c r="C138" s="268"/>
      <c r="D138" s="268"/>
      <c r="E138" s="268"/>
      <c r="F138" s="268"/>
      <c r="G138" s="268"/>
      <c r="H138" s="268"/>
      <c r="I138" s="268"/>
      <c r="J138" s="268"/>
      <c r="K138" s="269"/>
    </row>
    <row r="139" spans="1:11" ht="18.75" x14ac:dyDescent="0.3">
      <c r="A139" s="347" t="s">
        <v>19</v>
      </c>
      <c r="B139" s="348"/>
      <c r="C139" s="348"/>
      <c r="D139" s="348"/>
      <c r="E139" s="348"/>
      <c r="F139" s="348"/>
      <c r="G139" s="348"/>
      <c r="H139" s="349"/>
      <c r="I139" s="194" t="s">
        <v>12</v>
      </c>
      <c r="J139" s="194" t="s">
        <v>13</v>
      </c>
      <c r="K139" s="195" t="s">
        <v>10</v>
      </c>
    </row>
    <row r="140" spans="1:11" x14ac:dyDescent="0.25">
      <c r="A140" s="284"/>
      <c r="B140" s="285"/>
      <c r="C140" s="285"/>
      <c r="D140" s="285"/>
      <c r="E140" s="285"/>
      <c r="F140" s="285"/>
      <c r="G140" s="285"/>
      <c r="H140" s="286"/>
      <c r="I140" s="11"/>
      <c r="J140" s="12"/>
      <c r="K140" s="196">
        <f>I140*J140</f>
        <v>0</v>
      </c>
    </row>
    <row r="141" spans="1:11" x14ac:dyDescent="0.25">
      <c r="A141" s="284"/>
      <c r="B141" s="285"/>
      <c r="C141" s="285"/>
      <c r="D141" s="285"/>
      <c r="E141" s="285"/>
      <c r="F141" s="285"/>
      <c r="G141" s="285"/>
      <c r="H141" s="286"/>
      <c r="I141" s="11"/>
      <c r="J141" s="12"/>
      <c r="K141" s="196">
        <f>I141*J141</f>
        <v>0</v>
      </c>
    </row>
    <row r="142" spans="1:11" ht="15.75" customHeight="1" x14ac:dyDescent="0.25">
      <c r="A142" s="284"/>
      <c r="B142" s="285"/>
      <c r="C142" s="285"/>
      <c r="D142" s="285"/>
      <c r="E142" s="285"/>
      <c r="F142" s="285"/>
      <c r="G142" s="285"/>
      <c r="H142" s="286"/>
      <c r="I142" s="11"/>
      <c r="J142" s="12"/>
      <c r="K142" s="196">
        <f>I142*J142</f>
        <v>0</v>
      </c>
    </row>
    <row r="143" spans="1:11" ht="15" customHeight="1" x14ac:dyDescent="0.25">
      <c r="A143" s="284"/>
      <c r="B143" s="285"/>
      <c r="C143" s="285"/>
      <c r="D143" s="285"/>
      <c r="E143" s="285"/>
      <c r="F143" s="285"/>
      <c r="G143" s="285"/>
      <c r="H143" s="286"/>
      <c r="I143" s="11"/>
      <c r="J143" s="12"/>
      <c r="K143" s="196">
        <f>I143*J143</f>
        <v>0</v>
      </c>
    </row>
    <row r="144" spans="1:11" ht="15" customHeight="1" x14ac:dyDescent="0.25">
      <c r="A144" s="284"/>
      <c r="B144" s="285"/>
      <c r="C144" s="285"/>
      <c r="D144" s="285"/>
      <c r="E144" s="285"/>
      <c r="F144" s="285"/>
      <c r="G144" s="285"/>
      <c r="H144" s="286"/>
      <c r="I144" s="11"/>
      <c r="J144" s="12"/>
      <c r="K144" s="196">
        <f t="shared" ref="K144:K148" si="16">I144*J144</f>
        <v>0</v>
      </c>
    </row>
    <row r="145" spans="1:11" ht="15" customHeight="1" x14ac:dyDescent="0.25">
      <c r="A145" s="284"/>
      <c r="B145" s="285"/>
      <c r="C145" s="285"/>
      <c r="D145" s="285"/>
      <c r="E145" s="285"/>
      <c r="F145" s="285"/>
      <c r="G145" s="285"/>
      <c r="H145" s="286"/>
      <c r="I145" s="11"/>
      <c r="J145" s="12"/>
      <c r="K145" s="196">
        <f t="shared" si="16"/>
        <v>0</v>
      </c>
    </row>
    <row r="146" spans="1:11" ht="15" customHeight="1" x14ac:dyDescent="0.25">
      <c r="A146" s="284"/>
      <c r="B146" s="285"/>
      <c r="C146" s="285"/>
      <c r="D146" s="285"/>
      <c r="E146" s="285"/>
      <c r="F146" s="285"/>
      <c r="G146" s="285"/>
      <c r="H146" s="286"/>
      <c r="I146" s="11"/>
      <c r="J146" s="12"/>
      <c r="K146" s="196">
        <f t="shared" si="16"/>
        <v>0</v>
      </c>
    </row>
    <row r="147" spans="1:11" ht="15" customHeight="1" x14ac:dyDescent="0.25">
      <c r="A147" s="284"/>
      <c r="B147" s="285"/>
      <c r="C147" s="285"/>
      <c r="D147" s="285"/>
      <c r="E147" s="285"/>
      <c r="F147" s="285"/>
      <c r="G147" s="285"/>
      <c r="H147" s="286"/>
      <c r="I147" s="11"/>
      <c r="J147" s="12"/>
      <c r="K147" s="196">
        <f t="shared" si="16"/>
        <v>0</v>
      </c>
    </row>
    <row r="148" spans="1:11" ht="15" customHeight="1" x14ac:dyDescent="0.25">
      <c r="A148" s="284"/>
      <c r="B148" s="285"/>
      <c r="C148" s="285"/>
      <c r="D148" s="285"/>
      <c r="E148" s="285"/>
      <c r="F148" s="285"/>
      <c r="G148" s="285"/>
      <c r="H148" s="286"/>
      <c r="I148" s="11"/>
      <c r="J148" s="12"/>
      <c r="K148" s="196">
        <f t="shared" si="16"/>
        <v>0</v>
      </c>
    </row>
    <row r="149" spans="1:11" ht="15" customHeight="1" x14ac:dyDescent="0.25">
      <c r="A149" s="284"/>
      <c r="B149" s="285"/>
      <c r="C149" s="285"/>
      <c r="D149" s="285"/>
      <c r="E149" s="285"/>
      <c r="F149" s="285"/>
      <c r="G149" s="285"/>
      <c r="H149" s="286"/>
      <c r="I149" s="11"/>
      <c r="J149" s="13"/>
      <c r="K149" s="196">
        <f>I149*J149</f>
        <v>0</v>
      </c>
    </row>
    <row r="150" spans="1:11" ht="15.75" customHeight="1" thickBot="1" x14ac:dyDescent="0.3">
      <c r="A150" s="350" t="s">
        <v>11</v>
      </c>
      <c r="B150" s="351"/>
      <c r="C150" s="351"/>
      <c r="D150" s="351"/>
      <c r="E150" s="351"/>
      <c r="F150" s="351"/>
      <c r="G150" s="351"/>
      <c r="H150" s="351"/>
      <c r="I150" s="351"/>
      <c r="J150" s="351"/>
      <c r="K150" s="156">
        <f>SUM(K140:K149)</f>
        <v>0</v>
      </c>
    </row>
    <row r="151" spans="1:11" ht="15" customHeight="1" x14ac:dyDescent="0.25">
      <c r="A151" s="344" t="s">
        <v>767</v>
      </c>
      <c r="B151" s="345"/>
      <c r="C151" s="345"/>
      <c r="D151" s="345"/>
      <c r="E151" s="345"/>
      <c r="F151" s="345"/>
      <c r="G151" s="345"/>
      <c r="H151" s="345"/>
      <c r="I151" s="345"/>
      <c r="J151" s="345"/>
      <c r="K151" s="346"/>
    </row>
    <row r="152" spans="1:11" ht="15.75" x14ac:dyDescent="0.25">
      <c r="A152" s="354" t="s">
        <v>837</v>
      </c>
      <c r="B152" s="355"/>
      <c r="C152" s="355"/>
      <c r="D152" s="355"/>
      <c r="E152" s="355"/>
      <c r="F152" s="355"/>
      <c r="G152" s="355"/>
      <c r="H152" s="355"/>
      <c r="I152" s="355"/>
      <c r="J152" s="355"/>
      <c r="K152" s="356"/>
    </row>
    <row r="153" spans="1:11" ht="15.75" thickBot="1" x14ac:dyDescent="0.3">
      <c r="A153" s="293" t="s">
        <v>18</v>
      </c>
      <c r="B153" s="294"/>
      <c r="C153" s="294"/>
      <c r="D153" s="294"/>
      <c r="E153" s="294"/>
      <c r="F153" s="294"/>
      <c r="G153" s="294"/>
      <c r="H153" s="294"/>
      <c r="I153" s="294"/>
      <c r="J153" s="294"/>
      <c r="K153" s="157" t="e">
        <f>F105</f>
        <v>#VALUE!</v>
      </c>
    </row>
    <row r="154" spans="1:11" x14ac:dyDescent="0.25">
      <c r="A154" s="333" t="s">
        <v>838</v>
      </c>
      <c r="B154" s="334"/>
      <c r="C154" s="334"/>
      <c r="D154" s="334"/>
      <c r="E154" s="334"/>
      <c r="F154" s="334"/>
      <c r="G154" s="334"/>
      <c r="H154" s="334"/>
      <c r="I154" s="334"/>
      <c r="J154" s="334"/>
      <c r="K154" s="335"/>
    </row>
    <row r="155" spans="1:11" ht="18.75" x14ac:dyDescent="0.3">
      <c r="A155" s="378" t="s">
        <v>14</v>
      </c>
      <c r="B155" s="379"/>
      <c r="C155" s="379"/>
      <c r="D155" s="380"/>
      <c r="E155" s="352" t="s">
        <v>20</v>
      </c>
      <c r="F155" s="353"/>
      <c r="G155" s="353"/>
      <c r="H155" s="353"/>
      <c r="I155" s="353"/>
      <c r="J155" s="353"/>
      <c r="K155" s="197" t="s">
        <v>10</v>
      </c>
    </row>
    <row r="156" spans="1:11" x14ac:dyDescent="0.25">
      <c r="A156" s="295"/>
      <c r="B156" s="296"/>
      <c r="C156" s="296"/>
      <c r="D156" s="297"/>
      <c r="E156" s="299"/>
      <c r="F156" s="299"/>
      <c r="G156" s="299"/>
      <c r="H156" s="299"/>
      <c r="I156" s="299"/>
      <c r="J156" s="299"/>
      <c r="K156" s="251"/>
    </row>
    <row r="157" spans="1:11" x14ac:dyDescent="0.25">
      <c r="A157" s="295"/>
      <c r="B157" s="296"/>
      <c r="C157" s="296"/>
      <c r="D157" s="297"/>
      <c r="E157" s="298"/>
      <c r="F157" s="296"/>
      <c r="G157" s="296"/>
      <c r="H157" s="296"/>
      <c r="I157" s="296"/>
      <c r="J157" s="297"/>
      <c r="K157" s="252"/>
    </row>
    <row r="158" spans="1:11" x14ac:dyDescent="0.25">
      <c r="A158" s="295"/>
      <c r="B158" s="296"/>
      <c r="C158" s="296"/>
      <c r="D158" s="297"/>
      <c r="E158" s="298"/>
      <c r="F158" s="296"/>
      <c r="G158" s="296"/>
      <c r="H158" s="296"/>
      <c r="I158" s="296"/>
      <c r="J158" s="297"/>
      <c r="K158" s="251"/>
    </row>
    <row r="159" spans="1:11" x14ac:dyDescent="0.25">
      <c r="A159" s="295"/>
      <c r="B159" s="296"/>
      <c r="C159" s="296"/>
      <c r="D159" s="297"/>
      <c r="E159" s="298"/>
      <c r="F159" s="296"/>
      <c r="G159" s="296"/>
      <c r="H159" s="296"/>
      <c r="I159" s="296"/>
      <c r="J159" s="297"/>
      <c r="K159" s="251"/>
    </row>
    <row r="160" spans="1:11" x14ac:dyDescent="0.25">
      <c r="A160" s="295"/>
      <c r="B160" s="296"/>
      <c r="C160" s="296"/>
      <c r="D160" s="297"/>
      <c r="E160" s="298"/>
      <c r="F160" s="296"/>
      <c r="G160" s="296"/>
      <c r="H160" s="296"/>
      <c r="I160" s="296"/>
      <c r="J160" s="297"/>
      <c r="K160" s="251"/>
    </row>
    <row r="161" spans="1:11" ht="15" customHeight="1" x14ac:dyDescent="0.25">
      <c r="A161" s="295"/>
      <c r="B161" s="296"/>
      <c r="C161" s="296"/>
      <c r="D161" s="297"/>
      <c r="E161" s="299"/>
      <c r="F161" s="299"/>
      <c r="G161" s="299"/>
      <c r="H161" s="299"/>
      <c r="I161" s="299"/>
      <c r="J161" s="299"/>
      <c r="K161" s="251"/>
    </row>
    <row r="162" spans="1:11" x14ac:dyDescent="0.25">
      <c r="A162" s="295"/>
      <c r="B162" s="296"/>
      <c r="C162" s="296"/>
      <c r="D162" s="297"/>
      <c r="E162" s="299"/>
      <c r="F162" s="299"/>
      <c r="G162" s="299"/>
      <c r="H162" s="299"/>
      <c r="I162" s="299"/>
      <c r="J162" s="299"/>
      <c r="K162" s="251"/>
    </row>
    <row r="163" spans="1:11" ht="15.75" thickBot="1" x14ac:dyDescent="0.3">
      <c r="A163" s="293" t="s">
        <v>16</v>
      </c>
      <c r="B163" s="294"/>
      <c r="C163" s="294"/>
      <c r="D163" s="294"/>
      <c r="E163" s="294"/>
      <c r="F163" s="294"/>
      <c r="G163" s="294"/>
      <c r="H163" s="294"/>
      <c r="I163" s="294"/>
      <c r="J163" s="294"/>
      <c r="K163" s="157">
        <f>SUM(K156:K162)</f>
        <v>0</v>
      </c>
    </row>
    <row r="164" spans="1:11" x14ac:dyDescent="0.25">
      <c r="A164" s="338" t="s">
        <v>839</v>
      </c>
      <c r="B164" s="339"/>
      <c r="C164" s="339"/>
      <c r="D164" s="339"/>
      <c r="E164" s="339"/>
      <c r="F164" s="339"/>
      <c r="G164" s="339"/>
      <c r="H164" s="339"/>
      <c r="I164" s="339"/>
      <c r="J164" s="339"/>
      <c r="K164" s="340"/>
    </row>
    <row r="165" spans="1:11" ht="15.75" x14ac:dyDescent="0.25">
      <c r="A165" s="291" t="s">
        <v>769</v>
      </c>
      <c r="B165" s="292"/>
      <c r="C165" s="327"/>
      <c r="D165" s="328"/>
      <c r="E165" s="328"/>
      <c r="F165" s="328"/>
      <c r="G165" s="328"/>
      <c r="H165" s="328"/>
      <c r="I165" s="328"/>
      <c r="J165" s="329"/>
      <c r="K165" s="203"/>
    </row>
    <row r="166" spans="1:11" ht="15.75" x14ac:dyDescent="0.25">
      <c r="A166" s="291" t="s">
        <v>768</v>
      </c>
      <c r="B166" s="361"/>
      <c r="C166" s="326"/>
      <c r="D166" s="326"/>
      <c r="E166" s="326"/>
      <c r="F166" s="326"/>
      <c r="G166" s="326"/>
      <c r="H166" s="326"/>
      <c r="I166" s="326"/>
      <c r="J166" s="326"/>
      <c r="K166" s="203"/>
    </row>
    <row r="167" spans="1:11" ht="15.75" thickBot="1" x14ac:dyDescent="0.3">
      <c r="A167" s="293" t="s">
        <v>24</v>
      </c>
      <c r="B167" s="294"/>
      <c r="C167" s="294"/>
      <c r="D167" s="294"/>
      <c r="E167" s="294"/>
      <c r="F167" s="294"/>
      <c r="G167" s="294"/>
      <c r="H167" s="294"/>
      <c r="I167" s="294"/>
      <c r="J167" s="294"/>
      <c r="K167" s="157">
        <f>SUM(K165:K166)</f>
        <v>0</v>
      </c>
    </row>
    <row r="168" spans="1:11" ht="31.5" customHeight="1" thickBot="1" x14ac:dyDescent="0.35">
      <c r="A168" s="264" t="s">
        <v>804</v>
      </c>
      <c r="B168" s="265"/>
      <c r="C168" s="265"/>
      <c r="D168" s="265"/>
      <c r="E168" s="265"/>
      <c r="F168" s="265"/>
      <c r="G168" s="265"/>
      <c r="H168" s="265"/>
      <c r="I168" s="265"/>
      <c r="J168" s="266"/>
      <c r="K168" s="198" t="e">
        <f>SUM(I136,K137,K150,K153,K163,K167)</f>
        <v>#VALUE!</v>
      </c>
    </row>
    <row r="169" spans="1:11" x14ac:dyDescent="0.25">
      <c r="A169" s="44"/>
      <c r="B169" s="44"/>
      <c r="C169" s="44"/>
      <c r="D169" s="44"/>
      <c r="E169" s="44"/>
      <c r="F169" s="44"/>
      <c r="G169" s="44"/>
      <c r="H169" s="44"/>
      <c r="I169" s="44"/>
      <c r="J169" s="44"/>
      <c r="K169" s="44"/>
    </row>
    <row r="171" spans="1:11" ht="1.5" customHeight="1" x14ac:dyDescent="0.25"/>
  </sheetData>
  <sheetProtection algorithmName="SHA-512" hashValue="ea1nNIfkQ0JIOq6Xdp6+/EQN/Ppv60Z4UvKNhJdWT7LX8laCDGjV6OTX3OGEw0UwTEBc8vu8d4K057Sa0E0ZrA==" saltValue="Wc5Ozq34k6oSW+/kt4MiYg==" spinCount="100000" sheet="1" objects="1" scenarios="1" selectLockedCells="1"/>
  <mergeCells count="188">
    <mergeCell ref="F11:G11"/>
    <mergeCell ref="A30:A31"/>
    <mergeCell ref="D12:E12"/>
    <mergeCell ref="F37:K37"/>
    <mergeCell ref="A37:E37"/>
    <mergeCell ref="A55:B55"/>
    <mergeCell ref="A46:B46"/>
    <mergeCell ref="A47:B47"/>
    <mergeCell ref="A48:B48"/>
    <mergeCell ref="A49:B49"/>
    <mergeCell ref="A50:B50"/>
    <mergeCell ref="A52:B52"/>
    <mergeCell ref="A53:B53"/>
    <mergeCell ref="A54:B54"/>
    <mergeCell ref="A41:K41"/>
    <mergeCell ref="F17:K17"/>
    <mergeCell ref="A51:B51"/>
    <mergeCell ref="I12:J12"/>
    <mergeCell ref="A155:D155"/>
    <mergeCell ref="A103:C103"/>
    <mergeCell ref="A107:K107"/>
    <mergeCell ref="A2:K3"/>
    <mergeCell ref="C22:J22"/>
    <mergeCell ref="A1:K1"/>
    <mergeCell ref="A19:K20"/>
    <mergeCell ref="A25:K26"/>
    <mergeCell ref="B9:C9"/>
    <mergeCell ref="B10:C10"/>
    <mergeCell ref="B11:C11"/>
    <mergeCell ref="B12:C12"/>
    <mergeCell ref="F12:G12"/>
    <mergeCell ref="F8:K9"/>
    <mergeCell ref="A14:K14"/>
    <mergeCell ref="B4:E4"/>
    <mergeCell ref="D5:E5"/>
    <mergeCell ref="D6:E6"/>
    <mergeCell ref="D7:E7"/>
    <mergeCell ref="D8:E8"/>
    <mergeCell ref="G5:H5"/>
    <mergeCell ref="G6:H6"/>
    <mergeCell ref="E92:J92"/>
    <mergeCell ref="D11:E11"/>
    <mergeCell ref="D9:E9"/>
    <mergeCell ref="D10:E10"/>
    <mergeCell ref="A160:D160"/>
    <mergeCell ref="E160:J160"/>
    <mergeCell ref="B5:C5"/>
    <mergeCell ref="B6:C6"/>
    <mergeCell ref="B7:C7"/>
    <mergeCell ref="B8:C8"/>
    <mergeCell ref="A166:B166"/>
    <mergeCell ref="C166:J166"/>
    <mergeCell ref="D103:K103"/>
    <mergeCell ref="A85:K85"/>
    <mergeCell ref="B17:E17"/>
    <mergeCell ref="A67:B67"/>
    <mergeCell ref="A68:B68"/>
    <mergeCell ref="A69:H69"/>
    <mergeCell ref="C27:I28"/>
    <mergeCell ref="A120:B120"/>
    <mergeCell ref="A121:B121"/>
    <mergeCell ref="A132:B132"/>
    <mergeCell ref="A77:H77"/>
    <mergeCell ref="A78:H78"/>
    <mergeCell ref="A79:H79"/>
    <mergeCell ref="A80:H80"/>
    <mergeCell ref="A165:B165"/>
    <mergeCell ref="A161:D161"/>
    <mergeCell ref="E161:J161"/>
    <mergeCell ref="A162:D162"/>
    <mergeCell ref="E162:J162"/>
    <mergeCell ref="A163:J163"/>
    <mergeCell ref="A164:K164"/>
    <mergeCell ref="A136:H136"/>
    <mergeCell ref="A151:K151"/>
    <mergeCell ref="A140:H140"/>
    <mergeCell ref="A141:H141"/>
    <mergeCell ref="A139:H139"/>
    <mergeCell ref="A150:J150"/>
    <mergeCell ref="A158:D158"/>
    <mergeCell ref="E158:J158"/>
    <mergeCell ref="A159:D159"/>
    <mergeCell ref="E159:J159"/>
    <mergeCell ref="E155:J155"/>
    <mergeCell ref="A156:D156"/>
    <mergeCell ref="E156:J156"/>
    <mergeCell ref="A157:D157"/>
    <mergeCell ref="E157:J157"/>
    <mergeCell ref="A152:K152"/>
    <mergeCell ref="C165:J165"/>
    <mergeCell ref="A153:J153"/>
    <mergeCell ref="A154:K154"/>
    <mergeCell ref="A135:B135"/>
    <mergeCell ref="A137:J137"/>
    <mergeCell ref="A142:H142"/>
    <mergeCell ref="A143:H143"/>
    <mergeCell ref="A149:H149"/>
    <mergeCell ref="A145:H145"/>
    <mergeCell ref="A146:H146"/>
    <mergeCell ref="A147:H147"/>
    <mergeCell ref="A148:H148"/>
    <mergeCell ref="A144:H144"/>
    <mergeCell ref="A134:B134"/>
    <mergeCell ref="A122:B122"/>
    <mergeCell ref="A123:B123"/>
    <mergeCell ref="A124:B124"/>
    <mergeCell ref="A125:B125"/>
    <mergeCell ref="A126:B126"/>
    <mergeCell ref="A127:B127"/>
    <mergeCell ref="A128:B128"/>
    <mergeCell ref="A129:B129"/>
    <mergeCell ref="A130:B130"/>
    <mergeCell ref="A131:B131"/>
    <mergeCell ref="A133:B133"/>
    <mergeCell ref="A119:B119"/>
    <mergeCell ref="A94:D94"/>
    <mergeCell ref="E94:J94"/>
    <mergeCell ref="A108:K108"/>
    <mergeCell ref="A109:K109"/>
    <mergeCell ref="A110:B110"/>
    <mergeCell ref="A111:B111"/>
    <mergeCell ref="A112:B112"/>
    <mergeCell ref="A99:B99"/>
    <mergeCell ref="C99:J99"/>
    <mergeCell ref="A115:B115"/>
    <mergeCell ref="A116:B116"/>
    <mergeCell ref="C98:J98"/>
    <mergeCell ref="A100:J100"/>
    <mergeCell ref="A101:J101"/>
    <mergeCell ref="E95:J95"/>
    <mergeCell ref="A88:D88"/>
    <mergeCell ref="A102:K102"/>
    <mergeCell ref="A93:D93"/>
    <mergeCell ref="E91:J91"/>
    <mergeCell ref="A113:B113"/>
    <mergeCell ref="A114:B114"/>
    <mergeCell ref="A117:B117"/>
    <mergeCell ref="A118:B118"/>
    <mergeCell ref="A92:D92"/>
    <mergeCell ref="E93:J93"/>
    <mergeCell ref="A167:J167"/>
    <mergeCell ref="A95:D95"/>
    <mergeCell ref="A90:D90"/>
    <mergeCell ref="E90:J90"/>
    <mergeCell ref="A91:D91"/>
    <mergeCell ref="E89:J89"/>
    <mergeCell ref="B15:E15"/>
    <mergeCell ref="A70:J70"/>
    <mergeCell ref="A61:B61"/>
    <mergeCell ref="A62:B62"/>
    <mergeCell ref="A63:B63"/>
    <mergeCell ref="A64:B64"/>
    <mergeCell ref="A65:B65"/>
    <mergeCell ref="A66:B66"/>
    <mergeCell ref="B16:E16"/>
    <mergeCell ref="A42:K42"/>
    <mergeCell ref="A74:H74"/>
    <mergeCell ref="A75:H75"/>
    <mergeCell ref="A36:K36"/>
    <mergeCell ref="A81:H81"/>
    <mergeCell ref="E88:J88"/>
    <mergeCell ref="A89:D89"/>
    <mergeCell ref="A86:J86"/>
    <mergeCell ref="A87:K87"/>
    <mergeCell ref="F4:K4"/>
    <mergeCell ref="G15:H15"/>
    <mergeCell ref="C34:K34"/>
    <mergeCell ref="C35:K35"/>
    <mergeCell ref="A168:J168"/>
    <mergeCell ref="A138:K138"/>
    <mergeCell ref="A45:B45"/>
    <mergeCell ref="A56:B56"/>
    <mergeCell ref="A57:B57"/>
    <mergeCell ref="A58:B58"/>
    <mergeCell ref="A59:B59"/>
    <mergeCell ref="A60:B60"/>
    <mergeCell ref="A43:K43"/>
    <mergeCell ref="A44:B44"/>
    <mergeCell ref="A84:K84"/>
    <mergeCell ref="A71:J71"/>
    <mergeCell ref="A72:H72"/>
    <mergeCell ref="A73:H73"/>
    <mergeCell ref="A83:J83"/>
    <mergeCell ref="A96:J96"/>
    <mergeCell ref="A97:K97"/>
    <mergeCell ref="A98:B98"/>
    <mergeCell ref="A76:H76"/>
    <mergeCell ref="A82:H82"/>
  </mergeCells>
  <conditionalFormatting sqref="C22:J22">
    <cfRule type="expression" dxfId="0" priority="1">
      <formula>$B$23&lt;&gt;$I$23</formula>
    </cfRule>
  </conditionalFormatting>
  <dataValidations count="3">
    <dataValidation type="list" allowBlank="1" showInputMessage="1" showErrorMessage="1" sqref="A7">
      <formula1>INDIRECT(A5)</formula1>
    </dataValidation>
    <dataValidation type="list" allowBlank="1" showInputMessage="1" showErrorMessage="1" sqref="H11:H12 B34">
      <formula1>"YES, NO"</formula1>
    </dataValidation>
    <dataValidation type="list" allowBlank="1" showInputMessage="1" showErrorMessage="1" sqref="I15">
      <formula1>"25, 20"</formula1>
    </dataValidation>
  </dataValidations>
  <pageMargins left="0.45" right="0.05" top="0.75" bottom="0.75" header="0.3" footer="0.3"/>
  <pageSetup scale="51" fitToHeight="0" orientation="portrait" r:id="rId1"/>
  <headerFooter>
    <oddFooter xml:space="preserve">&amp;L&amp;18All documentation will be submitted via e-mail to:&amp;C&amp;"-,Bold"&amp;22KthreeP.Literacy@state.nm.us&amp;18&amp;K00+000jjj&amp;K01+000                         </oddFooter>
  </headerFooter>
  <rowBreaks count="2" manualBreakCount="2">
    <brk id="35" max="10" man="1"/>
    <brk id="1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0</xdr:col>
                    <xdr:colOff>180975</xdr:colOff>
                    <xdr:row>9</xdr:row>
                    <xdr:rowOff>0</xdr:rowOff>
                  </from>
                  <to>
                    <xdr:col>0</xdr:col>
                    <xdr:colOff>771525</xdr:colOff>
                    <xdr:row>10</xdr:row>
                    <xdr:rowOff>9525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0</xdr:col>
                    <xdr:colOff>190500</xdr:colOff>
                    <xdr:row>9</xdr:row>
                    <xdr:rowOff>266700</xdr:rowOff>
                  </from>
                  <to>
                    <xdr:col>0</xdr:col>
                    <xdr:colOff>781050</xdr:colOff>
                    <xdr:row>10</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 of Schools-Districts'!$B$1:$DL$1</xm:f>
          </x14:formula1>
          <xm:sqref>A5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13"/>
  <sheetViews>
    <sheetView tabSelected="1" zoomScale="70" zoomScaleNormal="70" zoomScaleSheetLayoutView="80" workbookViewId="0">
      <selection activeCell="A9" sqref="A9:Q9"/>
    </sheetView>
  </sheetViews>
  <sheetFormatPr defaultColWidth="9.140625" defaultRowHeight="15" x14ac:dyDescent="0.25"/>
  <cols>
    <col min="1" max="1" width="39.42578125" style="43" customWidth="1"/>
    <col min="2" max="2" width="12.5703125" style="43" customWidth="1"/>
    <col min="3" max="17" width="17.5703125" style="43" customWidth="1"/>
    <col min="18" max="16384" width="9.140625" style="43"/>
  </cols>
  <sheetData>
    <row r="1" spans="1:17" ht="46.5" customHeight="1" x14ac:dyDescent="0.25">
      <c r="A1" s="444" t="s">
        <v>1505</v>
      </c>
      <c r="B1" s="445"/>
      <c r="C1" s="445"/>
      <c r="D1" s="445"/>
      <c r="E1" s="445"/>
      <c r="F1" s="445"/>
      <c r="G1" s="445"/>
      <c r="H1" s="445"/>
      <c r="I1" s="445"/>
      <c r="J1" s="445"/>
      <c r="K1" s="445"/>
      <c r="L1" s="445"/>
      <c r="M1" s="445"/>
      <c r="N1" s="445"/>
      <c r="O1" s="445"/>
      <c r="P1" s="445"/>
      <c r="Q1" s="446"/>
    </row>
    <row r="2" spans="1:17" ht="46.5" customHeight="1" thickBot="1" x14ac:dyDescent="0.4">
      <c r="A2" s="453" t="s">
        <v>25</v>
      </c>
      <c r="B2" s="454"/>
      <c r="C2" s="460">
        <f>'School APP &amp; Funding &amp; Budget'!A5</f>
        <v>0</v>
      </c>
      <c r="D2" s="461"/>
      <c r="E2" s="461"/>
      <c r="F2" s="462"/>
      <c r="G2" s="457" t="s">
        <v>843</v>
      </c>
      <c r="H2" s="458"/>
      <c r="I2" s="458"/>
      <c r="J2" s="458"/>
      <c r="K2" s="458"/>
      <c r="L2" s="458"/>
      <c r="M2" s="458"/>
      <c r="N2" s="458"/>
      <c r="O2" s="458"/>
      <c r="P2" s="458"/>
      <c r="Q2" s="459"/>
    </row>
    <row r="3" spans="1:17" ht="21.75" customHeight="1" thickBot="1" x14ac:dyDescent="0.4">
      <c r="A3" s="204" t="s">
        <v>0</v>
      </c>
      <c r="B3" s="205"/>
      <c r="C3" s="442" t="s">
        <v>810</v>
      </c>
      <c r="D3" s="443"/>
      <c r="E3" s="443"/>
      <c r="F3" s="443"/>
      <c r="G3" s="443"/>
      <c r="H3" s="443"/>
      <c r="I3" s="452"/>
      <c r="J3" s="442" t="s">
        <v>812</v>
      </c>
      <c r="K3" s="443"/>
      <c r="L3" s="443"/>
      <c r="M3" s="443"/>
      <c r="N3" s="443"/>
      <c r="O3" s="450" t="s">
        <v>726</v>
      </c>
      <c r="P3" s="451"/>
      <c r="Q3" s="206"/>
    </row>
    <row r="4" spans="1:17" s="171" customFormat="1" ht="112.5" x14ac:dyDescent="0.25">
      <c r="A4" s="245" t="s">
        <v>2</v>
      </c>
      <c r="B4" s="244" t="s">
        <v>715</v>
      </c>
      <c r="C4" s="243" t="s">
        <v>3</v>
      </c>
      <c r="D4" s="207" t="s">
        <v>814</v>
      </c>
      <c r="E4" s="207" t="s">
        <v>7</v>
      </c>
      <c r="F4" s="207" t="s">
        <v>815</v>
      </c>
      <c r="G4" s="207" t="s">
        <v>816</v>
      </c>
      <c r="H4" s="207" t="s">
        <v>717</v>
      </c>
      <c r="I4" s="208" t="s">
        <v>817</v>
      </c>
      <c r="J4" s="209" t="s">
        <v>719</v>
      </c>
      <c r="K4" s="207" t="s">
        <v>818</v>
      </c>
      <c r="L4" s="207" t="s">
        <v>819</v>
      </c>
      <c r="M4" s="207" t="s">
        <v>718</v>
      </c>
      <c r="N4" s="208" t="s">
        <v>820</v>
      </c>
      <c r="O4" s="210" t="s">
        <v>821</v>
      </c>
      <c r="P4" s="211" t="s">
        <v>822</v>
      </c>
      <c r="Q4" s="212"/>
    </row>
    <row r="5" spans="1:17" ht="16.5" customHeight="1" thickBot="1" x14ac:dyDescent="0.3">
      <c r="A5" s="463">
        <f>'School APP &amp; Funding &amp; Budget'!A7</f>
        <v>0</v>
      </c>
      <c r="B5" s="250"/>
      <c r="C5" s="464">
        <f>'School APP &amp; Funding &amp; Budget'!B28</f>
        <v>0</v>
      </c>
      <c r="D5" s="465" t="str">
        <f>'School APP &amp; Funding &amp; Budget'!C39</f>
        <v/>
      </c>
      <c r="E5" s="466">
        <f>'School APP &amp; Funding &amp; Budget'!D39</f>
        <v>0</v>
      </c>
      <c r="F5" s="467" t="e">
        <f>C5*D5*E5</f>
        <v>#VALUE!</v>
      </c>
      <c r="G5" s="467" t="e">
        <f>F5*0.02</f>
        <v>#VALUE!</v>
      </c>
      <c r="H5" s="467" t="str">
        <f>'School APP &amp; Funding &amp; Budget'!H39</f>
        <v>0</v>
      </c>
      <c r="I5" s="468" t="e">
        <f>SUM(F5+H5)</f>
        <v>#VALUE!</v>
      </c>
      <c r="J5" s="469">
        <f>'School APP &amp; Funding &amp; Budget'!D105</f>
        <v>0</v>
      </c>
      <c r="K5" s="467" t="e">
        <f>'School APP &amp; Funding &amp; Budget'!E105</f>
        <v>#VALUE!</v>
      </c>
      <c r="L5" s="467" t="e">
        <f>'School APP &amp; Funding &amp; Budget'!F105</f>
        <v>#VALUE!</v>
      </c>
      <c r="M5" s="467" t="str">
        <f>'School APP &amp; Funding &amp; Budget'!I136</f>
        <v>0</v>
      </c>
      <c r="N5" s="468" t="e">
        <f>SUM(K5+M5)</f>
        <v>#VALUE!</v>
      </c>
      <c r="O5" s="470" t="e">
        <f>I5+N5</f>
        <v>#VALUE!</v>
      </c>
      <c r="P5" s="471" t="e">
        <f>SUM(O5-Q9)</f>
        <v>#VALUE!</v>
      </c>
      <c r="Q5" s="206"/>
    </row>
    <row r="6" spans="1:17" ht="15.75" thickBot="1" x14ac:dyDescent="0.3">
      <c r="A6" s="213"/>
      <c r="B6" s="214"/>
      <c r="C6" s="214"/>
      <c r="D6" s="214"/>
      <c r="E6" s="214"/>
      <c r="F6" s="214"/>
      <c r="G6" s="214"/>
      <c r="H6" s="214"/>
      <c r="I6" s="214"/>
      <c r="J6" s="214"/>
      <c r="K6" s="214"/>
      <c r="L6" s="214"/>
      <c r="M6" s="214"/>
      <c r="N6" s="214"/>
      <c r="O6" s="214"/>
      <c r="P6" s="214"/>
      <c r="Q6" s="206"/>
    </row>
    <row r="7" spans="1:17" ht="21.75" thickBot="1" x14ac:dyDescent="0.4">
      <c r="A7" s="215" t="s">
        <v>1</v>
      </c>
      <c r="B7" s="216"/>
      <c r="C7" s="447" t="s">
        <v>811</v>
      </c>
      <c r="D7" s="448"/>
      <c r="E7" s="448"/>
      <c r="F7" s="448"/>
      <c r="G7" s="448"/>
      <c r="H7" s="448"/>
      <c r="I7" s="449"/>
      <c r="J7" s="455" t="s">
        <v>813</v>
      </c>
      <c r="K7" s="456"/>
      <c r="L7" s="456"/>
      <c r="M7" s="456"/>
      <c r="N7" s="456"/>
      <c r="O7" s="456"/>
      <c r="P7" s="456"/>
      <c r="Q7" s="217"/>
    </row>
    <row r="8" spans="1:17" s="171" customFormat="1" ht="105" x14ac:dyDescent="0.25">
      <c r="A8" s="245" t="s">
        <v>2</v>
      </c>
      <c r="B8" s="246" t="s">
        <v>715</v>
      </c>
      <c r="C8" s="218" t="s">
        <v>6</v>
      </c>
      <c r="D8" s="219" t="s">
        <v>22</v>
      </c>
      <c r="E8" s="220" t="s">
        <v>4</v>
      </c>
      <c r="F8" s="219" t="s">
        <v>731</v>
      </c>
      <c r="G8" s="219" t="s">
        <v>5</v>
      </c>
      <c r="H8" s="220" t="s">
        <v>21</v>
      </c>
      <c r="I8" s="221" t="s">
        <v>824</v>
      </c>
      <c r="J8" s="222" t="s">
        <v>6</v>
      </c>
      <c r="K8" s="223" t="s">
        <v>22</v>
      </c>
      <c r="L8" s="223" t="s">
        <v>4</v>
      </c>
      <c r="M8" s="224" t="s">
        <v>732</v>
      </c>
      <c r="N8" s="223" t="s">
        <v>5</v>
      </c>
      <c r="O8" s="225" t="s">
        <v>21</v>
      </c>
      <c r="P8" s="226" t="s">
        <v>823</v>
      </c>
      <c r="Q8" s="227" t="s">
        <v>748</v>
      </c>
    </row>
    <row r="9" spans="1:17" ht="16.5" thickBot="1" x14ac:dyDescent="0.3">
      <c r="A9" s="463">
        <f>'School APP &amp; Funding &amp; Budget'!A7</f>
        <v>0</v>
      </c>
      <c r="B9" s="472">
        <f>B5</f>
        <v>0</v>
      </c>
      <c r="C9" s="473">
        <f>'School APP &amp; Funding &amp; Budget'!K70</f>
        <v>0</v>
      </c>
      <c r="D9" s="474" t="str">
        <f>'School APP &amp; Funding &amp; Budget'!I69</f>
        <v>0</v>
      </c>
      <c r="E9" s="474">
        <f>'School APP &amp; Funding &amp; Budget'!K83</f>
        <v>0</v>
      </c>
      <c r="F9" s="475" t="e">
        <f>'School APP &amp; Funding &amp; Budget'!K86</f>
        <v>#VALUE!</v>
      </c>
      <c r="G9" s="475">
        <f>'School APP &amp; Funding &amp; Budget'!K100</f>
        <v>0</v>
      </c>
      <c r="H9" s="474">
        <f>'School APP &amp; Funding &amp; Budget'!K96</f>
        <v>0</v>
      </c>
      <c r="I9" s="476" t="e">
        <f>SUM(C9:H9)</f>
        <v>#VALUE!</v>
      </c>
      <c r="J9" s="477">
        <f>'School APP &amp; Funding &amp; Budget'!K137</f>
        <v>0</v>
      </c>
      <c r="K9" s="474" t="str">
        <f>'School APP &amp; Funding &amp; Budget'!I136</f>
        <v>0</v>
      </c>
      <c r="L9" s="474">
        <f>'School APP &amp; Funding &amp; Budget'!K150</f>
        <v>0</v>
      </c>
      <c r="M9" s="474" t="e">
        <f>'School APP &amp; Funding &amp; Budget'!K153</f>
        <v>#VALUE!</v>
      </c>
      <c r="N9" s="474">
        <f>'School APP &amp; Funding &amp; Budget'!K167</f>
        <v>0</v>
      </c>
      <c r="O9" s="475">
        <f>'School APP &amp; Funding &amp; Budget'!K163</f>
        <v>0</v>
      </c>
      <c r="P9" s="478" t="e">
        <f>SUM(J9:O9)</f>
        <v>#VALUE!</v>
      </c>
      <c r="Q9" s="479" t="e">
        <f>I9+P9</f>
        <v>#VALUE!</v>
      </c>
    </row>
    <row r="10" spans="1:17" ht="15.75" thickBot="1" x14ac:dyDescent="0.3">
      <c r="A10" s="213"/>
      <c r="B10" s="214"/>
      <c r="C10" s="214"/>
      <c r="D10" s="214"/>
      <c r="E10" s="214"/>
      <c r="F10" s="214"/>
      <c r="G10" s="214"/>
      <c r="H10" s="214"/>
      <c r="I10" s="214"/>
      <c r="J10" s="214"/>
      <c r="K10" s="214"/>
      <c r="L10" s="214"/>
      <c r="M10" s="214"/>
      <c r="N10" s="214"/>
      <c r="O10" s="214"/>
      <c r="P10" s="214"/>
      <c r="Q10" s="206"/>
    </row>
    <row r="11" spans="1:17" s="144" customFormat="1" ht="56.25" x14ac:dyDescent="0.25">
      <c r="A11" s="248" t="s">
        <v>2</v>
      </c>
      <c r="B11" s="249" t="s">
        <v>715</v>
      </c>
      <c r="C11" s="229" t="s">
        <v>808</v>
      </c>
      <c r="D11" s="230" t="s">
        <v>809</v>
      </c>
      <c r="E11" s="231"/>
      <c r="F11" s="231"/>
      <c r="G11" s="231"/>
      <c r="H11" s="231"/>
      <c r="I11" s="231"/>
      <c r="J11" s="231"/>
      <c r="K11" s="231"/>
      <c r="L11" s="231"/>
      <c r="M11" s="231"/>
      <c r="N11" s="231"/>
      <c r="O11" s="231"/>
      <c r="P11" s="231"/>
      <c r="Q11" s="232"/>
    </row>
    <row r="12" spans="1:17" ht="27" customHeight="1" thickBot="1" x14ac:dyDescent="0.4">
      <c r="A12" s="228">
        <f>'School APP &amp; Funding &amp; Budget'!A7</f>
        <v>0</v>
      </c>
      <c r="B12" s="247">
        <f>B5</f>
        <v>0</v>
      </c>
      <c r="C12" s="233">
        <f>'School APP &amp; Funding &amp; Budget'!B27</f>
        <v>0</v>
      </c>
      <c r="D12" s="234">
        <f>'School APP &amp; Funding &amp; Budget'!B28</f>
        <v>0</v>
      </c>
      <c r="E12" s="235" t="s">
        <v>825</v>
      </c>
      <c r="F12" s="236"/>
      <c r="G12" s="236"/>
      <c r="H12" s="236"/>
      <c r="I12" s="236"/>
      <c r="J12" s="236"/>
      <c r="K12" s="236"/>
      <c r="L12" s="236"/>
      <c r="M12" s="237"/>
      <c r="N12" s="238"/>
      <c r="O12" s="238"/>
      <c r="P12" s="214"/>
      <c r="Q12" s="206"/>
    </row>
    <row r="13" spans="1:17" ht="24.75" customHeight="1" thickBot="1" x14ac:dyDescent="0.45">
      <c r="A13" s="239" t="s">
        <v>778</v>
      </c>
      <c r="B13" s="240"/>
      <c r="C13" s="240"/>
      <c r="D13" s="240"/>
      <c r="E13" s="240"/>
      <c r="F13" s="240"/>
      <c r="G13" s="240"/>
      <c r="H13" s="240"/>
      <c r="I13" s="240"/>
      <c r="J13" s="240"/>
      <c r="K13" s="240"/>
      <c r="L13" s="240"/>
      <c r="M13" s="240"/>
      <c r="N13" s="240"/>
      <c r="O13" s="240"/>
      <c r="P13" s="240"/>
      <c r="Q13" s="241"/>
    </row>
  </sheetData>
  <sheetProtection algorithmName="SHA-512" hashValue="HndJTbiqXvgn/K43KwCXLmdVh4oIm7Hq0wgQVtsgqTMhdxv6diHFwtrUZVSdWd84k0GvhD1DK17HM4qCELKyag==" saltValue="gqF+IZF7lYPfXGt5WyrDTg==" spinCount="100000" sheet="1" objects="1" scenarios="1" selectLockedCells="1"/>
  <mergeCells count="9">
    <mergeCell ref="J3:N3"/>
    <mergeCell ref="A1:Q1"/>
    <mergeCell ref="C7:I7"/>
    <mergeCell ref="O3:P3"/>
    <mergeCell ref="C3:I3"/>
    <mergeCell ref="A2:B2"/>
    <mergeCell ref="J7:P7"/>
    <mergeCell ref="G2:Q2"/>
    <mergeCell ref="C2:F2"/>
  </mergeCells>
  <printOptions horizontalCentered="1"/>
  <pageMargins left="0.25" right="0.25" top="0.5" bottom="0.5" header="0.25" footer="0.25"/>
  <pageSetup paperSize="5" scale="54" fitToHeight="0" orientation="landscape" r:id="rId1"/>
  <headerFooter>
    <oddFooter>&amp;C&amp;P of &amp;N&amp;RRevised: 01/19/2017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L124"/>
  <sheetViews>
    <sheetView showFormulas="1" topLeftCell="F1" zoomScale="90" zoomScaleNormal="90" workbookViewId="0"/>
  </sheetViews>
  <sheetFormatPr defaultColWidth="9" defaultRowHeight="15" x14ac:dyDescent="0.25"/>
  <cols>
    <col min="1" max="1" width="42.140625" style="1" customWidth="1"/>
    <col min="2" max="2" width="40.5703125" style="1" customWidth="1"/>
    <col min="3" max="3" width="56.5703125" style="1" customWidth="1"/>
    <col min="4" max="4" width="36" style="1" customWidth="1"/>
    <col min="5" max="6" width="38.5703125" style="1" customWidth="1"/>
    <col min="7" max="7" width="24" style="1" customWidth="1"/>
    <col min="8" max="8" width="23.140625" style="1" customWidth="1"/>
    <col min="9" max="9" width="31.85546875" style="1" customWidth="1"/>
    <col min="10" max="10" width="27" style="1" customWidth="1"/>
    <col min="11" max="11" width="35.5703125" style="1" customWidth="1"/>
    <col min="12" max="12" width="28.85546875" style="1" customWidth="1"/>
    <col min="13" max="13" width="36.28515625" style="1" customWidth="1"/>
    <col min="14" max="14" width="35.28515625" style="1" customWidth="1"/>
    <col min="15" max="15" width="34.7109375" style="1" customWidth="1"/>
    <col min="16" max="16" width="29.7109375" style="1" customWidth="1"/>
    <col min="17" max="17" width="33.5703125" style="1" customWidth="1"/>
    <col min="18" max="18" width="35.7109375" style="1" customWidth="1"/>
    <col min="19" max="19" width="29.7109375" style="1" customWidth="1"/>
    <col min="20" max="20" width="28" style="1" customWidth="1"/>
    <col min="21" max="21" width="31.140625" style="1" customWidth="1"/>
    <col min="22" max="22" width="30.28515625" style="1" customWidth="1"/>
    <col min="23" max="23" width="29" style="1" customWidth="1"/>
    <col min="24" max="24" width="28.42578125" style="1" customWidth="1"/>
    <col min="25" max="25" width="27.85546875" style="1" customWidth="1"/>
    <col min="26" max="26" width="27" style="1" customWidth="1"/>
    <col min="27" max="27" width="28.5703125" style="1" customWidth="1"/>
    <col min="28" max="28" width="30.28515625" style="1" customWidth="1"/>
    <col min="29" max="29" width="29.28515625" style="1" customWidth="1"/>
    <col min="30" max="30" width="28.5703125" style="1" customWidth="1"/>
    <col min="31" max="31" width="13" style="1" customWidth="1"/>
    <col min="32" max="32" width="27.5703125" style="1" customWidth="1"/>
    <col min="33" max="33" width="25.28515625" style="1" customWidth="1"/>
    <col min="34" max="34" width="29.7109375" style="1" customWidth="1"/>
    <col min="35" max="35" width="33.140625" style="1" customWidth="1"/>
    <col min="36" max="36" width="35.28515625" style="1" customWidth="1"/>
    <col min="37" max="37" width="27.5703125" style="1" customWidth="1"/>
    <col min="38" max="38" width="32.85546875" style="1" customWidth="1"/>
    <col min="39" max="39" width="26.85546875" style="1" customWidth="1"/>
    <col min="40" max="40" width="32.7109375" style="1" customWidth="1"/>
    <col min="41" max="41" width="30.5703125" style="1" customWidth="1"/>
    <col min="42" max="42" width="40" style="1" customWidth="1"/>
    <col min="43" max="43" width="27" style="1" customWidth="1"/>
    <col min="44" max="44" width="31.42578125" style="1" customWidth="1"/>
    <col min="45" max="45" width="30.7109375" style="1" customWidth="1"/>
    <col min="46" max="46" width="29.28515625" style="1" customWidth="1"/>
    <col min="47" max="47" width="31.28515625" style="1" customWidth="1"/>
    <col min="48" max="48" width="29.7109375" style="1" customWidth="1"/>
    <col min="49" max="49" width="26.28515625" style="1" customWidth="1"/>
    <col min="50" max="50" width="26" style="1" customWidth="1"/>
    <col min="51" max="51" width="23.140625" style="1" customWidth="1"/>
    <col min="52" max="52" width="21.28515625" style="1" customWidth="1"/>
    <col min="53" max="53" width="33.28515625" style="1" customWidth="1"/>
    <col min="54" max="54" width="34.140625" style="1" customWidth="1"/>
    <col min="55" max="55" width="28.7109375" style="1" customWidth="1"/>
    <col min="56" max="56" width="29" style="1" customWidth="1"/>
    <col min="57" max="57" width="31.7109375" style="1" customWidth="1"/>
    <col min="58" max="59" width="29.7109375" style="1" customWidth="1"/>
    <col min="60" max="60" width="30" style="1" customWidth="1"/>
    <col min="61" max="61" width="27.42578125" style="1" customWidth="1"/>
    <col min="62" max="63" width="34" style="1" customWidth="1"/>
    <col min="64" max="64" width="31" style="1" customWidth="1"/>
    <col min="65" max="65" width="28.5703125" style="1" customWidth="1"/>
    <col min="66" max="66" width="32.140625" style="1" customWidth="1"/>
    <col min="67" max="67" width="33.140625" style="1" customWidth="1"/>
    <col min="68" max="68" width="29" style="1" customWidth="1"/>
    <col min="69" max="69" width="27.28515625" style="1" customWidth="1"/>
    <col min="70" max="70" width="25.28515625" style="1" customWidth="1"/>
    <col min="71" max="71" width="34" style="1" customWidth="1"/>
    <col min="72" max="72" width="38.140625" style="1" customWidth="1"/>
    <col min="73" max="73" width="33.28515625" style="1" customWidth="1"/>
    <col min="74" max="74" width="27.7109375" style="1" customWidth="1"/>
    <col min="75" max="75" width="37.140625" style="1" customWidth="1"/>
    <col min="76" max="76" width="30.85546875" style="1" customWidth="1"/>
    <col min="77" max="77" width="29.42578125" style="1" customWidth="1"/>
    <col min="78" max="78" width="22.5703125" style="1" customWidth="1"/>
    <col min="79" max="79" width="27" style="1" customWidth="1"/>
    <col min="80" max="80" width="30.140625" style="1" customWidth="1"/>
    <col min="81" max="81" width="32.28515625" style="1" customWidth="1"/>
    <col min="82" max="83" width="31.28515625" style="1" customWidth="1"/>
    <col min="84" max="84" width="34.42578125" style="1" customWidth="1"/>
    <col min="85" max="85" width="25.7109375" style="1" customWidth="1"/>
    <col min="86" max="86" width="32.140625" style="1" customWidth="1"/>
    <col min="87" max="87" width="23.140625" style="1" customWidth="1"/>
    <col min="88" max="88" width="35.7109375" style="1" customWidth="1"/>
    <col min="89" max="89" width="30.42578125" style="1" customWidth="1"/>
    <col min="90" max="90" width="30.28515625" style="1" customWidth="1"/>
    <col min="91" max="91" width="25.28515625" style="1" customWidth="1"/>
    <col min="92" max="92" width="30.28515625" style="1" customWidth="1"/>
    <col min="93" max="93" width="28.7109375" style="1" customWidth="1"/>
    <col min="94" max="94" width="36.28515625" style="1" customWidth="1"/>
    <col min="95" max="95" width="46.28515625" style="1" customWidth="1"/>
    <col min="96" max="96" width="34.85546875" style="1" customWidth="1"/>
    <col min="97" max="97" width="20.140625" style="1" customWidth="1"/>
    <col min="98" max="98" width="34.28515625" style="1" customWidth="1"/>
    <col min="99" max="99" width="29.7109375" style="1" customWidth="1"/>
    <col min="100" max="100" width="32.7109375" style="1" customWidth="1"/>
    <col min="101" max="101" width="40.5703125" style="1" customWidth="1"/>
    <col min="102" max="102" width="29.42578125" style="1" customWidth="1"/>
    <col min="103" max="103" width="27.42578125" style="1" customWidth="1"/>
    <col min="104" max="104" width="38.28515625" style="1" customWidth="1"/>
    <col min="105" max="105" width="27.85546875" style="1" customWidth="1"/>
    <col min="106" max="106" width="30.28515625" style="1" customWidth="1"/>
    <col min="107" max="107" width="26.28515625" style="1" customWidth="1"/>
    <col min="108" max="108" width="25.7109375" style="1" customWidth="1"/>
    <col min="109" max="109" width="43" style="1" customWidth="1"/>
    <col min="110" max="110" width="26.7109375" style="1" customWidth="1"/>
    <col min="111" max="111" width="29.42578125" style="1" customWidth="1"/>
    <col min="112" max="112" width="32.85546875" style="1" customWidth="1"/>
    <col min="113" max="113" width="31" style="1" customWidth="1"/>
    <col min="114" max="114" width="30.7109375" style="1" customWidth="1"/>
    <col min="115" max="115" width="33.7109375" style="1" customWidth="1"/>
    <col min="116" max="116" width="26.140625" style="1" customWidth="1"/>
    <col min="117" max="16384" width="9" style="1"/>
  </cols>
  <sheetData>
    <row r="1" spans="1:116" x14ac:dyDescent="0.25">
      <c r="A1" s="1" t="s">
        <v>844</v>
      </c>
      <c r="B1" s="35" t="s">
        <v>845</v>
      </c>
      <c r="C1" s="35" t="s">
        <v>846</v>
      </c>
      <c r="D1" s="36" t="s">
        <v>847</v>
      </c>
      <c r="E1" s="36" t="s">
        <v>848</v>
      </c>
      <c r="F1" s="36" t="s">
        <v>849</v>
      </c>
      <c r="G1" s="36" t="s">
        <v>850</v>
      </c>
      <c r="H1" s="36" t="s">
        <v>851</v>
      </c>
      <c r="I1" s="36" t="s">
        <v>852</v>
      </c>
      <c r="J1" s="36" t="s">
        <v>853</v>
      </c>
      <c r="K1" s="36" t="s">
        <v>854</v>
      </c>
      <c r="L1" s="36" t="s">
        <v>855</v>
      </c>
      <c r="M1" s="36" t="s">
        <v>856</v>
      </c>
      <c r="N1" s="36" t="s">
        <v>857</v>
      </c>
      <c r="O1" s="36" t="s">
        <v>858</v>
      </c>
      <c r="P1" s="36" t="s">
        <v>859</v>
      </c>
      <c r="Q1" s="36" t="s">
        <v>860</v>
      </c>
      <c r="R1" s="36" t="s">
        <v>861</v>
      </c>
      <c r="S1" s="36" t="s">
        <v>862</v>
      </c>
      <c r="T1" s="36" t="s">
        <v>863</v>
      </c>
      <c r="U1" s="36" t="s">
        <v>864</v>
      </c>
      <c r="V1" s="36" t="s">
        <v>865</v>
      </c>
      <c r="W1" s="36" t="s">
        <v>866</v>
      </c>
      <c r="X1" s="36" t="s">
        <v>675</v>
      </c>
      <c r="Y1" s="36" t="s">
        <v>867</v>
      </c>
      <c r="Z1" s="36" t="s">
        <v>868</v>
      </c>
      <c r="AA1" s="36" t="s">
        <v>870</v>
      </c>
      <c r="AB1" s="36" t="s">
        <v>871</v>
      </c>
      <c r="AC1" s="36" t="s">
        <v>872</v>
      </c>
      <c r="AD1" s="36" t="s">
        <v>873</v>
      </c>
      <c r="AE1" s="36" t="s">
        <v>676</v>
      </c>
      <c r="AF1" s="36" t="s">
        <v>874</v>
      </c>
      <c r="AG1" s="36" t="s">
        <v>875</v>
      </c>
      <c r="AH1" s="36" t="s">
        <v>876</v>
      </c>
      <c r="AI1" s="36" t="s">
        <v>877</v>
      </c>
      <c r="AJ1" s="36" t="s">
        <v>878</v>
      </c>
      <c r="AK1" s="36" t="s">
        <v>879</v>
      </c>
      <c r="AL1" s="36" t="s">
        <v>880</v>
      </c>
      <c r="AM1" s="36" t="s">
        <v>881</v>
      </c>
      <c r="AN1" s="36" t="s">
        <v>882</v>
      </c>
      <c r="AO1" s="36" t="s">
        <v>883</v>
      </c>
      <c r="AP1" s="36" t="s">
        <v>884</v>
      </c>
      <c r="AQ1" s="36" t="s">
        <v>885</v>
      </c>
      <c r="AR1" s="36" t="s">
        <v>886</v>
      </c>
      <c r="AS1" s="36" t="s">
        <v>887</v>
      </c>
      <c r="AT1" s="36" t="s">
        <v>888</v>
      </c>
      <c r="AU1" s="36" t="s">
        <v>889</v>
      </c>
      <c r="AV1" s="36" t="s">
        <v>890</v>
      </c>
      <c r="AW1" s="36" t="s">
        <v>677</v>
      </c>
      <c r="AX1" s="36" t="s">
        <v>891</v>
      </c>
      <c r="AY1" s="36" t="s">
        <v>679</v>
      </c>
      <c r="AZ1" s="36" t="s">
        <v>892</v>
      </c>
      <c r="BA1" s="36" t="s">
        <v>893</v>
      </c>
      <c r="BB1" s="36" t="s">
        <v>894</v>
      </c>
      <c r="BC1" s="36" t="s">
        <v>895</v>
      </c>
      <c r="BD1" s="36" t="s">
        <v>681</v>
      </c>
      <c r="BE1" s="36" t="s">
        <v>896</v>
      </c>
      <c r="BF1" s="36" t="s">
        <v>897</v>
      </c>
      <c r="BG1" s="36" t="s">
        <v>898</v>
      </c>
      <c r="BH1" s="36" t="s">
        <v>700</v>
      </c>
      <c r="BI1" s="36" t="s">
        <v>899</v>
      </c>
      <c r="BJ1" s="36" t="s">
        <v>900</v>
      </c>
      <c r="BK1" s="36" t="s">
        <v>901</v>
      </c>
      <c r="BL1" s="36" t="s">
        <v>902</v>
      </c>
      <c r="BM1" s="36" t="s">
        <v>903</v>
      </c>
      <c r="BN1" s="36" t="s">
        <v>904</v>
      </c>
      <c r="BO1" s="36" t="s">
        <v>905</v>
      </c>
      <c r="BP1" s="36" t="s">
        <v>906</v>
      </c>
      <c r="BQ1" s="36" t="s">
        <v>907</v>
      </c>
      <c r="BR1" s="36" t="s">
        <v>908</v>
      </c>
      <c r="BS1" s="36" t="s">
        <v>909</v>
      </c>
      <c r="BT1" s="36" t="s">
        <v>910</v>
      </c>
      <c r="BU1" s="36" t="s">
        <v>685</v>
      </c>
      <c r="BV1" s="36" t="s">
        <v>911</v>
      </c>
      <c r="BW1" s="36" t="s">
        <v>912</v>
      </c>
      <c r="BX1" s="36" t="s">
        <v>913</v>
      </c>
      <c r="BY1" s="36" t="s">
        <v>914</v>
      </c>
      <c r="BZ1" s="36" t="s">
        <v>915</v>
      </c>
      <c r="CA1" s="36" t="s">
        <v>916</v>
      </c>
      <c r="CB1" s="36" t="s">
        <v>917</v>
      </c>
      <c r="CC1" s="36" t="s">
        <v>918</v>
      </c>
      <c r="CD1" s="36" t="s">
        <v>919</v>
      </c>
      <c r="CE1" s="36" t="s">
        <v>920</v>
      </c>
      <c r="CF1" s="36" t="s">
        <v>921</v>
      </c>
      <c r="CG1" s="36" t="s">
        <v>922</v>
      </c>
      <c r="CH1" s="36" t="s">
        <v>689</v>
      </c>
      <c r="CI1" s="36" t="s">
        <v>923</v>
      </c>
      <c r="CJ1" s="36" t="s">
        <v>924</v>
      </c>
      <c r="CK1" s="36" t="s">
        <v>925</v>
      </c>
      <c r="CL1" s="36" t="s">
        <v>926</v>
      </c>
      <c r="CM1" s="36" t="s">
        <v>927</v>
      </c>
      <c r="CN1" s="36" t="s">
        <v>928</v>
      </c>
      <c r="CO1" s="36" t="s">
        <v>929</v>
      </c>
      <c r="CP1" s="36" t="s">
        <v>930</v>
      </c>
      <c r="CQ1" s="36" t="s">
        <v>931</v>
      </c>
      <c r="CR1" s="36" t="s">
        <v>932</v>
      </c>
      <c r="CS1" s="36" t="s">
        <v>933</v>
      </c>
      <c r="CT1" s="36" t="s">
        <v>934</v>
      </c>
      <c r="CU1" s="36" t="s">
        <v>935</v>
      </c>
      <c r="CV1" s="36" t="s">
        <v>936</v>
      </c>
      <c r="CW1" s="36" t="s">
        <v>937</v>
      </c>
      <c r="CX1" s="36" t="s">
        <v>938</v>
      </c>
      <c r="CY1" s="36" t="s">
        <v>939</v>
      </c>
      <c r="CZ1" s="36" t="s">
        <v>940</v>
      </c>
      <c r="DA1" s="36" t="s">
        <v>697</v>
      </c>
      <c r="DB1" s="36" t="s">
        <v>941</v>
      </c>
      <c r="DC1" s="36" t="s">
        <v>942</v>
      </c>
      <c r="DD1" s="36" t="s">
        <v>943</v>
      </c>
      <c r="DE1" s="36" t="s">
        <v>944</v>
      </c>
      <c r="DF1" s="36" t="s">
        <v>945</v>
      </c>
      <c r="DG1" s="36" t="s">
        <v>946</v>
      </c>
      <c r="DH1" s="36" t="s">
        <v>947</v>
      </c>
      <c r="DI1" s="36" t="s">
        <v>948</v>
      </c>
      <c r="DJ1" s="36" t="s">
        <v>949</v>
      </c>
      <c r="DK1" s="37" t="s">
        <v>950</v>
      </c>
      <c r="DL1" s="36" t="s">
        <v>951</v>
      </c>
    </row>
    <row r="2" spans="1:116" x14ac:dyDescent="0.25">
      <c r="A2" s="38" t="s">
        <v>952</v>
      </c>
      <c r="B2" s="38" t="s">
        <v>953</v>
      </c>
      <c r="C2" s="38" t="s">
        <v>954</v>
      </c>
      <c r="D2" s="38" t="s">
        <v>955</v>
      </c>
      <c r="E2" s="38" t="s">
        <v>956</v>
      </c>
      <c r="F2" s="38" t="s">
        <v>957</v>
      </c>
      <c r="G2" s="38" t="s">
        <v>958</v>
      </c>
      <c r="H2" s="38" t="s">
        <v>959</v>
      </c>
      <c r="I2" s="38" t="s">
        <v>960</v>
      </c>
      <c r="J2" s="38" t="s">
        <v>961</v>
      </c>
      <c r="K2" s="38" t="s">
        <v>962</v>
      </c>
      <c r="L2" s="38" t="s">
        <v>963</v>
      </c>
      <c r="M2" s="38" t="s">
        <v>964</v>
      </c>
      <c r="N2" s="38" t="s">
        <v>965</v>
      </c>
      <c r="O2" s="38" t="s">
        <v>966</v>
      </c>
      <c r="P2" s="38" t="s">
        <v>967</v>
      </c>
      <c r="Q2" s="38" t="s">
        <v>968</v>
      </c>
      <c r="R2" s="38" t="s">
        <v>969</v>
      </c>
      <c r="S2" s="38" t="s">
        <v>970</v>
      </c>
      <c r="T2" s="38" t="s">
        <v>971</v>
      </c>
      <c r="U2" s="38" t="s">
        <v>972</v>
      </c>
      <c r="V2" s="38" t="s">
        <v>973</v>
      </c>
      <c r="W2" s="38" t="s">
        <v>974</v>
      </c>
      <c r="X2" s="38" t="s">
        <v>975</v>
      </c>
      <c r="Y2" s="38" t="s">
        <v>131</v>
      </c>
      <c r="Z2" s="38" t="s">
        <v>976</v>
      </c>
      <c r="AA2" s="38" t="s">
        <v>977</v>
      </c>
      <c r="AB2" s="38" t="s">
        <v>978</v>
      </c>
      <c r="AC2" s="38" t="s">
        <v>979</v>
      </c>
      <c r="AD2" s="38" t="s">
        <v>980</v>
      </c>
      <c r="AE2" s="38" t="s">
        <v>981</v>
      </c>
      <c r="AF2" s="38" t="s">
        <v>982</v>
      </c>
      <c r="AG2" s="38" t="s">
        <v>983</v>
      </c>
      <c r="AH2" s="38" t="s">
        <v>984</v>
      </c>
      <c r="AI2" s="38" t="s">
        <v>985</v>
      </c>
      <c r="AJ2" s="38" t="s">
        <v>986</v>
      </c>
      <c r="AK2" s="38" t="s">
        <v>987</v>
      </c>
      <c r="AL2" s="38" t="s">
        <v>959</v>
      </c>
      <c r="AM2" s="38" t="s">
        <v>988</v>
      </c>
      <c r="AN2" s="38" t="s">
        <v>989</v>
      </c>
      <c r="AO2" s="38" t="s">
        <v>990</v>
      </c>
      <c r="AP2" s="38" t="s">
        <v>1501</v>
      </c>
      <c r="AQ2" s="38" t="s">
        <v>991</v>
      </c>
      <c r="AR2" s="38" t="s">
        <v>992</v>
      </c>
      <c r="AS2" s="38" t="s">
        <v>993</v>
      </c>
      <c r="AT2" s="38" t="s">
        <v>994</v>
      </c>
      <c r="AU2" s="38" t="s">
        <v>995</v>
      </c>
      <c r="AV2" s="38" t="s">
        <v>996</v>
      </c>
      <c r="AW2" s="38" t="s">
        <v>997</v>
      </c>
      <c r="AX2" s="38" t="s">
        <v>998</v>
      </c>
      <c r="AY2" s="38" t="s">
        <v>999</v>
      </c>
      <c r="AZ2" s="38" t="s">
        <v>1000</v>
      </c>
      <c r="BA2" s="38" t="s">
        <v>1001</v>
      </c>
      <c r="BB2" s="38" t="s">
        <v>1002</v>
      </c>
      <c r="BC2" s="38" t="s">
        <v>1003</v>
      </c>
      <c r="BD2" s="38" t="s">
        <v>1004</v>
      </c>
      <c r="BE2" s="38" t="s">
        <v>1005</v>
      </c>
      <c r="BF2" s="38" t="s">
        <v>1006</v>
      </c>
      <c r="BG2" s="38" t="s">
        <v>1007</v>
      </c>
      <c r="BH2" s="38" t="s">
        <v>201</v>
      </c>
      <c r="BI2" s="38" t="s">
        <v>1008</v>
      </c>
      <c r="BJ2" s="38" t="s">
        <v>960</v>
      </c>
      <c r="BK2" s="38" t="s">
        <v>1009</v>
      </c>
      <c r="BL2" s="38" t="s">
        <v>1010</v>
      </c>
      <c r="BM2" s="38" t="s">
        <v>1011</v>
      </c>
      <c r="BN2" s="38" t="s">
        <v>1012</v>
      </c>
      <c r="BO2" s="38" t="s">
        <v>1013</v>
      </c>
      <c r="BP2" s="38" t="s">
        <v>1014</v>
      </c>
      <c r="BQ2" s="38" t="s">
        <v>1015</v>
      </c>
      <c r="BR2" s="38" t="s">
        <v>1016</v>
      </c>
      <c r="BS2" s="38" t="s">
        <v>1017</v>
      </c>
      <c r="BT2" s="38" t="s">
        <v>1018</v>
      </c>
      <c r="BU2" s="38" t="s">
        <v>1019</v>
      </c>
      <c r="BV2" s="38" t="s">
        <v>1020</v>
      </c>
      <c r="BW2" s="38" t="s">
        <v>1021</v>
      </c>
      <c r="BX2" s="38" t="s">
        <v>1022</v>
      </c>
      <c r="BY2" s="38" t="s">
        <v>1023</v>
      </c>
      <c r="BZ2" s="38" t="s">
        <v>1025</v>
      </c>
      <c r="CA2" s="38" t="s">
        <v>1026</v>
      </c>
      <c r="CB2" s="38" t="s">
        <v>1027</v>
      </c>
      <c r="CC2" s="38" t="s">
        <v>1028</v>
      </c>
      <c r="CD2" s="38" t="s">
        <v>1029</v>
      </c>
      <c r="CE2" s="38" t="s">
        <v>1030</v>
      </c>
      <c r="CF2" s="38" t="s">
        <v>1031</v>
      </c>
      <c r="CG2" s="38" t="s">
        <v>1032</v>
      </c>
      <c r="CH2" s="38" t="s">
        <v>1033</v>
      </c>
      <c r="CI2" s="38" t="s">
        <v>1034</v>
      </c>
      <c r="CJ2" s="38" t="s">
        <v>1035</v>
      </c>
      <c r="CK2" s="38" t="s">
        <v>1036</v>
      </c>
      <c r="CL2" s="38" t="s">
        <v>1037</v>
      </c>
      <c r="CM2" s="38" t="s">
        <v>1038</v>
      </c>
      <c r="CN2" s="38" t="s">
        <v>1039</v>
      </c>
      <c r="CO2" s="38" t="s">
        <v>1040</v>
      </c>
      <c r="CP2" s="38" t="s">
        <v>1503</v>
      </c>
      <c r="CQ2" s="38" t="s">
        <v>1042</v>
      </c>
      <c r="CR2" s="38" t="s">
        <v>1043</v>
      </c>
      <c r="CS2" s="38" t="s">
        <v>1044</v>
      </c>
      <c r="CT2" s="38" t="s">
        <v>1045</v>
      </c>
      <c r="CU2" s="38" t="s">
        <v>1046</v>
      </c>
      <c r="CV2" s="38" t="s">
        <v>1047</v>
      </c>
      <c r="CW2" s="38" t="s">
        <v>1048</v>
      </c>
      <c r="CX2" s="38" t="s">
        <v>1049</v>
      </c>
      <c r="CY2" s="38" t="s">
        <v>1050</v>
      </c>
      <c r="CZ2" s="38" t="s">
        <v>1051</v>
      </c>
      <c r="DA2" s="38" t="s">
        <v>1052</v>
      </c>
      <c r="DB2" s="38" t="s">
        <v>958</v>
      </c>
      <c r="DC2" s="38" t="s">
        <v>1053</v>
      </c>
      <c r="DD2" s="38" t="s">
        <v>1054</v>
      </c>
      <c r="DE2" s="38" t="s">
        <v>1055</v>
      </c>
      <c r="DF2" s="38" t="s">
        <v>1056</v>
      </c>
      <c r="DG2" s="38" t="s">
        <v>1057</v>
      </c>
      <c r="DH2" s="38" t="s">
        <v>1058</v>
      </c>
      <c r="DI2" s="38" t="s">
        <v>1059</v>
      </c>
      <c r="DJ2" s="38" t="s">
        <v>1060</v>
      </c>
      <c r="DK2" s="38" t="s">
        <v>1061</v>
      </c>
      <c r="DL2" s="38" t="s">
        <v>1062</v>
      </c>
    </row>
    <row r="3" spans="1:116" x14ac:dyDescent="0.25">
      <c r="A3" s="38" t="s">
        <v>1063</v>
      </c>
      <c r="B3" s="38" t="s">
        <v>1064</v>
      </c>
      <c r="C3" s="38" t="s">
        <v>1065</v>
      </c>
      <c r="H3" s="1" t="s">
        <v>1495</v>
      </c>
      <c r="I3" s="38" t="s">
        <v>1066</v>
      </c>
      <c r="J3" s="38" t="s">
        <v>1067</v>
      </c>
      <c r="K3" s="38" t="s">
        <v>960</v>
      </c>
      <c r="L3" s="38" t="s">
        <v>1068</v>
      </c>
      <c r="M3" s="38" t="s">
        <v>1069</v>
      </c>
      <c r="N3" s="38"/>
      <c r="O3" s="38" t="s">
        <v>1070</v>
      </c>
      <c r="P3" s="38" t="s">
        <v>1497</v>
      </c>
      <c r="Q3" s="38" t="s">
        <v>1071</v>
      </c>
      <c r="R3" s="38" t="s">
        <v>1072</v>
      </c>
      <c r="S3" s="38" t="s">
        <v>1073</v>
      </c>
      <c r="T3" s="38" t="s">
        <v>1074</v>
      </c>
      <c r="V3" s="38" t="s">
        <v>1075</v>
      </c>
      <c r="W3" s="38" t="s">
        <v>960</v>
      </c>
      <c r="Y3" s="38"/>
      <c r="AA3" s="38" t="s">
        <v>1076</v>
      </c>
      <c r="AH3" s="38" t="s">
        <v>1077</v>
      </c>
      <c r="AI3" s="38" t="s">
        <v>1078</v>
      </c>
      <c r="AJ3" s="38"/>
      <c r="AL3" s="38" t="s">
        <v>1079</v>
      </c>
      <c r="AM3" s="38" t="s">
        <v>1500</v>
      </c>
      <c r="AO3" s="38" t="s">
        <v>1080</v>
      </c>
      <c r="AP3" s="38" t="s">
        <v>1081</v>
      </c>
      <c r="AR3" s="38" t="s">
        <v>1082</v>
      </c>
      <c r="AT3" s="38" t="s">
        <v>1083</v>
      </c>
      <c r="AU3" s="38" t="s">
        <v>1084</v>
      </c>
      <c r="BB3" s="38" t="s">
        <v>1085</v>
      </c>
      <c r="BC3" s="38" t="s">
        <v>1086</v>
      </c>
      <c r="BF3" s="38" t="s">
        <v>1087</v>
      </c>
      <c r="BG3" s="38" t="s">
        <v>1088</v>
      </c>
      <c r="BJ3" s="38" t="s">
        <v>1089</v>
      </c>
      <c r="BK3" s="38" t="s">
        <v>1090</v>
      </c>
      <c r="BL3" s="38" t="s">
        <v>1091</v>
      </c>
      <c r="BN3" s="38" t="s">
        <v>1092</v>
      </c>
      <c r="BS3" s="38" t="s">
        <v>1093</v>
      </c>
      <c r="BT3" s="38" t="s">
        <v>1094</v>
      </c>
      <c r="BV3" s="38" t="s">
        <v>1095</v>
      </c>
      <c r="BW3" s="38" t="s">
        <v>1096</v>
      </c>
      <c r="CC3" s="38" t="s">
        <v>1097</v>
      </c>
      <c r="CD3" s="38" t="s">
        <v>1098</v>
      </c>
      <c r="CE3" s="38" t="s">
        <v>1099</v>
      </c>
      <c r="CF3" s="38" t="s">
        <v>1100</v>
      </c>
      <c r="CG3" s="38" t="s">
        <v>1101</v>
      </c>
      <c r="CJ3" s="38" t="s">
        <v>1102</v>
      </c>
      <c r="CL3" s="38" t="s">
        <v>1103</v>
      </c>
      <c r="CN3" s="38" t="s">
        <v>1104</v>
      </c>
      <c r="CQ3" s="38" t="s">
        <v>1105</v>
      </c>
      <c r="CR3" s="38" t="s">
        <v>1106</v>
      </c>
      <c r="CU3" s="38" t="s">
        <v>1107</v>
      </c>
      <c r="CV3" s="38" t="s">
        <v>1108</v>
      </c>
      <c r="CW3" s="38"/>
      <c r="CX3" s="38" t="s">
        <v>1109</v>
      </c>
      <c r="CY3" s="38"/>
      <c r="DB3" s="38" t="s">
        <v>1110</v>
      </c>
      <c r="DE3" s="38" t="s">
        <v>1111</v>
      </c>
      <c r="DG3" s="38" t="s">
        <v>1112</v>
      </c>
      <c r="DK3" s="38" t="s">
        <v>1113</v>
      </c>
    </row>
    <row r="4" spans="1:116" x14ac:dyDescent="0.25">
      <c r="A4" s="38" t="s">
        <v>955</v>
      </c>
      <c r="B4" s="38" t="s">
        <v>1114</v>
      </c>
      <c r="C4" s="38" t="s">
        <v>1006</v>
      </c>
      <c r="I4" s="38" t="s">
        <v>1115</v>
      </c>
      <c r="J4" s="38" t="s">
        <v>1116</v>
      </c>
      <c r="K4" s="38" t="s">
        <v>1117</v>
      </c>
      <c r="L4" s="38" t="s">
        <v>1118</v>
      </c>
      <c r="M4" s="38" t="s">
        <v>1119</v>
      </c>
      <c r="N4" s="38"/>
      <c r="O4" s="38" t="s">
        <v>1120</v>
      </c>
      <c r="Q4" s="38" t="s">
        <v>1121</v>
      </c>
      <c r="S4" s="38" t="s">
        <v>1122</v>
      </c>
      <c r="V4" s="38" t="s">
        <v>1123</v>
      </c>
      <c r="W4" s="38" t="s">
        <v>1124</v>
      </c>
      <c r="Z4" s="38"/>
      <c r="AA4" s="38" t="s">
        <v>1125</v>
      </c>
      <c r="AH4" s="38" t="s">
        <v>1126</v>
      </c>
      <c r="AI4" s="38" t="s">
        <v>1127</v>
      </c>
      <c r="AJ4" s="38"/>
      <c r="AL4" s="38" t="s">
        <v>1128</v>
      </c>
      <c r="AO4" s="38" t="s">
        <v>1125</v>
      </c>
      <c r="AP4" s="38" t="s">
        <v>1129</v>
      </c>
      <c r="AR4" s="38" t="s">
        <v>1130</v>
      </c>
      <c r="AT4" s="38" t="s">
        <v>1131</v>
      </c>
      <c r="AU4" s="38" t="s">
        <v>1132</v>
      </c>
      <c r="BB4" s="38" t="s">
        <v>1133</v>
      </c>
      <c r="BF4" s="38" t="s">
        <v>960</v>
      </c>
      <c r="BG4" s="38" t="s">
        <v>1134</v>
      </c>
      <c r="BK4" s="38" t="s">
        <v>1135</v>
      </c>
      <c r="BL4" s="38" t="s">
        <v>1136</v>
      </c>
      <c r="BN4" s="38" t="s">
        <v>1137</v>
      </c>
      <c r="BW4" s="38" t="s">
        <v>1138</v>
      </c>
      <c r="CD4" s="38" t="s">
        <v>1139</v>
      </c>
      <c r="CF4" s="38" t="s">
        <v>1140</v>
      </c>
      <c r="CJ4" s="38" t="s">
        <v>1141</v>
      </c>
      <c r="CL4" s="38" t="s">
        <v>1142</v>
      </c>
      <c r="CN4" s="38" t="s">
        <v>1143</v>
      </c>
      <c r="CQ4" s="38" t="s">
        <v>1144</v>
      </c>
      <c r="CU4" s="38" t="s">
        <v>1145</v>
      </c>
      <c r="CV4" s="38" t="s">
        <v>1146</v>
      </c>
      <c r="CW4" s="38"/>
      <c r="DB4" s="38" t="s">
        <v>1147</v>
      </c>
      <c r="DE4" s="38" t="s">
        <v>1148</v>
      </c>
      <c r="DK4" s="38" t="s">
        <v>1149</v>
      </c>
    </row>
    <row r="5" spans="1:116" x14ac:dyDescent="0.25">
      <c r="A5" s="38" t="s">
        <v>956</v>
      </c>
      <c r="B5" s="38" t="s">
        <v>1150</v>
      </c>
      <c r="C5" s="38" t="s">
        <v>1151</v>
      </c>
      <c r="I5" s="38" t="s">
        <v>1027</v>
      </c>
      <c r="J5" s="38" t="s">
        <v>1152</v>
      </c>
      <c r="K5" s="38" t="s">
        <v>1153</v>
      </c>
      <c r="L5" s="38" t="s">
        <v>1154</v>
      </c>
      <c r="M5" s="38" t="s">
        <v>1155</v>
      </c>
      <c r="N5" s="38"/>
      <c r="O5" s="38" t="s">
        <v>1156</v>
      </c>
      <c r="Q5" s="38" t="s">
        <v>1157</v>
      </c>
      <c r="S5" s="38" t="s">
        <v>1158</v>
      </c>
      <c r="V5" s="38" t="s">
        <v>1159</v>
      </c>
      <c r="W5" s="38" t="s">
        <v>1160</v>
      </c>
      <c r="Y5" s="38"/>
      <c r="Z5" s="38"/>
      <c r="AA5" s="38" t="s">
        <v>1161</v>
      </c>
      <c r="AH5" s="38" t="s">
        <v>1162</v>
      </c>
      <c r="AJ5" s="38"/>
      <c r="AL5" s="38" t="s">
        <v>1499</v>
      </c>
      <c r="AO5" s="38" t="s">
        <v>1164</v>
      </c>
      <c r="AP5" s="38" t="s">
        <v>1165</v>
      </c>
      <c r="AR5" s="38" t="s">
        <v>1166</v>
      </c>
      <c r="AU5" s="38" t="s">
        <v>1167</v>
      </c>
      <c r="BF5" s="38" t="s">
        <v>1168</v>
      </c>
      <c r="BG5" s="38" t="s">
        <v>1169</v>
      </c>
      <c r="BK5" s="38" t="s">
        <v>1170</v>
      </c>
      <c r="BL5" s="38" t="s">
        <v>1171</v>
      </c>
      <c r="BN5" s="38" t="s">
        <v>1172</v>
      </c>
      <c r="CD5" s="38" t="s">
        <v>1173</v>
      </c>
      <c r="CJ5" s="38" t="s">
        <v>1174</v>
      </c>
      <c r="CL5" s="38" t="s">
        <v>1175</v>
      </c>
      <c r="CQ5" s="38" t="s">
        <v>1176</v>
      </c>
      <c r="CU5" s="38" t="s">
        <v>1177</v>
      </c>
      <c r="CV5" s="38" t="s">
        <v>1178</v>
      </c>
      <c r="CW5" s="38"/>
      <c r="DB5" s="38" t="s">
        <v>1179</v>
      </c>
      <c r="DK5" s="38" t="s">
        <v>1180</v>
      </c>
    </row>
    <row r="6" spans="1:116" x14ac:dyDescent="0.25">
      <c r="A6" s="38" t="s">
        <v>957</v>
      </c>
      <c r="B6" s="38" t="s">
        <v>1181</v>
      </c>
      <c r="C6" s="38" t="s">
        <v>1182</v>
      </c>
      <c r="I6" s="38" t="s">
        <v>1183</v>
      </c>
      <c r="K6" s="38" t="s">
        <v>1184</v>
      </c>
      <c r="L6" s="38" t="s">
        <v>1185</v>
      </c>
      <c r="O6" s="38" t="s">
        <v>1496</v>
      </c>
      <c r="Q6" s="38" t="s">
        <v>1187</v>
      </c>
      <c r="V6" s="38" t="s">
        <v>1188</v>
      </c>
      <c r="Y6" s="38"/>
      <c r="AA6" s="38" t="s">
        <v>1189</v>
      </c>
      <c r="AH6" s="38" t="s">
        <v>1190</v>
      </c>
      <c r="AL6" s="38" t="s">
        <v>1163</v>
      </c>
      <c r="AO6" s="38" t="s">
        <v>1136</v>
      </c>
      <c r="AP6" s="38" t="s">
        <v>1103</v>
      </c>
      <c r="AR6" s="38" t="s">
        <v>1192</v>
      </c>
      <c r="AU6" s="38" t="s">
        <v>1193</v>
      </c>
      <c r="BF6" s="38" t="s">
        <v>1194</v>
      </c>
      <c r="BK6" s="38" t="s">
        <v>1195</v>
      </c>
      <c r="BL6" s="38" t="s">
        <v>1196</v>
      </c>
      <c r="BN6" s="38" t="s">
        <v>1197</v>
      </c>
      <c r="CJ6" s="38" t="s">
        <v>1198</v>
      </c>
      <c r="CL6" s="38" t="s">
        <v>1199</v>
      </c>
      <c r="CQ6" s="38" t="s">
        <v>1200</v>
      </c>
      <c r="CU6" s="38" t="s">
        <v>1201</v>
      </c>
      <c r="CV6" s="38" t="s">
        <v>1504</v>
      </c>
      <c r="CW6" s="38"/>
      <c r="DB6" s="38" t="s">
        <v>1202</v>
      </c>
      <c r="DK6" s="38" t="s">
        <v>1203</v>
      </c>
    </row>
    <row r="7" spans="1:116" x14ac:dyDescent="0.25">
      <c r="A7" s="38" t="s">
        <v>958</v>
      </c>
      <c r="B7" s="38" t="s">
        <v>1204</v>
      </c>
      <c r="C7" s="38" t="s">
        <v>1205</v>
      </c>
      <c r="I7" s="38" t="s">
        <v>1206</v>
      </c>
      <c r="K7" s="38" t="s">
        <v>1207</v>
      </c>
      <c r="L7" s="38" t="s">
        <v>1208</v>
      </c>
      <c r="O7" s="38" t="s">
        <v>1186</v>
      </c>
      <c r="Q7" s="38" t="s">
        <v>1210</v>
      </c>
      <c r="V7" s="38" t="s">
        <v>1211</v>
      </c>
      <c r="AA7" s="38" t="s">
        <v>1212</v>
      </c>
      <c r="AH7" s="38" t="s">
        <v>1213</v>
      </c>
      <c r="AL7" s="38" t="s">
        <v>1191</v>
      </c>
      <c r="AO7" s="38" t="s">
        <v>1215</v>
      </c>
      <c r="AP7" s="38" t="s">
        <v>1216</v>
      </c>
      <c r="AR7" s="38" t="s">
        <v>1217</v>
      </c>
      <c r="AU7" s="38" t="s">
        <v>1092</v>
      </c>
      <c r="BF7" s="38" t="s">
        <v>1218</v>
      </c>
      <c r="BL7" s="38" t="s">
        <v>1219</v>
      </c>
      <c r="CJ7" s="38" t="s">
        <v>1220</v>
      </c>
      <c r="CL7" s="38" t="s">
        <v>1221</v>
      </c>
      <c r="CQ7" s="38" t="s">
        <v>1168</v>
      </c>
      <c r="DK7" s="38" t="s">
        <v>1222</v>
      </c>
    </row>
    <row r="8" spans="1:116" x14ac:dyDescent="0.25">
      <c r="A8" s="38" t="s">
        <v>1223</v>
      </c>
      <c r="B8" s="38" t="s">
        <v>1224</v>
      </c>
      <c r="C8" s="38" t="s">
        <v>1079</v>
      </c>
      <c r="I8" s="38" t="s">
        <v>1225</v>
      </c>
      <c r="K8" s="38" t="s">
        <v>1226</v>
      </c>
      <c r="O8" s="38" t="s">
        <v>1209</v>
      </c>
      <c r="Q8" s="38" t="s">
        <v>1228</v>
      </c>
      <c r="V8" s="38" t="s">
        <v>1229</v>
      </c>
      <c r="AH8" s="38" t="s">
        <v>1230</v>
      </c>
      <c r="AL8" s="38" t="s">
        <v>1214</v>
      </c>
      <c r="AO8" s="38" t="s">
        <v>1232</v>
      </c>
      <c r="AP8" s="38" t="s">
        <v>1092</v>
      </c>
      <c r="AR8" s="38" t="s">
        <v>1233</v>
      </c>
      <c r="AU8" s="38" t="s">
        <v>1234</v>
      </c>
      <c r="BF8" s="38" t="s">
        <v>1235</v>
      </c>
      <c r="BL8" s="38" t="s">
        <v>1236</v>
      </c>
      <c r="CJ8" s="38" t="s">
        <v>1237</v>
      </c>
      <c r="CL8" s="38" t="s">
        <v>1209</v>
      </c>
      <c r="CQ8" s="38" t="s">
        <v>1125</v>
      </c>
    </row>
    <row r="9" spans="1:116" x14ac:dyDescent="0.25">
      <c r="A9" s="38" t="s">
        <v>1238</v>
      </c>
      <c r="B9" s="38" t="s">
        <v>1239</v>
      </c>
      <c r="C9" s="38" t="s">
        <v>1240</v>
      </c>
      <c r="K9" s="38" t="s">
        <v>1131</v>
      </c>
      <c r="O9" s="38" t="s">
        <v>1227</v>
      </c>
      <c r="Q9" s="38" t="s">
        <v>1242</v>
      </c>
      <c r="V9" s="38" t="s">
        <v>1498</v>
      </c>
      <c r="AH9" s="38" t="s">
        <v>1088</v>
      </c>
      <c r="AL9" s="38" t="s">
        <v>1231</v>
      </c>
      <c r="AO9" s="38" t="s">
        <v>1244</v>
      </c>
      <c r="AP9" s="38" t="s">
        <v>1245</v>
      </c>
      <c r="AU9" s="38" t="s">
        <v>1246</v>
      </c>
      <c r="BF9" s="38" t="s">
        <v>1247</v>
      </c>
      <c r="BL9" s="38" t="s">
        <v>1248</v>
      </c>
      <c r="CJ9" s="38" t="s">
        <v>1249</v>
      </c>
      <c r="CL9" s="38" t="s">
        <v>1250</v>
      </c>
      <c r="CQ9" s="38" t="s">
        <v>1251</v>
      </c>
    </row>
    <row r="10" spans="1:116" x14ac:dyDescent="0.25">
      <c r="A10" s="38" t="s">
        <v>1252</v>
      </c>
      <c r="B10" s="38" t="s">
        <v>1111</v>
      </c>
      <c r="C10" s="38" t="s">
        <v>1253</v>
      </c>
      <c r="O10" s="38" t="s">
        <v>1241</v>
      </c>
      <c r="V10" s="38" t="s">
        <v>1157</v>
      </c>
      <c r="AH10" s="38" t="s">
        <v>1255</v>
      </c>
      <c r="AL10" s="38" t="s">
        <v>1243</v>
      </c>
      <c r="AO10" s="38" t="s">
        <v>1257</v>
      </c>
      <c r="AP10" s="38" t="s">
        <v>1258</v>
      </c>
      <c r="AU10" s="38" t="s">
        <v>1259</v>
      </c>
      <c r="BF10" s="38" t="s">
        <v>1260</v>
      </c>
      <c r="BL10" s="38" t="s">
        <v>1261</v>
      </c>
      <c r="CJ10" s="38" t="s">
        <v>1262</v>
      </c>
      <c r="CL10" s="38" t="s">
        <v>1026</v>
      </c>
      <c r="CQ10" s="38" t="s">
        <v>1263</v>
      </c>
    </row>
    <row r="11" spans="1:116" x14ac:dyDescent="0.25">
      <c r="A11" s="38" t="s">
        <v>1264</v>
      </c>
      <c r="B11" s="38" t="s">
        <v>1225</v>
      </c>
      <c r="C11" s="38" t="s">
        <v>1265</v>
      </c>
      <c r="O11" s="38" t="s">
        <v>1254</v>
      </c>
      <c r="V11" s="38" t="s">
        <v>1146</v>
      </c>
      <c r="AH11" s="38" t="s">
        <v>1267</v>
      </c>
      <c r="AL11" s="38" t="s">
        <v>1256</v>
      </c>
      <c r="AO11" s="38" t="s">
        <v>1269</v>
      </c>
      <c r="AP11" s="38" t="s">
        <v>1270</v>
      </c>
      <c r="AU11" s="38" t="s">
        <v>1271</v>
      </c>
      <c r="BF11" s="38" t="s">
        <v>1272</v>
      </c>
      <c r="BL11" s="38" t="s">
        <v>1273</v>
      </c>
      <c r="CJ11" s="38" t="s">
        <v>1274</v>
      </c>
      <c r="CL11" s="38" t="s">
        <v>1254</v>
      </c>
      <c r="CQ11" s="38" t="s">
        <v>1275</v>
      </c>
    </row>
    <row r="12" spans="1:116" x14ac:dyDescent="0.25">
      <c r="A12" s="38" t="s">
        <v>1276</v>
      </c>
      <c r="C12" s="38" t="s">
        <v>1277</v>
      </c>
      <c r="V12" s="38" t="s">
        <v>1266</v>
      </c>
      <c r="AH12" s="38" t="s">
        <v>1279</v>
      </c>
      <c r="AL12" s="38" t="s">
        <v>1268</v>
      </c>
      <c r="AO12" s="38" t="s">
        <v>1280</v>
      </c>
      <c r="AP12" s="38" t="s">
        <v>1281</v>
      </c>
      <c r="AU12" s="38" t="s">
        <v>1282</v>
      </c>
      <c r="BF12" s="38" t="s">
        <v>1283</v>
      </c>
      <c r="BL12" s="38" t="s">
        <v>1173</v>
      </c>
      <c r="CL12" s="38" t="s">
        <v>1502</v>
      </c>
      <c r="CQ12" s="38" t="s">
        <v>1285</v>
      </c>
    </row>
    <row r="13" spans="1:116" x14ac:dyDescent="0.25">
      <c r="A13" s="38" t="s">
        <v>1286</v>
      </c>
      <c r="C13" s="38" t="s">
        <v>1287</v>
      </c>
      <c r="V13" s="38" t="s">
        <v>1278</v>
      </c>
      <c r="AH13" s="38"/>
      <c r="AO13" s="38" t="s">
        <v>1288</v>
      </c>
      <c r="AP13" s="38" t="s">
        <v>1289</v>
      </c>
      <c r="AU13" s="38" t="s">
        <v>1290</v>
      </c>
      <c r="BF13" s="38" t="s">
        <v>1159</v>
      </c>
      <c r="CL13" s="38" t="s">
        <v>1284</v>
      </c>
      <c r="CQ13" s="38" t="s">
        <v>1292</v>
      </c>
    </row>
    <row r="14" spans="1:116" x14ac:dyDescent="0.25">
      <c r="A14" s="38" t="s">
        <v>1293</v>
      </c>
      <c r="C14" s="38" t="s">
        <v>1294</v>
      </c>
      <c r="AH14" s="38"/>
      <c r="AO14" s="38" t="s">
        <v>1295</v>
      </c>
      <c r="AP14" s="38" t="s">
        <v>1296</v>
      </c>
      <c r="AU14" s="38" t="s">
        <v>1297</v>
      </c>
      <c r="BF14" s="38" t="s">
        <v>1298</v>
      </c>
      <c r="CL14" s="38" t="s">
        <v>1291</v>
      </c>
      <c r="CQ14" s="38" t="s">
        <v>1299</v>
      </c>
    </row>
    <row r="15" spans="1:116" x14ac:dyDescent="0.25">
      <c r="A15" s="38" t="s">
        <v>1300</v>
      </c>
      <c r="C15" s="38" t="s">
        <v>1301</v>
      </c>
      <c r="AH15" s="38"/>
      <c r="AO15" s="38" t="s">
        <v>1302</v>
      </c>
      <c r="AP15" s="38" t="s">
        <v>1303</v>
      </c>
      <c r="BF15" s="38" t="s">
        <v>1304</v>
      </c>
      <c r="CQ15" s="38" t="s">
        <v>1305</v>
      </c>
    </row>
    <row r="16" spans="1:116" x14ac:dyDescent="0.25">
      <c r="A16" s="38" t="s">
        <v>1306</v>
      </c>
      <c r="C16" s="38" t="s">
        <v>1307</v>
      </c>
      <c r="AO16" s="38" t="s">
        <v>1308</v>
      </c>
      <c r="AP16" s="38" t="s">
        <v>1309</v>
      </c>
      <c r="BF16" s="38" t="s">
        <v>1310</v>
      </c>
      <c r="CQ16" s="38" t="s">
        <v>1195</v>
      </c>
    </row>
    <row r="17" spans="1:95" x14ac:dyDescent="0.25">
      <c r="A17" s="38" t="s">
        <v>1311</v>
      </c>
      <c r="C17" s="38" t="s">
        <v>1312</v>
      </c>
      <c r="AO17" s="38" t="s">
        <v>1313</v>
      </c>
      <c r="AP17" s="38" t="s">
        <v>1314</v>
      </c>
      <c r="BF17" s="38" t="s">
        <v>1315</v>
      </c>
      <c r="CQ17" s="38" t="s">
        <v>1316</v>
      </c>
    </row>
    <row r="18" spans="1:95" x14ac:dyDescent="0.25">
      <c r="A18" s="38" t="s">
        <v>1317</v>
      </c>
      <c r="C18" s="38" t="s">
        <v>1125</v>
      </c>
      <c r="AP18" s="38" t="s">
        <v>1318</v>
      </c>
      <c r="BF18" s="38" t="s">
        <v>1319</v>
      </c>
      <c r="CQ18" s="38" t="s">
        <v>1320</v>
      </c>
    </row>
    <row r="19" spans="1:95" x14ac:dyDescent="0.25">
      <c r="A19" s="38" t="s">
        <v>1321</v>
      </c>
      <c r="C19" s="38" t="s">
        <v>1322</v>
      </c>
      <c r="AP19" s="38" t="s">
        <v>1323</v>
      </c>
      <c r="BF19" s="38" t="s">
        <v>1324</v>
      </c>
      <c r="CQ19" s="38" t="s">
        <v>1325</v>
      </c>
    </row>
    <row r="20" spans="1:95" x14ac:dyDescent="0.25">
      <c r="A20" s="38" t="s">
        <v>1326</v>
      </c>
      <c r="C20" s="38" t="s">
        <v>1327</v>
      </c>
      <c r="BF20" s="38" t="s">
        <v>1328</v>
      </c>
      <c r="CQ20" s="38" t="s">
        <v>1329</v>
      </c>
    </row>
    <row r="21" spans="1:95" x14ac:dyDescent="0.25">
      <c r="A21" s="38" t="s">
        <v>1330</v>
      </c>
      <c r="C21" s="38" t="s">
        <v>1331</v>
      </c>
      <c r="BF21" s="38" t="s">
        <v>1332</v>
      </c>
      <c r="CQ21" s="38" t="s">
        <v>1333</v>
      </c>
    </row>
    <row r="22" spans="1:95" x14ac:dyDescent="0.25">
      <c r="A22" s="38" t="s">
        <v>1334</v>
      </c>
      <c r="C22" s="38" t="s">
        <v>1118</v>
      </c>
      <c r="BF22" s="38" t="s">
        <v>1302</v>
      </c>
    </row>
    <row r="23" spans="1:95" x14ac:dyDescent="0.25">
      <c r="A23" s="38" t="s">
        <v>1335</v>
      </c>
      <c r="C23" s="38" t="s">
        <v>1336</v>
      </c>
      <c r="BF23" s="38" t="s">
        <v>1337</v>
      </c>
    </row>
    <row r="24" spans="1:95" x14ac:dyDescent="0.25">
      <c r="A24" s="38" t="s">
        <v>975</v>
      </c>
      <c r="C24" s="38" t="s">
        <v>1338</v>
      </c>
      <c r="BF24" s="38" t="s">
        <v>1339</v>
      </c>
    </row>
    <row r="25" spans="1:95" x14ac:dyDescent="0.25">
      <c r="A25" s="38" t="s">
        <v>1340</v>
      </c>
      <c r="C25" s="38" t="s">
        <v>1167</v>
      </c>
      <c r="BF25" s="38" t="s">
        <v>1284</v>
      </c>
    </row>
    <row r="26" spans="1:95" x14ac:dyDescent="0.25">
      <c r="A26" s="38" t="s">
        <v>1341</v>
      </c>
      <c r="C26" s="38" t="s">
        <v>1342</v>
      </c>
      <c r="BF26" s="38" t="s">
        <v>1343</v>
      </c>
    </row>
    <row r="27" spans="1:95" x14ac:dyDescent="0.25">
      <c r="A27" s="38" t="s">
        <v>869</v>
      </c>
      <c r="C27" s="38" t="s">
        <v>1344</v>
      </c>
    </row>
    <row r="28" spans="1:95" x14ac:dyDescent="0.25">
      <c r="A28" s="38" t="s">
        <v>1345</v>
      </c>
      <c r="C28" s="38" t="s">
        <v>1346</v>
      </c>
    </row>
    <row r="29" spans="1:95" x14ac:dyDescent="0.25">
      <c r="A29" s="38" t="s">
        <v>1347</v>
      </c>
      <c r="C29" s="38" t="s">
        <v>1117</v>
      </c>
    </row>
    <row r="30" spans="1:95" x14ac:dyDescent="0.25">
      <c r="A30" s="38" t="s">
        <v>1348</v>
      </c>
      <c r="C30" s="38" t="s">
        <v>1349</v>
      </c>
    </row>
    <row r="31" spans="1:95" x14ac:dyDescent="0.25">
      <c r="A31" s="38" t="s">
        <v>1350</v>
      </c>
      <c r="C31" s="38" t="s">
        <v>1351</v>
      </c>
    </row>
    <row r="32" spans="1:95" x14ac:dyDescent="0.25">
      <c r="A32" s="38" t="s">
        <v>981</v>
      </c>
      <c r="C32" s="38" t="s">
        <v>1352</v>
      </c>
    </row>
    <row r="33" spans="1:3" x14ac:dyDescent="0.25">
      <c r="A33" s="38" t="s">
        <v>1353</v>
      </c>
      <c r="C33" s="38" t="s">
        <v>1354</v>
      </c>
    </row>
    <row r="34" spans="1:3" x14ac:dyDescent="0.25">
      <c r="A34" s="38" t="s">
        <v>1355</v>
      </c>
      <c r="C34" s="38" t="s">
        <v>1356</v>
      </c>
    </row>
    <row r="35" spans="1:3" x14ac:dyDescent="0.25">
      <c r="A35" s="38" t="s">
        <v>1357</v>
      </c>
      <c r="C35" s="38" t="s">
        <v>1358</v>
      </c>
    </row>
    <row r="36" spans="1:3" x14ac:dyDescent="0.25">
      <c r="A36" s="38" t="s">
        <v>1359</v>
      </c>
      <c r="C36" s="38" t="s">
        <v>1360</v>
      </c>
    </row>
    <row r="37" spans="1:3" x14ac:dyDescent="0.25">
      <c r="A37" s="38" t="s">
        <v>986</v>
      </c>
      <c r="C37" s="38" t="s">
        <v>1361</v>
      </c>
    </row>
    <row r="38" spans="1:3" x14ac:dyDescent="0.25">
      <c r="A38" s="38" t="s">
        <v>1362</v>
      </c>
      <c r="C38" s="38" t="s">
        <v>1363</v>
      </c>
    </row>
    <row r="39" spans="1:3" x14ac:dyDescent="0.25">
      <c r="A39" s="38" t="s">
        <v>1364</v>
      </c>
      <c r="C39" s="38" t="s">
        <v>1365</v>
      </c>
    </row>
    <row r="40" spans="1:3" x14ac:dyDescent="0.25">
      <c r="A40" s="38" t="s">
        <v>1366</v>
      </c>
      <c r="C40" s="38" t="s">
        <v>1367</v>
      </c>
    </row>
    <row r="41" spans="1:3" x14ac:dyDescent="0.25">
      <c r="A41" s="38" t="s">
        <v>1368</v>
      </c>
      <c r="C41" s="38" t="s">
        <v>1369</v>
      </c>
    </row>
    <row r="42" spans="1:3" x14ac:dyDescent="0.25">
      <c r="A42" s="38" t="s">
        <v>1370</v>
      </c>
      <c r="C42" s="38" t="s">
        <v>1371</v>
      </c>
    </row>
    <row r="43" spans="1:3" x14ac:dyDescent="0.25">
      <c r="A43" s="38" t="s">
        <v>1372</v>
      </c>
      <c r="C43" s="38" t="s">
        <v>1373</v>
      </c>
    </row>
    <row r="44" spans="1:3" x14ac:dyDescent="0.25">
      <c r="A44" s="38" t="s">
        <v>1374</v>
      </c>
      <c r="C44" s="38" t="s">
        <v>1375</v>
      </c>
    </row>
    <row r="45" spans="1:3" x14ac:dyDescent="0.25">
      <c r="A45" s="38" t="s">
        <v>1376</v>
      </c>
      <c r="C45" s="38" t="s">
        <v>1377</v>
      </c>
    </row>
    <row r="46" spans="1:3" x14ac:dyDescent="0.25">
      <c r="A46" s="38" t="s">
        <v>1378</v>
      </c>
      <c r="C46" s="38" t="s">
        <v>1379</v>
      </c>
    </row>
    <row r="47" spans="1:3" x14ac:dyDescent="0.25">
      <c r="A47" s="38" t="s">
        <v>1380</v>
      </c>
      <c r="C47" s="38" t="s">
        <v>1381</v>
      </c>
    </row>
    <row r="48" spans="1:3" x14ac:dyDescent="0.25">
      <c r="A48" s="38" t="s">
        <v>1382</v>
      </c>
      <c r="C48" s="38" t="s">
        <v>1383</v>
      </c>
    </row>
    <row r="49" spans="1:3" x14ac:dyDescent="0.25">
      <c r="A49" s="38" t="s">
        <v>1384</v>
      </c>
      <c r="C49" s="38" t="s">
        <v>1385</v>
      </c>
    </row>
    <row r="50" spans="1:3" x14ac:dyDescent="0.25">
      <c r="A50" s="38" t="s">
        <v>997</v>
      </c>
      <c r="C50" s="38" t="s">
        <v>1386</v>
      </c>
    </row>
    <row r="51" spans="1:3" x14ac:dyDescent="0.25">
      <c r="A51" s="38" t="s">
        <v>1387</v>
      </c>
      <c r="C51" s="38" t="s">
        <v>1388</v>
      </c>
    </row>
    <row r="52" spans="1:3" x14ac:dyDescent="0.25">
      <c r="A52" s="38" t="s">
        <v>999</v>
      </c>
      <c r="C52" s="38" t="s">
        <v>1389</v>
      </c>
    </row>
    <row r="53" spans="1:3" x14ac:dyDescent="0.25">
      <c r="A53" s="38" t="s">
        <v>1390</v>
      </c>
      <c r="C53" s="38" t="s">
        <v>1204</v>
      </c>
    </row>
    <row r="54" spans="1:3" x14ac:dyDescent="0.25">
      <c r="A54" s="38" t="s">
        <v>1001</v>
      </c>
      <c r="C54" s="38" t="s">
        <v>1391</v>
      </c>
    </row>
    <row r="55" spans="1:3" x14ac:dyDescent="0.25">
      <c r="A55" s="38" t="s">
        <v>1392</v>
      </c>
      <c r="C55" s="38" t="s">
        <v>1393</v>
      </c>
    </row>
    <row r="56" spans="1:3" x14ac:dyDescent="0.25">
      <c r="A56" s="38" t="s">
        <v>1394</v>
      </c>
      <c r="C56" s="38" t="s">
        <v>1395</v>
      </c>
    </row>
    <row r="57" spans="1:3" x14ac:dyDescent="0.25">
      <c r="A57" s="38" t="s">
        <v>1396</v>
      </c>
      <c r="C57" s="38" t="s">
        <v>1032</v>
      </c>
    </row>
    <row r="58" spans="1:3" x14ac:dyDescent="0.25">
      <c r="A58" s="38" t="s">
        <v>1004</v>
      </c>
      <c r="C58" s="38" t="s">
        <v>1397</v>
      </c>
    </row>
    <row r="59" spans="1:3" x14ac:dyDescent="0.25">
      <c r="A59" s="38" t="s">
        <v>1398</v>
      </c>
      <c r="C59" s="38" t="s">
        <v>1399</v>
      </c>
    </row>
    <row r="60" spans="1:3" x14ac:dyDescent="0.25">
      <c r="A60" s="38" t="s">
        <v>1400</v>
      </c>
      <c r="C60" s="38" t="s">
        <v>1401</v>
      </c>
    </row>
    <row r="61" spans="1:3" x14ac:dyDescent="0.25">
      <c r="A61" s="38" t="s">
        <v>1402</v>
      </c>
      <c r="C61" s="38" t="s">
        <v>1403</v>
      </c>
    </row>
    <row r="62" spans="1:3" x14ac:dyDescent="0.25">
      <c r="A62" s="38" t="s">
        <v>201</v>
      </c>
      <c r="C62" s="38" t="s">
        <v>1404</v>
      </c>
    </row>
    <row r="63" spans="1:3" x14ac:dyDescent="0.25">
      <c r="A63" s="38" t="s">
        <v>1405</v>
      </c>
      <c r="C63" s="38" t="s">
        <v>1406</v>
      </c>
    </row>
    <row r="64" spans="1:3" x14ac:dyDescent="0.25">
      <c r="A64" s="38" t="s">
        <v>1407</v>
      </c>
      <c r="C64" s="38" t="s">
        <v>1408</v>
      </c>
    </row>
    <row r="65" spans="1:3" x14ac:dyDescent="0.25">
      <c r="A65" s="38" t="s">
        <v>1409</v>
      </c>
      <c r="C65" s="38" t="s">
        <v>1410</v>
      </c>
    </row>
    <row r="66" spans="1:3" x14ac:dyDescent="0.25">
      <c r="A66" s="38" t="s">
        <v>1411</v>
      </c>
      <c r="C66" s="38" t="s">
        <v>1412</v>
      </c>
    </row>
    <row r="67" spans="1:3" x14ac:dyDescent="0.25">
      <c r="A67" s="38" t="s">
        <v>1413</v>
      </c>
      <c r="C67" s="38" t="s">
        <v>1414</v>
      </c>
    </row>
    <row r="68" spans="1:3" x14ac:dyDescent="0.25">
      <c r="A68" s="38" t="s">
        <v>1415</v>
      </c>
      <c r="C68" s="38" t="s">
        <v>1416</v>
      </c>
    </row>
    <row r="69" spans="1:3" x14ac:dyDescent="0.25">
      <c r="A69" s="38" t="s">
        <v>1417</v>
      </c>
      <c r="C69" s="38" t="s">
        <v>1418</v>
      </c>
    </row>
    <row r="70" spans="1:3" x14ac:dyDescent="0.25">
      <c r="A70" s="38" t="s">
        <v>1419</v>
      </c>
      <c r="C70" s="38" t="s">
        <v>1328</v>
      </c>
    </row>
    <row r="71" spans="1:3" x14ac:dyDescent="0.25">
      <c r="A71" s="38" t="s">
        <v>1015</v>
      </c>
      <c r="C71" s="38" t="s">
        <v>1420</v>
      </c>
    </row>
    <row r="72" spans="1:3" x14ac:dyDescent="0.25">
      <c r="A72" s="38" t="s">
        <v>1421</v>
      </c>
      <c r="C72" s="38" t="s">
        <v>1422</v>
      </c>
    </row>
    <row r="73" spans="1:3" x14ac:dyDescent="0.25">
      <c r="A73" s="38" t="s">
        <v>1423</v>
      </c>
      <c r="C73" s="38" t="s">
        <v>1424</v>
      </c>
    </row>
    <row r="74" spans="1:3" x14ac:dyDescent="0.25">
      <c r="A74" s="38" t="s">
        <v>1425</v>
      </c>
      <c r="C74" s="38" t="s">
        <v>1426</v>
      </c>
    </row>
    <row r="75" spans="1:3" x14ac:dyDescent="0.25">
      <c r="A75" s="38" t="s">
        <v>1019</v>
      </c>
      <c r="C75" s="38" t="s">
        <v>1427</v>
      </c>
    </row>
    <row r="76" spans="1:3" x14ac:dyDescent="0.25">
      <c r="A76" s="38" t="s">
        <v>1428</v>
      </c>
      <c r="C76" s="38" t="s">
        <v>1258</v>
      </c>
    </row>
    <row r="77" spans="1:3" x14ac:dyDescent="0.25">
      <c r="A77" s="38" t="s">
        <v>1429</v>
      </c>
      <c r="C77" s="38" t="s">
        <v>1430</v>
      </c>
    </row>
    <row r="78" spans="1:3" x14ac:dyDescent="0.25">
      <c r="A78" s="38" t="s">
        <v>1431</v>
      </c>
      <c r="C78" s="38" t="s">
        <v>1432</v>
      </c>
    </row>
    <row r="79" spans="1:3" x14ac:dyDescent="0.25">
      <c r="A79" s="38" t="s">
        <v>1433</v>
      </c>
      <c r="C79" s="38" t="s">
        <v>1434</v>
      </c>
    </row>
    <row r="80" spans="1:3" x14ac:dyDescent="0.25">
      <c r="A80" s="38" t="s">
        <v>1024</v>
      </c>
      <c r="C80" s="38" t="s">
        <v>1435</v>
      </c>
    </row>
    <row r="81" spans="1:3" x14ac:dyDescent="0.25">
      <c r="A81" s="38" t="s">
        <v>1436</v>
      </c>
      <c r="C81" s="38" t="s">
        <v>1437</v>
      </c>
    </row>
    <row r="82" spans="1:3" x14ac:dyDescent="0.25">
      <c r="A82" s="38" t="s">
        <v>1438</v>
      </c>
      <c r="C82" s="38" t="s">
        <v>1439</v>
      </c>
    </row>
    <row r="83" spans="1:3" x14ac:dyDescent="0.25">
      <c r="A83" s="38" t="s">
        <v>1440</v>
      </c>
      <c r="C83" s="38" t="s">
        <v>1441</v>
      </c>
    </row>
    <row r="84" spans="1:3" x14ac:dyDescent="0.25">
      <c r="A84" s="38" t="s">
        <v>1442</v>
      </c>
      <c r="C84" s="38" t="s">
        <v>1443</v>
      </c>
    </row>
    <row r="85" spans="1:3" x14ac:dyDescent="0.25">
      <c r="A85" s="38" t="s">
        <v>1444</v>
      </c>
      <c r="C85" s="38" t="s">
        <v>1445</v>
      </c>
    </row>
    <row r="86" spans="1:3" x14ac:dyDescent="0.25">
      <c r="A86" s="38" t="s">
        <v>1446</v>
      </c>
      <c r="C86" s="38" t="s">
        <v>1447</v>
      </c>
    </row>
    <row r="87" spans="1:3" x14ac:dyDescent="0.25">
      <c r="A87" s="38" t="s">
        <v>1448</v>
      </c>
      <c r="C87" s="38" t="s">
        <v>1449</v>
      </c>
    </row>
    <row r="88" spans="1:3" x14ac:dyDescent="0.25">
      <c r="A88" s="38" t="s">
        <v>1450</v>
      </c>
      <c r="C88" s="38" t="s">
        <v>1451</v>
      </c>
    </row>
    <row r="89" spans="1:3" x14ac:dyDescent="0.25">
      <c r="A89" s="38" t="s">
        <v>1033</v>
      </c>
      <c r="C89" s="38" t="s">
        <v>1452</v>
      </c>
    </row>
    <row r="90" spans="1:3" x14ac:dyDescent="0.25">
      <c r="A90" s="38" t="s">
        <v>1453</v>
      </c>
      <c r="C90" s="38" t="s">
        <v>1169</v>
      </c>
    </row>
    <row r="91" spans="1:3" x14ac:dyDescent="0.25">
      <c r="A91" s="38" t="s">
        <v>1454</v>
      </c>
      <c r="C91" s="38" t="s">
        <v>1455</v>
      </c>
    </row>
    <row r="92" spans="1:3" x14ac:dyDescent="0.25">
      <c r="A92" s="38" t="s">
        <v>1036</v>
      </c>
      <c r="C92" s="38" t="s">
        <v>1456</v>
      </c>
    </row>
    <row r="93" spans="1:3" x14ac:dyDescent="0.25">
      <c r="A93" s="38" t="s">
        <v>1457</v>
      </c>
      <c r="C93" s="38" t="s">
        <v>1458</v>
      </c>
    </row>
    <row r="94" spans="1:3" x14ac:dyDescent="0.25">
      <c r="A94" s="38" t="s">
        <v>1459</v>
      </c>
      <c r="C94" s="38" t="s">
        <v>1460</v>
      </c>
    </row>
    <row r="95" spans="1:3" x14ac:dyDescent="0.25">
      <c r="A95" s="38" t="s">
        <v>1461</v>
      </c>
      <c r="C95" s="38" t="s">
        <v>1462</v>
      </c>
    </row>
    <row r="96" spans="1:3" x14ac:dyDescent="0.25">
      <c r="A96" s="38" t="s">
        <v>1463</v>
      </c>
      <c r="C96" s="38" t="s">
        <v>1464</v>
      </c>
    </row>
    <row r="97" spans="1:3" x14ac:dyDescent="0.25">
      <c r="A97" s="38" t="s">
        <v>1041</v>
      </c>
      <c r="C97" s="38" t="s">
        <v>1465</v>
      </c>
    </row>
    <row r="98" spans="1:3" x14ac:dyDescent="0.25">
      <c r="A98" s="38" t="s">
        <v>1466</v>
      </c>
      <c r="C98" s="38" t="s">
        <v>1467</v>
      </c>
    </row>
    <row r="99" spans="1:3" x14ac:dyDescent="0.25">
      <c r="A99" s="38" t="s">
        <v>1468</v>
      </c>
      <c r="C99" s="38" t="s">
        <v>1469</v>
      </c>
    </row>
    <row r="100" spans="1:3" x14ac:dyDescent="0.25">
      <c r="A100" s="38" t="s">
        <v>1044</v>
      </c>
      <c r="C100" s="38" t="s">
        <v>1470</v>
      </c>
    </row>
    <row r="101" spans="1:3" x14ac:dyDescent="0.25">
      <c r="A101" s="38" t="s">
        <v>1045</v>
      </c>
      <c r="C101" s="38" t="s">
        <v>1471</v>
      </c>
    </row>
    <row r="102" spans="1:3" x14ac:dyDescent="0.25">
      <c r="A102" s="38" t="s">
        <v>1472</v>
      </c>
      <c r="C102" s="38" t="s">
        <v>1473</v>
      </c>
    </row>
    <row r="103" spans="1:3" x14ac:dyDescent="0.25">
      <c r="A103" s="38" t="s">
        <v>1474</v>
      </c>
      <c r="C103" s="38" t="s">
        <v>1475</v>
      </c>
    </row>
    <row r="104" spans="1:3" x14ac:dyDescent="0.25">
      <c r="A104" s="38" t="s">
        <v>1048</v>
      </c>
      <c r="C104" s="38" t="s">
        <v>1278</v>
      </c>
    </row>
    <row r="105" spans="1:3" x14ac:dyDescent="0.25">
      <c r="A105" s="38" t="s">
        <v>1476</v>
      </c>
      <c r="C105" s="38" t="s">
        <v>1477</v>
      </c>
    </row>
    <row r="106" spans="1:3" x14ac:dyDescent="0.25">
      <c r="A106" s="38" t="s">
        <v>1050</v>
      </c>
    </row>
    <row r="107" spans="1:3" x14ac:dyDescent="0.25">
      <c r="A107" s="38" t="s">
        <v>1051</v>
      </c>
    </row>
    <row r="108" spans="1:3" x14ac:dyDescent="0.25">
      <c r="A108" s="38" t="s">
        <v>1052</v>
      </c>
    </row>
    <row r="109" spans="1:3" x14ac:dyDescent="0.25">
      <c r="A109" s="38" t="s">
        <v>1478</v>
      </c>
    </row>
    <row r="110" spans="1:3" x14ac:dyDescent="0.25">
      <c r="A110" s="38" t="s">
        <v>1479</v>
      </c>
    </row>
    <row r="111" spans="1:3" x14ac:dyDescent="0.25">
      <c r="A111" s="38" t="s">
        <v>1480</v>
      </c>
    </row>
    <row r="112" spans="1:3" x14ac:dyDescent="0.25">
      <c r="A112" s="38" t="s">
        <v>1481</v>
      </c>
    </row>
    <row r="113" spans="1:2" x14ac:dyDescent="0.25">
      <c r="A113" s="38" t="s">
        <v>1482</v>
      </c>
    </row>
    <row r="114" spans="1:2" x14ac:dyDescent="0.25">
      <c r="A114" s="38" t="s">
        <v>1483</v>
      </c>
    </row>
    <row r="115" spans="1:2" x14ac:dyDescent="0.25">
      <c r="A115" s="38" t="s">
        <v>1058</v>
      </c>
    </row>
    <row r="116" spans="1:2" x14ac:dyDescent="0.25">
      <c r="A116" s="38" t="s">
        <v>1484</v>
      </c>
    </row>
    <row r="117" spans="1:2" x14ac:dyDescent="0.25">
      <c r="A117" s="38" t="s">
        <v>1485</v>
      </c>
    </row>
    <row r="118" spans="1:2" x14ac:dyDescent="0.25">
      <c r="A118" s="39" t="s">
        <v>1486</v>
      </c>
    </row>
    <row r="119" spans="1:2" x14ac:dyDescent="0.25">
      <c r="A119" s="38" t="s">
        <v>1487</v>
      </c>
    </row>
    <row r="124" spans="1:2" x14ac:dyDescent="0.25">
      <c r="A124" s="1" t="s">
        <v>1488</v>
      </c>
      <c r="B124" s="1" t="s">
        <v>1489</v>
      </c>
    </row>
  </sheetData>
  <dataValidations count="3">
    <dataValidation type="list" allowBlank="1" showInputMessage="1" showErrorMessage="1" sqref="B127">
      <formula1>INDIRECT(A127)</formula1>
    </dataValidation>
    <dataValidation type="list" allowBlank="1" showInputMessage="1" showErrorMessage="1" sqref="A2:A118">
      <formula1>$A$2:$A$118</formula1>
    </dataValidation>
    <dataValidation type="list" allowBlank="1" showInputMessage="1" showErrorMessage="1" sqref="A127">
      <formula1>$B$1:$DL$1</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E114"/>
  <sheetViews>
    <sheetView workbookViewId="0">
      <selection activeCell="M1" sqref="M1"/>
    </sheetView>
  </sheetViews>
  <sheetFormatPr defaultRowHeight="15" x14ac:dyDescent="0.25"/>
  <cols>
    <col min="1" max="1" width="13.140625" customWidth="1"/>
    <col min="2" max="2" width="33.85546875" customWidth="1"/>
    <col min="3" max="3" width="35.42578125" customWidth="1"/>
    <col min="4" max="6" width="38.42578125" customWidth="1"/>
    <col min="7" max="27" width="37.5703125" customWidth="1"/>
    <col min="34" max="113" width="36.85546875" customWidth="1"/>
  </cols>
  <sheetData>
    <row r="1" spans="1:135" s="6" customFormat="1" ht="35.25" customHeight="1" x14ac:dyDescent="0.25">
      <c r="A1" s="4" t="s">
        <v>26</v>
      </c>
      <c r="B1" s="4" t="s">
        <v>27</v>
      </c>
      <c r="C1" s="2" t="s">
        <v>671</v>
      </c>
      <c r="D1" s="2" t="s">
        <v>141</v>
      </c>
      <c r="E1" s="2" t="s">
        <v>29</v>
      </c>
      <c r="F1" s="2" t="s">
        <v>117</v>
      </c>
      <c r="G1" s="2" t="s">
        <v>105</v>
      </c>
      <c r="H1" s="2" t="s">
        <v>160</v>
      </c>
      <c r="I1" s="2" t="s">
        <v>181</v>
      </c>
      <c r="J1" s="2" t="s">
        <v>157</v>
      </c>
      <c r="K1" s="2" t="s">
        <v>162</v>
      </c>
      <c r="L1" s="2" t="s">
        <v>134</v>
      </c>
      <c r="M1" t="s">
        <v>747</v>
      </c>
      <c r="N1" s="2" t="s">
        <v>99</v>
      </c>
      <c r="O1" s="2" t="s">
        <v>129</v>
      </c>
      <c r="P1" s="2" t="s">
        <v>699</v>
      </c>
      <c r="Q1" s="2" t="s">
        <v>148</v>
      </c>
      <c r="R1" s="2" t="s">
        <v>704</v>
      </c>
      <c r="S1" s="2" t="s">
        <v>53</v>
      </c>
      <c r="T1" s="2" t="s">
        <v>180</v>
      </c>
      <c r="U1" s="2" t="s">
        <v>143</v>
      </c>
      <c r="V1" s="2" t="s">
        <v>66</v>
      </c>
      <c r="W1" s="2" t="s">
        <v>663</v>
      </c>
      <c r="X1" s="2" t="s">
        <v>675</v>
      </c>
      <c r="Y1" s="2" t="s">
        <v>130</v>
      </c>
      <c r="Z1" s="2" t="s">
        <v>158</v>
      </c>
      <c r="AA1" s="2" t="s">
        <v>135</v>
      </c>
      <c r="AB1" s="2" t="s">
        <v>673</v>
      </c>
      <c r="AC1" s="2" t="s">
        <v>48</v>
      </c>
      <c r="AD1" s="2" t="s">
        <v>156</v>
      </c>
      <c r="AE1" s="2" t="s">
        <v>676</v>
      </c>
      <c r="AF1" s="2" t="s">
        <v>149</v>
      </c>
      <c r="AG1" s="2" t="s">
        <v>153</v>
      </c>
      <c r="AH1" s="2" t="s">
        <v>150</v>
      </c>
      <c r="AI1" s="2" t="s">
        <v>175</v>
      </c>
      <c r="AJ1" s="2" t="s">
        <v>121</v>
      </c>
      <c r="AK1" s="2" t="s">
        <v>161</v>
      </c>
      <c r="AL1" s="2" t="s">
        <v>154</v>
      </c>
      <c r="AM1" s="2" t="s">
        <v>661</v>
      </c>
      <c r="AN1" s="2" t="s">
        <v>93</v>
      </c>
      <c r="AO1" s="2" t="s">
        <v>136</v>
      </c>
      <c r="AP1" s="2" t="s">
        <v>78</v>
      </c>
      <c r="AQ1" s="2" t="s">
        <v>183</v>
      </c>
      <c r="AR1" s="2" t="s">
        <v>45</v>
      </c>
      <c r="AS1" s="2" t="s">
        <v>90</v>
      </c>
      <c r="AT1" s="2" t="s">
        <v>122</v>
      </c>
      <c r="AU1" s="2" t="s">
        <v>133</v>
      </c>
      <c r="AV1" s="2" t="s">
        <v>677</v>
      </c>
      <c r="AW1" s="2" t="s">
        <v>146</v>
      </c>
      <c r="AX1" s="2" t="s">
        <v>678</v>
      </c>
      <c r="AY1" s="2" t="s">
        <v>679</v>
      </c>
      <c r="AZ1" s="2" t="s">
        <v>125</v>
      </c>
      <c r="BA1" s="2" t="s">
        <v>669</v>
      </c>
      <c r="BB1" s="2" t="s">
        <v>682</v>
      </c>
      <c r="BC1" s="2" t="s">
        <v>680</v>
      </c>
      <c r="BD1" s="2" t="s">
        <v>681</v>
      </c>
      <c r="BE1" s="2" t="s">
        <v>700</v>
      </c>
      <c r="BF1" s="2" t="s">
        <v>660</v>
      </c>
      <c r="BG1" s="2" t="s">
        <v>662</v>
      </c>
      <c r="BH1" s="2" t="s">
        <v>683</v>
      </c>
      <c r="BI1" s="2" t="s">
        <v>147</v>
      </c>
      <c r="BJ1" s="2" t="s">
        <v>116</v>
      </c>
      <c r="BK1" s="2" t="s">
        <v>701</v>
      </c>
      <c r="BL1" s="2" t="s">
        <v>672</v>
      </c>
      <c r="BM1" s="2" t="s">
        <v>102</v>
      </c>
      <c r="BN1" s="2" t="s">
        <v>119</v>
      </c>
      <c r="BO1" s="2" t="s">
        <v>171</v>
      </c>
      <c r="BP1" s="2" t="s">
        <v>64</v>
      </c>
      <c r="BQ1" s="2" t="s">
        <v>76</v>
      </c>
      <c r="BR1" s="2" t="s">
        <v>684</v>
      </c>
      <c r="BS1" s="2" t="s">
        <v>685</v>
      </c>
      <c r="BT1" s="2" t="s">
        <v>140</v>
      </c>
      <c r="BU1" s="2" t="s">
        <v>686</v>
      </c>
      <c r="BV1" s="2" t="s">
        <v>114</v>
      </c>
      <c r="BW1" s="2" t="s">
        <v>178</v>
      </c>
      <c r="BX1" s="2" t="s">
        <v>687</v>
      </c>
      <c r="BY1" s="2" t="s">
        <v>688</v>
      </c>
      <c r="BZ1" s="2" t="s">
        <v>166</v>
      </c>
      <c r="CA1" s="2" t="s">
        <v>173</v>
      </c>
      <c r="CB1" s="2" t="s">
        <v>168</v>
      </c>
      <c r="CC1" s="2" t="s">
        <v>152</v>
      </c>
      <c r="CD1" s="2" t="s">
        <v>35</v>
      </c>
      <c r="CE1" s="2" t="s">
        <v>174</v>
      </c>
      <c r="CF1" s="2" t="s">
        <v>57</v>
      </c>
      <c r="CG1" s="2" t="s">
        <v>689</v>
      </c>
      <c r="CH1" s="2" t="s">
        <v>32</v>
      </c>
      <c r="CI1" s="2" t="s">
        <v>690</v>
      </c>
      <c r="CJ1" s="2" t="s">
        <v>38</v>
      </c>
      <c r="CK1" s="2" t="s">
        <v>113</v>
      </c>
      <c r="CL1" s="2" t="s">
        <v>128</v>
      </c>
      <c r="CM1" s="2" t="s">
        <v>691</v>
      </c>
      <c r="CN1" s="2" t="s">
        <v>668</v>
      </c>
      <c r="CO1" s="2" t="s">
        <v>692</v>
      </c>
      <c r="CP1" s="2" t="s">
        <v>665</v>
      </c>
      <c r="CQ1" s="2" t="s">
        <v>664</v>
      </c>
      <c r="CR1" s="2" t="s">
        <v>170</v>
      </c>
      <c r="CS1" s="2" t="s">
        <v>693</v>
      </c>
      <c r="CT1" s="2" t="s">
        <v>60</v>
      </c>
      <c r="CU1" s="2" t="s">
        <v>172</v>
      </c>
      <c r="CV1" s="5" t="s">
        <v>698</v>
      </c>
      <c r="CW1" s="2" t="s">
        <v>697</v>
      </c>
      <c r="CX1" s="2" t="s">
        <v>127</v>
      </c>
      <c r="CY1" s="2" t="s">
        <v>74</v>
      </c>
      <c r="CZ1" s="2" t="s">
        <v>696</v>
      </c>
      <c r="DA1" s="2" t="s">
        <v>145</v>
      </c>
      <c r="DB1" s="2" t="s">
        <v>142</v>
      </c>
      <c r="DC1" s="2" t="s">
        <v>734</v>
      </c>
      <c r="DD1" s="2" t="s">
        <v>695</v>
      </c>
      <c r="DE1" s="2" t="s">
        <v>111</v>
      </c>
      <c r="DF1" s="2" t="s">
        <v>667</v>
      </c>
      <c r="DG1" s="2" t="s">
        <v>674</v>
      </c>
      <c r="DH1" s="2" t="s">
        <v>694</v>
      </c>
      <c r="DI1" s="2" t="s">
        <v>185</v>
      </c>
      <c r="DJ1" s="9" t="s">
        <v>706</v>
      </c>
      <c r="DK1" s="9" t="s">
        <v>709</v>
      </c>
      <c r="DL1" s="9" t="s">
        <v>710</v>
      </c>
      <c r="DM1"/>
      <c r="DN1"/>
      <c r="DO1"/>
      <c r="DP1"/>
      <c r="DQ1"/>
      <c r="DR1"/>
      <c r="DS1"/>
      <c r="DT1"/>
      <c r="DU1"/>
      <c r="DV1"/>
      <c r="DW1"/>
      <c r="DX1"/>
      <c r="DY1"/>
      <c r="DZ1"/>
      <c r="EA1"/>
      <c r="EB1"/>
      <c r="EC1"/>
      <c r="ED1"/>
      <c r="EE1"/>
    </row>
    <row r="2" spans="1:135" x14ac:dyDescent="0.25">
      <c r="A2" s="2" t="s">
        <v>190</v>
      </c>
      <c r="B2" s="2" t="s">
        <v>671</v>
      </c>
      <c r="C2" t="s">
        <v>644</v>
      </c>
      <c r="D2" t="s">
        <v>466</v>
      </c>
      <c r="E2" t="s">
        <v>206</v>
      </c>
      <c r="F2" t="s">
        <v>409</v>
      </c>
      <c r="G2" t="s">
        <v>387</v>
      </c>
      <c r="H2" t="s">
        <v>517</v>
      </c>
      <c r="I2" t="s">
        <v>344</v>
      </c>
      <c r="J2" t="s">
        <v>508</v>
      </c>
      <c r="K2" t="s">
        <v>531</v>
      </c>
      <c r="L2" t="s">
        <v>434</v>
      </c>
      <c r="M2" t="s">
        <v>488</v>
      </c>
      <c r="N2" t="s">
        <v>377</v>
      </c>
      <c r="O2" t="s">
        <v>432</v>
      </c>
      <c r="P2" t="s">
        <v>535</v>
      </c>
      <c r="Q2" t="s">
        <v>483</v>
      </c>
      <c r="R2" t="s">
        <v>642</v>
      </c>
      <c r="S2" t="s">
        <v>320</v>
      </c>
      <c r="T2" t="s">
        <v>610</v>
      </c>
      <c r="U2" t="s">
        <v>478</v>
      </c>
      <c r="V2" t="s">
        <v>326</v>
      </c>
      <c r="W2" t="s">
        <v>399</v>
      </c>
      <c r="X2" t="s">
        <v>652</v>
      </c>
      <c r="Y2" t="s">
        <v>131</v>
      </c>
      <c r="Z2" t="s">
        <v>514</v>
      </c>
      <c r="AA2" t="s">
        <v>440</v>
      </c>
      <c r="AB2" t="s">
        <v>612</v>
      </c>
      <c r="AC2" t="s">
        <v>318</v>
      </c>
      <c r="AD2" t="s">
        <v>507</v>
      </c>
      <c r="AE2" t="s">
        <v>659</v>
      </c>
      <c r="AF2" t="s">
        <v>485</v>
      </c>
      <c r="AG2" t="s">
        <v>505</v>
      </c>
      <c r="AH2" t="s">
        <v>486</v>
      </c>
      <c r="AI2" t="s">
        <v>593</v>
      </c>
      <c r="AJ2" t="s">
        <v>415</v>
      </c>
      <c r="AK2" t="s">
        <v>521</v>
      </c>
      <c r="AL2" t="s">
        <v>506</v>
      </c>
      <c r="AM2" t="s">
        <v>341</v>
      </c>
      <c r="AN2" t="s">
        <v>733</v>
      </c>
      <c r="AO2" t="s">
        <v>446</v>
      </c>
      <c r="AP2" t="s">
        <v>340</v>
      </c>
      <c r="AQ2" t="s">
        <v>631</v>
      </c>
      <c r="AR2" t="s">
        <v>317</v>
      </c>
      <c r="AS2" t="s">
        <v>360</v>
      </c>
      <c r="AT2" t="s">
        <v>416</v>
      </c>
      <c r="AU2" t="s">
        <v>433</v>
      </c>
      <c r="AV2" t="s">
        <v>640</v>
      </c>
      <c r="AW2" t="s">
        <v>480</v>
      </c>
      <c r="AX2" t="s">
        <v>643</v>
      </c>
      <c r="AY2" t="s">
        <v>650</v>
      </c>
      <c r="AZ2" t="s">
        <v>666</v>
      </c>
      <c r="BA2" t="s">
        <v>498</v>
      </c>
      <c r="BB2" t="s">
        <v>515</v>
      </c>
      <c r="BC2" t="s">
        <v>657</v>
      </c>
      <c r="BD2" t="s">
        <v>646</v>
      </c>
      <c r="BE2" t="s">
        <v>655</v>
      </c>
      <c r="BF2" t="s">
        <v>319</v>
      </c>
      <c r="BG2" t="s">
        <v>342</v>
      </c>
      <c r="BH2" t="s">
        <v>547</v>
      </c>
      <c r="BI2" t="s">
        <v>481</v>
      </c>
      <c r="BJ2" t="s">
        <v>344</v>
      </c>
      <c r="BK2" t="s">
        <v>435</v>
      </c>
      <c r="BL2" t="s">
        <v>613</v>
      </c>
      <c r="BM2" t="s">
        <v>386</v>
      </c>
      <c r="BN2" t="s">
        <v>410</v>
      </c>
      <c r="BO2" t="s">
        <v>581</v>
      </c>
      <c r="BP2" t="s">
        <v>325</v>
      </c>
      <c r="BQ2" t="s">
        <v>339</v>
      </c>
      <c r="BR2" t="s">
        <v>588</v>
      </c>
      <c r="BS2" t="s">
        <v>647</v>
      </c>
      <c r="BT2" t="s">
        <v>463</v>
      </c>
      <c r="BU2" t="s">
        <v>596</v>
      </c>
      <c r="BV2" t="s">
        <v>407</v>
      </c>
      <c r="BW2" t="s">
        <v>599</v>
      </c>
      <c r="BX2" t="s">
        <v>649</v>
      </c>
      <c r="BY2" t="s">
        <v>641</v>
      </c>
      <c r="BZ2" t="s">
        <v>553</v>
      </c>
      <c r="CA2" t="s">
        <v>587</v>
      </c>
      <c r="CB2" t="s">
        <v>571</v>
      </c>
      <c r="CC2" t="s">
        <v>501</v>
      </c>
      <c r="CD2" t="s">
        <v>303</v>
      </c>
      <c r="CE2" t="s">
        <v>590</v>
      </c>
      <c r="CF2" t="s">
        <v>322</v>
      </c>
      <c r="CG2" t="s">
        <v>651</v>
      </c>
      <c r="CH2" t="s">
        <v>301</v>
      </c>
      <c r="CI2" t="s">
        <v>600</v>
      </c>
      <c r="CJ2" t="s">
        <v>305</v>
      </c>
      <c r="CK2" t="s">
        <v>406</v>
      </c>
      <c r="CL2" t="s">
        <v>429</v>
      </c>
      <c r="CM2" t="s">
        <v>653</v>
      </c>
      <c r="CN2" t="s">
        <v>482</v>
      </c>
      <c r="CO2" t="s">
        <v>554</v>
      </c>
      <c r="CP2" t="s">
        <v>403</v>
      </c>
      <c r="CQ2" t="s">
        <v>394</v>
      </c>
      <c r="CR2" t="s">
        <v>576</v>
      </c>
      <c r="CS2" t="s">
        <v>648</v>
      </c>
      <c r="CT2" t="s">
        <v>323</v>
      </c>
      <c r="CU2" t="s">
        <v>582</v>
      </c>
      <c r="CV2" t="s">
        <v>645</v>
      </c>
      <c r="CW2" t="s">
        <v>658</v>
      </c>
      <c r="CX2" t="s">
        <v>428</v>
      </c>
      <c r="CY2" t="s">
        <v>338</v>
      </c>
      <c r="CZ2" t="s">
        <v>573</v>
      </c>
      <c r="DA2" t="s">
        <v>479</v>
      </c>
      <c r="DB2" t="s">
        <v>476</v>
      </c>
      <c r="DC2" t="s">
        <v>735</v>
      </c>
      <c r="DD2" t="s">
        <v>656</v>
      </c>
      <c r="DE2" t="s">
        <v>405</v>
      </c>
      <c r="DF2" t="s">
        <v>465</v>
      </c>
      <c r="DG2" t="s">
        <v>542</v>
      </c>
      <c r="DH2" t="s">
        <v>654</v>
      </c>
      <c r="DI2" t="s">
        <v>638</v>
      </c>
      <c r="DJ2" t="s">
        <v>707</v>
      </c>
      <c r="DK2">
        <v>0</v>
      </c>
      <c r="DL2" t="s">
        <v>711</v>
      </c>
    </row>
    <row r="3" spans="1:135" x14ac:dyDescent="0.25">
      <c r="A3" s="2" t="s">
        <v>123</v>
      </c>
      <c r="B3" s="2" t="s">
        <v>141</v>
      </c>
      <c r="C3" s="3"/>
      <c r="D3" t="s">
        <v>467</v>
      </c>
      <c r="E3" t="s">
        <v>207</v>
      </c>
      <c r="G3" t="s">
        <v>388</v>
      </c>
      <c r="H3" t="s">
        <v>518</v>
      </c>
      <c r="I3" t="s">
        <v>624</v>
      </c>
      <c r="J3" t="s">
        <v>509</v>
      </c>
      <c r="K3" t="s">
        <v>532</v>
      </c>
      <c r="N3" t="s">
        <v>378</v>
      </c>
      <c r="P3" s="8" t="s">
        <v>705</v>
      </c>
      <c r="Q3" t="s">
        <v>484</v>
      </c>
      <c r="S3" t="s">
        <v>321</v>
      </c>
      <c r="T3" t="s">
        <v>611</v>
      </c>
      <c r="V3" t="s">
        <v>327</v>
      </c>
      <c r="W3" t="s">
        <v>400</v>
      </c>
      <c r="AA3" t="s">
        <v>441</v>
      </c>
      <c r="AH3" t="s">
        <v>487</v>
      </c>
      <c r="AI3" t="s">
        <v>594</v>
      </c>
      <c r="AK3" t="s">
        <v>522</v>
      </c>
      <c r="AN3" t="s">
        <v>363</v>
      </c>
      <c r="AO3" t="s">
        <v>447</v>
      </c>
      <c r="AQ3" t="s">
        <v>632</v>
      </c>
      <c r="AS3" t="s">
        <v>361</v>
      </c>
      <c r="AT3" t="s">
        <v>417</v>
      </c>
      <c r="BA3" t="s">
        <v>499</v>
      </c>
      <c r="BB3" t="s">
        <v>516</v>
      </c>
      <c r="BG3" t="s">
        <v>343</v>
      </c>
      <c r="BH3" t="s">
        <v>548</v>
      </c>
      <c r="BJ3" t="s">
        <v>408</v>
      </c>
      <c r="BK3" t="s">
        <v>436</v>
      </c>
      <c r="BL3" t="s">
        <v>614</v>
      </c>
      <c r="BN3" t="s">
        <v>411</v>
      </c>
      <c r="BR3" t="s">
        <v>589</v>
      </c>
      <c r="BT3" t="s">
        <v>464</v>
      </c>
      <c r="BU3" t="s">
        <v>597</v>
      </c>
      <c r="CB3" t="s">
        <v>572</v>
      </c>
      <c r="CC3" t="s">
        <v>502</v>
      </c>
      <c r="CD3" t="s">
        <v>304</v>
      </c>
      <c r="CE3" t="s">
        <v>591</v>
      </c>
      <c r="CH3" t="s">
        <v>302</v>
      </c>
      <c r="CI3" t="s">
        <v>601</v>
      </c>
      <c r="CJ3" t="s">
        <v>306</v>
      </c>
      <c r="CL3" t="s">
        <v>430</v>
      </c>
      <c r="CO3" t="s">
        <v>555</v>
      </c>
      <c r="CP3" t="s">
        <v>404</v>
      </c>
      <c r="CQ3" t="s">
        <v>395</v>
      </c>
      <c r="CR3" t="s">
        <v>577</v>
      </c>
      <c r="CT3" t="s">
        <v>324</v>
      </c>
      <c r="CU3" t="s">
        <v>583</v>
      </c>
      <c r="CZ3" t="s">
        <v>574</v>
      </c>
      <c r="DB3" t="s">
        <v>477</v>
      </c>
      <c r="DG3" t="s">
        <v>543</v>
      </c>
      <c r="DI3" t="s">
        <v>639</v>
      </c>
      <c r="DJ3" t="s">
        <v>708</v>
      </c>
      <c r="DK3">
        <v>1</v>
      </c>
      <c r="DL3" t="s">
        <v>712</v>
      </c>
    </row>
    <row r="4" spans="1:135" x14ac:dyDescent="0.25">
      <c r="A4" s="2" t="s">
        <v>28</v>
      </c>
      <c r="B4" s="2" t="s">
        <v>29</v>
      </c>
      <c r="C4" s="3"/>
      <c r="D4" t="s">
        <v>468</v>
      </c>
      <c r="E4" t="s">
        <v>208</v>
      </c>
      <c r="G4" t="s">
        <v>389</v>
      </c>
      <c r="H4" t="s">
        <v>519</v>
      </c>
      <c r="I4" t="s">
        <v>625</v>
      </c>
      <c r="J4" t="s">
        <v>510</v>
      </c>
      <c r="K4" t="s">
        <v>533</v>
      </c>
      <c r="N4" t="s">
        <v>379</v>
      </c>
      <c r="P4" t="s">
        <v>536</v>
      </c>
      <c r="V4" t="s">
        <v>328</v>
      </c>
      <c r="W4" t="s">
        <v>401</v>
      </c>
      <c r="AA4" t="s">
        <v>442</v>
      </c>
      <c r="AI4" t="s">
        <v>595</v>
      </c>
      <c r="AK4" t="s">
        <v>523</v>
      </c>
      <c r="AN4" t="s">
        <v>364</v>
      </c>
      <c r="AO4" t="s">
        <v>448</v>
      </c>
      <c r="AQ4" t="s">
        <v>633</v>
      </c>
      <c r="AS4" t="s">
        <v>362</v>
      </c>
      <c r="AT4" t="s">
        <v>418</v>
      </c>
      <c r="BA4" t="s">
        <v>500</v>
      </c>
      <c r="BG4" t="s">
        <v>344</v>
      </c>
      <c r="BH4" t="s">
        <v>549</v>
      </c>
      <c r="BK4" t="s">
        <v>437</v>
      </c>
      <c r="BL4" t="s">
        <v>615</v>
      </c>
      <c r="BN4" t="s">
        <v>412</v>
      </c>
      <c r="BU4" t="s">
        <v>598</v>
      </c>
      <c r="CC4" t="s">
        <v>503</v>
      </c>
      <c r="CE4" t="s">
        <v>592</v>
      </c>
      <c r="CI4" t="s">
        <v>602</v>
      </c>
      <c r="CJ4" t="s">
        <v>307</v>
      </c>
      <c r="CL4" t="s">
        <v>431</v>
      </c>
      <c r="CO4" t="s">
        <v>556</v>
      </c>
      <c r="CQ4" t="s">
        <v>396</v>
      </c>
      <c r="CR4" t="s">
        <v>578</v>
      </c>
      <c r="CU4" t="s">
        <v>584</v>
      </c>
      <c r="CZ4" t="s">
        <v>575</v>
      </c>
      <c r="DG4" t="s">
        <v>544</v>
      </c>
      <c r="DI4" t="s">
        <v>746</v>
      </c>
      <c r="DK4">
        <v>2</v>
      </c>
      <c r="DL4" t="s">
        <v>713</v>
      </c>
    </row>
    <row r="5" spans="1:135" x14ac:dyDescent="0.25">
      <c r="A5" s="2" t="s">
        <v>95</v>
      </c>
      <c r="B5" s="2" t="s">
        <v>117</v>
      </c>
      <c r="C5" s="3"/>
      <c r="D5" t="s">
        <v>469</v>
      </c>
      <c r="E5" t="s">
        <v>209</v>
      </c>
      <c r="G5" t="s">
        <v>390</v>
      </c>
      <c r="H5" t="s">
        <v>520</v>
      </c>
      <c r="I5" t="s">
        <v>626</v>
      </c>
      <c r="J5" t="s">
        <v>511</v>
      </c>
      <c r="K5" t="s">
        <v>534</v>
      </c>
      <c r="N5" t="s">
        <v>380</v>
      </c>
      <c r="P5" t="s">
        <v>537</v>
      </c>
      <c r="V5" t="s">
        <v>329</v>
      </c>
      <c r="W5" t="s">
        <v>402</v>
      </c>
      <c r="AA5" t="s">
        <v>443</v>
      </c>
      <c r="AH5" t="s">
        <v>489</v>
      </c>
      <c r="AK5" t="s">
        <v>524</v>
      </c>
      <c r="AN5" t="s">
        <v>365</v>
      </c>
      <c r="AO5" t="s">
        <v>449</v>
      </c>
      <c r="AQ5" t="s">
        <v>634</v>
      </c>
      <c r="AT5" t="s">
        <v>419</v>
      </c>
      <c r="BG5" t="s">
        <v>345</v>
      </c>
      <c r="BH5" t="s">
        <v>550</v>
      </c>
      <c r="BK5" t="s">
        <v>438</v>
      </c>
      <c r="BL5" t="s">
        <v>616</v>
      </c>
      <c r="BN5" t="s">
        <v>413</v>
      </c>
      <c r="CC5" t="s">
        <v>504</v>
      </c>
      <c r="CI5" t="s">
        <v>603</v>
      </c>
      <c r="CJ5" t="s">
        <v>308</v>
      </c>
      <c r="CO5" t="s">
        <v>557</v>
      </c>
      <c r="CQ5" t="s">
        <v>397</v>
      </c>
      <c r="CR5" t="s">
        <v>579</v>
      </c>
      <c r="CU5" t="s">
        <v>585</v>
      </c>
      <c r="DG5" t="s">
        <v>545</v>
      </c>
      <c r="DK5">
        <v>3</v>
      </c>
    </row>
    <row r="6" spans="1:135" x14ac:dyDescent="0.25">
      <c r="A6" s="2" t="s">
        <v>104</v>
      </c>
      <c r="B6" s="2" t="s">
        <v>105</v>
      </c>
      <c r="D6" t="s">
        <v>470</v>
      </c>
      <c r="E6" t="s">
        <v>210</v>
      </c>
      <c r="G6" t="s">
        <v>391</v>
      </c>
      <c r="I6" t="s">
        <v>627</v>
      </c>
      <c r="J6" t="s">
        <v>512</v>
      </c>
      <c r="N6" t="s">
        <v>381</v>
      </c>
      <c r="P6" t="s">
        <v>538</v>
      </c>
      <c r="V6" t="s">
        <v>330</v>
      </c>
      <c r="AA6" t="s">
        <v>444</v>
      </c>
      <c r="AH6" t="s">
        <v>490</v>
      </c>
      <c r="AK6" t="s">
        <v>525</v>
      </c>
      <c r="AN6" t="s">
        <v>366</v>
      </c>
      <c r="AO6" t="s">
        <v>450</v>
      </c>
      <c r="AQ6" t="s">
        <v>635</v>
      </c>
      <c r="AT6" t="s">
        <v>420</v>
      </c>
      <c r="BG6" t="s">
        <v>346</v>
      </c>
      <c r="BH6" t="s">
        <v>551</v>
      </c>
      <c r="BK6" t="s">
        <v>439</v>
      </c>
      <c r="BL6" t="s">
        <v>617</v>
      </c>
      <c r="BN6" t="s">
        <v>414</v>
      </c>
      <c r="CI6" t="s">
        <v>604</v>
      </c>
      <c r="CJ6" t="s">
        <v>309</v>
      </c>
      <c r="CO6" t="s">
        <v>558</v>
      </c>
      <c r="CQ6" t="s">
        <v>398</v>
      </c>
      <c r="CR6" t="s">
        <v>580</v>
      </c>
      <c r="CU6" t="s">
        <v>586</v>
      </c>
      <c r="DG6" t="s">
        <v>546</v>
      </c>
      <c r="DK6">
        <v>4</v>
      </c>
    </row>
    <row r="7" spans="1:135" x14ac:dyDescent="0.25">
      <c r="A7" s="2" t="s">
        <v>126</v>
      </c>
      <c r="B7" s="2" t="s">
        <v>160</v>
      </c>
      <c r="D7" t="s">
        <v>471</v>
      </c>
      <c r="E7" t="s">
        <v>211</v>
      </c>
      <c r="G7" t="s">
        <v>392</v>
      </c>
      <c r="I7" t="s">
        <v>628</v>
      </c>
      <c r="J7" t="s">
        <v>513</v>
      </c>
      <c r="N7" t="s">
        <v>382</v>
      </c>
      <c r="P7" t="s">
        <v>539</v>
      </c>
      <c r="V7" t="s">
        <v>331</v>
      </c>
      <c r="AA7" t="s">
        <v>445</v>
      </c>
      <c r="AH7" t="s">
        <v>491</v>
      </c>
      <c r="AK7" t="s">
        <v>526</v>
      </c>
      <c r="AN7" t="s">
        <v>367</v>
      </c>
      <c r="AO7" t="s">
        <v>421</v>
      </c>
      <c r="AQ7" t="s">
        <v>636</v>
      </c>
      <c r="AT7" t="s">
        <v>421</v>
      </c>
      <c r="BG7" t="s">
        <v>347</v>
      </c>
      <c r="BH7" t="s">
        <v>552</v>
      </c>
      <c r="BL7" t="s">
        <v>618</v>
      </c>
      <c r="CI7" t="s">
        <v>605</v>
      </c>
      <c r="CJ7" t="s">
        <v>310</v>
      </c>
      <c r="CO7" t="s">
        <v>559</v>
      </c>
      <c r="DK7">
        <v>5</v>
      </c>
    </row>
    <row r="8" spans="1:135" x14ac:dyDescent="0.25">
      <c r="A8" s="2" t="s">
        <v>151</v>
      </c>
      <c r="B8" s="2" t="s">
        <v>181</v>
      </c>
      <c r="D8" t="s">
        <v>472</v>
      </c>
      <c r="E8" t="s">
        <v>212</v>
      </c>
      <c r="G8" t="s">
        <v>393</v>
      </c>
      <c r="I8" t="s">
        <v>629</v>
      </c>
      <c r="N8" t="s">
        <v>383</v>
      </c>
      <c r="P8" t="s">
        <v>540</v>
      </c>
      <c r="V8" t="s">
        <v>332</v>
      </c>
      <c r="AH8" t="s">
        <v>492</v>
      </c>
      <c r="AK8" t="s">
        <v>527</v>
      </c>
      <c r="AN8" t="s">
        <v>368</v>
      </c>
      <c r="AO8" t="s">
        <v>451</v>
      </c>
      <c r="AQ8" t="s">
        <v>637</v>
      </c>
      <c r="AT8" t="s">
        <v>422</v>
      </c>
      <c r="BG8" t="s">
        <v>348</v>
      </c>
      <c r="BL8" t="s">
        <v>619</v>
      </c>
      <c r="CI8" t="s">
        <v>606</v>
      </c>
      <c r="CJ8" t="s">
        <v>311</v>
      </c>
      <c r="CO8" t="s">
        <v>560</v>
      </c>
      <c r="DK8">
        <v>6</v>
      </c>
    </row>
    <row r="9" spans="1:135" x14ac:dyDescent="0.25">
      <c r="A9" s="2" t="s">
        <v>87</v>
      </c>
      <c r="B9" s="2" t="s">
        <v>157</v>
      </c>
      <c r="D9" t="s">
        <v>473</v>
      </c>
      <c r="E9" t="s">
        <v>213</v>
      </c>
      <c r="I9" t="s">
        <v>630</v>
      </c>
      <c r="N9" t="s">
        <v>384</v>
      </c>
      <c r="P9" t="s">
        <v>541</v>
      </c>
      <c r="V9" t="s">
        <v>333</v>
      </c>
      <c r="AH9" t="s">
        <v>493</v>
      </c>
      <c r="AK9" t="s">
        <v>528</v>
      </c>
      <c r="AN9" t="s">
        <v>369</v>
      </c>
      <c r="AO9" t="s">
        <v>452</v>
      </c>
      <c r="AT9" t="s">
        <v>423</v>
      </c>
      <c r="BG9" t="s">
        <v>349</v>
      </c>
      <c r="BL9" t="s">
        <v>620</v>
      </c>
      <c r="CI9" t="s">
        <v>607</v>
      </c>
      <c r="CJ9" t="s">
        <v>312</v>
      </c>
      <c r="CO9" s="8" t="s">
        <v>702</v>
      </c>
      <c r="DK9">
        <v>7</v>
      </c>
    </row>
    <row r="10" spans="1:135" x14ac:dyDescent="0.25">
      <c r="A10" s="2" t="s">
        <v>70</v>
      </c>
      <c r="B10" s="2" t="s">
        <v>162</v>
      </c>
      <c r="D10" t="s">
        <v>474</v>
      </c>
      <c r="E10" t="s">
        <v>214</v>
      </c>
      <c r="N10" t="s">
        <v>385</v>
      </c>
      <c r="P10" s="8"/>
      <c r="V10" t="s">
        <v>334</v>
      </c>
      <c r="AH10" t="s">
        <v>494</v>
      </c>
      <c r="AK10" t="s">
        <v>529</v>
      </c>
      <c r="AN10" t="s">
        <v>370</v>
      </c>
      <c r="AO10" t="s">
        <v>453</v>
      </c>
      <c r="AT10" t="s">
        <v>424</v>
      </c>
      <c r="BG10" t="s">
        <v>350</v>
      </c>
      <c r="BL10" t="s">
        <v>621</v>
      </c>
      <c r="CI10" t="s">
        <v>608</v>
      </c>
      <c r="CJ10" t="s">
        <v>313</v>
      </c>
      <c r="CO10" t="s">
        <v>561</v>
      </c>
      <c r="DK10">
        <v>8</v>
      </c>
    </row>
    <row r="11" spans="1:135" x14ac:dyDescent="0.25">
      <c r="A11" s="2" t="s">
        <v>68</v>
      </c>
      <c r="B11" s="2" t="s">
        <v>134</v>
      </c>
      <c r="D11" t="s">
        <v>475</v>
      </c>
      <c r="E11" t="s">
        <v>215</v>
      </c>
      <c r="N11" t="s">
        <v>744</v>
      </c>
      <c r="V11" t="s">
        <v>335</v>
      </c>
      <c r="AH11" t="s">
        <v>495</v>
      </c>
      <c r="AK11" t="s">
        <v>530</v>
      </c>
      <c r="AN11" t="s">
        <v>371</v>
      </c>
      <c r="AO11" t="s">
        <v>454</v>
      </c>
      <c r="AT11" t="s">
        <v>425</v>
      </c>
      <c r="BG11" t="s">
        <v>351</v>
      </c>
      <c r="BL11" t="s">
        <v>622</v>
      </c>
      <c r="CI11" t="s">
        <v>609</v>
      </c>
      <c r="CJ11" t="s">
        <v>314</v>
      </c>
      <c r="CO11" t="s">
        <v>562</v>
      </c>
      <c r="DK11">
        <v>9</v>
      </c>
    </row>
    <row r="12" spans="1:135" x14ac:dyDescent="0.25">
      <c r="A12" s="2" t="s">
        <v>94</v>
      </c>
      <c r="B12" s="2" t="s">
        <v>99</v>
      </c>
      <c r="E12" t="s">
        <v>216</v>
      </c>
      <c r="N12" t="s">
        <v>745</v>
      </c>
      <c r="V12" t="s">
        <v>336</v>
      </c>
      <c r="AH12" t="s">
        <v>496</v>
      </c>
      <c r="AN12" t="s">
        <v>372</v>
      </c>
      <c r="AO12" t="s">
        <v>455</v>
      </c>
      <c r="AT12" t="s">
        <v>426</v>
      </c>
      <c r="BG12" t="s">
        <v>352</v>
      </c>
      <c r="BL12" t="s">
        <v>623</v>
      </c>
      <c r="CJ12" t="s">
        <v>315</v>
      </c>
      <c r="CO12" t="s">
        <v>563</v>
      </c>
    </row>
    <row r="13" spans="1:135" x14ac:dyDescent="0.25">
      <c r="A13" s="2" t="s">
        <v>108</v>
      </c>
      <c r="B13" s="2" t="s">
        <v>129</v>
      </c>
      <c r="E13" t="s">
        <v>217</v>
      </c>
      <c r="V13" t="s">
        <v>337</v>
      </c>
      <c r="AH13" t="s">
        <v>497</v>
      </c>
      <c r="AN13" t="s">
        <v>373</v>
      </c>
      <c r="AO13" t="s">
        <v>456</v>
      </c>
      <c r="AT13" t="s">
        <v>427</v>
      </c>
      <c r="BG13" t="s">
        <v>353</v>
      </c>
      <c r="CJ13" t="s">
        <v>316</v>
      </c>
      <c r="CO13" t="s">
        <v>564</v>
      </c>
    </row>
    <row r="14" spans="1:135" x14ac:dyDescent="0.25">
      <c r="A14" s="2" t="s">
        <v>163</v>
      </c>
      <c r="B14" s="2" t="s">
        <v>699</v>
      </c>
      <c r="E14" t="s">
        <v>218</v>
      </c>
      <c r="AN14" t="s">
        <v>374</v>
      </c>
      <c r="AO14" t="s">
        <v>457</v>
      </c>
      <c r="BG14" t="s">
        <v>354</v>
      </c>
      <c r="CO14" s="8" t="s">
        <v>703</v>
      </c>
    </row>
    <row r="15" spans="1:135" x14ac:dyDescent="0.25">
      <c r="A15" s="2" t="s">
        <v>86</v>
      </c>
      <c r="B15" s="2" t="s">
        <v>148</v>
      </c>
      <c r="E15" t="s">
        <v>219</v>
      </c>
      <c r="AN15" t="s">
        <v>375</v>
      </c>
      <c r="AO15" t="s">
        <v>458</v>
      </c>
      <c r="BG15" t="s">
        <v>355</v>
      </c>
      <c r="CO15" t="s">
        <v>565</v>
      </c>
    </row>
    <row r="16" spans="1:135" x14ac:dyDescent="0.25">
      <c r="A16" s="2" t="s">
        <v>188</v>
      </c>
      <c r="B16" s="2" t="s">
        <v>704</v>
      </c>
      <c r="E16" t="s">
        <v>220</v>
      </c>
      <c r="AN16" t="s">
        <v>376</v>
      </c>
      <c r="AO16" t="s">
        <v>459</v>
      </c>
      <c r="BG16" t="s">
        <v>356</v>
      </c>
      <c r="CO16" t="s">
        <v>566</v>
      </c>
    </row>
    <row r="17" spans="1:93" x14ac:dyDescent="0.25">
      <c r="A17" s="2" t="s">
        <v>52</v>
      </c>
      <c r="B17" s="2" t="s">
        <v>53</v>
      </c>
      <c r="E17" t="s">
        <v>221</v>
      </c>
      <c r="AO17" t="s">
        <v>460</v>
      </c>
      <c r="BG17" t="s">
        <v>357</v>
      </c>
      <c r="CO17" t="s">
        <v>567</v>
      </c>
    </row>
    <row r="18" spans="1:93" x14ac:dyDescent="0.25">
      <c r="A18" s="2" t="s">
        <v>72</v>
      </c>
      <c r="B18" s="2" t="s">
        <v>180</v>
      </c>
      <c r="C18" s="3"/>
      <c r="E18" t="s">
        <v>222</v>
      </c>
      <c r="AO18" t="s">
        <v>461</v>
      </c>
      <c r="BG18" t="s">
        <v>358</v>
      </c>
      <c r="CO18" t="s">
        <v>568</v>
      </c>
    </row>
    <row r="19" spans="1:93" x14ac:dyDescent="0.25">
      <c r="A19" s="2" t="s">
        <v>84</v>
      </c>
      <c r="B19" s="2" t="s">
        <v>143</v>
      </c>
      <c r="C19" s="3"/>
      <c r="E19" t="s">
        <v>223</v>
      </c>
      <c r="AO19" t="s">
        <v>462</v>
      </c>
      <c r="BG19" t="s">
        <v>359</v>
      </c>
      <c r="CO19" t="s">
        <v>569</v>
      </c>
    </row>
    <row r="20" spans="1:93" x14ac:dyDescent="0.25">
      <c r="A20" s="2" t="s">
        <v>65</v>
      </c>
      <c r="B20" s="2" t="s">
        <v>66</v>
      </c>
      <c r="C20" s="3"/>
      <c r="E20" t="s">
        <v>224</v>
      </c>
      <c r="F20" s="3"/>
      <c r="BG20" t="s">
        <v>738</v>
      </c>
      <c r="CO20" t="s">
        <v>570</v>
      </c>
    </row>
    <row r="21" spans="1:93" x14ac:dyDescent="0.25">
      <c r="A21" s="2" t="s">
        <v>39</v>
      </c>
      <c r="B21" s="2" t="s">
        <v>663</v>
      </c>
      <c r="C21" s="3"/>
      <c r="E21" t="s">
        <v>225</v>
      </c>
      <c r="F21" s="3"/>
      <c r="BG21" t="s">
        <v>739</v>
      </c>
    </row>
    <row r="22" spans="1:93" x14ac:dyDescent="0.25">
      <c r="A22" s="2" t="s">
        <v>197</v>
      </c>
      <c r="B22" s="2" t="s">
        <v>675</v>
      </c>
      <c r="C22" s="3"/>
      <c r="E22" t="s">
        <v>226</v>
      </c>
      <c r="F22" s="3"/>
      <c r="BG22" t="s">
        <v>740</v>
      </c>
    </row>
    <row r="23" spans="1:93" x14ac:dyDescent="0.25">
      <c r="A23" s="2" t="s">
        <v>100</v>
      </c>
      <c r="B23" s="2" t="s">
        <v>130</v>
      </c>
      <c r="C23" s="3"/>
      <c r="E23" t="s">
        <v>227</v>
      </c>
      <c r="F23" s="3"/>
      <c r="BG23" t="s">
        <v>741</v>
      </c>
    </row>
    <row r="24" spans="1:93" x14ac:dyDescent="0.25">
      <c r="A24" s="2" t="s">
        <v>137</v>
      </c>
      <c r="B24" s="2" t="s">
        <v>158</v>
      </c>
      <c r="C24" s="3"/>
      <c r="E24" t="s">
        <v>228</v>
      </c>
      <c r="F24" s="3"/>
      <c r="BG24" t="s">
        <v>742</v>
      </c>
    </row>
    <row r="25" spans="1:93" x14ac:dyDescent="0.25">
      <c r="A25" s="2" t="s">
        <v>67</v>
      </c>
      <c r="B25" s="2" t="s">
        <v>135</v>
      </c>
      <c r="C25" s="3"/>
      <c r="E25" t="s">
        <v>229</v>
      </c>
      <c r="F25" s="3"/>
      <c r="BG25" t="s">
        <v>743</v>
      </c>
    </row>
    <row r="26" spans="1:93" x14ac:dyDescent="0.25">
      <c r="A26" s="2" t="s">
        <v>103</v>
      </c>
      <c r="B26" s="2" t="s">
        <v>673</v>
      </c>
      <c r="C26" s="3"/>
      <c r="E26" t="s">
        <v>230</v>
      </c>
      <c r="F26" s="3"/>
    </row>
    <row r="27" spans="1:93" x14ac:dyDescent="0.25">
      <c r="A27" s="2" t="s">
        <v>47</v>
      </c>
      <c r="B27" s="2" t="s">
        <v>48</v>
      </c>
      <c r="C27" s="3"/>
      <c r="E27" t="s">
        <v>231</v>
      </c>
      <c r="F27" s="3"/>
    </row>
    <row r="28" spans="1:93" x14ac:dyDescent="0.25">
      <c r="A28" s="2" t="s">
        <v>155</v>
      </c>
      <c r="B28" s="2" t="s">
        <v>156</v>
      </c>
      <c r="C28" s="3"/>
      <c r="E28" t="s">
        <v>232</v>
      </c>
      <c r="F28" s="3"/>
    </row>
    <row r="29" spans="1:93" x14ac:dyDescent="0.25">
      <c r="A29" s="2" t="s">
        <v>205</v>
      </c>
      <c r="B29" s="2" t="s">
        <v>676</v>
      </c>
      <c r="C29" s="3"/>
      <c r="E29" t="s">
        <v>233</v>
      </c>
      <c r="F29" s="3"/>
    </row>
    <row r="30" spans="1:93" x14ac:dyDescent="0.25">
      <c r="A30" s="2" t="s">
        <v>46</v>
      </c>
      <c r="B30" s="2" t="s">
        <v>149</v>
      </c>
      <c r="C30" s="3"/>
      <c r="E30" t="s">
        <v>234</v>
      </c>
      <c r="F30" s="3"/>
    </row>
    <row r="31" spans="1:93" x14ac:dyDescent="0.25">
      <c r="A31" s="2" t="s">
        <v>62</v>
      </c>
      <c r="B31" s="2" t="s">
        <v>153</v>
      </c>
      <c r="C31" s="3"/>
      <c r="E31" t="s">
        <v>235</v>
      </c>
      <c r="F31" s="3"/>
    </row>
    <row r="32" spans="1:93" x14ac:dyDescent="0.25">
      <c r="A32" s="2" t="s">
        <v>33</v>
      </c>
      <c r="B32" s="2" t="s">
        <v>150</v>
      </c>
      <c r="C32" s="3"/>
      <c r="E32" t="s">
        <v>236</v>
      </c>
      <c r="F32" s="3"/>
    </row>
    <row r="33" spans="1:6" x14ac:dyDescent="0.25">
      <c r="A33" s="2" t="s">
        <v>58</v>
      </c>
      <c r="B33" s="2" t="s">
        <v>175</v>
      </c>
      <c r="C33" s="3"/>
      <c r="E33" t="s">
        <v>237</v>
      </c>
      <c r="F33" s="3"/>
    </row>
    <row r="34" spans="1:6" x14ac:dyDescent="0.25">
      <c r="A34" s="2" t="s">
        <v>106</v>
      </c>
      <c r="B34" s="2" t="s">
        <v>121</v>
      </c>
      <c r="C34" s="3"/>
      <c r="E34" t="s">
        <v>238</v>
      </c>
      <c r="F34" s="3"/>
    </row>
    <row r="35" spans="1:6" x14ac:dyDescent="0.25">
      <c r="A35" s="2" t="s">
        <v>88</v>
      </c>
      <c r="B35" s="2" t="s">
        <v>161</v>
      </c>
      <c r="C35" s="3"/>
      <c r="E35" t="s">
        <v>239</v>
      </c>
      <c r="F35" s="3"/>
    </row>
    <row r="36" spans="1:6" x14ac:dyDescent="0.25">
      <c r="A36" s="2" t="s">
        <v>85</v>
      </c>
      <c r="B36" s="2" t="s">
        <v>154</v>
      </c>
      <c r="C36" s="3"/>
      <c r="E36" t="s">
        <v>670</v>
      </c>
      <c r="F36" s="3"/>
    </row>
    <row r="37" spans="1:6" x14ac:dyDescent="0.25">
      <c r="A37" s="2" t="s">
        <v>79</v>
      </c>
      <c r="B37" s="2" t="s">
        <v>661</v>
      </c>
      <c r="C37" s="3"/>
      <c r="E37" t="s">
        <v>240</v>
      </c>
      <c r="F37" s="3"/>
    </row>
    <row r="38" spans="1:6" x14ac:dyDescent="0.25">
      <c r="A38" s="2" t="s">
        <v>92</v>
      </c>
      <c r="B38" s="2" t="s">
        <v>93</v>
      </c>
      <c r="C38" s="3"/>
      <c r="E38" t="s">
        <v>241</v>
      </c>
      <c r="F38" s="3"/>
    </row>
    <row r="39" spans="1:6" x14ac:dyDescent="0.25">
      <c r="A39" s="2" t="s">
        <v>49</v>
      </c>
      <c r="B39" s="2" t="s">
        <v>136</v>
      </c>
      <c r="C39" s="3"/>
      <c r="E39" t="s">
        <v>242</v>
      </c>
      <c r="F39" s="3"/>
    </row>
    <row r="40" spans="1:6" x14ac:dyDescent="0.25">
      <c r="A40" s="2" t="s">
        <v>77</v>
      </c>
      <c r="B40" s="2" t="s">
        <v>78</v>
      </c>
      <c r="C40" s="3"/>
      <c r="E40" t="s">
        <v>243</v>
      </c>
      <c r="F40" s="3"/>
    </row>
    <row r="41" spans="1:6" x14ac:dyDescent="0.25">
      <c r="A41" s="2" t="s">
        <v>182</v>
      </c>
      <c r="B41" s="2" t="s">
        <v>183</v>
      </c>
      <c r="C41" s="3"/>
      <c r="E41" t="s">
        <v>244</v>
      </c>
      <c r="F41" s="3"/>
    </row>
    <row r="42" spans="1:6" x14ac:dyDescent="0.25">
      <c r="A42" s="2" t="s">
        <v>44</v>
      </c>
      <c r="B42" s="2" t="s">
        <v>45</v>
      </c>
      <c r="C42" s="3"/>
      <c r="E42" t="s">
        <v>245</v>
      </c>
      <c r="F42" s="3"/>
    </row>
    <row r="43" spans="1:6" x14ac:dyDescent="0.25">
      <c r="A43" s="2" t="s">
        <v>89</v>
      </c>
      <c r="B43" s="2" t="s">
        <v>90</v>
      </c>
      <c r="C43" s="3"/>
      <c r="E43" t="s">
        <v>246</v>
      </c>
      <c r="F43" s="3"/>
    </row>
    <row r="44" spans="1:6" x14ac:dyDescent="0.25">
      <c r="A44" s="2" t="s">
        <v>54</v>
      </c>
      <c r="B44" s="2" t="s">
        <v>122</v>
      </c>
      <c r="C44" s="3"/>
      <c r="E44" t="s">
        <v>247</v>
      </c>
      <c r="F44" s="3"/>
    </row>
    <row r="45" spans="1:6" x14ac:dyDescent="0.25">
      <c r="A45" s="2" t="s">
        <v>132</v>
      </c>
      <c r="B45" s="2" t="s">
        <v>133</v>
      </c>
      <c r="C45" s="3"/>
      <c r="E45" t="s">
        <v>248</v>
      </c>
      <c r="F45" s="3"/>
    </row>
    <row r="46" spans="1:6" x14ac:dyDescent="0.25">
      <c r="A46" s="2" t="s">
        <v>186</v>
      </c>
      <c r="B46" s="2" t="s">
        <v>677</v>
      </c>
      <c r="C46" s="3"/>
      <c r="E46" t="s">
        <v>249</v>
      </c>
      <c r="F46" s="3"/>
    </row>
    <row r="47" spans="1:6" x14ac:dyDescent="0.25">
      <c r="A47" s="2" t="s">
        <v>42</v>
      </c>
      <c r="B47" s="2" t="s">
        <v>146</v>
      </c>
      <c r="C47" s="3"/>
      <c r="E47" t="s">
        <v>250</v>
      </c>
      <c r="F47" s="3"/>
    </row>
    <row r="48" spans="1:6" ht="30" x14ac:dyDescent="0.25">
      <c r="A48" s="2" t="s">
        <v>189</v>
      </c>
      <c r="B48" s="2" t="s">
        <v>678</v>
      </c>
      <c r="C48" s="3"/>
      <c r="E48" t="s">
        <v>251</v>
      </c>
      <c r="F48" s="3"/>
    </row>
    <row r="49" spans="1:6" x14ac:dyDescent="0.25">
      <c r="A49" s="2" t="s">
        <v>195</v>
      </c>
      <c r="B49" s="2" t="s">
        <v>679</v>
      </c>
      <c r="C49" s="3"/>
      <c r="E49" t="s">
        <v>252</v>
      </c>
      <c r="F49" s="3"/>
    </row>
    <row r="50" spans="1:6" x14ac:dyDescent="0.25">
      <c r="A50" s="2" t="s">
        <v>82</v>
      </c>
      <c r="B50" s="2" t="s">
        <v>125</v>
      </c>
      <c r="C50" s="3"/>
      <c r="E50" t="s">
        <v>253</v>
      </c>
      <c r="F50" s="3"/>
    </row>
    <row r="51" spans="1:6" x14ac:dyDescent="0.25">
      <c r="A51" s="2" t="s">
        <v>61</v>
      </c>
      <c r="B51" s="2" t="s">
        <v>669</v>
      </c>
      <c r="C51" s="3"/>
      <c r="E51" t="s">
        <v>254</v>
      </c>
      <c r="F51" s="3"/>
    </row>
    <row r="52" spans="1:6" x14ac:dyDescent="0.25">
      <c r="A52" s="2" t="s">
        <v>159</v>
      </c>
      <c r="B52" s="2" t="s">
        <v>682</v>
      </c>
      <c r="C52" s="3"/>
      <c r="E52" t="s">
        <v>255</v>
      </c>
      <c r="F52" s="3"/>
    </row>
    <row r="53" spans="1:6" x14ac:dyDescent="0.25">
      <c r="A53" s="2" t="s">
        <v>203</v>
      </c>
      <c r="B53" s="2" t="s">
        <v>680</v>
      </c>
      <c r="C53" s="3"/>
      <c r="E53" t="s">
        <v>256</v>
      </c>
      <c r="F53" s="3"/>
    </row>
    <row r="54" spans="1:6" x14ac:dyDescent="0.25">
      <c r="A54" s="2" t="s">
        <v>191</v>
      </c>
      <c r="B54" s="2" t="s">
        <v>681</v>
      </c>
      <c r="C54" s="3"/>
      <c r="E54" t="s">
        <v>257</v>
      </c>
      <c r="F54" s="3"/>
    </row>
    <row r="55" spans="1:6" x14ac:dyDescent="0.25">
      <c r="A55" s="2" t="s">
        <v>200</v>
      </c>
      <c r="B55" s="2" t="s">
        <v>201</v>
      </c>
      <c r="C55" s="3"/>
      <c r="E55" t="s">
        <v>258</v>
      </c>
      <c r="F55" s="3"/>
    </row>
    <row r="56" spans="1:6" x14ac:dyDescent="0.25">
      <c r="A56" s="2" t="s">
        <v>50</v>
      </c>
      <c r="B56" s="2" t="s">
        <v>660</v>
      </c>
      <c r="C56" s="3"/>
      <c r="E56" t="s">
        <v>259</v>
      </c>
      <c r="F56" s="3"/>
    </row>
    <row r="57" spans="1:6" x14ac:dyDescent="0.25">
      <c r="A57" s="2" t="s">
        <v>81</v>
      </c>
      <c r="B57" s="2" t="s">
        <v>662</v>
      </c>
      <c r="C57" s="3"/>
      <c r="E57" t="s">
        <v>260</v>
      </c>
      <c r="F57" s="3"/>
    </row>
    <row r="58" spans="1:6" x14ac:dyDescent="0.25">
      <c r="A58" s="2" t="s">
        <v>164</v>
      </c>
      <c r="B58" s="2" t="s">
        <v>683</v>
      </c>
      <c r="C58" s="3"/>
      <c r="E58" t="s">
        <v>261</v>
      </c>
      <c r="F58" s="3"/>
    </row>
    <row r="59" spans="1:6" x14ac:dyDescent="0.25">
      <c r="A59" s="2" t="s">
        <v>80</v>
      </c>
      <c r="B59" s="2" t="s">
        <v>147</v>
      </c>
      <c r="C59" s="3"/>
      <c r="E59" t="s">
        <v>262</v>
      </c>
      <c r="F59" s="3"/>
    </row>
    <row r="60" spans="1:6" x14ac:dyDescent="0.25">
      <c r="A60" s="2" t="s">
        <v>115</v>
      </c>
      <c r="B60" s="2" t="s">
        <v>116</v>
      </c>
      <c r="C60" s="3"/>
      <c r="E60" t="s">
        <v>263</v>
      </c>
      <c r="F60" s="3"/>
    </row>
    <row r="61" spans="1:6" x14ac:dyDescent="0.25">
      <c r="A61" s="2" t="s">
        <v>40</v>
      </c>
      <c r="B61" s="2" t="s">
        <v>701</v>
      </c>
      <c r="C61" s="3"/>
      <c r="E61" t="s">
        <v>264</v>
      </c>
      <c r="F61" s="3"/>
    </row>
    <row r="62" spans="1:6" x14ac:dyDescent="0.25">
      <c r="A62" s="2" t="s">
        <v>98</v>
      </c>
      <c r="B62" s="2" t="s">
        <v>672</v>
      </c>
      <c r="C62" s="3"/>
      <c r="E62" t="s">
        <v>265</v>
      </c>
      <c r="F62" s="3"/>
    </row>
    <row r="63" spans="1:6" x14ac:dyDescent="0.25">
      <c r="A63" s="2" t="s">
        <v>101</v>
      </c>
      <c r="B63" s="2" t="s">
        <v>102</v>
      </c>
      <c r="C63" s="3"/>
      <c r="E63" t="s">
        <v>266</v>
      </c>
      <c r="F63" s="3"/>
    </row>
    <row r="64" spans="1:6" x14ac:dyDescent="0.25">
      <c r="A64" s="2" t="s">
        <v>118</v>
      </c>
      <c r="B64" s="2" t="s">
        <v>119</v>
      </c>
      <c r="C64" s="3"/>
      <c r="E64" t="s">
        <v>267</v>
      </c>
      <c r="F64" s="3"/>
    </row>
    <row r="65" spans="1:6" x14ac:dyDescent="0.25">
      <c r="A65" s="2" t="s">
        <v>124</v>
      </c>
      <c r="B65" s="2" t="s">
        <v>171</v>
      </c>
      <c r="C65" s="3"/>
      <c r="E65" t="s">
        <v>268</v>
      </c>
      <c r="F65" s="3"/>
    </row>
    <row r="66" spans="1:6" x14ac:dyDescent="0.25">
      <c r="A66" s="2" t="s">
        <v>63</v>
      </c>
      <c r="B66" s="2" t="s">
        <v>64</v>
      </c>
      <c r="C66" s="3"/>
      <c r="E66" t="s">
        <v>269</v>
      </c>
      <c r="F66" s="3"/>
    </row>
    <row r="67" spans="1:6" x14ac:dyDescent="0.25">
      <c r="A67" s="2" t="s">
        <v>75</v>
      </c>
      <c r="B67" s="2" t="s">
        <v>76</v>
      </c>
      <c r="C67" s="3"/>
      <c r="E67" t="s">
        <v>270</v>
      </c>
      <c r="F67" s="3"/>
    </row>
    <row r="68" spans="1:6" x14ac:dyDescent="0.25">
      <c r="A68" s="2" t="s">
        <v>120</v>
      </c>
      <c r="B68" s="2" t="s">
        <v>684</v>
      </c>
      <c r="C68" s="3"/>
      <c r="E68" t="s">
        <v>271</v>
      </c>
      <c r="F68" s="3"/>
    </row>
    <row r="69" spans="1:6" ht="30" x14ac:dyDescent="0.25">
      <c r="A69" s="2" t="s">
        <v>192</v>
      </c>
      <c r="B69" s="2" t="s">
        <v>685</v>
      </c>
      <c r="C69" s="3"/>
      <c r="E69" t="s">
        <v>272</v>
      </c>
      <c r="F69" s="3"/>
    </row>
    <row r="70" spans="1:6" x14ac:dyDescent="0.25">
      <c r="A70" s="2" t="s">
        <v>41</v>
      </c>
      <c r="B70" s="2" t="s">
        <v>140</v>
      </c>
      <c r="C70" s="3"/>
      <c r="E70" t="s">
        <v>273</v>
      </c>
      <c r="F70" s="3"/>
    </row>
    <row r="71" spans="1:6" x14ac:dyDescent="0.25">
      <c r="A71" s="2" t="s">
        <v>176</v>
      </c>
      <c r="B71" s="2" t="s">
        <v>686</v>
      </c>
      <c r="C71" s="3"/>
      <c r="E71" t="s">
        <v>274</v>
      </c>
      <c r="F71" s="3"/>
    </row>
    <row r="72" spans="1:6" x14ac:dyDescent="0.25">
      <c r="A72" s="2" t="s">
        <v>30</v>
      </c>
      <c r="B72" s="2" t="s">
        <v>114</v>
      </c>
      <c r="C72" s="3"/>
      <c r="E72" t="s">
        <v>736</v>
      </c>
      <c r="F72" s="3"/>
    </row>
    <row r="73" spans="1:6" x14ac:dyDescent="0.25">
      <c r="A73" s="2" t="s">
        <v>177</v>
      </c>
      <c r="B73" s="2" t="s">
        <v>178</v>
      </c>
      <c r="C73" s="3"/>
      <c r="E73" s="29" t="s">
        <v>275</v>
      </c>
      <c r="F73" s="3"/>
    </row>
    <row r="74" spans="1:6" ht="30" x14ac:dyDescent="0.25">
      <c r="A74" s="2" t="s">
        <v>194</v>
      </c>
      <c r="B74" s="2" t="s">
        <v>687</v>
      </c>
      <c r="C74" s="3"/>
      <c r="E74" t="s">
        <v>276</v>
      </c>
      <c r="F74" s="3"/>
    </row>
    <row r="75" spans="1:6" x14ac:dyDescent="0.25">
      <c r="A75" s="2" t="s">
        <v>187</v>
      </c>
      <c r="B75" s="2" t="s">
        <v>688</v>
      </c>
      <c r="C75" s="3"/>
      <c r="E75" t="s">
        <v>277</v>
      </c>
      <c r="F75" s="3"/>
    </row>
    <row r="76" spans="1:6" x14ac:dyDescent="0.25">
      <c r="A76" s="2" t="s">
        <v>165</v>
      </c>
      <c r="B76" s="2" t="s">
        <v>166</v>
      </c>
      <c r="C76" s="3"/>
      <c r="E76" t="s">
        <v>278</v>
      </c>
      <c r="F76" s="3"/>
    </row>
    <row r="77" spans="1:6" x14ac:dyDescent="0.25">
      <c r="A77" s="2" t="s">
        <v>138</v>
      </c>
      <c r="B77" s="2" t="s">
        <v>173</v>
      </c>
      <c r="C77" s="3"/>
      <c r="E77" t="s">
        <v>279</v>
      </c>
      <c r="F77" s="3"/>
    </row>
    <row r="78" spans="1:6" x14ac:dyDescent="0.25">
      <c r="A78" s="2" t="s">
        <v>71</v>
      </c>
      <c r="B78" s="2" t="s">
        <v>168</v>
      </c>
      <c r="C78" s="3"/>
      <c r="E78" t="s">
        <v>280</v>
      </c>
      <c r="F78" s="3"/>
    </row>
    <row r="79" spans="1:6" x14ac:dyDescent="0.25">
      <c r="A79" s="2" t="s">
        <v>91</v>
      </c>
      <c r="B79" s="2" t="s">
        <v>152</v>
      </c>
      <c r="C79" s="3"/>
      <c r="E79" t="s">
        <v>281</v>
      </c>
      <c r="F79" s="3"/>
    </row>
    <row r="80" spans="1:6" x14ac:dyDescent="0.25">
      <c r="A80" s="2" t="s">
        <v>34</v>
      </c>
      <c r="B80" s="2" t="s">
        <v>35</v>
      </c>
      <c r="C80" s="3"/>
      <c r="E80" t="s">
        <v>282</v>
      </c>
      <c r="F80" s="3"/>
    </row>
    <row r="81" spans="1:6" x14ac:dyDescent="0.25">
      <c r="A81" s="2" t="s">
        <v>139</v>
      </c>
      <c r="B81" s="2" t="s">
        <v>174</v>
      </c>
      <c r="C81" s="3"/>
      <c r="E81" t="s">
        <v>283</v>
      </c>
      <c r="F81" s="3"/>
    </row>
    <row r="82" spans="1:6" x14ac:dyDescent="0.25">
      <c r="A82" s="2" t="s">
        <v>56</v>
      </c>
      <c r="B82" s="2" t="s">
        <v>57</v>
      </c>
      <c r="C82" s="3"/>
      <c r="E82" t="s">
        <v>284</v>
      </c>
      <c r="F82" s="3"/>
    </row>
    <row r="83" spans="1:6" ht="30" x14ac:dyDescent="0.25">
      <c r="A83" s="2" t="s">
        <v>196</v>
      </c>
      <c r="B83" s="2" t="s">
        <v>689</v>
      </c>
      <c r="C83" s="3"/>
      <c r="E83" t="s">
        <v>285</v>
      </c>
      <c r="F83" s="3"/>
    </row>
    <row r="84" spans="1:6" x14ac:dyDescent="0.25">
      <c r="A84" s="2" t="s">
        <v>31</v>
      </c>
      <c r="B84" s="2" t="s">
        <v>32</v>
      </c>
      <c r="C84" s="3"/>
      <c r="E84" t="s">
        <v>286</v>
      </c>
      <c r="F84" s="3"/>
    </row>
    <row r="85" spans="1:6" x14ac:dyDescent="0.25">
      <c r="A85" s="2" t="s">
        <v>179</v>
      </c>
      <c r="B85" s="2" t="s">
        <v>690</v>
      </c>
      <c r="C85" s="3"/>
      <c r="E85" t="s">
        <v>287</v>
      </c>
      <c r="F85" s="3"/>
    </row>
    <row r="86" spans="1:6" x14ac:dyDescent="0.25">
      <c r="A86" s="2" t="s">
        <v>37</v>
      </c>
      <c r="B86" s="2" t="s">
        <v>38</v>
      </c>
      <c r="C86" s="3"/>
      <c r="E86" t="s">
        <v>288</v>
      </c>
      <c r="F86" s="3"/>
    </row>
    <row r="87" spans="1:6" x14ac:dyDescent="0.25">
      <c r="A87" s="2" t="s">
        <v>37</v>
      </c>
      <c r="B87" s="2" t="s">
        <v>38</v>
      </c>
      <c r="C87" s="3"/>
      <c r="E87" t="s">
        <v>289</v>
      </c>
      <c r="F87" s="3"/>
    </row>
    <row r="88" spans="1:6" x14ac:dyDescent="0.25">
      <c r="A88" s="2" t="s">
        <v>112</v>
      </c>
      <c r="B88" s="2" t="s">
        <v>113</v>
      </c>
      <c r="C88" s="3"/>
      <c r="E88" t="s">
        <v>290</v>
      </c>
      <c r="F88" s="3"/>
    </row>
    <row r="89" spans="1:6" x14ac:dyDescent="0.25">
      <c r="A89" s="2" t="s">
        <v>83</v>
      </c>
      <c r="B89" s="2" t="s">
        <v>128</v>
      </c>
      <c r="C89" s="3"/>
      <c r="E89" t="s">
        <v>291</v>
      </c>
      <c r="F89" s="3"/>
    </row>
    <row r="90" spans="1:6" ht="30" x14ac:dyDescent="0.25">
      <c r="A90" s="2" t="s">
        <v>198</v>
      </c>
      <c r="B90" s="2" t="s">
        <v>691</v>
      </c>
      <c r="C90" s="3"/>
      <c r="E90" t="s">
        <v>292</v>
      </c>
      <c r="F90" s="3"/>
    </row>
    <row r="91" spans="1:6" x14ac:dyDescent="0.25">
      <c r="A91" s="2" t="s">
        <v>43</v>
      </c>
      <c r="B91" s="2" t="s">
        <v>668</v>
      </c>
      <c r="C91" s="3"/>
      <c r="E91" t="s">
        <v>293</v>
      </c>
      <c r="F91" s="3"/>
    </row>
    <row r="92" spans="1:6" x14ac:dyDescent="0.25">
      <c r="A92" s="2" t="s">
        <v>167</v>
      </c>
      <c r="B92" s="2" t="s">
        <v>692</v>
      </c>
      <c r="C92" s="3"/>
      <c r="E92" t="s">
        <v>294</v>
      </c>
      <c r="F92" s="3"/>
    </row>
    <row r="93" spans="1:6" x14ac:dyDescent="0.25">
      <c r="A93" s="2" t="s">
        <v>109</v>
      </c>
      <c r="B93" s="2" t="s">
        <v>665</v>
      </c>
      <c r="C93" s="3"/>
      <c r="E93" t="s">
        <v>295</v>
      </c>
      <c r="F93" s="3"/>
    </row>
    <row r="94" spans="1:6" x14ac:dyDescent="0.25">
      <c r="A94" s="2" t="s">
        <v>107</v>
      </c>
      <c r="B94" s="2" t="s">
        <v>664</v>
      </c>
      <c r="C94" s="3"/>
      <c r="E94" t="s">
        <v>296</v>
      </c>
      <c r="F94" s="3"/>
    </row>
    <row r="95" spans="1:6" x14ac:dyDescent="0.25">
      <c r="A95" s="2" t="s">
        <v>169</v>
      </c>
      <c r="B95" s="2" t="s">
        <v>170</v>
      </c>
      <c r="C95" s="3"/>
      <c r="E95" t="s">
        <v>297</v>
      </c>
      <c r="F95" s="3"/>
    </row>
    <row r="96" spans="1:6" ht="30" x14ac:dyDescent="0.25">
      <c r="A96" s="2" t="s">
        <v>193</v>
      </c>
      <c r="B96" s="2" t="s">
        <v>693</v>
      </c>
      <c r="C96" s="3"/>
      <c r="E96" t="s">
        <v>298</v>
      </c>
      <c r="F96" s="3"/>
    </row>
    <row r="97" spans="1:6" x14ac:dyDescent="0.25">
      <c r="A97" s="2" t="s">
        <v>59</v>
      </c>
      <c r="B97" s="2" t="s">
        <v>60</v>
      </c>
      <c r="C97" s="3"/>
      <c r="E97" t="s">
        <v>299</v>
      </c>
      <c r="F97" s="3"/>
    </row>
    <row r="98" spans="1:6" x14ac:dyDescent="0.25">
      <c r="A98" s="2" t="s">
        <v>97</v>
      </c>
      <c r="B98" s="2" t="s">
        <v>172</v>
      </c>
      <c r="C98" s="3"/>
      <c r="E98" t="s">
        <v>300</v>
      </c>
      <c r="F98" s="3"/>
    </row>
    <row r="99" spans="1:6" ht="30" x14ac:dyDescent="0.25">
      <c r="A99" s="7">
        <v>521</v>
      </c>
      <c r="B99" s="5" t="s">
        <v>698</v>
      </c>
      <c r="E99" t="s">
        <v>737</v>
      </c>
      <c r="F99" s="3"/>
    </row>
    <row r="100" spans="1:6" x14ac:dyDescent="0.25">
      <c r="A100" s="2" t="s">
        <v>204</v>
      </c>
      <c r="B100" s="2" t="s">
        <v>697</v>
      </c>
      <c r="C100" s="3"/>
      <c r="F100" s="3"/>
    </row>
    <row r="101" spans="1:6" x14ac:dyDescent="0.25">
      <c r="A101" s="2" t="s">
        <v>96</v>
      </c>
      <c r="B101" s="2" t="s">
        <v>127</v>
      </c>
      <c r="C101" s="3"/>
      <c r="F101" s="3"/>
    </row>
    <row r="102" spans="1:6" x14ac:dyDescent="0.25">
      <c r="A102" s="2" t="s">
        <v>73</v>
      </c>
      <c r="B102" s="2" t="s">
        <v>74</v>
      </c>
      <c r="C102" s="3"/>
      <c r="F102" s="3"/>
    </row>
    <row r="103" spans="1:6" x14ac:dyDescent="0.25">
      <c r="A103" s="2" t="s">
        <v>51</v>
      </c>
      <c r="B103" s="2" t="s">
        <v>696</v>
      </c>
      <c r="C103" s="3"/>
      <c r="F103" s="3"/>
    </row>
    <row r="104" spans="1:6" x14ac:dyDescent="0.25">
      <c r="A104" s="2" t="s">
        <v>144</v>
      </c>
      <c r="B104" s="2" t="s">
        <v>145</v>
      </c>
      <c r="C104" s="3"/>
      <c r="F104" s="3"/>
    </row>
    <row r="105" spans="1:6" x14ac:dyDescent="0.25">
      <c r="A105" s="2" t="s">
        <v>55</v>
      </c>
      <c r="B105" s="2" t="s">
        <v>142</v>
      </c>
      <c r="C105" s="3"/>
      <c r="F105" s="3"/>
    </row>
    <row r="106" spans="1:6" x14ac:dyDescent="0.25">
      <c r="A106" s="2">
        <v>566</v>
      </c>
      <c r="B106" s="3" t="s">
        <v>734</v>
      </c>
      <c r="C106" s="3"/>
      <c r="F106" s="3"/>
    </row>
    <row r="107" spans="1:6" x14ac:dyDescent="0.25">
      <c r="A107" s="2" t="s">
        <v>202</v>
      </c>
      <c r="B107" s="2" t="s">
        <v>695</v>
      </c>
      <c r="C107" s="3"/>
      <c r="F107" s="3"/>
    </row>
    <row r="108" spans="1:6" x14ac:dyDescent="0.25">
      <c r="A108" s="2" t="s">
        <v>110</v>
      </c>
      <c r="B108" s="2" t="s">
        <v>111</v>
      </c>
      <c r="C108" s="3"/>
      <c r="F108" s="3"/>
    </row>
    <row r="109" spans="1:6" x14ac:dyDescent="0.25">
      <c r="A109" s="2" t="s">
        <v>36</v>
      </c>
      <c r="B109" s="2" t="s">
        <v>667</v>
      </c>
      <c r="C109" s="3"/>
      <c r="F109" s="3"/>
    </row>
    <row r="110" spans="1:6" x14ac:dyDescent="0.25">
      <c r="A110" s="2" t="s">
        <v>69</v>
      </c>
      <c r="B110" s="2" t="s">
        <v>674</v>
      </c>
      <c r="C110" s="3"/>
      <c r="F110" s="3"/>
    </row>
    <row r="111" spans="1:6" ht="30" x14ac:dyDescent="0.25">
      <c r="A111" s="2" t="s">
        <v>199</v>
      </c>
      <c r="B111" s="2" t="s">
        <v>694</v>
      </c>
      <c r="C111" s="3"/>
      <c r="F111" s="3"/>
    </row>
    <row r="112" spans="1:6" x14ac:dyDescent="0.25">
      <c r="A112" s="2" t="s">
        <v>184</v>
      </c>
      <c r="B112" s="2" t="s">
        <v>185</v>
      </c>
      <c r="C112" s="3"/>
      <c r="F112" s="3"/>
    </row>
    <row r="113" spans="3:6" x14ac:dyDescent="0.25">
      <c r="C113" s="3"/>
      <c r="F113" s="3"/>
    </row>
    <row r="114" spans="3:6" x14ac:dyDescent="0.25">
      <c r="C114" s="3"/>
      <c r="F114" s="3"/>
    </row>
  </sheetData>
  <sheetProtection password="CF77"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ScaleCrop>false</ScaleCrop>
  <HeadingPairs>
    <vt:vector size="4" baseType="variant">
      <vt:variant>
        <vt:lpstr>Worksheets</vt:lpstr>
      </vt:variant>
      <vt:variant>
        <vt:i4>4</vt:i4>
      </vt:variant>
      <vt:variant>
        <vt:lpstr>Named Ranges</vt:lpstr>
      </vt:variant>
      <vt:variant>
        <vt:i4>115</vt:i4>
      </vt:variant>
    </vt:vector>
  </HeadingPairs>
  <TitlesOfParts>
    <vt:vector size="119" baseType="lpstr">
      <vt:lpstr>School APP &amp; Funding &amp; Budget</vt:lpstr>
      <vt:lpstr>School Funding &amp; Budget SUMMARY</vt:lpstr>
      <vt:lpstr>Lists of Schools-Districts</vt:lpstr>
      <vt:lpstr>lists</vt:lpstr>
      <vt:lpstr>ALAMOGORDO_PUBLIC_SCHOOLS</vt:lpstr>
      <vt:lpstr>ALBUQUERQUE_PUBLIC_SCHOOLS</vt:lpstr>
      <vt:lpstr>ALBUQUERQUE_SCHOOL_OF_EXCELLENCE</vt:lpstr>
      <vt:lpstr>ALBUQUERQUE_SIGN_LANGUAGE_ACADEMY</vt:lpstr>
      <vt:lpstr>ALTURA_PREPARATORY_SCHOOL</vt:lpstr>
      <vt:lpstr>ANANSI_CHARTER_SCHOOL</vt:lpstr>
      <vt:lpstr>ANIMAS_PUBLIC_SCHOOLS</vt:lpstr>
      <vt:lpstr>ARTESIA_PUBLIC_SCHOOLS</vt:lpstr>
      <vt:lpstr>AZTEC_MUNICIPAL_SCHOOLS</vt:lpstr>
      <vt:lpstr>BELEN_CONSOLIDATED_SCHOOLS</vt:lpstr>
      <vt:lpstr>BERNALILLO_PUBLIC_SCHOOLS</vt:lpstr>
      <vt:lpstr>BLOOMFIELD_SCHOOLS</vt:lpstr>
      <vt:lpstr>CAPITAN_MUNICIPAL_SCHOOLS</vt:lpstr>
      <vt:lpstr>CARLSBAD_MUNICIPAL_SCHOOLS</vt:lpstr>
      <vt:lpstr>CARRIZOZO_MUNICIPAL_SCHOOLS</vt:lpstr>
      <vt:lpstr>CENTRAL_CONSOLIDATED_SCHOOLS</vt:lpstr>
      <vt:lpstr>CHAMA_VALLEY_INDEPENDENT_SCHOOLS</vt:lpstr>
      <vt:lpstr>CIMARRON_MUNICIPAL_SCHOOLS</vt:lpstr>
      <vt:lpstr>CLAYTON_MUNICIPAL_SCHOOLS</vt:lpstr>
      <vt:lpstr>CLOUDCROFT_MUNICIPAL_SCHOOLS</vt:lpstr>
      <vt:lpstr>CLOVIS_MUNICIPAL_SCHOOLS</vt:lpstr>
      <vt:lpstr>COBRE_CONSOLIDATED_SCHOOLS_DISTRICT</vt:lpstr>
      <vt:lpstr>CORAL_COMMUNITY_CHARTER</vt:lpstr>
      <vt:lpstr>CORONA_MUNICIPAL_SCHOOLS</vt:lpstr>
      <vt:lpstr>CUBA_INDEPENDENT_SCHOOLS</vt:lpstr>
      <vt:lpstr>DEMING_PUBLIC_SCHOOLS</vt:lpstr>
      <vt:lpstr>DES_MOINES_MUNICIPAL_SCHOOLS</vt:lpstr>
      <vt:lpstr>DEXTER_CONSOLIDATED_SCHOOLS</vt:lpstr>
      <vt:lpstr>DORA_CONSOLIDATED_SCHOOLS</vt:lpstr>
      <vt:lpstr>DREAM_DINE</vt:lpstr>
      <vt:lpstr>DULCE_INDEPENDENT_SCHOOLS</vt:lpstr>
      <vt:lpstr>ELIDA_MUNICIPAL_SCHOOLS</vt:lpstr>
      <vt:lpstr>ESPANOLA_PUBLIC_SCHOOLS</vt:lpstr>
      <vt:lpstr>ESTANCIA_MUNICIPAL_SCHOOLS</vt:lpstr>
      <vt:lpstr>ESTANCIA_VALLEY_CLASSICAL_ACADEMY</vt:lpstr>
      <vt:lpstr>EUNICE_MUNICIPAL_SCHOOLS</vt:lpstr>
      <vt:lpstr>FARMINGTON_MUNICIPAL_SCHOOLS</vt:lpstr>
      <vt:lpstr>FLOYD_MUNICIPAL_SCHOOLS</vt:lpstr>
      <vt:lpstr>FORT_SUMNER_MUNICIPAL_SCHOOLS</vt:lpstr>
      <vt:lpstr>GADSDEN_INDEPENDENT_SCHOOLS</vt:lpstr>
      <vt:lpstr>GALLUP_MCKINLEY_COUNTY_SCHOOLS</vt:lpstr>
      <vt:lpstr>GRADY_MUNICIPAL_SCHOOLS</vt:lpstr>
      <vt:lpstr>GRANTS_CIBOLA_COUNTY_SCHOOLS</vt:lpstr>
      <vt:lpstr>HAGERMAN_MUNICIPAL_SCHOOLS</vt:lpstr>
      <vt:lpstr>HATCH_VALLEY_PUBLIC_SCHOOLS</vt:lpstr>
      <vt:lpstr>HOBBS_MUNICIPAL_SCHOOLS</vt:lpstr>
      <vt:lpstr>HONDO_VALLEY_PUBLIC_SCHOOLS</vt:lpstr>
      <vt:lpstr>HORIZON_ACADEMY_WEST</vt:lpstr>
      <vt:lpstr>HOUSE_MUNICIPAL_SCHOOLS</vt:lpstr>
      <vt:lpstr>J_PAUL_TAYLOR_ACADEMY</vt:lpstr>
      <vt:lpstr>JAL_PUBLIC_SCHOOLS</vt:lpstr>
      <vt:lpstr>JEFFERSON_MONTESSORI_ACADEMY</vt:lpstr>
      <vt:lpstr>JEMEZ_MOUNTAIN_PUBLIC_SCHOOLS</vt:lpstr>
      <vt:lpstr>JEMEZ_VALLEY_PUBLIC_SCHOOLS</vt:lpstr>
      <vt:lpstr>LA_PROMESA_EARLY_LEARNING</vt:lpstr>
      <vt:lpstr>LA_TIERRA_MONTESSORI_SCHOOL</vt:lpstr>
      <vt:lpstr>LAKE_ARTHUR_MUNICIPAL_SCHOOLS</vt:lpstr>
      <vt:lpstr>LAS_CRUCES_PUBLIC_SCHOOLS</vt:lpstr>
      <vt:lpstr>LAS_VEGAS_CITY_PUBLIC_SCHOOLS</vt:lpstr>
      <vt:lpstr>LOGAN_MUNICIPAL_SCHOOLS</vt:lpstr>
      <vt:lpstr>LORDSBURG_MUNICIPAL_SCHOOLS</vt:lpstr>
      <vt:lpstr>LOS_ALAMOS_PUBLIC_SCHOOLS</vt:lpstr>
      <vt:lpstr>LOS_LUNAS_PUBLIC_SCHOOLS</vt:lpstr>
      <vt:lpstr>LOVING_MUNICIPAL_SCHOOLS</vt:lpstr>
      <vt:lpstr>LOVINGTON_MUNICIPAL_SCHOOLS</vt:lpstr>
      <vt:lpstr>MAGDALENA_MUNICIPAL_SCHOOLS</vt:lpstr>
      <vt:lpstr>MAXWELL_MUNICIPAL_SCHOOLS</vt:lpstr>
      <vt:lpstr>MCCURDY_CHARTER_SCHOOL</vt:lpstr>
      <vt:lpstr>MELROSE_PUBLIC_SCHOOLS</vt:lpstr>
      <vt:lpstr>MESA_VISTA_CONSOLIDATED_SCHOOLS</vt:lpstr>
      <vt:lpstr>MISSION_ACHIEVEMENT_AND_SUCCESS</vt:lpstr>
      <vt:lpstr>MONTESSORI_ELEMENTARY_SCHOOL</vt:lpstr>
      <vt:lpstr>MORA_INDEPENDENT_SCHOOLS</vt:lpstr>
      <vt:lpstr>MORIARTY_EDGEWOOD_SCHOOL_DISTRICT</vt:lpstr>
      <vt:lpstr>MOSQUERO_MUNICIPAL_SCHOOLS</vt:lpstr>
      <vt:lpstr>MOUNTAINAIR_PUBLIC_SCHOOLS</vt:lpstr>
      <vt:lpstr>NORTH_VALLEY_ACADEMY</vt:lpstr>
      <vt:lpstr>PECOS_INDEPENDENT_SCHOOLS</vt:lpstr>
      <vt:lpstr>PENASCO_INDEPENDENT_SCHOOLS</vt:lpstr>
      <vt:lpstr>POJOAQUE_VALLEY_PUBLIC_SCHOOLS</vt:lpstr>
      <vt:lpstr>PORTALES_MUNICIPAL_SCHOOLS</vt:lpstr>
      <vt:lpstr>QUEMADO_INDEPENDENT_SCHOOLS</vt:lpstr>
      <vt:lpstr>QUESTA_INDEPENDENT_SCHOOLS</vt:lpstr>
      <vt:lpstr>RATON_PUBLIC_SCHOOLS</vt:lpstr>
      <vt:lpstr>RED_RIVER_VALLEY_CHARTER_SCHOOL</vt:lpstr>
      <vt:lpstr>RESERVE_PUBLIC_SCHOOLS</vt:lpstr>
      <vt:lpstr>RIO_RANCHO_PUBLIC_SCHOOLS</vt:lpstr>
      <vt:lpstr>ROOTS_AND_WINGS_COMMUNITY</vt:lpstr>
      <vt:lpstr>ROSWELL_INDEPENDENT_SCHOOLS</vt:lpstr>
      <vt:lpstr>ROY_MUNICIPAL_SCHOOLS</vt:lpstr>
      <vt:lpstr>RUIDOSO_MUNICIPAL_SCHOOLS</vt:lpstr>
      <vt:lpstr>SAN_JON_MUNICIPAL_SCHOOLS</vt:lpstr>
      <vt:lpstr>SANDOVAL_ACADEMY_OF_BILINGUAL_EDUCATION</vt:lpstr>
      <vt:lpstr>SANTA_FE_PUBLIC_SCHOOLS</vt:lpstr>
      <vt:lpstr>SANTA_ROSA_CONSOLIDATED_SCHOOLS</vt:lpstr>
      <vt:lpstr>SCHOOL_OF_DREAMS</vt:lpstr>
      <vt:lpstr>SILVER_CONSOLIDATED_SCHOOLS</vt:lpstr>
      <vt:lpstr>SIX_DIRECTIONS_INDIGENOUS_SCHOOL</vt:lpstr>
      <vt:lpstr>SOCORRO_CONSOLIDATED_SCHOOLS</vt:lpstr>
      <vt:lpstr>SOUTHWEST_PREPARATORY_LEARNING_CENTER</vt:lpstr>
      <vt:lpstr>SPRINGER_MUNICIPAL_SCHOOLS</vt:lpstr>
      <vt:lpstr>TAOS_ACADEMY</vt:lpstr>
      <vt:lpstr>TAOS_INTEGRATED_SCHOOL_FOR_THE_ARTS</vt:lpstr>
      <vt:lpstr>TAOS_INTERNATIONAL_SCHOOL</vt:lpstr>
      <vt:lpstr>TAOS_MUNICIPAL_SCHOOLS</vt:lpstr>
      <vt:lpstr>TATUM_MUNICIPAL_SCHOOLS</vt:lpstr>
      <vt:lpstr>TEXICO_MUNICIPAL_SCHOOLS</vt:lpstr>
      <vt:lpstr>TRUTH_OR_CONSEQUENCES_MUNICIPAL_SCHOOLS</vt:lpstr>
      <vt:lpstr>TUCUMCARI_PUBLIC_SCHOOLS</vt:lpstr>
      <vt:lpstr>TULAROSA_MUNICIPAL_SCHOOLS</vt:lpstr>
      <vt:lpstr>TURQUOISE_TRAIL_CHARTER_SCHOOL</vt:lpstr>
      <vt:lpstr>VAUGHN_MUNICIPAL_SCHOOLS</vt:lpstr>
      <vt:lpstr>WAGON_MOUND_PUBLIC_SCHOOLS</vt:lpstr>
      <vt:lpstr>WEST_LAS_VEGAS_PUBLIC_SCHOOLS</vt:lpstr>
      <vt:lpstr>ZUNI_PUBLIC_SCHOOLS</vt:lpstr>
    </vt:vector>
  </TitlesOfParts>
  <Company>NMPED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 Davidge</dc:creator>
  <cp:lastModifiedBy>Birgit Maurer</cp:lastModifiedBy>
  <cp:lastPrinted>2019-01-15T23:24:28Z</cp:lastPrinted>
  <dcterms:created xsi:type="dcterms:W3CDTF">2015-12-14T18:00:19Z</dcterms:created>
  <dcterms:modified xsi:type="dcterms:W3CDTF">2019-03-01T16:46:28Z</dcterms:modified>
</cp:coreProperties>
</file>