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irgit Maurer\Desktop\K-5 plus apps 2019\3-1\"/>
    </mc:Choice>
  </mc:AlternateContent>
  <bookViews>
    <workbookView xWindow="0" yWindow="0" windowWidth="25125" windowHeight="12300" tabRatio="700" activeTab="1"/>
  </bookViews>
  <sheets>
    <sheet name="School APP Funding &amp; Budget" sheetId="12" r:id="rId1"/>
    <sheet name="School Funding &amp; Budget SUMMARY" sheetId="15" r:id="rId2"/>
    <sheet name="Lists of Schools-Districts" sheetId="18" state="hidden" r:id="rId3"/>
    <sheet name="lists" sheetId="16" state="hidden" r:id="rId4"/>
  </sheets>
  <definedNames>
    <definedName name="_xlnm._FilterDatabase" localSheetId="3" hidden="1">#REF!</definedName>
    <definedName name="_xlnm._FilterDatabase" localSheetId="0" hidden="1">'School APP Funding &amp; Budget'!$A$9:$A$11</definedName>
    <definedName name="ALAMOGORDO_PUBLIC_SCHOOLS">'Lists of Schools-Districts'!$B$2:$B$107</definedName>
    <definedName name="ALBUQUERQUE_PUBLIC_SCHOOLS">'Lists of Schools-Districts'!$C$2:$C$107</definedName>
    <definedName name="ALBUQUERQUE_SCHOOL_OF_EXCELLENCE">'Lists of Schools-Districts'!$D$2:$D$107</definedName>
    <definedName name="ALBUQUERQUE_SIGN_LANGUAGE_ACADEMY">'Lists of Schools-Districts'!$E$2:$E$107</definedName>
    <definedName name="ALTURA_PREPARATORY_SCHOOL">'Lists of Schools-Districts'!$F$2:$F$107</definedName>
    <definedName name="ANANSI_CHARTER_SCHOOL">'Lists of Schools-Districts'!$G$2:$G$107</definedName>
    <definedName name="ANIMAS_PUBLIC_SCHOOLS">'Lists of Schools-Districts'!$H$2:$H$107</definedName>
    <definedName name="ARTESIA_PUBLIC_SCHOOLS">'Lists of Schools-Districts'!$I$2:$I$107</definedName>
    <definedName name="AZTEC_MUNICIPAL_SCHOOLS">'Lists of Schools-Districts'!$J$2:$J$107</definedName>
    <definedName name="BELEN_CONSOLIDATED_SCHOOLS">'Lists of Schools-Districts'!$K$2:$K$107</definedName>
    <definedName name="BERNALILLO_PUBLIC_SCHOOLS">'Lists of Schools-Districts'!$L$2:$L$107</definedName>
    <definedName name="BLOOMFIELD_SCHOOLS">'Lists of Schools-Districts'!$M$2:$M$107</definedName>
    <definedName name="CAPITAN_MUNICIPAL_SCHOOLS">'Lists of Schools-Districts'!$N$2:$N$107</definedName>
    <definedName name="CARLSBAD_MUNICIPAL_SCHOOLS">'Lists of Schools-Districts'!$O$2:$O$107</definedName>
    <definedName name="CARRIZOZO_MUNICIPAL_SCHOOLS">'Lists of Schools-Districts'!$P$2:$P$107</definedName>
    <definedName name="CENTRAL_CONSOLIDATED_SCHOOLS">'Lists of Schools-Districts'!$Q$2:$Q$107</definedName>
    <definedName name="CHAMA_VALLEY_INDEPENDENT_SCHOOLS">'Lists of Schools-Districts'!$R$2:$R$107</definedName>
    <definedName name="CIMARRON_MUNICIPAL_SCHOOLS">'Lists of Schools-Districts'!$S$2:$S$107</definedName>
    <definedName name="CLAYTON_MUNICIPAL_SCHOOLS">'Lists of Schools-Districts'!$T$2:$T$107</definedName>
    <definedName name="CLOUDCROFT_MUNICIPAL_SCHOOLS">'Lists of Schools-Districts'!$U$2:$U$107</definedName>
    <definedName name="CLOVIS_MUNICIPAL_SCHOOLS">'Lists of Schools-Districts'!$V$2:$V$107</definedName>
    <definedName name="COBRE_CONSOLIDATED_SCHOOLS_DISTRICT">'Lists of Schools-Districts'!$W$2:$W$107</definedName>
    <definedName name="CORAL_COMMUNITY_CHARTER">'Lists of Schools-Districts'!$X$2:$X$107</definedName>
    <definedName name="CORONA_MUNICIPAL_SCHOOLS">'Lists of Schools-Districts'!$Y$2:$Y$107</definedName>
    <definedName name="CUBA_INDEPENDENT_SCHOOLS">'Lists of Schools-Districts'!$Z$2:$Z$107</definedName>
    <definedName name="DEAP">'Lists of Schools-Districts'!#REF!</definedName>
    <definedName name="DEMING_PUBLIC_SCHOOLS">'Lists of Schools-Districts'!$AA$2:$AA$107</definedName>
    <definedName name="DES_MOINES_MUNICIPAL_SCHOOLS">'Lists of Schools-Districts'!$AB$2:$AB$107</definedName>
    <definedName name="DEXTER_CONSOLIDATED_SCHOOLS">'Lists of Schools-Districts'!$AC$2:$AC$107</definedName>
    <definedName name="DORA_CONSOLIDATED_SCHOOLS">'Lists of Schools-Districts'!$AD$2:$AD$107</definedName>
    <definedName name="DREAM_DINE">'Lists of Schools-Districts'!$AE$2:$AE$107</definedName>
    <definedName name="DULCE_INDEPENDENT_SCHOOLS">'Lists of Schools-Districts'!$AF$2:$AF$107</definedName>
    <definedName name="ELIDA_MUNICIPAL_SCHOOLS">'Lists of Schools-Districts'!$AG$2:$AG$107</definedName>
    <definedName name="ESPANOLA_PUBLIC_SCHOOLS">'Lists of Schools-Districts'!$AH$2:$AH$107</definedName>
    <definedName name="ESTANCIA_MUNICIPAL_SCHOOLS">'Lists of Schools-Districts'!$AI$2:$AI$107</definedName>
    <definedName name="ESTANCIA_VALLEY_CLASSICAL_ACADEMY">'Lists of Schools-Districts'!$AJ$2:$AJ$107</definedName>
    <definedName name="EUNICE_MUNICIPAL_SCHOOLS">'Lists of Schools-Districts'!$AK$2:$AK$107</definedName>
    <definedName name="FARMINGTON_MUNICIPAL_SCHOOLS">'Lists of Schools-Districts'!$AL$2:$AL$107</definedName>
    <definedName name="FLOYD_MUNICIPAL_SCHOOLS">'Lists of Schools-Districts'!$AM$2:$AM$107</definedName>
    <definedName name="FORT_SUMNER_MUNICIPAL_SCHOOLS">'Lists of Schools-Districts'!$AN$2:$AN$107</definedName>
    <definedName name="GADSDEN_INDEPENDENT_SCHOOLS">'Lists of Schools-Districts'!$AO$2:$AO$107</definedName>
    <definedName name="GALLUP_MCKINLEY_COUNTY_SCHOOLS">'Lists of Schools-Districts'!$AP$2:$AP$107</definedName>
    <definedName name="GRADY_MUNICIPAL_SCHOOLS">'Lists of Schools-Districts'!$AQ$2:$AQ$107</definedName>
    <definedName name="GRANTS_CIBOLA_COUNTY_SCHOOLS">'Lists of Schools-Districts'!$AR$2:$AR$107</definedName>
    <definedName name="HAGERMAN_MUNICIPAL_SCHOOLS">'Lists of Schools-Districts'!$AS$2:$AS$107</definedName>
    <definedName name="HATCH_VALLEY_PUBLIC_SCHOOLS">'Lists of Schools-Districts'!$AT$2:$AT$107</definedName>
    <definedName name="HOBBS_MUNICIPAL_SCHOOLS">'Lists of Schools-Districts'!$AU$2:$AU$107</definedName>
    <definedName name="HONDO_VALLEY_PUBLIC_SCHOOLS">'Lists of Schools-Districts'!$AV$2:$AV$107</definedName>
    <definedName name="HORIZON_ACADEMY_WEST">'Lists of Schools-Districts'!$AW$2:$AW$107</definedName>
    <definedName name="HOUSE_MUNICIPAL_SCHOOLS">'Lists of Schools-Districts'!$AX$2:$AX$107</definedName>
    <definedName name="J_PAUL_TAYLOR_ACADEMY">'Lists of Schools-Districts'!$AY$2:$AY$107</definedName>
    <definedName name="JAL_PUBLIC_SCHOOLS">'Lists of Schools-Districts'!$AZ$2:$AZ$107</definedName>
    <definedName name="JEFFERSON_MONTESSORI_ACADEMY">'Lists of Schools-Districts'!$BA$2:$BA$107</definedName>
    <definedName name="JEMEZ_MOUNTAIN_PUBLIC_SCHOOLS">'Lists of Schools-Districts'!$BB$2:$BB$107</definedName>
    <definedName name="JEMEZ_VALLEY_PUBLIC_SCHOOLS">'Lists of Schools-Districts'!$BC$2:$BC$107</definedName>
    <definedName name="LA_PROMESA_EARLY_LEARNING">'Lists of Schools-Districts'!$BD$2:$BD$107</definedName>
    <definedName name="LA_TIERRA_MONTESSORI_SCHOOL">'Lists of Schools-Districts'!$BH$2:$BH$107</definedName>
    <definedName name="LAKE_ARTHUR_MUNICIPAL_SCHOOLS">'Lists of Schools-Districts'!$BE$2:$BE$107</definedName>
    <definedName name="LAS_CRUCES_PUBLIC_SCHOOLS">'Lists of Schools-Districts'!$BF$2:$BF$107</definedName>
    <definedName name="LAS_VEGAS_CITY_PUBLIC_SCHOOLS">'Lists of Schools-Districts'!$BG$2:$BG$107</definedName>
    <definedName name="LOGAN_MUNICIPAL_SCHOOLS">'Lists of Schools-Districts'!$BI$2:$BI$107</definedName>
    <definedName name="LORDSBURG_MUNICIPAL_SCHOOLS">'Lists of Schools-Districts'!$BJ$2:$BJ$107</definedName>
    <definedName name="LOS_ALAMOS_PUBLIC_SCHOOLS">'Lists of Schools-Districts'!$BK$2:$BK$107</definedName>
    <definedName name="LOS_LUNAS_PUBLIC_SCHOOLS">'Lists of Schools-Districts'!$BL$2:$BL$107</definedName>
    <definedName name="LOVING_MUNICIPAL_SCHOOLS">'Lists of Schools-Districts'!$BM$2:$BM$107</definedName>
    <definedName name="LOVINGTON_MUNICIPAL_SCHOOLS">'Lists of Schools-Districts'!$BN$2:$BN$107</definedName>
    <definedName name="MAGDALENA_MUNICIPAL_SCHOOLS">'Lists of Schools-Districts'!$BO$2:$BO$107</definedName>
    <definedName name="MAXWELL_MUNICIPAL_SCHOOLS">'Lists of Schools-Districts'!$BP$2:$BP$107</definedName>
    <definedName name="MCCURDY_CHARTER_SCHOOL">'Lists of Schools-Districts'!$BQ$2:$BQ$107</definedName>
    <definedName name="MELROSE_PUBLIC_SCHOOLS">'Lists of Schools-Districts'!$BR$2:$BR$107</definedName>
    <definedName name="MESA_VISTA_CONSOLIDATED_SCHOOLS">'Lists of Schools-Districts'!$BS$2:$BS$107</definedName>
    <definedName name="MISSION_ACHIEVEMENT_AND_SUCCESS">'Lists of Schools-Districts'!$BT$2:$BT$107</definedName>
    <definedName name="MONTESSORI_ELEMENTARY_SCHOOL">'Lists of Schools-Districts'!$BU$2:$BU$107</definedName>
    <definedName name="MORA_INDEPENDENT_SCHOOLS">'Lists of Schools-Districts'!$BV$2:$BV$107</definedName>
    <definedName name="MORIARTY_EDGEWOOD_SCHOOL_DISTRICT">'Lists of Schools-Districts'!$BW$2:$BW$107</definedName>
    <definedName name="MOSQUERO_MUNICIPAL_SCHOOLS">'Lists of Schools-Districts'!$BX$2:$BX$107</definedName>
    <definedName name="MOUNTAINAIR_PUBLIC_SCHOOLS">'Lists of Schools-Districts'!$BY$2:$BY$107</definedName>
    <definedName name="NEW_MEXICO_CONNECTIONS_ACADEMY">'Lists of Schools-Districts'!#REF!</definedName>
    <definedName name="NORTH_VALLEY_ACADEMY">'Lists of Schools-Districts'!$BZ$2:$BZ$107</definedName>
    <definedName name="PECOS_INDEPENDENT_SCHOOLS">'Lists of Schools-Districts'!$CA$2:$CA$107</definedName>
    <definedName name="PENASCO_INDEPENDENT_SCHOOLS">'Lists of Schools-Districts'!$CB$2:$CB$107</definedName>
    <definedName name="POJOAQUE_VALLEY_PUBLIC_SCHOOLS">'Lists of Schools-Districts'!$CC$2:$CC$107</definedName>
    <definedName name="PORTALES_MUNICIPAL_SCHOOLS">'Lists of Schools-Districts'!$CD$2:$CD$107</definedName>
    <definedName name="QUEMADO_INDEPENDENT_SCHOOLS">'Lists of Schools-Districts'!$CE$2:$CE$107</definedName>
    <definedName name="QUESTA_INDEPENDENT_SCHOOLS">'Lists of Schools-Districts'!$CF$2:$CF$107</definedName>
    <definedName name="RATON_PUBLIC_SCHOOLS">'Lists of Schools-Districts'!$CG$2:$CG$107</definedName>
    <definedName name="RED_RIVER_VALLEY_CHARTER_SCHOOL">'Lists of Schools-Districts'!$CH$2:$CH$107</definedName>
    <definedName name="RESERVE_PUBLIC_SCHOOLS">'Lists of Schools-Districts'!$CI$2:$CI$107</definedName>
    <definedName name="RIO_RANCHO_PUBLIC_SCHOOLS">'Lists of Schools-Districts'!$CJ$2:$CJ$107</definedName>
    <definedName name="ROOTS_AND_WINGS_COMMUNITY">'Lists of Schools-Districts'!$CK$2:$CK$107</definedName>
    <definedName name="ROSWELL_INDEPENDENT_SCHOOLS">'Lists of Schools-Districts'!$CL$2:$CL$107</definedName>
    <definedName name="ROY_MUNICIPAL_SCHOOLS">'Lists of Schools-Districts'!$CM$2:$CM$107</definedName>
    <definedName name="RUIDOSO_MUNICIPAL_SCHOOLS">'Lists of Schools-Districts'!$CN$2:$CN$107</definedName>
    <definedName name="SAN_JON_MUNICIPAL_SCHOOLS">'Lists of Schools-Districts'!$CO$2:$CO$107</definedName>
    <definedName name="SANDOVAL_ACADEMY_OF_BILINGUAL_EDUCATION">'Lists of Schools-Districts'!$CP$2:$CP$107</definedName>
    <definedName name="SANTA_FE_PUBLIC_SCHOOLS">'Lists of Schools-Districts'!$CQ$2:$CQ$107</definedName>
    <definedName name="SANTA_ROSA_CONSOLIDATED_SCHOOLS">'Lists of Schools-Districts'!$CR$2:$CR$107</definedName>
    <definedName name="SCHOOL_OF_DREAMS">'Lists of Schools-Districts'!$CS$2:$CS$107</definedName>
    <definedName name="SILVER_CONSOLIDATED_SCHOOLS">'Lists of Schools-Districts'!$CU$2:$CU$107</definedName>
    <definedName name="SIX_DIRECTIONS_INDIGENOUS_SCHOOL">'Lists of Schools-Districts'!$CT$2:$CT$107</definedName>
    <definedName name="SOCORRO_CONSOLIDATED_SCHOOLS">'Lists of Schools-Districts'!$CV$2:$CV$107</definedName>
    <definedName name="SOUTHWEST_PREPARATORY_LEARNING_CENTER">'Lists of Schools-Districts'!$CW$2:$CW$107</definedName>
    <definedName name="SPRINGER_MUNICIPAL_SCHOOLS">'Lists of Schools-Districts'!$CX$2:$CX$107</definedName>
    <definedName name="TAOS_ACADEMY">'Lists of Schools-Districts'!$CY$2:$CY$107</definedName>
    <definedName name="TAOS_INTEGRATED_SCHOOL_FOR_THE_ARTS">'Lists of Schools-Districts'!$CZ$2:$CZ$107</definedName>
    <definedName name="TAOS_INTERNATIONAL_SCHOOL">'Lists of Schools-Districts'!$DA$2:$DA$107</definedName>
    <definedName name="TAOS_MUNICIPAL_SCHOOLS">'Lists of Schools-Districts'!$DB$2:$DB$107</definedName>
    <definedName name="TATUM_MUNICIPAL_SCHOOLS">'Lists of Schools-Districts'!$DC$2:$DC$107</definedName>
    <definedName name="TEXICO_MUNICIPAL_SCHOOLS">'Lists of Schools-Districts'!$DD$2:$DD$107</definedName>
    <definedName name="TRUTH_OR_CONSEQUENCES_MUNICIPAL_SCHOOLS">'Lists of Schools-Districts'!$DE$2:$DE$107</definedName>
    <definedName name="TUCUMCARI_PUBLIC_SCHOOLS">'Lists of Schools-Districts'!$DF$2:$DF$107</definedName>
    <definedName name="TULAROSA_MUNICIPAL_SCHOOLS">'Lists of Schools-Districts'!$DG$2:$DG$107</definedName>
    <definedName name="TURQUOISE_TRAIL_CHARTER_SCHOOL">'Lists of Schools-Districts'!$DH$2:$DH$107</definedName>
    <definedName name="VAUGHN_MUNICIPAL_SCHOOLS">'Lists of Schools-Districts'!$DI$2:$DI$107</definedName>
    <definedName name="WAGON_MOUND_PUBLIC_SCHOOLS">'Lists of Schools-Districts'!$DJ$2:$DJ$107</definedName>
    <definedName name="WEST_LAS_VEGAS_PUBLIC_SCHOOLS">'Lists of Schools-Districts'!$DK$2:$DK$107</definedName>
    <definedName name="ZUNI_PUBLIC_SCHOOLS">'Lists of Schools-Districts'!$DL$2:$DL$107</definedName>
  </definedNames>
  <calcPr calcId="162913"/>
</workbook>
</file>

<file path=xl/calcChain.xml><?xml version="1.0" encoding="utf-8"?>
<calcChain xmlns="http://schemas.openxmlformats.org/spreadsheetml/2006/main">
  <c r="K71" i="12" l="1"/>
  <c r="K79" i="12"/>
  <c r="B12" i="15" l="1"/>
  <c r="B9" i="15"/>
  <c r="B103" i="12"/>
  <c r="B23" i="12"/>
  <c r="C37" i="12" l="1"/>
  <c r="C2" i="15"/>
  <c r="A5" i="15"/>
  <c r="D103" i="12" l="1"/>
  <c r="D37" i="12"/>
  <c r="C103" i="12"/>
  <c r="A103" i="12"/>
  <c r="A37" i="12"/>
  <c r="B37" i="12"/>
  <c r="K165" i="12" l="1"/>
  <c r="I109" i="12"/>
  <c r="I110" i="12"/>
  <c r="I111" i="12"/>
  <c r="I112" i="12"/>
  <c r="I113" i="12"/>
  <c r="I114" i="12"/>
  <c r="I115" i="12"/>
  <c r="I116" i="12"/>
  <c r="I117" i="12"/>
  <c r="I118" i="12"/>
  <c r="I119" i="12"/>
  <c r="I120" i="12"/>
  <c r="I121" i="12"/>
  <c r="I122" i="12"/>
  <c r="I123" i="12"/>
  <c r="H110" i="12"/>
  <c r="H111" i="12"/>
  <c r="H112" i="12"/>
  <c r="H113" i="12"/>
  <c r="H114" i="12"/>
  <c r="H115" i="12"/>
  <c r="H116" i="12"/>
  <c r="H117" i="12"/>
  <c r="H118" i="12"/>
  <c r="H119" i="12"/>
  <c r="H120" i="12"/>
  <c r="H121" i="12"/>
  <c r="H122" i="12"/>
  <c r="H123" i="12"/>
  <c r="H109" i="12"/>
  <c r="H43" i="12"/>
  <c r="I43" i="12"/>
  <c r="J43" i="12"/>
  <c r="H44" i="12"/>
  <c r="I44" i="12"/>
  <c r="J44" i="12"/>
  <c r="H45" i="12"/>
  <c r="I45" i="12"/>
  <c r="J45" i="12"/>
  <c r="H46" i="12"/>
  <c r="I46" i="12"/>
  <c r="J46" i="12"/>
  <c r="H47" i="12"/>
  <c r="I47" i="12"/>
  <c r="J47" i="12"/>
  <c r="H48" i="12"/>
  <c r="I48" i="12"/>
  <c r="J48" i="12"/>
  <c r="H49" i="12"/>
  <c r="I49" i="12"/>
  <c r="J49" i="12"/>
  <c r="H50" i="12"/>
  <c r="I50" i="12"/>
  <c r="J50" i="12"/>
  <c r="H51" i="12"/>
  <c r="I51" i="12"/>
  <c r="J51" i="12"/>
  <c r="H52" i="12"/>
  <c r="I52" i="12"/>
  <c r="J52" i="12"/>
  <c r="H53" i="12"/>
  <c r="I53" i="12"/>
  <c r="J53" i="12"/>
  <c r="H54" i="12"/>
  <c r="I54" i="12"/>
  <c r="J54" i="12"/>
  <c r="H55" i="12"/>
  <c r="I55" i="12"/>
  <c r="J55" i="12"/>
  <c r="H56" i="12"/>
  <c r="I56" i="12"/>
  <c r="J56" i="12"/>
  <c r="H57" i="12"/>
  <c r="I57" i="12"/>
  <c r="J57" i="12"/>
  <c r="H58" i="12"/>
  <c r="I58" i="12"/>
  <c r="J58" i="12"/>
  <c r="H59" i="12"/>
  <c r="I59" i="12"/>
  <c r="J59" i="12"/>
  <c r="H60" i="12"/>
  <c r="I60" i="12"/>
  <c r="J60" i="12"/>
  <c r="H61" i="12"/>
  <c r="I61" i="12"/>
  <c r="J61" i="12"/>
  <c r="H62" i="12"/>
  <c r="I62" i="12"/>
  <c r="J62" i="12"/>
  <c r="K60" i="12" l="1"/>
  <c r="K56" i="12"/>
  <c r="K52" i="12"/>
  <c r="K48" i="12"/>
  <c r="K44" i="12"/>
  <c r="K61" i="12"/>
  <c r="K57" i="12"/>
  <c r="K53" i="12"/>
  <c r="K49" i="12"/>
  <c r="K45" i="12"/>
  <c r="K62" i="12"/>
  <c r="K58" i="12"/>
  <c r="K54" i="12"/>
  <c r="K50" i="12"/>
  <c r="K46" i="12"/>
  <c r="K59" i="12"/>
  <c r="K55" i="12"/>
  <c r="K51" i="12"/>
  <c r="K47" i="12"/>
  <c r="K43" i="12"/>
  <c r="J117" i="12"/>
  <c r="K117" i="12" s="1"/>
  <c r="J114" i="12" l="1"/>
  <c r="K114" i="12" s="1"/>
  <c r="J113" i="12"/>
  <c r="K113" i="12" s="1"/>
  <c r="K94" i="12" l="1"/>
  <c r="K161" i="12"/>
  <c r="J66" i="12" l="1"/>
  <c r="J65" i="12"/>
  <c r="J64" i="12"/>
  <c r="J63" i="12"/>
  <c r="J129" i="12" l="1"/>
  <c r="J128" i="12"/>
  <c r="J127" i="12"/>
  <c r="J126" i="12"/>
  <c r="J125" i="12"/>
  <c r="J124" i="12"/>
  <c r="J123" i="12"/>
  <c r="K123" i="12" s="1"/>
  <c r="J122" i="12"/>
  <c r="K122" i="12" s="1"/>
  <c r="J121" i="12"/>
  <c r="K121" i="12" s="1"/>
  <c r="J120" i="12"/>
  <c r="K120" i="12" s="1"/>
  <c r="I129" i="12"/>
  <c r="H129" i="12"/>
  <c r="I128" i="12"/>
  <c r="H128" i="12"/>
  <c r="I127" i="12"/>
  <c r="H127" i="12"/>
  <c r="I126" i="12"/>
  <c r="H126" i="12"/>
  <c r="I125" i="12"/>
  <c r="H125" i="12"/>
  <c r="I124" i="12"/>
  <c r="H124" i="12"/>
  <c r="K126" i="12" l="1"/>
  <c r="K127" i="12"/>
  <c r="K124" i="12"/>
  <c r="K128" i="12"/>
  <c r="K125" i="12"/>
  <c r="K129" i="12"/>
  <c r="G31" i="12"/>
  <c r="L20" i="12" l="1"/>
  <c r="L21" i="12"/>
  <c r="I23" i="12"/>
  <c r="D12" i="15"/>
  <c r="C12" i="15"/>
  <c r="A12" i="15"/>
  <c r="A9" i="15"/>
  <c r="K146" i="12" l="1"/>
  <c r="K145" i="12"/>
  <c r="K144" i="12"/>
  <c r="K143" i="12"/>
  <c r="K142" i="12"/>
  <c r="K80" i="12"/>
  <c r="K78" i="12"/>
  <c r="K77" i="12"/>
  <c r="K76" i="12"/>
  <c r="K75" i="12"/>
  <c r="I133" i="12"/>
  <c r="I132" i="12"/>
  <c r="I131" i="12"/>
  <c r="I130" i="12"/>
  <c r="I134" i="12" s="1"/>
  <c r="H133" i="12"/>
  <c r="H132" i="12"/>
  <c r="H131" i="12"/>
  <c r="H130" i="12"/>
  <c r="H66" i="12"/>
  <c r="H65" i="12"/>
  <c r="H64" i="12"/>
  <c r="H63" i="12"/>
  <c r="I66" i="12"/>
  <c r="I65" i="12"/>
  <c r="I64" i="12"/>
  <c r="I63" i="12"/>
  <c r="I67" i="12" l="1"/>
  <c r="K64" i="12"/>
  <c r="K63" i="12"/>
  <c r="K65" i="12"/>
  <c r="K66" i="12"/>
  <c r="J133" i="12"/>
  <c r="K133" i="12" s="1"/>
  <c r="J132" i="12"/>
  <c r="K132" i="12" s="1"/>
  <c r="J131" i="12"/>
  <c r="K131" i="12" s="1"/>
  <c r="J130" i="12"/>
  <c r="K130" i="12" s="1"/>
  <c r="J119" i="12"/>
  <c r="K119" i="12" s="1"/>
  <c r="J118" i="12"/>
  <c r="K118" i="12" s="1"/>
  <c r="J116" i="12"/>
  <c r="K116" i="12" s="1"/>
  <c r="J115" i="12"/>
  <c r="K115" i="12" s="1"/>
  <c r="J112" i="12"/>
  <c r="K112" i="12" s="1"/>
  <c r="J111" i="12"/>
  <c r="K111" i="12" s="1"/>
  <c r="J110" i="12"/>
  <c r="K110" i="12" s="1"/>
  <c r="J109" i="12"/>
  <c r="K109" i="12" s="1"/>
  <c r="H37" i="12" l="1"/>
  <c r="K135" i="12"/>
  <c r="D5" i="15" l="1"/>
  <c r="C5" i="15"/>
  <c r="N9" i="15"/>
  <c r="O9" i="15"/>
  <c r="K147" i="12"/>
  <c r="K141" i="12"/>
  <c r="K140" i="12"/>
  <c r="K139" i="12"/>
  <c r="K138" i="12"/>
  <c r="K148" i="12" l="1"/>
  <c r="L9" i="15" s="1"/>
  <c r="J9" i="15"/>
  <c r="K68" i="12" l="1"/>
  <c r="J5" i="15"/>
  <c r="E5" i="15"/>
  <c r="K98" i="12"/>
  <c r="G9" i="15" s="1"/>
  <c r="H9" i="15"/>
  <c r="K74" i="12"/>
  <c r="K73" i="12"/>
  <c r="K72" i="12"/>
  <c r="F5" i="15" l="1"/>
  <c r="G5" i="15" s="1"/>
  <c r="E103" i="12"/>
  <c r="E37" i="12"/>
  <c r="C9" i="15"/>
  <c r="K81" i="12"/>
  <c r="E9" i="15" s="1"/>
  <c r="G37" i="12" l="1"/>
  <c r="F37" i="12"/>
  <c r="H103" i="12"/>
  <c r="K9" i="15"/>
  <c r="M5" i="15"/>
  <c r="K5" i="15"/>
  <c r="G103" i="12"/>
  <c r="D9" i="15"/>
  <c r="F103" i="12"/>
  <c r="K84" i="12"/>
  <c r="F9" i="15" l="1"/>
  <c r="I9" i="15" s="1"/>
  <c r="K99" i="12"/>
  <c r="H5" i="15"/>
  <c r="I5" i="15" s="1"/>
  <c r="I103" i="12"/>
  <c r="N5" i="15"/>
  <c r="I37" i="12"/>
  <c r="L5" i="15"/>
  <c r="K151" i="12"/>
  <c r="K166" i="12" s="1"/>
  <c r="J37" i="12" l="1"/>
  <c r="O5" i="15"/>
  <c r="M9" i="15"/>
  <c r="P9" i="15" s="1"/>
  <c r="Q9" i="15" s="1"/>
  <c r="J103" i="12"/>
  <c r="P5" i="15" l="1"/>
</calcChain>
</file>

<file path=xl/sharedStrings.xml><?xml version="1.0" encoding="utf-8"?>
<sst xmlns="http://schemas.openxmlformats.org/spreadsheetml/2006/main" count="1733" uniqueCount="1507">
  <si>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</si>
  <si>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</si>
  <si>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</si>
  <si>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</si>
  <si>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</si>
  <si>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</si>
  <si>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</si>
  <si>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</si>
  <si>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</si>
  <si>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</si>
  <si>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</si>
  <si>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</si>
  <si>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</si>
  <si>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</si>
  <si>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</si>
  <si>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</si>
  <si>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</si>
  <si>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</si>
  <si>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</si>
  <si>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</si>
  <si>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</si>
  <si>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</si>
  <si>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</si>
  <si>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</si>
  <si>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</si>
  <si>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</si>
  <si>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</si>
  <si>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</si>
  <si>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</si>
  <si>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</si>
  <si>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</si>
  <si>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</si>
  <si>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</si>
  <si>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</si>
  <si>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</si>
  <si>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</si>
  <si>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</si>
  <si>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</si>
  <si>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</si>
  <si>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</si>
  <si>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</si>
  <si>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</si>
  <si>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</si>
  <si>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</si>
  <si>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</si>
  <si>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</si>
  <si>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</si>
  <si>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</si>
  <si>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</si>
  <si>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</si>
  <si>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</si>
  <si>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</si>
  <si>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</si>
  <si>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</si>
  <si>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</si>
  <si>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</si>
  <si>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</si>
  <si>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</si>
  <si>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</si>
  <si>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</si>
  <si>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</si>
  <si>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</si>
  <si>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</si>
  <si>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</si>
  <si>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</si>
  <si>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</si>
  <si>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</si>
  <si>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</si>
  <si>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</si>
  <si>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</si>
  <si>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</si>
  <si>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</si>
  <si>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</si>
  <si>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</si>
  <si>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</si>
  <si>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</si>
  <si>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</si>
  <si>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</si>
  <si>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</si>
  <si>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</si>
  <si>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</si>
  <si>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</si>
  <si>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</si>
  <si>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</si>
  <si>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</si>
  <si>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</si>
  <si>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</si>
  <si>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</si>
  <si>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</si>
  <si>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</si>
  <si>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</si>
  <si>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</si>
  <si>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</si>
  <si>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</si>
  <si>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</si>
  <si>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</si>
  <si>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</si>
  <si>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</si>
  <si>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</si>
  <si>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</si>
  <si>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</si>
  <si>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</si>
  <si>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</si>
  <si>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</si>
  <si>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</si>
  <si>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</si>
  <si>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</si>
  <si>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</si>
  <si>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</si>
  <si>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</si>
  <si>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</si>
  <si>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</si>
  <si>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</si>
  <si>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</si>
  <si>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</si>
  <si>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</si>
  <si>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</si>
  <si>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</si>
  <si>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</si>
  <si>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</si>
  <si>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</si>
  <si>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</si>
  <si>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</si>
  <si>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</si>
  <si>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</si>
  <si>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</si>
  <si>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</si>
  <si>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</si>
  <si>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</si>
  <si>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</si>
  <si>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</si>
  <si>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</si>
  <si>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</si>
  <si>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</si>
  <si>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</si>
  <si>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</si>
  <si>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</si>
  <si>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</si>
  <si>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</si>
  <si>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</si>
  <si>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</si>
  <si>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</si>
  <si>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</si>
  <si>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</si>
  <si>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</si>
  <si>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</si>
  <si>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</si>
  <si>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</si>
  <si>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</si>
  <si>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</si>
  <si>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</si>
  <si>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</si>
  <si>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</si>
  <si>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</si>
  <si>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</si>
  <si>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</si>
  <si>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</si>
  <si>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</si>
  <si>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</si>
  <si>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</si>
  <si>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</si>
  <si>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</si>
  <si>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</si>
  <si>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</si>
  <si>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</si>
  <si>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</si>
  <si>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</si>
  <si>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</si>
  <si>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</si>
  <si>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</si>
  <si>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</si>
  <si>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</si>
  <si>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</si>
  <si>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</si>
  <si>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</si>
  <si>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</si>
  <si>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</si>
  <si>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</si>
  <si>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</si>
  <si>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</si>
  <si>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</si>
  <si>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</si>
  <si>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</si>
  <si>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</si>
  <si>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</si>
  <si>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</si>
  <si>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</si>
  <si>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</si>
  <si>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</si>
  <si>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</si>
  <si>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</si>
  <si>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</si>
  <si>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</si>
  <si>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</si>
  <si>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</si>
  <si>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</si>
  <si>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</si>
  <si>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</si>
  <si>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</si>
  <si>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</si>
  <si>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</si>
  <si>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</si>
  <si>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</si>
  <si>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</si>
  <si>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</si>
  <si>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</si>
  <si>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</si>
  <si>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</si>
  <si>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</si>
  <si>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</si>
  <si>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</si>
  <si>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</si>
  <si>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</si>
  <si>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</si>
  <si>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</si>
  <si>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</si>
  <si>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</si>
  <si>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</si>
  <si>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</si>
  <si>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</si>
  <si>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</si>
  <si>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</si>
  <si>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</si>
  <si>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</si>
  <si>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</si>
  <si>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</si>
  <si>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</si>
  <si>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</si>
  <si>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</si>
  <si>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</si>
  <si>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</si>
  <si>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</si>
  <si>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</si>
  <si>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</si>
  <si>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</si>
  <si>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</si>
  <si>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</si>
  <si>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</si>
  <si>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</si>
  <si>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</si>
  <si>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</si>
  <si>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</si>
  <si>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</si>
  <si>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</si>
  <si>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</si>
  <si>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</si>
  <si>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</si>
  <si>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</si>
  <si>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</si>
  <si>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</si>
  <si>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</si>
  <si>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</si>
  <si>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</si>
  <si>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</si>
  <si>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</si>
  <si>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</si>
  <si>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</si>
  <si>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</si>
  <si>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</si>
  <si>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</si>
  <si>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</si>
  <si>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</si>
  <si>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</si>
  <si>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</si>
  <si>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</si>
  <si>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</si>
  <si>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</si>
  <si>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</si>
  <si>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</si>
  <si>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</si>
  <si>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</si>
  <si>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</si>
  <si>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</si>
  <si>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</si>
  <si>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</si>
  <si>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</si>
  <si>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</si>
  <si>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</si>
  <si>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</si>
  <si>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</si>
  <si>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</si>
  <si>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</si>
  <si>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</si>
  <si>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</si>
  <si>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</si>
  <si>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</si>
  <si>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</si>
  <si>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</si>
  <si>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</si>
  <si>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</si>
  <si>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</si>
  <si>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</si>
  <si>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</si>
  <si>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</si>
  <si>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</si>
  <si>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</si>
  <si>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</si>
  <si>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</si>
  <si>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</si>
  <si>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</si>
  <si>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</si>
  <si>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</si>
  <si>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</si>
  <si>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</si>
  <si>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</si>
  <si>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</si>
  <si>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</si>
  <si>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</si>
  <si>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</si>
  <si>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</si>
  <si>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</si>
  <si>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</si>
  <si>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</si>
  <si>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</si>
  <si>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</si>
  <si>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</si>
  <si>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</si>
  <si>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</si>
  <si>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</si>
  <si>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</si>
  <si>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</si>
  <si>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</si>
  <si>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</si>
  <si>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</si>
  <si>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</si>
  <si>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</si>
  <si>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</si>
  <si>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</si>
  <si>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</si>
  <si>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</si>
  <si>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</si>
  <si>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</si>
  <si>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</si>
  <si>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</si>
  <si>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</si>
  <si>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</si>
  <si>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</si>
  <si>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</si>
  <si>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</si>
  <si>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</si>
  <si>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</si>
  <si>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</si>
  <si>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</si>
  <si>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</si>
  <si>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</si>
  <si>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</si>
  <si>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</si>
  <si>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</si>
  <si>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</si>
  <si>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</si>
  <si>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</si>
  <si>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</si>
  <si>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</si>
  <si>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</si>
  <si>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</si>
  <si>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</si>
  <si>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</si>
  <si>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</si>
  <si>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</si>
  <si>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</si>
  <si>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</si>
  <si>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</si>
  <si>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</si>
  <si>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</si>
  <si>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</si>
  <si>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</si>
  <si>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</si>
  <si>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</si>
  <si>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</si>
  <si>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</si>
  <si>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</si>
  <si>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</si>
  <si>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</si>
  <si>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</si>
  <si>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</si>
  <si>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</si>
  <si>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</si>
  <si>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</si>
  <si>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</si>
  <si>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</si>
  <si>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</si>
  <si>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</si>
  <si>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</si>
  <si>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</si>
  <si>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</si>
  <si>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</si>
  <si>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</si>
  <si>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</si>
  <si>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</si>
  <si>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</si>
  <si>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</si>
  <si>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</si>
  <si>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</si>
  <si>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</si>
  <si>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</si>
  <si>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</si>
  <si>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</si>
  <si>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</si>
  <si>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</si>
  <si>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</si>
  <si>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</si>
  <si>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</si>
  <si>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</si>
  <si>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</si>
  <si>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</si>
  <si>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</si>
  <si>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</si>
  <si>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</si>
  <si>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</si>
  <si>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</si>
  <si>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</si>
  <si>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</si>
  <si>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</si>
  <si>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</si>
  <si>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</si>
  <si>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</si>
  <si>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</si>
  <si>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</si>
  <si>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</si>
  <si>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</si>
  <si>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</si>
  <si>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</si>
  <si>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</si>
  <si>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</si>
  <si>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</si>
  <si>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</si>
  <si>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</si>
  <si>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</si>
  <si>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</si>
  <si>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</si>
  <si>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</si>
  <si>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</si>
  <si>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</si>
  <si>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</si>
  <si>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</si>
  <si>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</si>
  <si>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</si>
  <si>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</si>
  <si>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</si>
  <si>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</si>
  <si>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</si>
  <si>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</si>
  <si>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</si>
  <si>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</si>
  <si>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</si>
  <si>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</si>
  <si>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</si>
  <si>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</si>
  <si>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</si>
  <si>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</si>
  <si>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</si>
  <si>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</si>
  <si>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</si>
  <si>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</si>
  <si>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</si>
  <si>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</si>
  <si>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</si>
  <si>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</si>
  <si>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</si>
  <si>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</si>
  <si>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</si>
  <si>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</si>
  <si>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</si>
  <si>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</si>
  <si>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</si>
  <si>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</si>
  <si>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</si>
  <si>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</si>
  <si>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</si>
  <si>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</si>
  <si>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</si>
  <si>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</si>
  <si>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</si>
  <si>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</si>
  <si>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</si>
  <si>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</si>
  <si>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</si>
  <si>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</si>
  <si>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</si>
  <si>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</si>
  <si>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</si>
  <si>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</si>
  <si>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</si>
  <si>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</si>
  <si>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</si>
  <si>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</si>
  <si>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</si>
  <si>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</si>
  <si>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</si>
  <si>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</si>
  <si>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</si>
  <si>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</si>
  <si>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</si>
  <si>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</si>
  <si>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</si>
  <si>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</si>
  <si>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</si>
  <si>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</si>
  <si>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</si>
  <si>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</si>
  <si>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</si>
  <si>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</si>
  <si>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</si>
  <si>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</si>
  <si>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</si>
  <si>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</si>
  <si>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</si>
  <si>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</si>
  <si>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</si>
  <si>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</si>
  <si>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</si>
  <si>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</si>
  <si>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</si>
  <si>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</si>
  <si>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</si>
  <si>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</si>
  <si>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</si>
  <si>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</si>
  <si>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</si>
  <si>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</si>
  <si>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</si>
  <si>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</si>
  <si>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</si>
  <si>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</si>
  <si>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</si>
  <si>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</si>
  <si>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</si>
  <si>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</si>
  <si>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</si>
  <si>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</si>
  <si>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</si>
  <si>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</si>
  <si>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</si>
  <si>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</si>
  <si>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</si>
  <si>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</si>
  <si>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</si>
  <si>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</si>
  <si>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</si>
  <si>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</si>
  <si>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</si>
  <si>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</si>
  <si>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</si>
  <si>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</si>
  <si>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</si>
  <si>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</si>
  <si>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</si>
  <si>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</si>
  <si>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</si>
  <si>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</si>
  <si>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</si>
  <si>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</si>
  <si>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</si>
  <si>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</si>
  <si>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</si>
  <si>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</si>
  <si>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</si>
  <si>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</si>
  <si>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</si>
  <si>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</si>
  <si>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</si>
  <si>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</si>
  <si>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</si>
  <si>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</si>
  <si>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</si>
  <si>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</si>
  <si>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</si>
  <si>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</si>
  <si>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</si>
  <si>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</si>
  <si>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</si>
  <si>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</si>
  <si>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</si>
  <si>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</si>
  <si>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</si>
  <si>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</si>
  <si>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</si>
  <si>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</si>
  <si>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</si>
  <si>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</si>
  <si>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</si>
  <si>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</si>
  <si>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</si>
  <si>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</si>
  <si>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</si>
  <si>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</si>
  <si>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</si>
  <si>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</si>
  <si>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</si>
  <si>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</si>
  <si>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</si>
  <si>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</si>
  <si>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</si>
  <si>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</si>
  <si>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</si>
  <si>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</si>
  <si>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</si>
  <si>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</si>
  <si>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</si>
  <si>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</si>
  <si>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</si>
  <si>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</si>
  <si>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</si>
  <si>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</si>
  <si>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</si>
  <si>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</si>
  <si>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</si>
  <si>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</si>
  <si>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</si>
  <si>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</si>
  <si>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</si>
  <si>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</si>
  <si>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</si>
  <si>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</si>
  <si>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</si>
  <si>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</si>
  <si>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</si>
  <si>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</si>
  <si>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</si>
  <si>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</si>
  <si>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</si>
  <si>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</si>
  <si>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</si>
  <si>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</si>
  <si>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</si>
  <si>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</si>
  <si>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</si>
  <si>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</si>
  <si>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</si>
  <si>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</si>
  <si>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</si>
  <si>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</si>
  <si>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</si>
  <si>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</si>
  <si>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</si>
  <si>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</si>
  <si>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</si>
  <si>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</si>
  <si>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</si>
  <si>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</si>
  <si>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</si>
  <si>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</si>
  <si>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</si>
  <si>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</si>
  <si>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</si>
  <si>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</si>
  <si>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</si>
  <si>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</si>
  <si>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</si>
  <si>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</si>
  <si>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</si>
  <si>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</si>
  <si>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</si>
  <si>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</si>
  <si>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</si>
  <si>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</si>
  <si>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</si>
  <si>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</si>
  <si>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</si>
  <si>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</si>
  <si>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</si>
  <si>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</si>
  <si>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</si>
  <si>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</si>
  <si>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</si>
  <si>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</si>
  <si>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</si>
  <si>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</si>
  <si>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</si>
  <si>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</si>
  <si>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</si>
  <si>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</si>
  <si>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</si>
  <si>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</si>
  <si>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</si>
  <si>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</si>
  <si>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</si>
  <si>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</si>
  <si>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</si>
  <si>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</si>
  <si>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</si>
  <si>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</si>
  <si>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</si>
  <si>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</si>
  <si>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</si>
  <si>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</si>
  <si>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</si>
  <si>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</si>
  <si>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</si>
  <si>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</si>
  <si>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</si>
  <si>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</si>
  <si>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</si>
  <si>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</si>
  <si>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</si>
  <si>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</si>
  <si>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</si>
  <si>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</si>
  <si>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</si>
  <si>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</si>
  <si>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</si>
  <si>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</si>
  <si>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</si>
  <si>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</si>
  <si>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</si>
  <si>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</si>
  <si>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</si>
  <si>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</si>
  <si>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</si>
  <si>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</si>
  <si>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</si>
  <si>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</si>
  <si>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</si>
  <si>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</si>
  <si>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</si>
  <si>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K</t>
  </si>
  <si>
    <t>School
Code</t>
  </si>
  <si>
    <t>Total for Planning Day</t>
  </si>
  <si>
    <t>K–3 Plus Instructional Start Date:</t>
  </si>
  <si>
    <t>K–3 Plus End Date:</t>
  </si>
  <si>
    <t>K–3 Plus 15th Day Date:</t>
  </si>
  <si>
    <t xml:space="preserve">June Prep and Planning Day </t>
  </si>
  <si>
    <t xml:space="preserve">July Prep and Planning Day </t>
  </si>
  <si>
    <t>July/August Program Days</t>
  </si>
  <si>
    <t>June Planning Day:</t>
  </si>
  <si>
    <t>July Planning Day:</t>
  </si>
  <si>
    <t>Dates students are not in session:</t>
  </si>
  <si>
    <t>Total K–3 Plus Program days:</t>
  </si>
  <si>
    <t>June Program Days:</t>
  </si>
  <si>
    <t>July/Aug Program Days:</t>
  </si>
  <si>
    <t>Please ensure that the June and July/August days entered below equal the total K–3 Plus program days.</t>
  </si>
  <si>
    <t xml:space="preserve">Total Funding/Budget </t>
  </si>
  <si>
    <t>Position:</t>
  </si>
  <si>
    <t xml:space="preserve">Phone: </t>
  </si>
  <si>
    <t>Email:</t>
  </si>
  <si>
    <t>Phone :</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</si>
  <si>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</si>
  <si>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</si>
  <si>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</si>
  <si>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</si>
  <si>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</si>
  <si>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</si>
  <si>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</si>
  <si>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</si>
  <si>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</si>
  <si>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</si>
  <si>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</si>
  <si>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</si>
  <si>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</si>
  <si>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</si>
  <si>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</si>
  <si>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</si>
  <si>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</si>
  <si>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Total Summer 2018 Program Budget</t>
  </si>
  <si>
    <t>K–3 plus Planning/Prep Day:</t>
  </si>
  <si>
    <t>This campus is a NM PreK  site</t>
  </si>
  <si>
    <t>Total days students not in session:</t>
  </si>
  <si>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</si>
  <si>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</si>
  <si>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</si>
  <si>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</si>
  <si>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</si>
  <si>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</si>
  <si>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</si>
  <si>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</si>
  <si>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</si>
  <si>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</si>
  <si>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</si>
  <si>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To/From School (55112)</t>
  </si>
  <si>
    <t>Field Trips (55817)</t>
  </si>
  <si>
    <r>
      <rPr>
        <sz val="14"/>
        <color theme="1"/>
        <rFont val="Arial Narrow"/>
        <family val="2"/>
      </rPr>
      <t xml:space="preserve">July–August </t>
    </r>
    <r>
      <rPr>
        <sz val="11"/>
        <color theme="1"/>
        <rFont val="Arial Narrow"/>
        <family val="2"/>
      </rPr>
      <t>Program Days</t>
    </r>
  </si>
  <si>
    <t>Position/ Grade Level</t>
  </si>
  <si>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</si>
  <si>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</si>
  <si>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</si>
  <si>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</si>
  <si>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</si>
  <si>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b/>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</si>
  <si>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</si>
  <si>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</si>
  <si>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</si>
  <si>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</si>
  <si>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</si>
  <si>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</si>
  <si>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</si>
  <si>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</si>
  <si>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</si>
  <si>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</si>
  <si>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</si>
  <si>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t xml:space="preserve">(For </t>
    </r>
    <r>
      <rPr>
        <b/>
        <u/>
        <sz val="11"/>
        <color theme="1"/>
        <rFont val="Calibri"/>
        <family val="2"/>
        <scheme val="minor"/>
      </rPr>
      <t>20-day</t>
    </r>
    <r>
      <rPr>
        <b/>
        <sz val="11"/>
        <color theme="1"/>
        <rFont val="Calibri"/>
        <family val="2"/>
        <scheme val="minor"/>
      </rPr>
      <t xml:space="preserve"> programs, please enter the </t>
    </r>
    <r>
      <rPr>
        <b/>
        <i/>
        <u/>
        <sz val="11"/>
        <color theme="1"/>
        <rFont val="Calibri"/>
        <family val="2"/>
        <scheme val="minor"/>
      </rPr>
      <t xml:space="preserve">12th </t>
    </r>
    <r>
      <rPr>
        <b/>
        <sz val="11"/>
        <color theme="1"/>
        <rFont val="Calibri"/>
        <family val="2"/>
        <scheme val="minor"/>
      </rPr>
      <t>day date.)</t>
    </r>
  </si>
  <si>
    <t>Summer 2018 Actual Enrollment:</t>
  </si>
  <si>
    <t>Summer 2019 Projected Enrollment:</t>
  </si>
  <si>
    <r>
      <t xml:space="preserve">Number of </t>
    </r>
    <r>
      <rPr>
        <b/>
        <u/>
        <sz val="12"/>
        <color theme="1"/>
        <rFont val="Calibri"/>
        <family val="2"/>
        <scheme val="minor"/>
      </rPr>
      <t>Classrooms</t>
    </r>
  </si>
  <si>
    <r>
      <t xml:space="preserve">Total Number of </t>
    </r>
    <r>
      <rPr>
        <b/>
        <u/>
        <sz val="12"/>
        <color theme="1"/>
        <rFont val="Calibri"/>
        <family val="2"/>
        <scheme val="minor"/>
      </rPr>
      <t>Classrooms</t>
    </r>
  </si>
  <si>
    <t>2018–19 School Year End Date:</t>
  </si>
  <si>
    <t>2019–20 School Year Start Date:</t>
  </si>
  <si>
    <t>June FY19 Total</t>
  </si>
  <si>
    <t xml:space="preserve">June FY19 Funding </t>
  </si>
  <si>
    <r>
      <rPr>
        <sz val="14"/>
        <color theme="1"/>
        <rFont val="Arial Narrow"/>
        <family val="2"/>
      </rPr>
      <t xml:space="preserve">Two Percent  </t>
    </r>
    <r>
      <rPr>
        <sz val="11"/>
        <color theme="1"/>
        <rFont val="Arial Narrow"/>
        <family val="2"/>
      </rPr>
      <t>(This amount is included in the June FY19 Subtotal)</t>
    </r>
  </si>
  <si>
    <r>
      <rPr>
        <sz val="14"/>
        <color theme="1"/>
        <rFont val="Arial Narrow"/>
        <family val="2"/>
      </rPr>
      <t>Student Generated Funding for June</t>
    </r>
    <r>
      <rPr>
        <sz val="11"/>
        <color theme="1"/>
        <rFont val="Arial Narrow"/>
        <family val="2"/>
      </rPr>
      <t xml:space="preserve"> (FY19)</t>
    </r>
  </si>
  <si>
    <t xml:space="preserve">June FY19 School Budget </t>
  </si>
  <si>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FY19 funding total. A zero budget balance will indicate that the budget equals funding.</t>
    </r>
  </si>
  <si>
    <t xml:space="preserve">July–August FY20 School Funding and Budget </t>
  </si>
  <si>
    <t xml:space="preserve">July–August FY20 School Budget </t>
  </si>
  <si>
    <t>STEP 13: Enter budget details below. The budget balance should reflect the July–August FY20 funding total. A zero budget balance indicates that the budget equals funding.</t>
  </si>
  <si>
    <t xml:space="preserve">July–August FY20 Funding </t>
  </si>
  <si>
    <t>July–August FY20 Total</t>
  </si>
  <si>
    <t>July/August  FY20 Subtotal</t>
  </si>
  <si>
    <r>
      <rPr>
        <sz val="14"/>
        <color theme="1"/>
        <rFont val="Arial Narrow"/>
        <family val="2"/>
      </rPr>
      <t xml:space="preserve">Two Percent </t>
    </r>
    <r>
      <rPr>
        <sz val="11"/>
        <color theme="1"/>
        <rFont val="Arial Narrow"/>
        <family val="2"/>
      </rPr>
      <t>(This amount is included in the July–August FY20 Subtotal)</t>
    </r>
  </si>
  <si>
    <r>
      <rPr>
        <sz val="14"/>
        <color theme="1"/>
        <rFont val="Arial Narrow"/>
        <family val="2"/>
      </rPr>
      <t>Student-Generated Funding</t>
    </r>
    <r>
      <rPr>
        <sz val="11"/>
        <color theme="1"/>
        <rFont val="Arial Narrow"/>
        <family val="2"/>
      </rPr>
      <t xml:space="preserve"> for July–August FY20</t>
    </r>
  </si>
  <si>
    <r>
      <rPr>
        <sz val="11"/>
        <color theme="1"/>
        <rFont val="Calibri"/>
        <family val="2"/>
        <scheme val="minor"/>
      </rPr>
      <t>Classroom Teacher Continues</t>
    </r>
    <r>
      <rPr>
        <sz val="12"/>
        <color theme="1"/>
        <rFont val="Calibri"/>
        <family val="2"/>
        <scheme val="minor"/>
      </rPr>
      <t xml:space="preserve"> with class (Yes/No)</t>
    </r>
  </si>
  <si>
    <t>June FY19 Subtotal</t>
  </si>
  <si>
    <t>June FY19 School Funding and Budget</t>
  </si>
  <si>
    <t xml:space="preserve">TOTAL JUNE FY19 BUDGET   </t>
  </si>
  <si>
    <r>
      <rPr>
        <b/>
        <i/>
        <sz val="14"/>
        <color rgb="FF1D21B3"/>
        <rFont val="Calibri"/>
        <family val="2"/>
        <scheme val="minor"/>
      </rPr>
      <t>STEP 6:</t>
    </r>
    <r>
      <rPr>
        <b/>
        <i/>
        <sz val="12"/>
        <color rgb="FF1D21B3"/>
        <rFont val="Calibri"/>
        <family val="2"/>
        <scheme val="minor"/>
      </rPr>
      <t xml:space="preserve"> Enter the K–3 Plus Program start date (beginning </t>
    </r>
    <r>
      <rPr>
        <b/>
        <i/>
        <u/>
        <sz val="12"/>
        <color rgb="FF1D21B3"/>
        <rFont val="Calibri"/>
        <family val="2"/>
        <scheme val="minor"/>
      </rPr>
      <t>up to two months before</t>
    </r>
    <r>
      <rPr>
        <b/>
        <i/>
        <sz val="12"/>
        <color rgb="FF1D21B3"/>
        <rFont val="Calibri"/>
        <family val="2"/>
        <scheme val="minor"/>
      </rPr>
      <t xml:space="preserve"> the start of the upcoming school year), end date, and 15th day date </t>
    </r>
    <r>
      <rPr>
        <b/>
        <i/>
        <sz val="11"/>
        <color rgb="FF1D21B3"/>
        <rFont val="Calibri"/>
        <family val="2"/>
        <scheme val="minor"/>
      </rPr>
      <t>(12th day enrollment numbers for 20-day program)</t>
    </r>
    <r>
      <rPr>
        <b/>
        <i/>
        <sz val="12"/>
        <color rgb="FF1D21B3"/>
        <rFont val="Calibri"/>
        <family val="2"/>
        <scheme val="minor"/>
      </rPr>
      <t xml:space="preserve">. </t>
    </r>
  </si>
  <si>
    <t xml:space="preserve">TOTAL JULY–AUGUST FY20 BUDGET   </t>
  </si>
  <si>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2018 program's actual enrollment, please provide an explanation below.</t>
    </r>
  </si>
  <si>
    <r>
      <t xml:space="preserve">(Select </t>
    </r>
    <r>
      <rPr>
        <b/>
        <sz val="11"/>
        <color theme="1"/>
        <rFont val="Calibri"/>
        <family val="2"/>
        <scheme val="minor"/>
      </rPr>
      <t>25</t>
    </r>
    <r>
      <rPr>
        <sz val="11"/>
        <color theme="1"/>
        <rFont val="Calibri"/>
        <family val="2"/>
        <scheme val="minor"/>
      </rPr>
      <t xml:space="preserve"> or </t>
    </r>
    <r>
      <rPr>
        <b/>
        <sz val="11"/>
        <color theme="1"/>
        <rFont val="Calibri"/>
        <family val="2"/>
        <scheme val="minor"/>
      </rPr>
      <t>20</t>
    </r>
    <r>
      <rPr>
        <sz val="11"/>
        <color theme="1"/>
        <rFont val="Calibri"/>
        <family val="2"/>
        <scheme val="minor"/>
      </rPr>
      <t>)</t>
    </r>
  </si>
  <si>
    <r>
      <rPr>
        <b/>
        <sz val="14"/>
        <color theme="1"/>
        <rFont val="Arial Narrow"/>
        <family val="2"/>
      </rPr>
      <t>Daily Rate</t>
    </r>
    <r>
      <rPr>
        <b/>
        <sz val="11"/>
        <color theme="1"/>
        <rFont val="Arial Narrow"/>
        <family val="2"/>
      </rPr>
      <t xml:space="preserve">
$49.91 for 25-day program &amp;  $62.39 for 20-day program</t>
    </r>
  </si>
  <si>
    <t>Actual 2018 
Enrollment</t>
  </si>
  <si>
    <t>Projected 2019 
Enrollment</t>
  </si>
  <si>
    <t>June FY19 Funding</t>
  </si>
  <si>
    <t>June FY19 Budget</t>
  </si>
  <si>
    <t>July/Aug FY20 Funding</t>
  </si>
  <si>
    <t>July/Aug FY20 Budget</t>
  </si>
  <si>
    <t>Daily Rate
$49.91 for 25-day program &amp;  $62.39 for 20-day program</t>
  </si>
  <si>
    <t>Student Generated Funding for June (FY19)</t>
  </si>
  <si>
    <r>
      <t xml:space="preserve">2% </t>
    </r>
    <r>
      <rPr>
        <sz val="11"/>
        <color theme="1"/>
        <rFont val="Calibri"/>
        <family val="2"/>
        <scheme val="minor"/>
      </rPr>
      <t>(this amount is included in Student Generated Funding for June FY19)</t>
    </r>
  </si>
  <si>
    <t>June FY19 Funding Total</t>
  </si>
  <si>
    <t>Student Generated Funding for July (FY20)</t>
  </si>
  <si>
    <r>
      <t xml:space="preserve">2% </t>
    </r>
    <r>
      <rPr>
        <sz val="11"/>
        <color theme="1"/>
        <rFont val="Calibri"/>
        <family val="2"/>
        <scheme val="minor"/>
      </rPr>
      <t>(this amount is included in Student Generated Funding for July FY20)</t>
    </r>
  </si>
  <si>
    <t>July/August FY20 Funding Total</t>
  </si>
  <si>
    <t>Total Summer 2019 Funding Total</t>
  </si>
  <si>
    <t>Total Summer 2019 Program Budget</t>
  </si>
  <si>
    <t>Total July/August FY20 Budget</t>
  </si>
  <si>
    <t>Total June FY19 Budget</t>
  </si>
  <si>
    <r>
      <t xml:space="preserve">Please copy and paste school enrollment data onto the Enrollment tab of the </t>
    </r>
    <r>
      <rPr>
        <b/>
        <i/>
        <u/>
        <sz val="18"/>
        <color rgb="FF7030A0"/>
        <rFont val="Calibri"/>
        <family val="2"/>
        <scheme val="minor"/>
      </rPr>
      <t>District Summary document</t>
    </r>
    <r>
      <rPr>
        <b/>
        <i/>
        <sz val="18"/>
        <color rgb="FF7030A0"/>
        <rFont val="Calibri"/>
        <family val="2"/>
        <scheme val="minor"/>
      </rPr>
      <t>.</t>
    </r>
  </si>
  <si>
    <r>
      <rPr>
        <b/>
        <i/>
        <sz val="14"/>
        <color rgb="FF1D21B3"/>
        <rFont val="Calibri"/>
        <family val="2"/>
        <scheme val="minor"/>
      </rPr>
      <t>STEP 10:</t>
    </r>
    <r>
      <rPr>
        <b/>
        <i/>
        <sz val="10.5"/>
        <color rgb="FF1D21B3"/>
        <rFont val="Calibri"/>
        <family val="2"/>
        <scheme val="minor"/>
      </rPr>
      <t xml:space="preserve">  If there is no June program, skip to STEP 12.</t>
    </r>
  </si>
  <si>
    <r>
      <rPr>
        <b/>
        <i/>
        <sz val="14"/>
        <color rgb="FF1D21B3"/>
        <rFont val="Calibri"/>
        <family val="2"/>
        <scheme val="minor"/>
      </rPr>
      <t>STEP 9:</t>
    </r>
    <r>
      <rPr>
        <b/>
        <i/>
        <sz val="12"/>
        <color rgb="FF1D21B3"/>
        <rFont val="Calibri"/>
        <family val="2"/>
        <scheme val="minor"/>
      </rPr>
      <t xml:space="preserve"> Enter number of </t>
    </r>
    <r>
      <rPr>
        <b/>
        <i/>
        <u/>
        <sz val="12"/>
        <color rgb="FF1D21B3"/>
        <rFont val="Calibri"/>
        <family val="2"/>
        <scheme val="minor"/>
      </rPr>
      <t>classrooms</t>
    </r>
    <r>
      <rPr>
        <b/>
        <i/>
        <sz val="12"/>
        <color rgb="FF1D21B3"/>
        <rFont val="Calibri"/>
        <family val="2"/>
        <scheme val="minor"/>
      </rPr>
      <t xml:space="preserve"> to be served. </t>
    </r>
  </si>
  <si>
    <r>
      <rPr>
        <sz val="12"/>
        <color theme="1"/>
        <rFont val="Calibri"/>
        <family val="2"/>
        <scheme val="minor"/>
      </rPr>
      <t>Narrative and budget regarding two percent to be entered</t>
    </r>
    <r>
      <rPr>
        <b/>
        <sz val="12"/>
        <color theme="1"/>
        <rFont val="Calibri"/>
        <family val="2"/>
        <scheme val="minor"/>
      </rPr>
      <t xml:space="preserve"> </t>
    </r>
    <r>
      <rPr>
        <b/>
        <i/>
        <sz val="12"/>
        <color theme="1"/>
        <rFont val="Calibri"/>
        <family val="2"/>
        <scheme val="minor"/>
      </rPr>
      <t xml:space="preserve">on district summary workbook by K–3 Plus coordinator.  </t>
    </r>
  </si>
  <si>
    <r>
      <t xml:space="preserve">Narrative and budget regarding two percent to be entered </t>
    </r>
    <r>
      <rPr>
        <b/>
        <i/>
        <sz val="12"/>
        <color theme="1"/>
        <rFont val="Calibri"/>
        <family val="2"/>
        <scheme val="minor"/>
      </rPr>
      <t xml:space="preserve">on district summary workbook by K–3 plus coordinator. </t>
    </r>
  </si>
  <si>
    <t>25 or 20 day progam</t>
  </si>
  <si>
    <r>
      <t xml:space="preserve">SUMMER 2019 --- </t>
    </r>
    <r>
      <rPr>
        <b/>
        <sz val="72"/>
        <color rgb="FFFF0000"/>
        <rFont val="Calibri"/>
        <family val="2"/>
        <scheme val="minor"/>
      </rPr>
      <t>K-3 PLUS</t>
    </r>
  </si>
  <si>
    <r>
      <t xml:space="preserve">INSTRUCTIONAL MATERIALS AND SUPPLIES  </t>
    </r>
    <r>
      <rPr>
        <sz val="11"/>
        <color theme="1"/>
        <rFont val="Calibri"/>
        <family val="2"/>
        <scheme val="minor"/>
      </rPr>
      <t>(Materials and supplies must be listed in application in order to be reimbursed via RfR process in OBMS)</t>
    </r>
  </si>
  <si>
    <t xml:space="preserve">Summer 2019 K–3 Plus School Funding and Budget Summary  </t>
  </si>
  <si>
    <t>This page will reflect data that is entered on the School Funding and Budget tab. District K–3 plus Coordinators will copy (right click: Copy) and paste data from this page onto the District Summary (right click: Paste Special: Value and Number Formatting). Please copy and paste data for both the funding and budget lines.</t>
  </si>
  <si>
    <t>ALAMOGORDO PUBLIC SCHOOLS</t>
  </si>
  <si>
    <t>ALBUQUERQUE PUBLIC SCHOOLS</t>
  </si>
  <si>
    <t>ALBUQUERQUE SCHOOL OF EXCELLENCE</t>
  </si>
  <si>
    <t>ALBUQUERQUE SIGN LANGUAGE ACADEMY</t>
  </si>
  <si>
    <t>ALTURA PREPARATORY SCHOOL</t>
  </si>
  <si>
    <t>ANANSI CHARTER SCHOOL</t>
  </si>
  <si>
    <t>ANIMAS PUBLIC SCHOOLS</t>
  </si>
  <si>
    <t>ARTESIA PUBLIC SCHOOLS</t>
  </si>
  <si>
    <t>AZTEC MUNICIPAL SCHOOLS</t>
  </si>
  <si>
    <t>BELEN CONSOLIDATED SCHOOLS</t>
  </si>
  <si>
    <t>BERNALILLO PUBLIC SCHOOLS</t>
  </si>
  <si>
    <t>BLOOMFIELD SCHOOLS</t>
  </si>
  <si>
    <t>CAPITAN MUNICIPAL SCHOOLS</t>
  </si>
  <si>
    <t>CARLSBAD MUNICIPAL SCHOOLS</t>
  </si>
  <si>
    <t>CARRIZOZO MUNICIPAL SCHOOLS</t>
  </si>
  <si>
    <t>CENTRAL CONSOLIDATED SCHOOLS</t>
  </si>
  <si>
    <t>CHAMA VALLEY INDEPENDENT SCHOOLS</t>
  </si>
  <si>
    <t>CIMARRON MUNICIPAL SCHOOLS</t>
  </si>
  <si>
    <t>CLAYTON MUNICIPAL SCHOOLS</t>
  </si>
  <si>
    <t>CLOUDCROFT MUNICIPAL SCHOOLS</t>
  </si>
  <si>
    <t>CLOVIS MUNICIPAL SCHOOLS</t>
  </si>
  <si>
    <t>COBRE CONSOLIDATED SCHOOLS DISTRICT</t>
  </si>
  <si>
    <t>CORAL COMMUNITY CHARTER</t>
  </si>
  <si>
    <t>CORONA MUNICIPAL SCHOOLS</t>
  </si>
  <si>
    <t>CUBA INDEPENDENT SCHOOLS</t>
  </si>
  <si>
    <t>DEMING PUBLIC SCHOOLS</t>
  </si>
  <si>
    <t>DES MOINES MUNICIPAL SCHOOLS</t>
  </si>
  <si>
    <t>DEXTER CONSOLIDATED SCHOOLS</t>
  </si>
  <si>
    <t>DORA CONSOLIDATED SCHOOLS</t>
  </si>
  <si>
    <t>DREAM DINE</t>
  </si>
  <si>
    <t>DULCE INDEPENDENT SCHOOLS</t>
  </si>
  <si>
    <t>ELIDA MUNICIPAL SCHOOLS</t>
  </si>
  <si>
    <t>ESPANOLA PUBLIC SCHOOLS</t>
  </si>
  <si>
    <t>ESTANCIA MUNICIPAL SCHOOLS</t>
  </si>
  <si>
    <t>ESTANCIA VALLEY CLASSICAL ACADEMY</t>
  </si>
  <si>
    <t>EUNICE MUNICIPAL SCHOOLS</t>
  </si>
  <si>
    <t>FARMINGTON MUNICIPAL SCHOOLS</t>
  </si>
  <si>
    <t>FLOYD MUNICIPAL SCHOOLS</t>
  </si>
  <si>
    <t>FORT SUMNER MUNICIPAL SCHOOLS</t>
  </si>
  <si>
    <t>GADSDEN INDEPENDENT SCHOOLS</t>
  </si>
  <si>
    <t>GALLUP MCKINLEY COUNTY SCHOOLS</t>
  </si>
  <si>
    <t>GRADY MUNICIPAL SCHOOLS</t>
  </si>
  <si>
    <t>GRANTS CIBOLA COUNTY SCHOOLS</t>
  </si>
  <si>
    <t>HAGERMAN MUNICIPAL SCHOOLS</t>
  </si>
  <si>
    <t>HATCH VALLEY PUBLIC SCHOOLS</t>
  </si>
  <si>
    <t>HOBBS MUNICIPAL SCHOOLS</t>
  </si>
  <si>
    <t>HONDO VALLEY PUBLIC SCHOOLS</t>
  </si>
  <si>
    <t>HORIZON ACADEMY WEST</t>
  </si>
  <si>
    <t>HOUSE MUNICIPAL SCHOOLS</t>
  </si>
  <si>
    <t>J PAUL TAYLOR ACADEMY</t>
  </si>
  <si>
    <t>JAL PUBLIC SCHOOLS</t>
  </si>
  <si>
    <t>JEFFERSON MONTESSORI ACADEMY</t>
  </si>
  <si>
    <t>JEMEZ MOUNTAIN PUBLIC SCHOOLS</t>
  </si>
  <si>
    <t>JEMEZ VALLEY PUBLIC SCHOOLS</t>
  </si>
  <si>
    <t>LA ACADEMIA DOLORES HUERTA</t>
  </si>
  <si>
    <t>LA PROMESA EARLY LEARNING</t>
  </si>
  <si>
    <t>LAKE ARTHUR MUNICIPAL SCHOOLS</t>
  </si>
  <si>
    <t>LAS CRUCES PUBLIC SCHOOLS</t>
  </si>
  <si>
    <t>LAS VEGAS CITY PUBLIC SCHOOLS</t>
  </si>
  <si>
    <t>LOGAN MUNICIPAL SCHOOLS</t>
  </si>
  <si>
    <t>LORDSBURG MUNICIPAL SCHOOLS</t>
  </si>
  <si>
    <t>LOS ALAMOS PUBLIC SCHOOLS</t>
  </si>
  <si>
    <t>LOS LUNAS PUBLIC SCHOOLS</t>
  </si>
  <si>
    <t>LOVING MUNICIPAL SCHOOLS</t>
  </si>
  <si>
    <t>LOVINGTON MUNICIPAL SCHOOLS</t>
  </si>
  <si>
    <t>MAGDALENA MUNICIPAL SCHOOLS</t>
  </si>
  <si>
    <t>MAXWELL MUNICIPAL SCHOOLS</t>
  </si>
  <si>
    <t>MCCURDY CHARTER SCHOOL</t>
  </si>
  <si>
    <t>MELROSE PUBLIC SCHOOLS</t>
  </si>
  <si>
    <t>MESA VISTA CONSOLIDATED SCHOOLS</t>
  </si>
  <si>
    <t>MISSION ACHIEVEMENT AND SUCCESS</t>
  </si>
  <si>
    <t>MONTESSORI ELEMENTARY SCHOOL</t>
  </si>
  <si>
    <t>MORA INDEPENDENT SCHOOLS</t>
  </si>
  <si>
    <t>MORIARTY-EDGEWOOD SCHOOL DISTRICT</t>
  </si>
  <si>
    <t>MOSQUERO MUNICIPAL SCHOOLS</t>
  </si>
  <si>
    <t>MOUNTAINAIR PUBLIC SCHOOLS</t>
  </si>
  <si>
    <t>NEW MEXICO CONNECTIONS ACADEMY</t>
  </si>
  <si>
    <t>NORTH VALLEY ACADEMY</t>
  </si>
  <si>
    <t>PECOS INDEPENDENT SCHOOLS</t>
  </si>
  <si>
    <t>PENASCO INDEPENDENT SCHOOLS</t>
  </si>
  <si>
    <t>POJOAQUE VALLEY PUBLIC SCHOOLS</t>
  </si>
  <si>
    <t>PORTALES MUNICIPAL SCHOOLS</t>
  </si>
  <si>
    <t>QUEMADO INDEPENDENT SCHOOLS</t>
  </si>
  <si>
    <t>QUESTA INDEPENDENT SCHOOLS</t>
  </si>
  <si>
    <t>RATON PUBLIC SCHOOLS</t>
  </si>
  <si>
    <t>RED RIVER VALLEY CHARTER SCHOOL</t>
  </si>
  <si>
    <t>RESERVE PUBLIC SCHOOLS</t>
  </si>
  <si>
    <t>RIO RANCHO PUBLIC SCHOOLS</t>
  </si>
  <si>
    <t>ROOTS AND WINGS COMMUNITY</t>
  </si>
  <si>
    <t>ROSWELL INDEPENDENT SCHOOLS</t>
  </si>
  <si>
    <t>ROY MUNICIPAL SCHOOLS</t>
  </si>
  <si>
    <t>RUIDOSO MUNICIPAL SCHOOLS</t>
  </si>
  <si>
    <t>SAN JON MUNICIPAL SCHOOLS</t>
  </si>
  <si>
    <t>Sandoval Academy of Bilingual Education</t>
  </si>
  <si>
    <t>SANTA FE PUBLIC SCHOOLS</t>
  </si>
  <si>
    <t>SANTA ROSA CONSOLIDATED SCHOOLS</t>
  </si>
  <si>
    <t>SCHOOL OF DREAMS</t>
  </si>
  <si>
    <t>SIX DIRECTIONS INDIGENOUS SCHOOL</t>
  </si>
  <si>
    <t>SILVER CONSOLIDATED SCHOOLS</t>
  </si>
  <si>
    <t>SOCORRO CONSOLIDATED SCHOOLS</t>
  </si>
  <si>
    <t>SOUTHWEST PREPARATORY LEARNING CENTER</t>
  </si>
  <si>
    <t>SPRINGER MUNICIPAL SCHOOLS</t>
  </si>
  <si>
    <t>TAOS ACADEMY</t>
  </si>
  <si>
    <t>TAOS INTEGRATED SCHOOL FOR THE ARTS</t>
  </si>
  <si>
    <t>TAOS INTERNATIONAL SCHOOL</t>
  </si>
  <si>
    <t>TAOS MUNICIPAL SCHOOLS</t>
  </si>
  <si>
    <t>TATUM MUNICIPAL SCHOOLS</t>
  </si>
  <si>
    <t>TEXICO MUNICIPAL SCHOOLS</t>
  </si>
  <si>
    <t>TRUTH OR CONSEQUENCES MUNICIPAL SCHOOLS</t>
  </si>
  <si>
    <t>TUCUMCARI PUBLIC SCHOOLS</t>
  </si>
  <si>
    <t>TULAROSA MUNICIPAL SCHOOLS</t>
  </si>
  <si>
    <t>TURQUOISE TRAIL CHARTER SCHOOL</t>
  </si>
  <si>
    <t>VAUGHN MUNICIPAL SCHOOLS</t>
  </si>
  <si>
    <t>WAGON MOUND PUBLIC SCHOOLS</t>
  </si>
  <si>
    <t>WEST LAS VEGAS PUBLIC SCHOOLS</t>
  </si>
  <si>
    <t>ZUNI PUBLIC SCHOOLS</t>
  </si>
  <si>
    <t>A. MONTOYA ELEMENTARY</t>
  </si>
  <si>
    <t>ANIMAS ELEMENTARY</t>
  </si>
  <si>
    <t>CENTRAL ELEMENTARY</t>
  </si>
  <si>
    <t>LYDIA RIPPEY ELEMENTARY</t>
  </si>
  <si>
    <t>BELEN FAMILY SCHOOL ELEMENTARY</t>
  </si>
  <si>
    <t>ALGODONES ELEMENTARY</t>
  </si>
  <si>
    <t>BLANCO ELEMENTARY</t>
  </si>
  <si>
    <t>CAPITAN ELEMENTARY</t>
  </si>
  <si>
    <t>CRAFT ELEMENTARY</t>
  </si>
  <si>
    <t>CARRIZOZO ELEMENTARY</t>
  </si>
  <si>
    <t>EVA B STOKELY ELEMENTARY</t>
  </si>
  <si>
    <t>CHAMA ELEMENTARY</t>
  </si>
  <si>
    <t>CIMARRON ELEMENTARY</t>
  </si>
  <si>
    <t>ALVIS ELEMENTARY</t>
  </si>
  <si>
    <t>CLOUDCROFT ELEMENTARY</t>
  </si>
  <si>
    <t>ARTS ACADEMY AT BELLA VISTA</t>
  </si>
  <si>
    <t>BAYARD ELEMENTARY</t>
  </si>
  <si>
    <t>CUBA ELEMENTARY</t>
  </si>
  <si>
    <t>BATAAN ELEMENTARY</t>
  </si>
  <si>
    <t>DES MOINES ELEMENTARY</t>
  </si>
  <si>
    <t>DEXTER ELEMENTARY</t>
  </si>
  <si>
    <t>DORA ELEMENTARY</t>
  </si>
  <si>
    <t>DULCE ELEMENTARY</t>
  </si>
  <si>
    <t>ELIDA ELEMENTARY</t>
  </si>
  <si>
    <t>ABIQUIU ELEMENTARY</t>
  </si>
  <si>
    <t>LOWER ELEMENTARY</t>
  </si>
  <si>
    <t>METTIE JORDAN ELEMENTARY</t>
  </si>
  <si>
    <t>FLOYD ELEMENTARY</t>
  </si>
  <si>
    <t>FORT SUMNER ELEMENTARY</t>
  </si>
  <si>
    <t>ANTHONY ELEMENTARY</t>
  </si>
  <si>
    <t>GRADY ELEMENTARY</t>
  </si>
  <si>
    <t>BLUEWATER ELEMENTARY</t>
  </si>
  <si>
    <t>HAGERMAN ELEMENTARY</t>
  </si>
  <si>
    <t>GARFIELD ELEMENTARY</t>
  </si>
  <si>
    <t>B.T. WASHINGTON ELEMENTARY</t>
  </si>
  <si>
    <t>HONDO ELEMENTARY</t>
  </si>
  <si>
    <t>HOUSE ELEMENTARY</t>
  </si>
  <si>
    <t>JAL ELEMENTARY</t>
  </si>
  <si>
    <t>GALLINA ELEMENTARY</t>
  </si>
  <si>
    <t>JEMEZ VALLEY ELEMENTARY</t>
  </si>
  <si>
    <t>LAKE ARTHUR ELEMENTARY</t>
  </si>
  <si>
    <t>ALAMEDA ELEMENTARY</t>
  </si>
  <si>
    <t>EARLY CHILDHOOD CENTER</t>
  </si>
  <si>
    <t>LOGAN ELEMENTARY</t>
  </si>
  <si>
    <t>ASPEN ELEMENTARY</t>
  </si>
  <si>
    <t>ANN PARISH ELEMENTARY</t>
  </si>
  <si>
    <t>LOVING ELEMENTARY</t>
  </si>
  <si>
    <t>BEN ALEXANDER ELEMENTARY</t>
  </si>
  <si>
    <t>MAGDALENA ELEMENTARY</t>
  </si>
  <si>
    <t>MAXWELL ELEMENTARY</t>
  </si>
  <si>
    <t>MELROSE ELEMENTARY</t>
  </si>
  <si>
    <t>EL RITO ELEMENTARY</t>
  </si>
  <si>
    <t>MISSION ACHIEVEMENT AND SUCCESS 1.0</t>
  </si>
  <si>
    <t>HOLMAN ELEMENTARY</t>
  </si>
  <si>
    <t>MORIARTY ELEMENTARY</t>
  </si>
  <si>
    <t>MOSQUERO ELEMENTARY</t>
  </si>
  <si>
    <t>MOUNTAINAIR ELEMENTARY</t>
  </si>
  <si>
    <t>NORTH VALLEY CHARTER</t>
  </si>
  <si>
    <t>PECOS ELEMENTARY</t>
  </si>
  <si>
    <t>PENASCO ELEMENTARY</t>
  </si>
  <si>
    <t>PABLO ROYBAL ELEMENTARY</t>
  </si>
  <si>
    <t>BROWN EARLY CHILDHOOD CENTER</t>
  </si>
  <si>
    <t>DATIL ELEMENTARY</t>
  </si>
  <si>
    <t>ALTA VISTA ELEMENTARY</t>
  </si>
  <si>
    <t>LONGFELLOW ELEMENTARY</t>
  </si>
  <si>
    <t>RESERVE ELEMENTARY</t>
  </si>
  <si>
    <t>CIELO AZUL ELEMENTARY</t>
  </si>
  <si>
    <t>BERRENDO ELEMENTARY</t>
  </si>
  <si>
    <t>ROY ELEMENTARY</t>
  </si>
  <si>
    <t>NOB HILL EARLY CHILDHOOD CENTER</t>
  </si>
  <si>
    <t>SAN JON ELEMENTARY</t>
  </si>
  <si>
    <t>ACEQUIA MADRE ELEMENTARY</t>
  </si>
  <si>
    <t>RITA A. MARQUEZ ELEMENTARY</t>
  </si>
  <si>
    <t>CLIFF ELEMENTARY</t>
  </si>
  <si>
    <t>COTTONWOOD VALLEY CHARTER</t>
  </si>
  <si>
    <t>FORRESTER ELEMENTARY</t>
  </si>
  <si>
    <t>TATUM ELEMENTARY</t>
  </si>
  <si>
    <t>TEXICO ELEMENTARY</t>
  </si>
  <si>
    <t>ARREY ELEMENTARY</t>
  </si>
  <si>
    <t>TUCUMCARI ELEMENTARY</t>
  </si>
  <si>
    <t>TULAROSA ELEMENTARY</t>
  </si>
  <si>
    <t>VAUGHN ELEMENTARY</t>
  </si>
  <si>
    <t>WAGON MOUND ELEMENTARY</t>
  </si>
  <si>
    <t>DON CECILIO MARTINEZ ELEMENTARY</t>
  </si>
  <si>
    <t>SHIWI TS’ANA ELEMENTARY</t>
  </si>
  <si>
    <t>ALBUQUERQUE COLLEGIATE CHARTER SCHOOL</t>
  </si>
  <si>
    <t>ADOBE ACRES ELEMENTARY</t>
  </si>
  <si>
    <t>GRAND HEIGHTS EARLY CHILDHOOD</t>
  </si>
  <si>
    <t>MCCOY AVENUE ELEMENTARY</t>
  </si>
  <si>
    <t>BERNALILLO ELEMENTARY</t>
  </si>
  <si>
    <t>BLOOMFIELD EARLY CHILDHOOD CENTER</t>
  </si>
  <si>
    <t>DESERT WILLOW ELEMENTARY</t>
  </si>
  <si>
    <t>JUDY NELSON ELEMENTARY</t>
  </si>
  <si>
    <t>TIERRA AMARILLA ELEMENTARY</t>
  </si>
  <si>
    <t>CIMARRON MIDDLE</t>
  </si>
  <si>
    <t>KISER ELEMENTARY</t>
  </si>
  <si>
    <t>BARRY ELEMENTARY</t>
  </si>
  <si>
    <t>BELL ELEMENTARY</t>
  </si>
  <si>
    <t>ALCALDE ELEMENTARY</t>
  </si>
  <si>
    <t>UPPER ELEMENTARY</t>
  </si>
  <si>
    <t>APACHE ELEMENTARY</t>
  </si>
  <si>
    <t>BERINO ELEMENTARY</t>
  </si>
  <si>
    <t>CHEE DODGE ELEMENTARY</t>
  </si>
  <si>
    <t>CUBERO ELEMENTARY</t>
  </si>
  <si>
    <t>HATCH VALLEY ELEMENTARY</t>
  </si>
  <si>
    <t>BROADMOOR ELEMENTARY</t>
  </si>
  <si>
    <t>LINDRITH AREA HERITAGE</t>
  </si>
  <si>
    <t>SAN DIEGO RIVERSIDE</t>
  </si>
  <si>
    <t>BOOKER T. WASHINGTON</t>
  </si>
  <si>
    <t>LOS NINOS ELEMENTARY</t>
  </si>
  <si>
    <t>R.V.TRAYLOR ELEMENTARY</t>
  </si>
  <si>
    <t>BARRANCA MESA ELEMENTARY</t>
  </si>
  <si>
    <t>BOSQUE FARMS ELEMENTARY</t>
  </si>
  <si>
    <t>JEFFERSON ELEMENTARY</t>
  </si>
  <si>
    <t>OJO CALIENTE ELEMENTARY</t>
  </si>
  <si>
    <t>MISSION ACHIEVEMENT AND SUCCESS 2.0</t>
  </si>
  <si>
    <t>MORA ELEMENTARY</t>
  </si>
  <si>
    <t>ROUTE 66 ELEMENTARY</t>
  </si>
  <si>
    <t>POJOAQUE INTERMEDIATE</t>
  </si>
  <si>
    <t>JAMES ELEMENTARY</t>
  </si>
  <si>
    <t>QUEMADO ELEMENTARY</t>
  </si>
  <si>
    <t>ALTA VISTA INTERMEDIATE</t>
  </si>
  <si>
    <t>RATON INTERMEDIATE</t>
  </si>
  <si>
    <t>COLINAS DEL NORTE ELEMENTARY</t>
  </si>
  <si>
    <t>DEL NORTE ELEMENTARY</t>
  </si>
  <si>
    <t>SIERRA VISTA PRIMARY</t>
  </si>
  <si>
    <t>AMY BIEHL COMMUNITY SCHOOL AT RANCHO VIEJO</t>
  </si>
  <si>
    <t>SANTA ROSA ELEMENTARY</t>
  </si>
  <si>
    <t>G.W.STOUT ELEMENTARY</t>
  </si>
  <si>
    <t>MIDWAY ELEMENTARY</t>
  </si>
  <si>
    <t>WILFERTH ELEMENTARY</t>
  </si>
  <si>
    <t>ARROYO DEL NORTE ELEMENTARY</t>
  </si>
  <si>
    <t>SIERRA ELEMENTARY</t>
  </si>
  <si>
    <t>TULAROSA INTERMEDIATE</t>
  </si>
  <si>
    <t>LUIS E. ARMIJO ELEMENTARY</t>
  </si>
  <si>
    <t>HEIGHTS ELEMENTARY</t>
  </si>
  <si>
    <t>HERMOSA ELEMENTARY</t>
  </si>
  <si>
    <t>MOSAIC ACADEMY CHARTER</t>
  </si>
  <si>
    <t>DENNIS CHAVEZ ELEMENTARY</t>
  </si>
  <si>
    <t>COCHITI ELEMENTARY</t>
  </si>
  <si>
    <t>CENTRAL PRIMARY</t>
  </si>
  <si>
    <t>EARLY CHILDHOOD EDUCATION CENTER</t>
  </si>
  <si>
    <t>KIRTLAND ELEMENTARY/PRE-K EARLY</t>
  </si>
  <si>
    <t>EAGLE NEST ELEMENTARY</t>
  </si>
  <si>
    <t>CAMEO ELEMENTARY</t>
  </si>
  <si>
    <t>HURLEY ELEMENTARY</t>
  </si>
  <si>
    <t>CHAPARRAL ELEMENTARY</t>
  </si>
  <si>
    <t>CHIMAYO ELEMENTARY</t>
  </si>
  <si>
    <t>VANSTONE ELEMENTARY</t>
  </si>
  <si>
    <t>BLUFFVIEW ELEMENTARY</t>
  </si>
  <si>
    <t>CROWNPOINT ELEMENTARY</t>
  </si>
  <si>
    <t>MESA VIEW ELEMENTARY</t>
  </si>
  <si>
    <t>RIO GRANDE ELEMENTARY</t>
  </si>
  <si>
    <t>COLLEGE LANE ELEMENTARY</t>
  </si>
  <si>
    <t>LYBROOK ELEMENTARY</t>
  </si>
  <si>
    <t>MIKE SENA ELEMENTARY</t>
  </si>
  <si>
    <t>CHAMISA ELEMENTARY</t>
  </si>
  <si>
    <t>DESERT VIEW ELEMENTARY</t>
  </si>
  <si>
    <t>LEA ELEMENTARY</t>
  </si>
  <si>
    <t>SOUTH MOUNTAIN ELEMENTARY</t>
  </si>
  <si>
    <t>LINDSEY-STEINER ELEMENTARY</t>
  </si>
  <si>
    <t>RIO COSTILLA SW LEARNING ACADEMY</t>
  </si>
  <si>
    <t>ENCHANTED HILLS ELEMENTARY</t>
  </si>
  <si>
    <t>EAST GRAND PLAINS ELEMENTARY</t>
  </si>
  <si>
    <t>WHITE MOUNTAIN ELEMENTARY</t>
  </si>
  <si>
    <t>ASPEN COMMUNITY MAGNET SCHOOL</t>
  </si>
  <si>
    <t>HARRISON SCHMITT ELEMENTARY</t>
  </si>
  <si>
    <t>PARKVIEW ELEMENTARY</t>
  </si>
  <si>
    <t>ENOS GARCIA ELEMENTARY</t>
  </si>
  <si>
    <t>T OR C ELEMENTARY</t>
  </si>
  <si>
    <t>RIO GALLINAS SCHOOL</t>
  </si>
  <si>
    <t>HIGH ROLLS MOUNTAIN PARK ELEMENTARY</t>
  </si>
  <si>
    <t>ALAMOSA ELEMENTARY</t>
  </si>
  <si>
    <t>PARK AVENUE ELEMENTARY</t>
  </si>
  <si>
    <t>GIL SANCHEZ ELEMENTARY</t>
  </si>
  <si>
    <t>PLACITAS ELEMENTARY</t>
  </si>
  <si>
    <t>NAABA ANI ELEMENTARY</t>
  </si>
  <si>
    <t>HILLCREST ELEMENTARY</t>
  </si>
  <si>
    <t>MESA ELEMENTARY</t>
  </si>
  <si>
    <t>EAGLE NEST MIDDLE</t>
  </si>
  <si>
    <t>HIGHLAND ELEMENTARY</t>
  </si>
  <si>
    <t>SAN LORENZO ELEMENTARY</t>
  </si>
  <si>
    <t>COLUMBUS ELEMENTARY</t>
  </si>
  <si>
    <t>DIXON ELEMENTARY</t>
  </si>
  <si>
    <t>COUNTRY CLUB ELEMENTARY</t>
  </si>
  <si>
    <t>DESERT TRAIL ELEMENTARY</t>
  </si>
  <si>
    <t>DAVID SKEET ELEMENTARY</t>
  </si>
  <si>
    <t>MILAN ELEMENTARY</t>
  </si>
  <si>
    <t>CORONADO ELEMENTARY</t>
  </si>
  <si>
    <t>CESAR CHAVEZ ELEMENTARY</t>
  </si>
  <si>
    <t>SIERRA VISTA ELEMENTARY</t>
  </si>
  <si>
    <t>MOUNTAIN ELEMENTARY</t>
  </si>
  <si>
    <t>KATHERINE GALLEGOS ELEMENTARY</t>
  </si>
  <si>
    <t>LLANO ELEMENTARY</t>
  </si>
  <si>
    <t>VALENCIA ELEMENTARY</t>
  </si>
  <si>
    <t>ERNEST STAPLETON ELEMENTARY</t>
  </si>
  <si>
    <t>EL CAPITAN ELEMENTARY</t>
  </si>
  <si>
    <t>ATALAYA ELEMENTARY</t>
  </si>
  <si>
    <t>JOSE BARRIOS ELEMENTARY</t>
  </si>
  <si>
    <t>SAN ANTONIO ELEMENTARY</t>
  </si>
  <si>
    <t>RANCHOS DE TAOS ELEMENTARY</t>
  </si>
  <si>
    <t>TONY SERNA JR. ELEMENTARY</t>
  </si>
  <si>
    <t>HOLLOMAN ELEMENTARY</t>
  </si>
  <si>
    <t>ALICE KING COMMUNITY SCHOOL</t>
  </si>
  <si>
    <t>ROSELAWN ELEMENTARY</t>
  </si>
  <si>
    <t>JARAMILLO ELEMENTARY</t>
  </si>
  <si>
    <t>SANTO DOMINGO ELEMENTARY</t>
  </si>
  <si>
    <t>JOE STANLEY SMITH ELEMENTARY</t>
  </si>
  <si>
    <t>NASCHITTI ELEMENTARY</t>
  </si>
  <si>
    <t>JAMES BICKLEY ELEMENTARY</t>
  </si>
  <si>
    <t>MEMORIAL ELEMENTARY</t>
  </si>
  <si>
    <t>EUTIMIO SALAZAR ELEMENTARY</t>
  </si>
  <si>
    <t>ESPERANZA ELEMENTARY</t>
  </si>
  <si>
    <t>MOUNT TAYLOR ELEMENTARY</t>
  </si>
  <si>
    <t>EDISON ELEMENTARY</t>
  </si>
  <si>
    <t>COLUMBIA ELEMENTARY</t>
  </si>
  <si>
    <t>PINON ELEMENTARY</t>
  </si>
  <si>
    <t>LOS LUNAS ELEMENTARY</t>
  </si>
  <si>
    <t>YARBRO ELEMENTARY</t>
  </si>
  <si>
    <t>MAGGIE CORDOVA ELEMENTARY SCHOOL</t>
  </si>
  <si>
    <t>MILITARY HGTS ELEMENTARY</t>
  </si>
  <si>
    <t>CARLOS GILBERT ELEMENTARY</t>
  </si>
  <si>
    <t>SIXTH STREET ELEMENTARY</t>
  </si>
  <si>
    <t>TAOS MUNICIPAL CHARTER</t>
  </si>
  <si>
    <t>UNION ELEMENTARY</t>
  </si>
  <si>
    <t>LA LUZ ELEMENTARY</t>
  </si>
  <si>
    <t>ALVARADO ELEMENTARY</t>
  </si>
  <si>
    <t>YESO ELEMENTARY</t>
  </si>
  <si>
    <t>LA MERCED ELEMENTARY</t>
  </si>
  <si>
    <t>WD CARROLL ELEMENTARY</t>
  </si>
  <si>
    <t>MONTERREY ELEMENTARY</t>
  </si>
  <si>
    <t>NEWCOMB ELEMENTARY</t>
  </si>
  <si>
    <t>LA CASITA ELEMENTARY</t>
  </si>
  <si>
    <t>RUBEN S. TORRES ELEMENTARY</t>
  </si>
  <si>
    <t>HERNANDEZ ELEMENTARY</t>
  </si>
  <si>
    <t>LADERA DEL NORTE ELEMENTARY</t>
  </si>
  <si>
    <t>GADSDEN ELEMENTARY</t>
  </si>
  <si>
    <t>INDIAN HILLS ELEMENTARY</t>
  </si>
  <si>
    <t>SAN RAFAEL ELEMENTARY</t>
  </si>
  <si>
    <t>CONLEE ELEMENTARY</t>
  </si>
  <si>
    <t>LOS LUNAS FAMILY SCHOOL</t>
  </si>
  <si>
    <t>MARTIN KING JR ELEMENTARY</t>
  </si>
  <si>
    <t>MISSOURI AVE ELEMENTARY</t>
  </si>
  <si>
    <t>VALLEY ELEMENTARY</t>
  </si>
  <si>
    <t>NORTH ELEMENTARY</t>
  </si>
  <si>
    <t>YUCCA ELEMENTARY</t>
  </si>
  <si>
    <t>LA PROMESA ELEMENTARY</t>
  </si>
  <si>
    <t>OCOTILLO ELEMENTARY</t>
  </si>
  <si>
    <t>NIZHONI ELEMENTARY</t>
  </si>
  <si>
    <t>LOCKWOOD ELEMENTARY</t>
  </si>
  <si>
    <t>JAMES RODRIGUEZ ELEMENTARY</t>
  </si>
  <si>
    <t>MCCORMICK ELEMENTARY</t>
  </si>
  <si>
    <t>LA UNION ELEMENTARY</t>
  </si>
  <si>
    <t>SEBOYETA ELEMENTARY</t>
  </si>
  <si>
    <t>MILLS ELEMENTARY</t>
  </si>
  <si>
    <t>DESERT HILLS ELEMENTARY</t>
  </si>
  <si>
    <t>PERALTA ELEMENTARY</t>
  </si>
  <si>
    <t>PUESTA DEL SOL ELEMENTARY</t>
  </si>
  <si>
    <t>OREGON ELEMENTARY</t>
  </si>
  <si>
    <t>ARMIJO ELEMENTARY</t>
  </si>
  <si>
    <t>PECOS CONNECTIONS ACADEMY</t>
  </si>
  <si>
    <t>OJO AMARILLO ELEMENTARY</t>
  </si>
  <si>
    <t>MCKINLEY ELEMENTARY</t>
  </si>
  <si>
    <t>LOMA LINDA ELEMENTARY</t>
  </si>
  <si>
    <t>LINCOLN ELEMENTARY</t>
  </si>
  <si>
    <t>MURRAY ELEMENTARY</t>
  </si>
  <si>
    <t>DONA ANA ELEMENTARY</t>
  </si>
  <si>
    <t>RAYMOND GABALDON ELEMENTARY</t>
  </si>
  <si>
    <t>RIO RANCHO ELEMENTARY</t>
  </si>
  <si>
    <t>NANCY LOPEZ ELEMENTARY</t>
  </si>
  <si>
    <t>E.J. MARTINEZ ELEMENTARY</t>
  </si>
  <si>
    <t>ARROYO DEL OSO ELEMENTARY</t>
  </si>
  <si>
    <t>SUNSET ELEMENTARY</t>
  </si>
  <si>
    <t>SAN JUAN ELEMENTARY</t>
  </si>
  <si>
    <t>MESA VERDE ELEMENTARY</t>
  </si>
  <si>
    <t>MESQUITE ELEMENTARY</t>
  </si>
  <si>
    <t>NAVAJO ELEMENTARY</t>
  </si>
  <si>
    <t>SANGER ELEMENTARY</t>
  </si>
  <si>
    <t>EAST PICACHO ELEMENTARY</t>
  </si>
  <si>
    <t>SUNDANCE ELEMENTARY</t>
  </si>
  <si>
    <t>SANDIA VISTA ELEMENTARY</t>
  </si>
  <si>
    <t>EL CAMINO REAL ACADEMY COMMUNITY</t>
  </si>
  <si>
    <t>ATRISCO ELEMENTARY</t>
  </si>
  <si>
    <t>SANDIA ELEMENTARY</t>
  </si>
  <si>
    <t>TONY QUINTANA ELEMENTARY</t>
  </si>
  <si>
    <t>NORTHEAST ELEMENTARY</t>
  </si>
  <si>
    <t>NORTH VALLEY ELEMENTARY</t>
  </si>
  <si>
    <t>RAMAH ELEMENTARY</t>
  </si>
  <si>
    <t>SOUTHERN HEIGHTS ELEMENTARY</t>
  </si>
  <si>
    <t>FAIRACRES ELEMENTARY</t>
  </si>
  <si>
    <t>TOME ELEMENTARY</t>
  </si>
  <si>
    <t>VISTA GRANDE ELEMENTARY</t>
  </si>
  <si>
    <t>EL DORADO COMMUNITY SCHOOL</t>
  </si>
  <si>
    <t>BANDELIER ELEMENTARY</t>
  </si>
  <si>
    <t>ZIA ELEMENTARY</t>
  </si>
  <si>
    <t>VELARDE ELEMENTARY</t>
  </si>
  <si>
    <t>RIVERSIDE ELEMENTARY</t>
  </si>
  <si>
    <t>RED ROCK ELEMENTARY</t>
  </si>
  <si>
    <t>STONE ELEMENTARY</t>
  </si>
  <si>
    <t>HERMOSA HEIGHTS ELEMENTARY</t>
  </si>
  <si>
    <t>VALLEY VIEW ELEMENTARY</t>
  </si>
  <si>
    <t>FRANCIS X. NAVA ELEMENTARY</t>
  </si>
  <si>
    <t>BARCELONA ELEMENTARY</t>
  </si>
  <si>
    <t>SANTA TERESA ELEMENTARY</t>
  </si>
  <si>
    <t>ROCKY VIEW ELEMENTARY</t>
  </si>
  <si>
    <t>TAYLOR ELEMENTARY</t>
  </si>
  <si>
    <t>WASHINGTON AVE ELEMENTARY</t>
  </si>
  <si>
    <t>GONZALES ELEMENTARY</t>
  </si>
  <si>
    <t>BEL-AIR ELEMENTARY</t>
  </si>
  <si>
    <t>SUNLAND PARK ELEMENTARY</t>
  </si>
  <si>
    <t>ROOSEVELT ELEMENTARY</t>
  </si>
  <si>
    <t>WILL ROGERS ELEMENTARY</t>
  </si>
  <si>
    <t>HILLRISE ELEMENTARY</t>
  </si>
  <si>
    <t>KEARNY ELEMENTARY</t>
  </si>
  <si>
    <t>BELLEHAVEN ELEMENTARY</t>
  </si>
  <si>
    <t>SUNRISE ELEMENTARY</t>
  </si>
  <si>
    <t>STAGECOACH ELEMENTARY</t>
  </si>
  <si>
    <t>JORNADA ELEMENTARY</t>
  </si>
  <si>
    <t>NINA OTERO COMMUNITY SCHOOL</t>
  </si>
  <si>
    <t>CARLOS REY ELEMENTARY</t>
  </si>
  <si>
    <t>VADO ELEMENTARY</t>
  </si>
  <si>
    <t>THOREAU ELEMENTARY</t>
  </si>
  <si>
    <t>LOMA HEIGHTS ELEMENTARY</t>
  </si>
  <si>
    <t>CHAMIZA ELEMENTARY</t>
  </si>
  <si>
    <t>YUCCA HEIGHTS ELEMENTARY</t>
  </si>
  <si>
    <t>TOBE TURPEN ELEMENTARY</t>
  </si>
  <si>
    <t>MAC ARTHUR ELEMENTARY</t>
  </si>
  <si>
    <t>RAMIREZ THOMAS ELEMENTARY</t>
  </si>
  <si>
    <t>TOHATCHI ELEMENTARY</t>
  </si>
  <si>
    <t>MESILLA ELEMENTARY</t>
  </si>
  <si>
    <t>SALAZAR ELEMENTARY</t>
  </si>
  <si>
    <t>CHELWOOD ELEMENTARY</t>
  </si>
  <si>
    <t>TWIN LAKES ELEMENTARY</t>
  </si>
  <si>
    <t>MESILLA PARK ELEMENTARY</t>
  </si>
  <si>
    <t>SWEENEY ELEMENTARY</t>
  </si>
  <si>
    <t>CHRISTINE DUNCANS HERITAGE ACADEMY</t>
  </si>
  <si>
    <t>MONTE VISTA ELEMENTARY</t>
  </si>
  <si>
    <t>TESUQUE ELEMENTARY</t>
  </si>
  <si>
    <t>CIEN AGUAS INTERNATIONAL  SCHOOL</t>
  </si>
  <si>
    <t>SONOMA ELEMENTARY</t>
  </si>
  <si>
    <t>WOOD-GORMLEY ELEMENTARY</t>
  </si>
  <si>
    <t>COLLET PARK ELEMENTARY</t>
  </si>
  <si>
    <t>TOMBAUGH ELEMENTARY</t>
  </si>
  <si>
    <t>COMANCHE ELEMENTARY</t>
  </si>
  <si>
    <t>UNIVERSITY HILLS ELEMENTARY</t>
  </si>
  <si>
    <t>CORRALES ELEMENTARY</t>
  </si>
  <si>
    <t>WHITE SANDS ELEMENTARY</t>
  </si>
  <si>
    <t>CORRALES INTERNATIONAL</t>
  </si>
  <si>
    <t>COYOTE WILLOW FAMILY SCHOOL</t>
  </si>
  <si>
    <t>DESERT WILLOW FAMILY SCHOOL</t>
  </si>
  <si>
    <t>DOLORES GONZALES ELEMENTARY</t>
  </si>
  <si>
    <t>DOUBLE EAGLE ELEMENTARY</t>
  </si>
  <si>
    <t>DURANES ELEMENTARY</t>
  </si>
  <si>
    <t>EAST SAN JOSE ELEMENTARY</t>
  </si>
  <si>
    <t>EDMUND G ROSS ELEMENTARY</t>
  </si>
  <si>
    <t>EDWARD GONZALES ELEMENTARY</t>
  </si>
  <si>
    <t>EL CAMINO REAL ACADEMY</t>
  </si>
  <si>
    <t>EMERSON ELEMENTARY</t>
  </si>
  <si>
    <t>EUGENE FIELD ELEMENTARY</t>
  </si>
  <si>
    <t>GEORGE SANCHEZ</t>
  </si>
  <si>
    <t>GEORGIA O'KEEFFE ELEMENTARY</t>
  </si>
  <si>
    <t>GOV BENT ELEMENTARY</t>
  </si>
  <si>
    <t>GRIEGOS ELEMENTARY</t>
  </si>
  <si>
    <t>HAWTHORNE ELEMENTARY</t>
  </si>
  <si>
    <t>HELEN CORDERO PRIMARY</t>
  </si>
  <si>
    <t>HODGIN ELEMENTARY</t>
  </si>
  <si>
    <t>HUBERT H HUMPHREY ELEMENTARY</t>
  </si>
  <si>
    <t>INEZ ELEMENTARY</t>
  </si>
  <si>
    <t>JANET KAHN SCHOOL OF INTEGRATED ARTS</t>
  </si>
  <si>
    <t>JOHN BAKER ELEMENTARY</t>
  </si>
  <si>
    <t>KIRTLAND ELEMENTARY</t>
  </si>
  <si>
    <t>KIT CARSON ELEMENTARY</t>
  </si>
  <si>
    <t>LA MESA ELEMENTARY</t>
  </si>
  <si>
    <t>LAVALAND ELEMENTARY</t>
  </si>
  <si>
    <t>LEW WALLACE ELEMENTARY</t>
  </si>
  <si>
    <t>LOS PADILLAS ELEMENTARY</t>
  </si>
  <si>
    <t>LOS RANCHOS ELEMENTARY</t>
  </si>
  <si>
    <t>LOWELL ELEMENTARY</t>
  </si>
  <si>
    <t>MACARTHUR ELEMENTARY</t>
  </si>
  <si>
    <t>MANZANO MESA ELEMENTARY</t>
  </si>
  <si>
    <t>MARIE M HUGHES ELEMENTARY</t>
  </si>
  <si>
    <t>MARK TWAIN ELEMENTARY</t>
  </si>
  <si>
    <t>MARY ANN BINFORD ELEMENTARY</t>
  </si>
  <si>
    <t>MATHESON PARK ELEMENTARY</t>
  </si>
  <si>
    <t>MC COLLUM ELEMENTARY</t>
  </si>
  <si>
    <t>MISSION AVENUE ELEMENTARY</t>
  </si>
  <si>
    <t>MITCHELL ELEMENTARY</t>
  </si>
  <si>
    <t>MONTESSORI OF THE RIO GRANDE</t>
  </si>
  <si>
    <t>MONTEZUMA ELEMENTARY</t>
  </si>
  <si>
    <t>MOUNTAIN MAHOGANY COMMUNITY SCHOOL</t>
  </si>
  <si>
    <t>MOUNTAIN VIEW ELEMENTARY</t>
  </si>
  <si>
    <t>NATIVE AMERICAN COMM ACADEMY</t>
  </si>
  <si>
    <t>NEW MEXICO INTERNATIONAL SCHOOL</t>
  </si>
  <si>
    <t>NORTH STAR ELEMENTARY</t>
  </si>
  <si>
    <t>ONATE ELEMENTARY</t>
  </si>
  <si>
    <t>OSUNA ELEMENTARY</t>
  </si>
  <si>
    <t>PAINTED SKY ELEMENTARY</t>
  </si>
  <si>
    <t>PAJARITO ELEMENTARY</t>
  </si>
  <si>
    <t>PETROGLYPH ELEMENTARY</t>
  </si>
  <si>
    <t>REGINALD CHAVEZ ELEMENTARY</t>
  </si>
  <si>
    <t>RUDOLFO ANAYA ELEMENTARY</t>
  </si>
  <si>
    <t>S. Y. JACKSON ELEMENTARY</t>
  </si>
  <si>
    <t>SAN ANTONITO ELEMENTARY</t>
  </si>
  <si>
    <t>SANDIA BASE ELEMENTARY</t>
  </si>
  <si>
    <t>SEVEN-BAR ELEMENTARY</t>
  </si>
  <si>
    <t>SOMBRA DEL MONTE ELEMENTARY</t>
  </si>
  <si>
    <t>SUNSET VIEW ELEMENTARY</t>
  </si>
  <si>
    <t>SUSIE R. MARMON ELEMENTARY</t>
  </si>
  <si>
    <t>THE INTERNATIONAL SCHOOL AT MESA DEL SOL</t>
  </si>
  <si>
    <t>TIERRA ANTIGUA ELEMENTARY</t>
  </si>
  <si>
    <t>TOMASITA ELEMENTARY</t>
  </si>
  <si>
    <t>Tres Volcanes</t>
  </si>
  <si>
    <t>TWENTY-FIRST CENTURY CHARTER</t>
  </si>
  <si>
    <t>VALLE VISTA ELEMENTARY</t>
  </si>
  <si>
    <t>VENTANA RANCH ELEMENTARY</t>
  </si>
  <si>
    <t>WHERRY ELEMENTARY</t>
  </si>
  <si>
    <t>WHITTIER ELEMENTARY</t>
  </si>
  <si>
    <t>WILLIAM W &amp;  JOSEPHINE DORN CHARTER  COMMUNITY SCHOOL</t>
  </si>
  <si>
    <t>ZUNI ELEMENTARY</t>
  </si>
  <si>
    <t>BUENA_VISTA_ELEMENTARY</t>
  </si>
  <si>
    <t>DESERT_STAR_ELEMENTARY</t>
  </si>
  <si>
    <t>district</t>
  </si>
  <si>
    <t>schools</t>
  </si>
  <si>
    <t>ALAMOGORDO_PUBLIC_SCHOOLS</t>
  </si>
  <si>
    <t>ALBUQUERQUE_PUBLIC_SCHOOLS</t>
  </si>
  <si>
    <t>ALBUQUERQUE_SCHOOL_OF_EXCELLENCE</t>
  </si>
  <si>
    <t>ALBUQUERQUE_SIGN_LANGUAGE_ACADEMY</t>
  </si>
  <si>
    <t>ZUNI_PUBLIC_SCHOOLS</t>
  </si>
  <si>
    <t>WEST_LAS_VEGAS_PUBLIC_SCHOOLS</t>
  </si>
  <si>
    <t>WAGON_MOUND_PUBLIC_SCHOOLS</t>
  </si>
  <si>
    <t>VAUGHN_MUNICIPAL_SCHOOLS</t>
  </si>
  <si>
    <t>TURQUOISE_TRAIL_CHARTER_SCHOOL</t>
  </si>
  <si>
    <t>TULAROSA_MUNICIPAL_SCHOOLS</t>
  </si>
  <si>
    <t>TUCUMCARI_PUBLIC_SCHOOLS</t>
  </si>
  <si>
    <t>TRUTH_OR_CONSEQUENCES_MUNICIPAL_SCHOOLS</t>
  </si>
  <si>
    <t>TEXICO_MUNICIPAL_SCHOOLS</t>
  </si>
  <si>
    <t>TATUM_MUNICIPAL_SCHOOLS</t>
  </si>
  <si>
    <t>TAOS_MUNICIPAL_SCHOOLS</t>
  </si>
  <si>
    <t>TAOS_INTEGRATED_SCHOOL_FOR_THE_ARTS</t>
  </si>
  <si>
    <t>TAOS_ACADEMY</t>
  </si>
  <si>
    <t>SPRINGER_MUNICIPAL_SCHOOLS</t>
  </si>
  <si>
    <t>SOUTHWEST_PREPARATORY_LEARNING_CENTER</t>
  </si>
  <si>
    <t>SOCORRO_CONSOLIDATED_SCHOOLS</t>
  </si>
  <si>
    <t>SILVER_CONSOLIDATED_SCHOOLS</t>
  </si>
  <si>
    <t>SIX_DIRECTIONS_INDIGENOUS_SCHOOL</t>
  </si>
  <si>
    <t>SCHOOL_OF_DREAMS</t>
  </si>
  <si>
    <t>SANTA_ROSA_CONSOLIDATED_SCHOOLS</t>
  </si>
  <si>
    <t>SANTA_FE_PUBLIC_SCHOOLS</t>
  </si>
  <si>
    <t>SANDOVAL_ACADEMY_OF_BILINGUAL_EDUCATION</t>
  </si>
  <si>
    <t>SAN_JON_MUNICIPAL_SCHOOLS</t>
  </si>
  <si>
    <t>RUIDOSO_MUNICIPAL_SCHOOLS</t>
  </si>
  <si>
    <t>ROY_MUNICIPAL_SCHOOLS</t>
  </si>
  <si>
    <t>ROSWELL_INDEPENDENT_SCHOOLS</t>
  </si>
  <si>
    <t>ROOTS_AND_WINGS_COMMUNITY</t>
  </si>
  <si>
    <t>RIO_RANCHO_PUBLIC_SCHOOLS</t>
  </si>
  <si>
    <t>RESERVE_PUBLIC_SCHOOLS</t>
  </si>
  <si>
    <t>RATON_PUBLIC_SCHOOLS</t>
  </si>
  <si>
    <t>QUESTA_INDEPENDENT_SCHOOLS</t>
  </si>
  <si>
    <t>QUEMADO_INDEPENDENT_SCHOOLS</t>
  </si>
  <si>
    <t>PORTALES_MUNICIPAL_SCHOOLS</t>
  </si>
  <si>
    <t>POJOAQUE_VALLEY_PUBLIC_SCHOOLS</t>
  </si>
  <si>
    <t>PENASCO_INDEPENDENT_SCHOOLS</t>
  </si>
  <si>
    <t>PECOS_INDEPENDENT_SCHOOLS</t>
  </si>
  <si>
    <t>NORTH_VALLEY_ACADEMY</t>
  </si>
  <si>
    <t>MOUNTAINAIR_PUBLIC_SCHOOLS</t>
  </si>
  <si>
    <t>MOSQUERO_MUNICIPAL_SCHOOLS</t>
  </si>
  <si>
    <t>MORIARTY-EDGEWOOD_SCHOOL_DISTRICT</t>
  </si>
  <si>
    <t>MORA_INDEPENDENT_SCHOOLS</t>
  </si>
  <si>
    <t>MISSION_ACHIEVEMENT_AND_SUCCESS</t>
  </si>
  <si>
    <t>MESA_VISTA_CONSOLIDATED_SCHOOLS</t>
  </si>
  <si>
    <t>MELROSE_PUBLIC_SCHOOLS</t>
  </si>
  <si>
    <t>MCCURDY_CHARTER_SCHOOL</t>
  </si>
  <si>
    <t>MAXWELL_MUNICIPAL_SCHOOLS</t>
  </si>
  <si>
    <t>MAGDALENA_MUNICIPAL_SCHOOLS</t>
  </si>
  <si>
    <t>LOVINGTON_MUNICIPAL_SCHOOLS</t>
  </si>
  <si>
    <t>LOVING_MUNICIPAL_SCHOOLS</t>
  </si>
  <si>
    <t>LOS_LUNAS_PUBLIC_SCHOOLS</t>
  </si>
  <si>
    <t>LOS_ALAMOS_PUBLIC_SCHOOLS</t>
  </si>
  <si>
    <t>LORDSBURG_MUNICIPAL_SCHOOLS</t>
  </si>
  <si>
    <t>LOGAN_MUNICIPAL_SCHOOLS</t>
  </si>
  <si>
    <t>LAS_VEGAS_CITY_PUBLIC_SCHOOLS</t>
  </si>
  <si>
    <t>LAS_CRUCES_PUBLIC_SCHOOLS</t>
  </si>
  <si>
    <t>LAKE_ARTHUR_MUNICIPAL_SCHOOLS</t>
  </si>
  <si>
    <t>JEMEZ_VALLEY_PUBLIC_SCHOOLS</t>
  </si>
  <si>
    <t>JEMEZ_MOUNTAIN_PUBLIC_SCHOOLS</t>
  </si>
  <si>
    <t>JEFFERSON_MONTESSORI_ACADEMY</t>
  </si>
  <si>
    <t>JAL_PUBLIC_SCHOOLS</t>
  </si>
  <si>
    <t>HOUSE_MUNICIPAL_SCHOOLS</t>
  </si>
  <si>
    <t>HONDO_VALLEY_PUBLIC_SCHOOLS</t>
  </si>
  <si>
    <t>HOBBS_MUNICIPAL_SCHOOLS</t>
  </si>
  <si>
    <t>HATCH_VALLEY_PUBLIC_SCHOOLS</t>
  </si>
  <si>
    <t>HAGERMAN_MUNICIPAL_SCHOOLS</t>
  </si>
  <si>
    <t>GRANTS_CIBOLA_COUNTY_SCHOOLS</t>
  </si>
  <si>
    <t>GRADY_MUNICIPAL_SCHOOLS</t>
  </si>
  <si>
    <t>GALLUP_MCKINLEY_COUNTY_SCHOOLS</t>
  </si>
  <si>
    <t>GADSDEN_INDEPENDENT_SCHOOLS</t>
  </si>
  <si>
    <t>FORT_SUMNER_MUNICIPAL_SCHOOLS</t>
  </si>
  <si>
    <t>FLOYD_MUNICIPAL_SCHOOLS</t>
  </si>
  <si>
    <t>FARMINGTON_MUNICIPAL_SCHOOLS</t>
  </si>
  <si>
    <t>EUNICE_MUNICIPAL_SCHOOLS</t>
  </si>
  <si>
    <t>ESTANCIA_VALLEY_CLASSICAL_ACADEMY</t>
  </si>
  <si>
    <t>ESTANCIA_MUNICIPAL_SCHOOLS</t>
  </si>
  <si>
    <t>ESPANOLA_PUBLIC_SCHOOLS</t>
  </si>
  <si>
    <t>ELIDA_MUNICIPAL_SCHOOLS</t>
  </si>
  <si>
    <t>DULCE_INDEPENDENT_SCHOOLS</t>
  </si>
  <si>
    <t>DORA_CONSOLIDATED_SCHOOLS</t>
  </si>
  <si>
    <t>DEXTER_CONSOLIDATED_SCHOOLS</t>
  </si>
  <si>
    <t>DES_MOINES_MUNICIPAL_SCHOOLS</t>
  </si>
  <si>
    <t>DEMING_PUBLIC_SCHOOLS</t>
  </si>
  <si>
    <t>CUBA_INDEPENDENT_SCHOOLS</t>
  </si>
  <si>
    <t>CORONA_MUNICIPAL_SCHOOLS</t>
  </si>
  <si>
    <t>COBRE_CONSOLIDATED_SCHOOLS_DISTRICT</t>
  </si>
  <si>
    <t>CLOVIS_MUNICIPAL_SCHOOLS</t>
  </si>
  <si>
    <t>CLOUDCROFT_MUNICIPAL_SCHOOLS</t>
  </si>
  <si>
    <t>CLAYTON_MUNICIPAL_SCHOOLS</t>
  </si>
  <si>
    <t>CIMARRON_MUNICIPAL_SCHOOLS</t>
  </si>
  <si>
    <t>CHAMA_VALLEY_INDEPENDENT_SCHOOLS</t>
  </si>
  <si>
    <t>CENTRAL_CONSOLIDATED_SCHOOLS</t>
  </si>
  <si>
    <t>CARRIZOZO_MUNICIPAL_SCHOOLS</t>
  </si>
  <si>
    <t>CARLSBAD_MUNICIPAL_SCHOOLS</t>
  </si>
  <si>
    <t>CAPITAN_MUNICIPAL_SCHOOLS</t>
  </si>
  <si>
    <t>BLOOMFIELD_SCHOOLS</t>
  </si>
  <si>
    <t>BERNALILLO_PUBLIC_SCHOOLS</t>
  </si>
  <si>
    <t>BELEN_CONSOLIDATED_SCHOOLS</t>
  </si>
  <si>
    <t>AZTEC_MUNICIPAL_SCHOOLS</t>
  </si>
  <si>
    <t>ARTESIA_PUBLIC_SCHOOLS</t>
  </si>
  <si>
    <t>ANIMAS_PUBLIC_SCHOOLS</t>
  </si>
  <si>
    <t>ANANSI_CHARTER_SCHOOL</t>
  </si>
  <si>
    <t>ALTURA_PREPARATORY_SCHOOL</t>
  </si>
  <si>
    <r>
      <rPr>
        <b/>
        <sz val="14"/>
        <color theme="1"/>
        <rFont val="Arial Narrow"/>
        <family val="2"/>
      </rPr>
      <t>June Prep</t>
    </r>
    <r>
      <rPr>
        <sz val="14"/>
        <color theme="1"/>
        <rFont val="Arial Narrow"/>
        <family val="2"/>
      </rPr>
      <t xml:space="preserve"> and </t>
    </r>
    <r>
      <rPr>
        <b/>
        <sz val="14"/>
        <color theme="1"/>
        <rFont val="Arial Narrow"/>
        <family val="2"/>
      </rPr>
      <t xml:space="preserve">Planning Day </t>
    </r>
    <r>
      <rPr>
        <sz val="14"/>
        <color theme="1"/>
        <rFont val="Arial Narrow"/>
        <family val="2"/>
      </rPr>
      <t xml:space="preserve"> </t>
    </r>
    <r>
      <rPr>
        <sz val="11"/>
        <color theme="1"/>
        <rFont val="Arial Narrow"/>
        <family val="2"/>
      </rPr>
      <t xml:space="preserve"> (Only  </t>
    </r>
    <r>
      <rPr>
        <b/>
        <u/>
        <sz val="11"/>
        <color theme="1"/>
        <rFont val="Arial Narrow"/>
        <family val="2"/>
      </rPr>
      <t>one day</t>
    </r>
    <r>
      <rPr>
        <b/>
        <sz val="11"/>
        <color theme="1"/>
        <rFont val="Arial Narrow"/>
        <family val="2"/>
      </rPr>
      <t xml:space="preserve"> </t>
    </r>
    <r>
      <rPr>
        <sz val="11"/>
        <color theme="1"/>
        <rFont val="Arial Narrow"/>
        <family val="2"/>
      </rPr>
      <t xml:space="preserve"> is funded for the Summer 2019 program.) </t>
    </r>
  </si>
  <si>
    <r>
      <rPr>
        <b/>
        <sz val="14"/>
        <color theme="1"/>
        <rFont val="Arial Narrow"/>
        <family val="2"/>
      </rPr>
      <t>July Prep</t>
    </r>
    <r>
      <rPr>
        <sz val="14"/>
        <color theme="1"/>
        <rFont val="Arial Narrow"/>
        <family val="2"/>
      </rPr>
      <t xml:space="preserve"> and</t>
    </r>
    <r>
      <rPr>
        <b/>
        <sz val="14"/>
        <color theme="1"/>
        <rFont val="Arial Narrow"/>
        <family val="2"/>
      </rPr>
      <t xml:space="preserve"> Planning Day</t>
    </r>
    <r>
      <rPr>
        <sz val="11"/>
        <color theme="1"/>
        <rFont val="Arial Narrow"/>
        <family val="2"/>
      </rPr>
      <t xml:space="preserve">      </t>
    </r>
    <r>
      <rPr>
        <sz val="10"/>
        <color theme="1"/>
        <rFont val="Arial Narrow"/>
        <family val="2"/>
      </rPr>
      <t xml:space="preserve"> (Only  </t>
    </r>
    <r>
      <rPr>
        <b/>
        <sz val="10"/>
        <color theme="1"/>
        <rFont val="Arial Narrow"/>
        <family val="2"/>
      </rPr>
      <t xml:space="preserve">one day </t>
    </r>
    <r>
      <rPr>
        <sz val="10"/>
        <color theme="1"/>
        <rFont val="Arial Narrow"/>
        <family val="2"/>
      </rPr>
      <t xml:space="preserve"> is funded for the Summer 2019 program.) </t>
    </r>
  </si>
  <si>
    <r>
      <t xml:space="preserve"> (Select </t>
    </r>
    <r>
      <rPr>
        <b/>
        <sz val="14"/>
        <color theme="1"/>
        <rFont val="Calibri"/>
        <family val="2"/>
        <scheme val="minor"/>
      </rPr>
      <t>YES</t>
    </r>
    <r>
      <rPr>
        <sz val="14"/>
        <color theme="1"/>
        <rFont val="Calibri"/>
        <family val="2"/>
        <scheme val="minor"/>
      </rPr>
      <t xml:space="preserve"> or </t>
    </r>
    <r>
      <rPr>
        <b/>
        <sz val="14"/>
        <color theme="1"/>
        <rFont val="Calibri"/>
        <family val="2"/>
        <scheme val="minor"/>
      </rPr>
      <t>NO</t>
    </r>
    <r>
      <rPr>
        <sz val="14"/>
        <color theme="1"/>
        <rFont val="Calibri"/>
        <family val="2"/>
        <scheme val="minor"/>
      </rPr>
      <t>)</t>
    </r>
  </si>
  <si>
    <t>ANIMAS MIDDLE</t>
  </si>
  <si>
    <t>JEFFERSON MONTESSORI</t>
  </si>
  <si>
    <t>CARRIZOZO MIDDLE</t>
  </si>
  <si>
    <t>LOS NINOS EARLY INTERVENTION</t>
  </si>
  <si>
    <t xml:space="preserve">CATE CENTER </t>
  </si>
  <si>
    <t>FLOYD MIDDLE</t>
  </si>
  <si>
    <t>CATHERINE A. MILLER ELEMENTARY</t>
  </si>
  <si>
    <t>UNIVERSITY HIGH SCHOOL</t>
  </si>
  <si>
    <t xml:space="preserve">SANDOVAL ACADEMY OF BILINGUAL EDUCATION </t>
  </si>
  <si>
    <t>ZIMMERLY ELEMENTARY</t>
  </si>
  <si>
    <t>(If "STEP 2" dropdown appears empty - please scroll up within the box.)</t>
  </si>
  <si>
    <r>
      <rPr>
        <sz val="14"/>
        <color theme="1"/>
        <rFont val="Arial Narrow"/>
        <family val="2"/>
      </rPr>
      <t>Projected Number</t>
    </r>
    <r>
      <rPr>
        <sz val="11"/>
        <color theme="1"/>
        <rFont val="Arial Narrow"/>
        <family val="2"/>
      </rPr>
      <t xml:space="preserve">            of Students</t>
    </r>
  </si>
  <si>
    <r>
      <rPr>
        <b/>
        <sz val="20"/>
        <color rgb="FFFF0000"/>
        <rFont val="Arial Black"/>
        <family val="2"/>
      </rPr>
      <t xml:space="preserve">USE THIS application for grades K through 3 ONLY. </t>
    </r>
    <r>
      <rPr>
        <sz val="14"/>
        <color rgb="FF1D21B3"/>
        <rFont val="Calibri"/>
        <family val="2"/>
        <scheme val="minor"/>
      </rPr>
      <t xml:space="preserve">                                                                                                                                                                                 Please enter the data beginning at STEP 1. Note that the white cells are the only cells where data can be entered. The shaded cells are either auto-populated or contain formulas for calculated results. Please complete </t>
    </r>
    <r>
      <rPr>
        <u/>
        <sz val="14"/>
        <color rgb="FF1D21B3"/>
        <rFont val="Calibri"/>
        <family val="2"/>
        <scheme val="minor"/>
      </rPr>
      <t>one application for each school</t>
    </r>
    <r>
      <rPr>
        <sz val="14"/>
        <color rgb="FF1D21B3"/>
        <rFont val="Calibri"/>
        <family val="2"/>
        <scheme val="minor"/>
      </rPr>
      <t xml:space="preserve"> and save the document with a name that identifies the school and the district.                                                        (</t>
    </r>
    <r>
      <rPr>
        <i/>
        <sz val="14"/>
        <color rgb="FF1D21B3"/>
        <rFont val="Calibri"/>
        <family val="2"/>
        <scheme val="minor"/>
      </rPr>
      <t xml:space="preserve">e.g. </t>
    </r>
    <r>
      <rPr>
        <b/>
        <i/>
        <sz val="14"/>
        <color rgb="FF1D21B3"/>
        <rFont val="Calibri"/>
        <family val="2"/>
        <scheme val="minor"/>
      </rPr>
      <t>SunshineES.XYZdistrict</t>
    </r>
    <r>
      <rPr>
        <sz val="14"/>
        <color rgb="FF1D21B3"/>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</si>
</sst>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_);[Red]\(0.00\)"/>
  </numFmts>
  <fonts count="6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u/>
      <sz val="11"/>
      <color theme="1"/>
      <name val="Arial Narrow"/>
      <family val="2"/>
    </font>
    <font>
      <b/>
      <strike/>
      <sz val="11"/>
      <color theme="1"/>
      <name val="Calibri"/>
      <family val="2"/>
      <scheme val="minor"/>
    </font>
    <font>
      <b/>
      <i/>
      <sz val="14"/>
      <color rgb="FFFF0000"/>
      <name val="Calibri"/>
      <family val="2"/>
      <scheme val="minor"/>
    </font>
    <font>
      <sz val="8"/>
      <color rgb="FF000000"/>
      <name val="Tahoma"/>
      <family val="2"/>
    </font>
    <font>
      <sz val="14"/>
      <color theme="1"/>
      <name val="Arial Narrow"/>
      <family val="2"/>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sz val="10"/>
      <color theme="1"/>
      <name val="Arial Narrow"/>
      <family val="2"/>
    </font>
    <font>
      <b/>
      <sz val="10"/>
      <color theme="1"/>
      <name val="Arial Narrow"/>
      <family val="2"/>
    </font>
    <font>
      <b/>
      <sz val="20"/>
      <color theme="1"/>
      <name val="Calibri"/>
      <family val="2"/>
      <scheme val="minor"/>
    </font>
    <font>
      <i/>
      <sz val="14"/>
      <color rgb="FF1D21B3"/>
      <name val="Calibri"/>
      <family val="2"/>
      <scheme val="minor"/>
    </font>
    <font>
      <b/>
      <i/>
      <u/>
      <sz val="11"/>
      <color theme="1"/>
      <name val="Calibri"/>
      <family val="2"/>
      <scheme val="minor"/>
    </font>
    <font>
      <b/>
      <u/>
      <sz val="11"/>
      <color theme="1"/>
      <name val="Calibri"/>
      <family val="2"/>
      <scheme val="minor"/>
    </font>
    <font>
      <b/>
      <u/>
      <sz val="12"/>
      <color theme="1"/>
      <name val="Calibri"/>
      <family val="2"/>
      <scheme val="minor"/>
    </font>
    <font>
      <b/>
      <i/>
      <sz val="11"/>
      <color rgb="FF1D21B3"/>
      <name val="Calibri"/>
      <family val="2"/>
      <scheme val="minor"/>
    </font>
    <font>
      <b/>
      <i/>
      <u/>
      <sz val="18"/>
      <color rgb="FF7030A0"/>
      <name val="Calibri"/>
      <family val="2"/>
      <scheme val="minor"/>
    </font>
    <font>
      <b/>
      <i/>
      <sz val="12"/>
      <color theme="1"/>
      <name val="Calibri"/>
      <family val="2"/>
      <scheme val="minor"/>
    </font>
    <font>
      <b/>
      <sz val="72"/>
      <color rgb="FFFF0000"/>
      <name val="Calibri"/>
      <family val="2"/>
      <scheme val="minor"/>
    </font>
    <font>
      <b/>
      <sz val="20"/>
      <color rgb="FFFF0000"/>
      <name val="Arial Black"/>
      <family val="2"/>
    </font>
    <font>
      <u/>
      <sz val="14"/>
      <color rgb="FF1D21B3"/>
      <name val="Calibri"/>
      <family val="2"/>
      <scheme val="minor"/>
    </font>
  </fonts>
  <fills count="3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99FF"/>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
      <patternFill patternType="solid">
        <fgColor theme="9" tint="-0.249977111117893"/>
        <bgColor indexed="64"/>
      </patternFill>
    </fill>
    <fill>
      <patternFill patternType="solid">
        <fgColor rgb="FFF8A662"/>
        <bgColor indexed="64"/>
      </patternFill>
    </fill>
    <fill>
      <patternFill patternType="solid">
        <fgColor rgb="FF71DAFF"/>
        <bgColor indexed="64"/>
      </patternFill>
    </fill>
    <fill>
      <patternFill patternType="solid">
        <fgColor rgb="FFE8A7FF"/>
        <bgColor indexed="64"/>
      </patternFill>
    </fill>
    <fill>
      <patternFill patternType="solid">
        <fgColor rgb="FF8DB4E3"/>
        <bgColor indexed="64"/>
      </patternFill>
    </fill>
    <fill>
      <patternFill patternType="solid">
        <fgColor rgb="FF37CBFF"/>
        <bgColor indexed="64"/>
      </patternFill>
    </fill>
    <fill>
      <patternFill patternType="solid">
        <fgColor rgb="FF75DBFF"/>
        <bgColor indexed="64"/>
      </patternFill>
    </fill>
    <fill>
      <patternFill patternType="solid">
        <fgColor theme="7" tint="0.79998168889431442"/>
        <bgColor indexed="64"/>
      </patternFill>
    </fill>
    <fill>
      <patternFill patternType="solid">
        <fgColor rgb="FFE74FCA"/>
        <bgColor indexed="64"/>
      </patternFill>
    </fill>
    <fill>
      <patternFill patternType="solid">
        <fgColor rgb="FFFF66CC"/>
        <bgColor indexed="64"/>
      </patternFill>
    </fill>
    <fill>
      <patternFill patternType="solid">
        <fgColor rgb="FFFDE9D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61">
    <xf numFmtId="0" fontId="0" fillId="0" borderId="0" xfId="0"/>
    <xf numFmtId="0" fontId="0" fillId="0" borderId="0" xfId="0" applyFill="1" applyBorder="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0" fontId="0" fillId="0" borderId="1" xfId="0" applyBorder="1" applyAlignment="1" applyProtection="1">
      <alignment horizontal="center"/>
      <protection locked="0"/>
    </xf>
    <xf numFmtId="14" fontId="0" fillId="0" borderId="1" xfId="0" applyNumberFormat="1" applyBorder="1" applyAlignment="1" applyProtection="1">
      <protection locked="0"/>
    </xf>
    <xf numFmtId="0" fontId="0" fillId="0" borderId="20" xfId="0" applyBorder="1" applyProtection="1">
      <protection locked="0"/>
    </xf>
    <xf numFmtId="14" fontId="0" fillId="0" borderId="17" xfId="0" applyNumberFormat="1" applyBorder="1" applyProtection="1">
      <protection locked="0"/>
    </xf>
    <xf numFmtId="14" fontId="0" fillId="0" borderId="20" xfId="0" applyNumberFormat="1" applyBorder="1" applyAlignment="1" applyProtection="1">
      <protection locked="0"/>
    </xf>
    <xf numFmtId="14" fontId="0" fillId="0" borderId="16" xfId="0" applyNumberFormat="1" applyBorder="1" applyProtection="1">
      <protection locked="0"/>
    </xf>
    <xf numFmtId="0" fontId="0" fillId="0" borderId="1" xfId="0" applyFill="1" applyBorder="1" applyAlignment="1" applyProtection="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43" fontId="4" fillId="0" borderId="3"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4" fillId="0" borderId="3" xfId="0" applyFont="1" applyFill="1" applyBorder="1" applyAlignment="1" applyProtection="1">
      <alignment horizontal="right" wrapText="1"/>
      <protection locked="0"/>
    </xf>
    <xf numFmtId="0" fontId="0" fillId="0" borderId="62" xfId="0" applyBorder="1" applyAlignment="1" applyProtection="1">
      <protection locked="0"/>
    </xf>
    <xf numFmtId="0" fontId="0" fillId="0" borderId="2" xfId="0" applyBorder="1" applyAlignment="1" applyProtection="1">
      <protection locked="0"/>
    </xf>
    <xf numFmtId="0" fontId="0" fillId="15" borderId="0" xfId="0" applyFill="1"/>
    <xf numFmtId="0" fontId="4" fillId="8" borderId="1" xfId="0" applyFont="1" applyFill="1" applyBorder="1" applyAlignment="1" applyProtection="1">
      <alignment wrapText="1"/>
      <protection locked="0"/>
    </xf>
    <xf numFmtId="0" fontId="4" fillId="2" borderId="1" xfId="0" applyFont="1" applyFill="1" applyBorder="1" applyAlignment="1" applyProtection="1">
      <alignment horizontal="right" wrapText="1"/>
      <protection locked="0"/>
    </xf>
    <xf numFmtId="0" fontId="4" fillId="2" borderId="3" xfId="0" applyFont="1" applyFill="1" applyBorder="1" applyAlignment="1" applyProtection="1">
      <alignment horizontal="right" wrapText="1"/>
      <protection locked="0"/>
    </xf>
    <xf numFmtId="0" fontId="0" fillId="12" borderId="1" xfId="0" applyFill="1" applyBorder="1" applyProtection="1">
      <protection locked="0"/>
    </xf>
    <xf numFmtId="0" fontId="2" fillId="12" borderId="20" xfId="0" applyFont="1" applyFill="1" applyBorder="1" applyProtection="1">
      <protection locked="0"/>
    </xf>
    <xf numFmtId="0" fontId="12" fillId="0" borderId="0" xfId="0" applyFont="1" applyFill="1" applyBorder="1" applyAlignment="1" applyProtection="1">
      <alignment horizontal="left"/>
    </xf>
    <xf numFmtId="49" fontId="12" fillId="0" borderId="0" xfId="0" applyNumberFormat="1" applyFont="1" applyFill="1" applyBorder="1" applyAlignment="1" applyProtection="1">
      <alignment horizontal="left"/>
    </xf>
    <xf numFmtId="0" fontId="2" fillId="0" borderId="0" xfId="0" applyFont="1" applyFill="1" applyBorder="1"/>
    <xf numFmtId="0" fontId="21" fillId="0" borderId="0" xfId="0" applyFont="1" applyFill="1" applyBorder="1" applyAlignment="1" applyProtection="1">
      <alignment horizontal="left"/>
    </xf>
    <xf numFmtId="49" fontId="21" fillId="0" borderId="0" xfId="0" applyNumberFormat="1" applyFont="1" applyFill="1" applyBorder="1" applyAlignment="1" applyProtection="1">
      <alignment horizontal="left"/>
    </xf>
    <xf numFmtId="0" fontId="0" fillId="17" borderId="0" xfId="0" applyFill="1" applyBorder="1" applyAlignment="1" applyProtection="1">
      <protection locked="0"/>
    </xf>
    <xf numFmtId="0" fontId="4" fillId="0" borderId="1" xfId="0" applyFont="1" applyFill="1" applyBorder="1" applyAlignment="1" applyProtection="1">
      <alignment vertical="center" wrapText="1"/>
      <protection locked="0"/>
    </xf>
    <xf numFmtId="0" fontId="0" fillId="0" borderId="1" xfId="0" applyFill="1" applyBorder="1" applyAlignment="1" applyProtection="1">
      <alignment horizontal="center"/>
      <protection locked="0"/>
    </xf>
    <xf numFmtId="44" fontId="0" fillId="0" borderId="16" xfId="0" applyNumberFormat="1" applyFont="1" applyFill="1" applyBorder="1" applyAlignment="1" applyProtection="1">
      <protection locked="0"/>
    </xf>
    <xf numFmtId="0" fontId="7" fillId="12" borderId="0" xfId="0" applyFont="1" applyFill="1" applyBorder="1" applyAlignment="1" applyProtection="1">
      <protection hidden="1"/>
    </xf>
    <xf numFmtId="0" fontId="7" fillId="0" borderId="0" xfId="0" applyFont="1" applyBorder="1" applyAlignment="1" applyProtection="1">
      <protection hidden="1"/>
    </xf>
    <xf numFmtId="0" fontId="0" fillId="0" borderId="0" xfId="0" applyProtection="1">
      <protection hidden="1"/>
    </xf>
    <xf numFmtId="0" fontId="0" fillId="12" borderId="0" xfId="0" applyFill="1" applyProtection="1">
      <protection hidden="1"/>
    </xf>
    <xf numFmtId="0" fontId="0" fillId="0" borderId="0" xfId="0" applyFill="1" applyBorder="1" applyAlignment="1" applyProtection="1">
      <protection hidden="1"/>
    </xf>
    <xf numFmtId="0" fontId="34" fillId="17" borderId="48" xfId="0" applyFont="1" applyFill="1" applyBorder="1" applyAlignment="1" applyProtection="1">
      <alignment horizontal="left" vertical="center"/>
      <protection hidden="1"/>
    </xf>
    <xf numFmtId="0" fontId="0" fillId="17" borderId="33" xfId="0" applyFill="1" applyBorder="1" applyProtection="1">
      <protection hidden="1"/>
    </xf>
    <xf numFmtId="14" fontId="0" fillId="17" borderId="0" xfId="0" applyNumberFormat="1" applyFill="1" applyBorder="1" applyAlignment="1" applyProtection="1">
      <protection hidden="1"/>
    </xf>
    <xf numFmtId="14" fontId="0" fillId="17" borderId="38" xfId="0" applyNumberFormat="1" applyFill="1" applyBorder="1" applyAlignment="1" applyProtection="1">
      <protection hidden="1"/>
    </xf>
    <xf numFmtId="0" fontId="0" fillId="17" borderId="39" xfId="0" applyFill="1" applyBorder="1" applyProtection="1">
      <protection hidden="1"/>
    </xf>
    <xf numFmtId="0" fontId="0" fillId="17" borderId="27" xfId="0" applyFill="1" applyBorder="1" applyAlignment="1" applyProtection="1">
      <protection hidden="1"/>
    </xf>
    <xf numFmtId="0" fontId="0" fillId="17" borderId="49" xfId="0" applyFill="1" applyBorder="1" applyAlignment="1" applyProtection="1">
      <protection hidden="1"/>
    </xf>
    <xf numFmtId="0" fontId="0" fillId="17" borderId="0" xfId="0" applyFill="1" applyProtection="1">
      <protection hidden="1"/>
    </xf>
    <xf numFmtId="0" fontId="0" fillId="17" borderId="0" xfId="0" applyFill="1" applyBorder="1" applyProtection="1">
      <protection hidden="1"/>
    </xf>
    <xf numFmtId="0" fontId="0" fillId="31" borderId="0" xfId="0" applyFill="1" applyBorder="1" applyAlignment="1" applyProtection="1">
      <alignment wrapText="1"/>
      <protection hidden="1"/>
    </xf>
    <xf numFmtId="0" fontId="41" fillId="17" borderId="0" xfId="0" applyFont="1" applyFill="1" applyProtection="1">
      <protection hidden="1"/>
    </xf>
    <xf numFmtId="0" fontId="0" fillId="17" borderId="0" xfId="0" applyFill="1" applyBorder="1" applyAlignment="1" applyProtection="1">
      <protection hidden="1"/>
    </xf>
    <xf numFmtId="0" fontId="2" fillId="17" borderId="0" xfId="0" applyFont="1" applyFill="1" applyBorder="1" applyAlignment="1" applyProtection="1">
      <alignment horizontal="right"/>
      <protection hidden="1"/>
    </xf>
    <xf numFmtId="0" fontId="0" fillId="17" borderId="38" xfId="0" applyFill="1" applyBorder="1" applyAlignment="1" applyProtection="1">
      <protection hidden="1"/>
    </xf>
    <xf numFmtId="0" fontId="0" fillId="17" borderId="38" xfId="0" applyFill="1" applyBorder="1" applyProtection="1">
      <protection hidden="1"/>
    </xf>
    <xf numFmtId="0" fontId="0" fillId="17" borderId="0" xfId="0" applyFill="1" applyBorder="1" applyAlignment="1" applyProtection="1">
      <alignment horizontal="right"/>
      <protection hidden="1"/>
    </xf>
    <xf numFmtId="0" fontId="0" fillId="17" borderId="0" xfId="0" applyFill="1" applyBorder="1" applyAlignment="1" applyProtection="1">
      <alignment horizontal="center"/>
      <protection hidden="1"/>
    </xf>
    <xf numFmtId="0" fontId="10" fillId="17" borderId="0" xfId="0" applyFont="1" applyFill="1" applyBorder="1" applyAlignment="1" applyProtection="1">
      <alignment horizontal="right"/>
      <protection hidden="1"/>
    </xf>
    <xf numFmtId="14" fontId="0" fillId="17" borderId="0" xfId="0" applyNumberFormat="1" applyFill="1" applyBorder="1" applyAlignment="1" applyProtection="1">
      <alignment horizontal="center"/>
      <protection hidden="1"/>
    </xf>
    <xf numFmtId="0" fontId="16" fillId="17" borderId="15" xfId="0" applyFont="1" applyFill="1" applyBorder="1" applyAlignment="1" applyProtection="1">
      <alignment horizontal="right"/>
      <protection hidden="1"/>
    </xf>
    <xf numFmtId="0" fontId="16" fillId="17" borderId="19" xfId="0" applyFont="1" applyFill="1" applyBorder="1" applyAlignment="1" applyProtection="1">
      <alignment horizontal="right"/>
      <protection hidden="1"/>
    </xf>
    <xf numFmtId="0" fontId="16" fillId="17" borderId="0" xfId="0" applyFont="1" applyFill="1" applyBorder="1" applyAlignment="1" applyProtection="1">
      <alignment horizontal="right"/>
      <protection hidden="1"/>
    </xf>
    <xf numFmtId="0" fontId="30" fillId="12" borderId="0" xfId="0" applyFont="1" applyFill="1" applyProtection="1">
      <protection hidden="1"/>
    </xf>
    <xf numFmtId="0" fontId="30" fillId="12" borderId="0" xfId="0" applyFont="1" applyFill="1" applyBorder="1" applyProtection="1">
      <protection hidden="1"/>
    </xf>
    <xf numFmtId="0" fontId="16" fillId="17" borderId="22" xfId="0" applyFont="1" applyFill="1" applyBorder="1" applyAlignment="1" applyProtection="1">
      <alignment horizontal="center"/>
      <protection hidden="1"/>
    </xf>
    <xf numFmtId="0" fontId="9" fillId="17" borderId="38" xfId="0" applyFont="1" applyFill="1" applyBorder="1" applyProtection="1">
      <protection hidden="1"/>
    </xf>
    <xf numFmtId="0" fontId="16" fillId="17" borderId="39" xfId="0" applyFont="1" applyFill="1" applyBorder="1" applyAlignment="1" applyProtection="1">
      <alignment horizontal="right"/>
      <protection hidden="1"/>
    </xf>
    <xf numFmtId="0" fontId="16" fillId="17" borderId="27" xfId="0" applyFont="1" applyFill="1" applyBorder="1" applyProtection="1">
      <protection hidden="1"/>
    </xf>
    <xf numFmtId="0" fontId="16" fillId="17" borderId="27" xfId="0" applyFont="1" applyFill="1" applyBorder="1" applyAlignment="1" applyProtection="1">
      <alignment horizontal="right"/>
      <protection hidden="1"/>
    </xf>
    <xf numFmtId="0" fontId="0" fillId="17" borderId="27" xfId="0" applyFill="1" applyBorder="1" applyProtection="1">
      <protection hidden="1"/>
    </xf>
    <xf numFmtId="0" fontId="9" fillId="17" borderId="56" xfId="0" applyFont="1" applyFill="1" applyBorder="1" applyAlignment="1" applyProtection="1">
      <alignment horizontal="center"/>
      <protection hidden="1"/>
    </xf>
    <xf numFmtId="0" fontId="9" fillId="17" borderId="27" xfId="0" applyFont="1" applyFill="1" applyBorder="1" applyAlignment="1" applyProtection="1">
      <alignment horizontal="center"/>
      <protection hidden="1"/>
    </xf>
    <xf numFmtId="0" fontId="9" fillId="17" borderId="49" xfId="0" applyFont="1" applyFill="1" applyBorder="1" applyAlignment="1" applyProtection="1">
      <alignment horizontal="center"/>
      <protection hidden="1"/>
    </xf>
    <xf numFmtId="0" fontId="2" fillId="17" borderId="0" xfId="0" applyFont="1" applyFill="1" applyBorder="1" applyProtection="1">
      <protection hidden="1"/>
    </xf>
    <xf numFmtId="0" fontId="10" fillId="17" borderId="0" xfId="0" applyFont="1" applyFill="1" applyBorder="1" applyProtection="1">
      <protection hidden="1"/>
    </xf>
    <xf numFmtId="0" fontId="16" fillId="17" borderId="1" xfId="0" applyFont="1" applyFill="1" applyBorder="1" applyAlignment="1" applyProtection="1">
      <alignment horizontal="right"/>
      <protection hidden="1"/>
    </xf>
    <xf numFmtId="0" fontId="10" fillId="17" borderId="39" xfId="0" applyFont="1" applyFill="1" applyBorder="1" applyAlignment="1" applyProtection="1">
      <alignment horizontal="right"/>
      <protection hidden="1"/>
    </xf>
    <xf numFmtId="0" fontId="0" fillId="17" borderId="27" xfId="0" applyFill="1" applyBorder="1" applyAlignment="1" applyProtection="1">
      <alignment horizontal="center"/>
      <protection hidden="1"/>
    </xf>
    <xf numFmtId="0" fontId="0" fillId="17" borderId="27" xfId="0" applyFill="1" applyBorder="1" applyAlignment="1" applyProtection="1">
      <alignment horizontal="center" vertical="top"/>
      <protection hidden="1"/>
    </xf>
    <xf numFmtId="0" fontId="0" fillId="17" borderId="49" xfId="0" applyFill="1" applyBorder="1" applyProtection="1">
      <protection hidden="1"/>
    </xf>
    <xf numFmtId="0" fontId="16" fillId="17" borderId="50" xfId="0" applyFont="1" applyFill="1" applyBorder="1" applyAlignment="1" applyProtection="1">
      <alignment horizontal="left" vertical="center"/>
      <protection hidden="1"/>
    </xf>
    <xf numFmtId="0" fontId="16" fillId="17" borderId="50" xfId="0" applyFont="1" applyFill="1" applyBorder="1" applyAlignment="1" applyProtection="1">
      <alignment horizontal="right" vertical="center"/>
      <protection hidden="1"/>
    </xf>
    <xf numFmtId="0" fontId="16" fillId="17" borderId="47" xfId="0" applyFont="1" applyFill="1" applyBorder="1" applyAlignment="1" applyProtection="1">
      <alignment horizontal="left" vertical="center"/>
      <protection hidden="1"/>
    </xf>
    <xf numFmtId="0" fontId="16" fillId="17" borderId="0" xfId="0" applyFont="1" applyFill="1" applyBorder="1" applyAlignment="1" applyProtection="1">
      <alignment horizontal="right" wrapText="1"/>
      <protection hidden="1"/>
    </xf>
    <xf numFmtId="0" fontId="0" fillId="17" borderId="0" xfId="0" applyFill="1" applyBorder="1" applyAlignment="1" applyProtection="1">
      <alignment vertical="top"/>
      <protection hidden="1"/>
    </xf>
    <xf numFmtId="0" fontId="2" fillId="17" borderId="46" xfId="0" applyFont="1" applyFill="1" applyBorder="1" applyAlignment="1" applyProtection="1">
      <alignment horizontal="center" vertical="center"/>
      <protection hidden="1"/>
    </xf>
    <xf numFmtId="0" fontId="16" fillId="17" borderId="33" xfId="0" applyFont="1" applyFill="1" applyBorder="1" applyAlignment="1" applyProtection="1">
      <alignment horizontal="right" wrapText="1"/>
      <protection hidden="1"/>
    </xf>
    <xf numFmtId="0" fontId="6" fillId="12" borderId="0" xfId="0" applyFont="1" applyFill="1" applyBorder="1" applyAlignment="1" applyProtection="1">
      <protection hidden="1"/>
    </xf>
    <xf numFmtId="0" fontId="6" fillId="0" borderId="0" xfId="0" applyFont="1" applyFill="1" applyBorder="1" applyAlignment="1" applyProtection="1">
      <protection hidden="1"/>
    </xf>
    <xf numFmtId="0" fontId="10" fillId="9" borderId="35" xfId="0" applyFont="1" applyFill="1" applyBorder="1" applyAlignment="1" applyProtection="1">
      <alignment horizontal="center"/>
      <protection hidden="1"/>
    </xf>
    <xf numFmtId="0" fontId="6" fillId="17" borderId="36" xfId="0" applyFont="1" applyFill="1" applyBorder="1" applyAlignment="1" applyProtection="1">
      <alignment horizontal="center" textRotation="45" wrapText="1"/>
      <protection hidden="1"/>
    </xf>
    <xf numFmtId="0" fontId="15" fillId="19" borderId="37" xfId="0" applyFont="1" applyFill="1" applyBorder="1" applyAlignment="1" applyProtection="1">
      <alignment horizontal="center" textRotation="45" wrapText="1"/>
      <protection hidden="1"/>
    </xf>
    <xf numFmtId="0" fontId="43" fillId="17" borderId="35" xfId="0" applyFont="1" applyFill="1" applyBorder="1" applyAlignment="1" applyProtection="1">
      <alignment horizontal="center" textRotation="45" wrapText="1"/>
      <protection hidden="1"/>
    </xf>
    <xf numFmtId="0" fontId="14" fillId="19" borderId="36" xfId="0" applyFont="1" applyFill="1" applyBorder="1" applyAlignment="1" applyProtection="1">
      <alignment horizontal="center" textRotation="45" wrapText="1"/>
      <protection hidden="1"/>
    </xf>
    <xf numFmtId="0" fontId="14" fillId="16" borderId="28" xfId="0" applyFont="1" applyFill="1" applyBorder="1" applyAlignment="1" applyProtection="1">
      <alignment horizontal="center" textRotation="45" wrapText="1"/>
      <protection hidden="1"/>
    </xf>
    <xf numFmtId="0" fontId="18" fillId="26" borderId="37" xfId="0" applyFont="1" applyFill="1" applyBorder="1" applyAlignment="1" applyProtection="1">
      <alignment horizontal="center" textRotation="45" wrapText="1"/>
      <protection hidden="1"/>
    </xf>
    <xf numFmtId="0" fontId="14" fillId="16" borderId="36" xfId="0" applyFont="1" applyFill="1" applyBorder="1" applyAlignment="1" applyProtection="1">
      <alignment horizontal="center" textRotation="45" wrapText="1"/>
      <protection hidden="1"/>
    </xf>
    <xf numFmtId="0" fontId="18" fillId="19" borderId="28" xfId="0" applyFont="1" applyFill="1" applyBorder="1" applyAlignment="1" applyProtection="1">
      <alignment horizontal="center" textRotation="45" wrapText="1"/>
      <protection hidden="1"/>
    </xf>
    <xf numFmtId="164" fontId="14" fillId="24" borderId="36" xfId="0" applyNumberFormat="1" applyFont="1" applyFill="1" applyBorder="1" applyAlignment="1" applyProtection="1">
      <alignment horizontal="left" textRotation="45" wrapText="1"/>
      <protection hidden="1"/>
    </xf>
    <xf numFmtId="0" fontId="14" fillId="4" borderId="0" xfId="0" applyFont="1" applyFill="1" applyBorder="1" applyAlignment="1" applyProtection="1">
      <alignment textRotation="45" wrapText="1"/>
      <protection hidden="1"/>
    </xf>
    <xf numFmtId="0" fontId="0" fillId="12" borderId="0" xfId="0" applyFill="1" applyBorder="1" applyAlignment="1" applyProtection="1">
      <alignment textRotation="45" wrapText="1"/>
      <protection hidden="1"/>
    </xf>
    <xf numFmtId="0" fontId="0" fillId="0" borderId="0" xfId="0" applyFill="1" applyBorder="1" applyAlignment="1" applyProtection="1">
      <alignment textRotation="45" wrapText="1"/>
      <protection hidden="1"/>
    </xf>
    <xf numFmtId="0" fontId="0" fillId="9" borderId="4" xfId="0" applyFill="1" applyBorder="1" applyProtection="1">
      <protection hidden="1"/>
    </xf>
    <xf numFmtId="0" fontId="0" fillId="17" borderId="5" xfId="0" applyFill="1" applyBorder="1" applyProtection="1">
      <protection hidden="1"/>
    </xf>
    <xf numFmtId="44" fontId="0" fillId="19" borderId="6" xfId="2" applyFont="1" applyFill="1" applyBorder="1" applyProtection="1">
      <protection hidden="1"/>
    </xf>
    <xf numFmtId="0" fontId="0" fillId="17" borderId="4" xfId="0" applyFill="1" applyBorder="1" applyProtection="1">
      <protection hidden="1"/>
    </xf>
    <xf numFmtId="44" fontId="0" fillId="19" borderId="5" xfId="0" applyNumberFormat="1" applyFill="1" applyBorder="1" applyProtection="1">
      <protection hidden="1"/>
    </xf>
    <xf numFmtId="44" fontId="0" fillId="16" borderId="34" xfId="0" applyNumberFormat="1" applyFill="1" applyBorder="1" applyProtection="1">
      <protection hidden="1"/>
    </xf>
    <xf numFmtId="44" fontId="2" fillId="25" borderId="6" xfId="0" applyNumberFormat="1" applyFont="1" applyFill="1" applyBorder="1" applyProtection="1">
      <protection hidden="1"/>
    </xf>
    <xf numFmtId="44" fontId="0" fillId="7" borderId="5" xfId="0" applyNumberFormat="1" applyFill="1" applyBorder="1" applyProtection="1">
      <protection hidden="1"/>
    </xf>
    <xf numFmtId="44" fontId="2" fillId="25" borderId="34" xfId="0" applyNumberFormat="1" applyFont="1" applyFill="1" applyBorder="1" applyProtection="1">
      <protection hidden="1"/>
    </xf>
    <xf numFmtId="40" fontId="0" fillId="22" borderId="46" xfId="0" applyNumberFormat="1" applyFill="1" applyBorder="1" applyAlignment="1" applyProtection="1">
      <protection hidden="1"/>
    </xf>
    <xf numFmtId="0" fontId="0" fillId="4" borderId="0" xfId="0" applyFill="1" applyBorder="1" applyAlignment="1" applyProtection="1">
      <protection hidden="1"/>
    </xf>
    <xf numFmtId="0" fontId="0" fillId="12" borderId="0" xfId="0" applyFill="1" applyBorder="1" applyProtection="1">
      <protection hidden="1"/>
    </xf>
    <xf numFmtId="0" fontId="0" fillId="0" borderId="0" xfId="0" applyFill="1" applyBorder="1" applyProtection="1">
      <protection hidden="1"/>
    </xf>
    <xf numFmtId="0" fontId="0" fillId="4" borderId="0" xfId="0" applyFill="1" applyBorder="1" applyProtection="1">
      <protection hidden="1"/>
    </xf>
    <xf numFmtId="44" fontId="0" fillId="4" borderId="0" xfId="2" applyFont="1" applyFill="1" applyBorder="1" applyProtection="1">
      <protection hidden="1"/>
    </xf>
    <xf numFmtId="44" fontId="0" fillId="4" borderId="0" xfId="0" applyNumberFormat="1" applyFill="1" applyBorder="1" applyProtection="1">
      <protection hidden="1"/>
    </xf>
    <xf numFmtId="44" fontId="2" fillId="4" borderId="0" xfId="0" applyNumberFormat="1" applyFont="1" applyFill="1" applyBorder="1" applyProtection="1">
      <protection hidden="1"/>
    </xf>
    <xf numFmtId="0" fontId="0" fillId="4" borderId="0" xfId="0" applyFill="1" applyProtection="1">
      <protection hidden="1"/>
    </xf>
    <xf numFmtId="0" fontId="0" fillId="0" borderId="0" xfId="0" applyFill="1" applyProtection="1">
      <protection hidden="1"/>
    </xf>
    <xf numFmtId="0" fontId="6" fillId="24" borderId="1" xfId="0" applyFont="1" applyFill="1" applyBorder="1" applyAlignment="1" applyProtection="1">
      <alignment vertical="center" wrapText="1"/>
      <protection hidden="1"/>
    </xf>
    <xf numFmtId="0" fontId="10" fillId="24" borderId="1" xfId="0" applyFont="1" applyFill="1" applyBorder="1" applyAlignment="1" applyProtection="1">
      <alignment horizontal="left" vertical="center" wrapText="1"/>
      <protection hidden="1"/>
    </xf>
    <xf numFmtId="0" fontId="6" fillId="24" borderId="1" xfId="0" applyFont="1" applyFill="1" applyBorder="1" applyAlignment="1" applyProtection="1">
      <alignment horizontal="center" vertical="center" wrapText="1"/>
      <protection hidden="1"/>
    </xf>
    <xf numFmtId="0" fontId="10" fillId="24" borderId="1" xfId="0" applyFont="1" applyFill="1" applyBorder="1" applyAlignment="1" applyProtection="1">
      <alignment horizontal="center" vertical="center" wrapText="1"/>
      <protection hidden="1"/>
    </xf>
    <xf numFmtId="0" fontId="16" fillId="24" borderId="16" xfId="0" applyFont="1" applyFill="1" applyBorder="1" applyAlignment="1" applyProtection="1">
      <alignment horizontal="center" vertical="center" wrapText="1"/>
      <protection hidden="1"/>
    </xf>
    <xf numFmtId="0" fontId="0" fillId="12" borderId="0" xfId="0" applyFill="1" applyAlignment="1" applyProtection="1">
      <alignment vertical="center" wrapText="1"/>
      <protection hidden="1"/>
    </xf>
    <xf numFmtId="0" fontId="0" fillId="0" borderId="0" xfId="0" applyAlignment="1" applyProtection="1">
      <alignment vertical="center" wrapText="1"/>
      <protection hidden="1"/>
    </xf>
    <xf numFmtId="2" fontId="4" fillId="8" borderId="1" xfId="0" applyNumberFormat="1" applyFont="1" applyFill="1" applyBorder="1" applyAlignment="1" applyProtection="1">
      <alignment wrapText="1"/>
      <protection hidden="1"/>
    </xf>
    <xf numFmtId="43" fontId="4" fillId="8" borderId="1" xfId="0" applyNumberFormat="1" applyFont="1" applyFill="1" applyBorder="1" applyAlignment="1" applyProtection="1">
      <alignment wrapText="1"/>
      <protection hidden="1"/>
    </xf>
    <xf numFmtId="0" fontId="4" fillId="8" borderId="1" xfId="0" applyFont="1" applyFill="1" applyBorder="1" applyAlignment="1" applyProtection="1">
      <alignment wrapText="1"/>
      <protection hidden="1"/>
    </xf>
    <xf numFmtId="44" fontId="4" fillId="3" borderId="16" xfId="0" applyNumberFormat="1" applyFont="1" applyFill="1" applyBorder="1" applyAlignment="1" applyProtection="1">
      <alignment wrapText="1"/>
      <protection hidden="1"/>
    </xf>
    <xf numFmtId="44" fontId="4" fillId="8" borderId="1" xfId="0" applyNumberFormat="1" applyFont="1" applyFill="1" applyBorder="1" applyAlignment="1" applyProtection="1">
      <alignment wrapText="1"/>
      <protection hidden="1"/>
    </xf>
    <xf numFmtId="44" fontId="4" fillId="4" borderId="1" xfId="0" applyNumberFormat="1" applyFont="1" applyFill="1" applyBorder="1" applyAlignment="1" applyProtection="1">
      <alignment wrapText="1"/>
      <protection hidden="1"/>
    </xf>
    <xf numFmtId="44" fontId="0" fillId="18" borderId="41" xfId="0" applyNumberFormat="1" applyFont="1" applyFill="1" applyBorder="1" applyAlignment="1" applyProtection="1">
      <alignment wrapText="1"/>
      <protection hidden="1"/>
    </xf>
    <xf numFmtId="0" fontId="0" fillId="23" borderId="14" xfId="0" applyFont="1" applyFill="1" applyBorder="1" applyAlignment="1" applyProtection="1">
      <alignment wrapText="1"/>
      <protection hidden="1"/>
    </xf>
    <xf numFmtId="0" fontId="6" fillId="24" borderId="1" xfId="0" applyFont="1" applyFill="1" applyBorder="1" applyAlignment="1" applyProtection="1">
      <alignment horizontal="center" wrapText="1"/>
      <protection hidden="1"/>
    </xf>
    <xf numFmtId="0" fontId="3" fillId="24" borderId="16" xfId="0" applyFont="1" applyFill="1" applyBorder="1" applyAlignment="1" applyProtection="1">
      <alignment horizontal="center" wrapText="1"/>
      <protection hidden="1"/>
    </xf>
    <xf numFmtId="44" fontId="4" fillId="3" borderId="16" xfId="1" applyNumberFormat="1" applyFont="1" applyFill="1" applyBorder="1" applyAlignment="1" applyProtection="1">
      <alignment wrapText="1"/>
      <protection hidden="1"/>
    </xf>
    <xf numFmtId="44" fontId="0" fillId="18" borderId="60" xfId="0" applyNumberFormat="1" applyFont="1" applyFill="1" applyBorder="1" applyAlignment="1" applyProtection="1">
      <alignment wrapText="1"/>
      <protection hidden="1"/>
    </xf>
    <xf numFmtId="44" fontId="1" fillId="18" borderId="21" xfId="1" applyNumberFormat="1" applyFont="1" applyFill="1" applyBorder="1" applyAlignment="1" applyProtection="1">
      <alignment wrapText="1"/>
      <protection hidden="1"/>
    </xf>
    <xf numFmtId="0" fontId="7" fillId="24" borderId="16" xfId="0" applyFont="1" applyFill="1" applyBorder="1" applyAlignment="1" applyProtection="1">
      <alignment horizontal="center" wrapText="1"/>
      <protection hidden="1"/>
    </xf>
    <xf numFmtId="44" fontId="0" fillId="22" borderId="46" xfId="0" applyNumberFormat="1" applyFont="1" applyFill="1" applyBorder="1" applyAlignment="1" applyProtection="1">
      <alignment wrapText="1"/>
      <protection hidden="1"/>
    </xf>
    <xf numFmtId="0" fontId="43" fillId="16" borderId="35" xfId="0" applyFont="1" applyFill="1" applyBorder="1" applyAlignment="1" applyProtection="1">
      <alignment horizontal="center" vertical="center" wrapText="1"/>
      <protection hidden="1"/>
    </xf>
    <xf numFmtId="0" fontId="14" fillId="20" borderId="36" xfId="0" applyFont="1" applyFill="1" applyBorder="1" applyAlignment="1" applyProtection="1">
      <alignment horizontal="center" vertical="center" textRotation="45" wrapText="1"/>
      <protection hidden="1"/>
    </xf>
    <xf numFmtId="0" fontId="15" fillId="27" borderId="37" xfId="0" applyFont="1" applyFill="1" applyBorder="1" applyAlignment="1" applyProtection="1">
      <alignment horizontal="center" vertical="center" textRotation="45" wrapText="1"/>
      <protection hidden="1"/>
    </xf>
    <xf numFmtId="0" fontId="14" fillId="20" borderId="35" xfId="0" applyFont="1" applyFill="1" applyBorder="1" applyAlignment="1" applyProtection="1">
      <alignment horizontal="center" vertical="center" textRotation="45" wrapText="1"/>
      <protection hidden="1"/>
    </xf>
    <xf numFmtId="0" fontId="14" fillId="27" borderId="36" xfId="0" applyFont="1" applyFill="1" applyBorder="1" applyAlignment="1" applyProtection="1">
      <alignment horizontal="center" vertical="center" textRotation="45" wrapText="1"/>
      <protection hidden="1"/>
    </xf>
    <xf numFmtId="0" fontId="14" fillId="2" borderId="28" xfId="0" applyFont="1" applyFill="1" applyBorder="1" applyAlignment="1" applyProtection="1">
      <alignment horizontal="center" vertical="center" textRotation="45" wrapText="1"/>
      <protection hidden="1"/>
    </xf>
    <xf numFmtId="0" fontId="18" fillId="21" borderId="37" xfId="0" applyFont="1" applyFill="1" applyBorder="1" applyAlignment="1" applyProtection="1">
      <alignment horizontal="center" vertical="center" textRotation="45" wrapText="1"/>
      <protection hidden="1"/>
    </xf>
    <xf numFmtId="0" fontId="14" fillId="2" borderId="36" xfId="0" applyFont="1" applyFill="1" applyBorder="1" applyAlignment="1" applyProtection="1">
      <alignment horizontal="center" vertical="center" textRotation="45" wrapText="1"/>
      <protection hidden="1"/>
    </xf>
    <xf numFmtId="0" fontId="18" fillId="21" borderId="28" xfId="0" applyFont="1" applyFill="1" applyBorder="1" applyAlignment="1" applyProtection="1">
      <alignment horizontal="center" vertical="center" textRotation="45" wrapText="1"/>
      <protection hidden="1"/>
    </xf>
    <xf numFmtId="0" fontId="14" fillId="3" borderId="36" xfId="0" applyFont="1" applyFill="1" applyBorder="1" applyAlignment="1" applyProtection="1">
      <alignment horizontal="center" vertical="center" textRotation="45" wrapText="1"/>
      <protection hidden="1"/>
    </xf>
    <xf numFmtId="0" fontId="14" fillId="2" borderId="0" xfId="0" applyFont="1" applyFill="1" applyAlignment="1" applyProtection="1">
      <alignment horizontal="center" vertical="center" wrapText="1"/>
      <protection hidden="1"/>
    </xf>
    <xf numFmtId="0" fontId="0" fillId="12"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16" borderId="4" xfId="0" applyFill="1" applyBorder="1" applyProtection="1">
      <protection hidden="1"/>
    </xf>
    <xf numFmtId="0" fontId="0" fillId="20" borderId="5" xfId="0" applyFill="1" applyBorder="1" applyProtection="1">
      <protection hidden="1"/>
    </xf>
    <xf numFmtId="44" fontId="0" fillId="27" borderId="6" xfId="2" applyFont="1" applyFill="1" applyBorder="1" applyProtection="1">
      <protection hidden="1"/>
    </xf>
    <xf numFmtId="0" fontId="0" fillId="20" borderId="4" xfId="0" applyFill="1" applyBorder="1" applyProtection="1">
      <protection hidden="1"/>
    </xf>
    <xf numFmtId="44" fontId="0" fillId="27" borderId="5" xfId="0" applyNumberFormat="1" applyFill="1" applyBorder="1" applyProtection="1">
      <protection hidden="1"/>
    </xf>
    <xf numFmtId="44" fontId="0" fillId="2" borderId="34" xfId="0" applyNumberFormat="1" applyFill="1" applyBorder="1" applyProtection="1">
      <protection hidden="1"/>
    </xf>
    <xf numFmtId="44" fontId="2" fillId="28" borderId="6" xfId="0" applyNumberFormat="1" applyFont="1" applyFill="1" applyBorder="1" applyProtection="1">
      <protection hidden="1"/>
    </xf>
    <xf numFmtId="44" fontId="0" fillId="2" borderId="5" xfId="0" applyNumberFormat="1" applyFill="1" applyBorder="1" applyProtection="1">
      <protection hidden="1"/>
    </xf>
    <xf numFmtId="44" fontId="2" fillId="28" borderId="34" xfId="0" applyNumberFormat="1" applyFont="1" applyFill="1" applyBorder="1" applyProtection="1">
      <protection hidden="1"/>
    </xf>
    <xf numFmtId="40" fontId="0" fillId="22" borderId="46" xfId="0" applyNumberFormat="1" applyFill="1" applyBorder="1" applyProtection="1">
      <protection hidden="1"/>
    </xf>
    <xf numFmtId="0" fontId="0" fillId="2" borderId="0" xfId="0" applyFill="1" applyProtection="1">
      <protection hidden="1"/>
    </xf>
    <xf numFmtId="0" fontId="6" fillId="29" borderId="1" xfId="0" applyFont="1" applyFill="1" applyBorder="1" applyAlignment="1" applyProtection="1">
      <alignment vertical="center" wrapText="1"/>
      <protection hidden="1"/>
    </xf>
    <xf numFmtId="0" fontId="10" fillId="29" borderId="1" xfId="0" applyFont="1" applyFill="1" applyBorder="1" applyAlignment="1" applyProtection="1">
      <alignment vertical="center" wrapText="1"/>
      <protection hidden="1"/>
    </xf>
    <xf numFmtId="0" fontId="6" fillId="29" borderId="1" xfId="0" applyFont="1" applyFill="1" applyBorder="1" applyAlignment="1" applyProtection="1">
      <alignment horizontal="center" vertical="center" wrapText="1"/>
      <protection hidden="1"/>
    </xf>
    <xf numFmtId="0" fontId="10" fillId="29" borderId="1" xfId="0" applyFont="1" applyFill="1" applyBorder="1" applyAlignment="1" applyProtection="1">
      <alignment horizontal="center" vertical="center" wrapText="1"/>
      <protection hidden="1"/>
    </xf>
    <xf numFmtId="0" fontId="16" fillId="29" borderId="16" xfId="0" applyFont="1" applyFill="1" applyBorder="1" applyAlignment="1" applyProtection="1">
      <alignment horizontal="center" vertical="center" wrapText="1"/>
      <protection hidden="1"/>
    </xf>
    <xf numFmtId="2" fontId="4" fillId="2" borderId="1" xfId="0" applyNumberFormat="1" applyFont="1" applyFill="1" applyBorder="1" applyAlignment="1" applyProtection="1">
      <alignment horizontal="right" wrapText="1"/>
      <protection hidden="1"/>
    </xf>
    <xf numFmtId="43" fontId="4" fillId="2" borderId="1" xfId="0" applyNumberFormat="1" applyFont="1" applyFill="1" applyBorder="1" applyAlignment="1" applyProtection="1">
      <alignment horizontal="right" wrapText="1"/>
      <protection hidden="1"/>
    </xf>
    <xf numFmtId="44" fontId="4" fillId="16" borderId="16" xfId="0" applyNumberFormat="1" applyFont="1" applyFill="1" applyBorder="1" applyAlignment="1" applyProtection="1">
      <alignment horizontal="right" wrapText="1"/>
      <protection hidden="1"/>
    </xf>
    <xf numFmtId="44" fontId="4" fillId="2" borderId="3" xfId="0" applyNumberFormat="1" applyFont="1" applyFill="1" applyBorder="1" applyAlignment="1" applyProtection="1">
      <alignment wrapText="1"/>
      <protection hidden="1"/>
    </xf>
    <xf numFmtId="0" fontId="4" fillId="2" borderId="2" xfId="0" applyFont="1" applyFill="1" applyBorder="1" applyAlignment="1" applyProtection="1">
      <alignment wrapText="1"/>
      <protection hidden="1"/>
    </xf>
    <xf numFmtId="44" fontId="4" fillId="2" borderId="43" xfId="0" applyNumberFormat="1" applyFont="1" applyFill="1" applyBorder="1" applyAlignment="1" applyProtection="1">
      <alignment wrapText="1"/>
      <protection hidden="1"/>
    </xf>
    <xf numFmtId="44" fontId="0" fillId="18" borderId="16" xfId="0" applyNumberFormat="1" applyFont="1" applyFill="1" applyBorder="1" applyAlignment="1" applyProtection="1">
      <alignment wrapText="1"/>
      <protection hidden="1"/>
    </xf>
    <xf numFmtId="0" fontId="10" fillId="29" borderId="1" xfId="0" applyFont="1" applyFill="1" applyBorder="1" applyAlignment="1" applyProtection="1">
      <alignment horizontal="center" wrapText="1"/>
      <protection hidden="1"/>
    </xf>
    <xf numFmtId="0" fontId="7" fillId="29" borderId="16" xfId="0" applyFont="1" applyFill="1" applyBorder="1" applyAlignment="1" applyProtection="1">
      <alignment horizontal="center" wrapText="1"/>
      <protection hidden="1"/>
    </xf>
    <xf numFmtId="44" fontId="4" fillId="16" borderId="16" xfId="1" applyNumberFormat="1" applyFont="1" applyFill="1" applyBorder="1" applyAlignment="1" applyProtection="1">
      <alignment wrapText="1"/>
      <protection hidden="1"/>
    </xf>
    <xf numFmtId="0" fontId="7" fillId="2" borderId="16" xfId="0" applyFont="1" applyFill="1" applyBorder="1" applyAlignment="1" applyProtection="1">
      <alignment horizontal="center" wrapText="1"/>
      <protection hidden="1"/>
    </xf>
    <xf numFmtId="44" fontId="0" fillId="28" borderId="46" xfId="0" applyNumberFormat="1" applyFont="1" applyFill="1" applyBorder="1" applyAlignment="1" applyProtection="1">
      <alignment wrapText="1"/>
      <protection hidden="1"/>
    </xf>
    <xf numFmtId="0" fontId="20" fillId="30" borderId="1" xfId="0" applyFont="1" applyFill="1" applyBorder="1" applyAlignment="1" applyProtection="1">
      <alignment horizontal="center"/>
      <protection locked="0"/>
    </xf>
    <xf numFmtId="0" fontId="12" fillId="30" borderId="20" xfId="0" applyFont="1" applyFill="1" applyBorder="1" applyAlignment="1" applyProtection="1">
      <alignment horizontal="center"/>
      <protection locked="0"/>
    </xf>
    <xf numFmtId="0" fontId="0" fillId="0" borderId="46" xfId="0" applyFill="1" applyBorder="1" applyProtection="1">
      <protection locked="0"/>
    </xf>
    <xf numFmtId="0" fontId="3" fillId="14" borderId="9" xfId="0" applyFont="1" applyFill="1" applyBorder="1" applyProtection="1">
      <protection hidden="1"/>
    </xf>
    <xf numFmtId="0" fontId="3" fillId="14" borderId="11" xfId="0" applyFont="1" applyFill="1" applyBorder="1" applyProtection="1">
      <protection hidden="1"/>
    </xf>
    <xf numFmtId="0" fontId="0" fillId="33" borderId="38" xfId="0" applyFill="1" applyBorder="1" applyProtection="1">
      <protection hidden="1"/>
    </xf>
    <xf numFmtId="0" fontId="6" fillId="13" borderId="13" xfId="0" applyFont="1" applyFill="1" applyBorder="1" applyAlignment="1" applyProtection="1">
      <alignment horizontal="center" vertical="center" wrapText="1"/>
      <protection hidden="1"/>
    </xf>
    <xf numFmtId="0" fontId="7" fillId="14" borderId="14" xfId="0" applyFont="1" applyFill="1" applyBorder="1" applyAlignment="1" applyProtection="1">
      <alignment horizontal="center" vertical="center" wrapText="1"/>
      <protection hidden="1"/>
    </xf>
    <xf numFmtId="0" fontId="6" fillId="13" borderId="26" xfId="0" applyFont="1" applyFill="1" applyBorder="1" applyAlignment="1" applyProtection="1">
      <alignment horizontal="center" vertical="center" wrapText="1"/>
      <protection hidden="1"/>
    </xf>
    <xf numFmtId="0" fontId="7" fillId="14" borderId="52" xfId="0" applyFont="1" applyFill="1" applyBorder="1" applyAlignment="1" applyProtection="1">
      <alignment horizontal="center" vertical="center" wrapText="1"/>
      <protection hidden="1"/>
    </xf>
    <xf numFmtId="0" fontId="7" fillId="11" borderId="52" xfId="0" applyFont="1" applyFill="1" applyBorder="1" applyAlignment="1" applyProtection="1">
      <alignment horizontal="center" vertical="center" wrapText="1"/>
      <protection hidden="1"/>
    </xf>
    <xf numFmtId="0" fontId="0" fillId="33" borderId="38" xfId="0" applyFill="1" applyBorder="1" applyAlignment="1" applyProtection="1">
      <alignment horizontal="center" vertical="center" wrapText="1"/>
      <protection hidden="1"/>
    </xf>
    <xf numFmtId="0" fontId="0" fillId="5" borderId="33" xfId="0" applyFill="1" applyBorder="1" applyProtection="1">
      <protection hidden="1"/>
    </xf>
    <xf numFmtId="0" fontId="0" fillId="5" borderId="0" xfId="0" applyFill="1" applyBorder="1" applyProtection="1">
      <protection hidden="1"/>
    </xf>
    <xf numFmtId="0" fontId="0" fillId="33" borderId="0" xfId="0" applyFill="1" applyBorder="1" applyProtection="1">
      <protection hidden="1"/>
    </xf>
    <xf numFmtId="0" fontId="3" fillId="32" borderId="9" xfId="0" applyFont="1" applyFill="1" applyBorder="1" applyProtection="1">
      <protection hidden="1"/>
    </xf>
    <xf numFmtId="0" fontId="3" fillId="32" borderId="11" xfId="0" applyFont="1" applyFill="1" applyBorder="1" applyProtection="1">
      <protection hidden="1"/>
    </xf>
    <xf numFmtId="0" fontId="3" fillId="11" borderId="63" xfId="0" applyFont="1" applyFill="1" applyBorder="1" applyAlignment="1" applyProtection="1">
      <protection hidden="1"/>
    </xf>
    <xf numFmtId="0" fontId="28" fillId="10" borderId="12" xfId="0" applyFont="1" applyFill="1" applyBorder="1" applyAlignment="1" applyProtection="1">
      <alignment horizontal="center" vertical="center" wrapText="1"/>
      <protection hidden="1"/>
    </xf>
    <xf numFmtId="0" fontId="28" fillId="10" borderId="13" xfId="0" applyFont="1" applyFill="1" applyBorder="1" applyAlignment="1" applyProtection="1">
      <alignment horizontal="center" vertical="center" wrapText="1"/>
      <protection hidden="1"/>
    </xf>
    <xf numFmtId="0" fontId="28" fillId="10" borderId="61" xfId="0" applyFont="1" applyFill="1" applyBorder="1" applyAlignment="1" applyProtection="1">
      <alignment horizontal="center" vertical="center" wrapText="1"/>
      <protection hidden="1"/>
    </xf>
    <xf numFmtId="0" fontId="7" fillId="32" borderId="14" xfId="0" applyFont="1" applyFill="1" applyBorder="1" applyAlignment="1" applyProtection="1">
      <alignment horizontal="center" vertical="center" wrapText="1"/>
      <protection hidden="1"/>
    </xf>
    <xf numFmtId="0" fontId="6" fillId="10" borderId="26" xfId="0" applyFont="1" applyFill="1" applyBorder="1" applyAlignment="1" applyProtection="1">
      <alignment horizontal="center" vertical="center" wrapText="1"/>
      <protection hidden="1"/>
    </xf>
    <xf numFmtId="0" fontId="6" fillId="10" borderId="13" xfId="0" applyFont="1" applyFill="1" applyBorder="1" applyAlignment="1" applyProtection="1">
      <alignment horizontal="center" vertical="center" wrapText="1"/>
      <protection hidden="1"/>
    </xf>
    <xf numFmtId="0" fontId="6" fillId="10" borderId="12" xfId="0" applyFont="1" applyFill="1" applyBorder="1" applyAlignment="1" applyProtection="1">
      <alignment horizontal="center" vertical="center" wrapText="1"/>
      <protection hidden="1"/>
    </xf>
    <xf numFmtId="0" fontId="6" fillId="10" borderId="61" xfId="0" applyFont="1" applyFill="1" applyBorder="1" applyAlignment="1" applyProtection="1">
      <alignment horizontal="center" vertical="center" wrapText="1"/>
      <protection hidden="1"/>
    </xf>
    <xf numFmtId="0" fontId="7" fillId="32" borderId="61" xfId="0" applyFont="1" applyFill="1" applyBorder="1" applyAlignment="1" applyProtection="1">
      <alignment horizontal="center" vertical="center" wrapText="1"/>
      <protection hidden="1"/>
    </xf>
    <xf numFmtId="0" fontId="7" fillId="11" borderId="64" xfId="0" applyFont="1" applyFill="1" applyBorder="1" applyAlignment="1" applyProtection="1">
      <alignment horizontal="center" vertical="center" wrapText="1"/>
      <protection hidden="1"/>
    </xf>
    <xf numFmtId="0" fontId="0" fillId="33" borderId="33" xfId="0" applyFill="1" applyBorder="1" applyProtection="1">
      <protection hidden="1"/>
    </xf>
    <xf numFmtId="0" fontId="0" fillId="33" borderId="0" xfId="0" applyFill="1" applyBorder="1" applyAlignment="1" applyProtection="1">
      <alignment vertical="center" wrapText="1"/>
      <protection hidden="1"/>
    </xf>
    <xf numFmtId="0" fontId="0" fillId="33" borderId="38" xfId="0" applyFill="1" applyBorder="1" applyAlignment="1" applyProtection="1">
      <alignment vertical="center" wrapText="1"/>
      <protection hidden="1"/>
    </xf>
    <xf numFmtId="0" fontId="32" fillId="12" borderId="33" xfId="0" applyFont="1" applyFill="1" applyBorder="1" applyAlignment="1" applyProtection="1">
      <protection hidden="1"/>
    </xf>
    <xf numFmtId="0" fontId="32" fillId="12" borderId="0" xfId="0" applyFont="1" applyFill="1" applyBorder="1" applyAlignment="1" applyProtection="1">
      <protection hidden="1"/>
    </xf>
    <xf numFmtId="0" fontId="0" fillId="12" borderId="0" xfId="0" applyFill="1" applyBorder="1" applyAlignment="1" applyProtection="1">
      <alignment horizontal="center"/>
      <protection hidden="1"/>
    </xf>
    <xf numFmtId="0" fontId="0" fillId="33" borderId="0" xfId="0" applyFill="1" applyBorder="1" applyAlignment="1" applyProtection="1">
      <alignment horizontal="center"/>
      <protection hidden="1"/>
    </xf>
    <xf numFmtId="0" fontId="0" fillId="33" borderId="39" xfId="0" applyFill="1" applyBorder="1" applyProtection="1">
      <protection hidden="1"/>
    </xf>
    <xf numFmtId="0" fontId="0" fillId="33" borderId="27" xfId="0" applyFill="1" applyBorder="1" applyProtection="1">
      <protection hidden="1"/>
    </xf>
    <xf numFmtId="0" fontId="0" fillId="33" borderId="49" xfId="0" applyFill="1" applyBorder="1" applyProtection="1">
      <protection hidden="1"/>
    </xf>
    <xf numFmtId="0" fontId="10" fillId="7" borderId="62" xfId="0" applyFont="1" applyFill="1" applyBorder="1" applyAlignment="1" applyProtection="1">
      <alignment horizontal="left"/>
      <protection hidden="1"/>
    </xf>
    <xf numFmtId="0" fontId="6" fillId="7" borderId="13" xfId="0" applyFont="1" applyFill="1" applyBorder="1" applyAlignment="1" applyProtection="1">
      <alignment horizontal="center" vertical="center" wrapText="1"/>
      <protection hidden="1"/>
    </xf>
    <xf numFmtId="0" fontId="10" fillId="7" borderId="58" xfId="0" applyFont="1" applyFill="1" applyBorder="1" applyProtection="1">
      <protection hidden="1"/>
    </xf>
    <xf numFmtId="0" fontId="6" fillId="7" borderId="69" xfId="0" applyFont="1" applyFill="1" applyBorder="1" applyAlignment="1" applyProtection="1">
      <alignment horizontal="center" vertical="center" wrapText="1"/>
      <protection hidden="1"/>
    </xf>
    <xf numFmtId="0" fontId="6" fillId="7" borderId="12" xfId="0" applyFont="1" applyFill="1" applyBorder="1" applyAlignment="1" applyProtection="1">
      <alignment horizontal="center" vertical="center" wrapText="1"/>
      <protection hidden="1"/>
    </xf>
    <xf numFmtId="0" fontId="6" fillId="7" borderId="50"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wrapText="1"/>
      <protection hidden="1"/>
    </xf>
    <xf numFmtId="0" fontId="7" fillId="7" borderId="70"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7" borderId="14" xfId="0" applyFont="1" applyFill="1" applyBorder="1" applyAlignment="1" applyProtection="1">
      <alignment horizontal="center" vertical="center" wrapText="1"/>
      <protection hidden="1"/>
    </xf>
    <xf numFmtId="0" fontId="10" fillId="7" borderId="21" xfId="0" applyFont="1" applyFill="1" applyBorder="1" applyProtection="1">
      <protection hidden="1"/>
    </xf>
    <xf numFmtId="0" fontId="10" fillId="12" borderId="46" xfId="0" applyFont="1" applyFill="1" applyBorder="1" applyProtection="1">
      <protection locked="0" hidden="1"/>
    </xf>
    <xf numFmtId="0" fontId="10" fillId="7" borderId="46" xfId="0" applyFont="1" applyFill="1" applyBorder="1" applyProtection="1">
      <protection locked="0" hidden="1"/>
    </xf>
    <xf numFmtId="0" fontId="34" fillId="17" borderId="51" xfId="0" applyFont="1" applyFill="1" applyBorder="1" applyAlignment="1" applyProtection="1">
      <alignment horizontal="left" vertical="top"/>
      <protection hidden="1"/>
    </xf>
    <xf numFmtId="0" fontId="34" fillId="17" borderId="50" xfId="0" applyFont="1" applyFill="1" applyBorder="1" applyAlignment="1" applyProtection="1">
      <alignment horizontal="left" vertical="top"/>
      <protection hidden="1"/>
    </xf>
    <xf numFmtId="0" fontId="34" fillId="17" borderId="47" xfId="0" applyFont="1" applyFill="1" applyBorder="1" applyAlignment="1" applyProtection="1">
      <alignment horizontal="left" vertical="top"/>
      <protection hidden="1"/>
    </xf>
    <xf numFmtId="0" fontId="57" fillId="17" borderId="0" xfId="0" applyFont="1" applyFill="1" applyBorder="1" applyAlignment="1" applyProtection="1">
      <alignment horizontal="right"/>
      <protection hidden="1"/>
    </xf>
    <xf numFmtId="0" fontId="57" fillId="17" borderId="38" xfId="0" applyFont="1" applyFill="1" applyBorder="1" applyAlignment="1" applyProtection="1">
      <alignment horizontal="right"/>
      <protection hidden="1"/>
    </xf>
    <xf numFmtId="0" fontId="7" fillId="29" borderId="4" xfId="0" applyFont="1" applyFill="1" applyBorder="1" applyAlignment="1" applyProtection="1">
      <alignment horizontal="right" wrapText="1"/>
      <protection hidden="1"/>
    </xf>
    <xf numFmtId="0" fontId="2" fillId="29" borderId="5" xfId="0" applyFont="1" applyFill="1" applyBorder="1" applyAlignment="1" applyProtection="1">
      <alignment horizontal="right" wrapText="1"/>
      <protection hidden="1"/>
    </xf>
    <xf numFmtId="0" fontId="2" fillId="29" borderId="34" xfId="0" applyFont="1" applyFill="1" applyBorder="1" applyAlignment="1" applyProtection="1">
      <alignment horizontal="right" wrapText="1"/>
      <protection hidden="1"/>
    </xf>
    <xf numFmtId="0" fontId="7" fillId="22" borderId="22" xfId="0" applyFont="1" applyFill="1" applyBorder="1" applyAlignment="1" applyProtection="1">
      <alignment horizontal="left" wrapText="1" indent="1"/>
      <protection hidden="1"/>
    </xf>
    <xf numFmtId="0" fontId="2" fillId="22" borderId="18" xfId="0" applyFont="1" applyFill="1" applyBorder="1" applyAlignment="1" applyProtection="1">
      <alignment horizontal="left" wrapText="1" indent="1"/>
      <protection hidden="1"/>
    </xf>
    <xf numFmtId="0" fontId="2" fillId="22" borderId="43" xfId="0" applyFont="1" applyFill="1" applyBorder="1" applyAlignment="1" applyProtection="1">
      <alignment horizontal="left" wrapText="1" indent="1"/>
      <protection hidden="1"/>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0" fillId="24" borderId="12" xfId="0" applyFont="1" applyFill="1" applyBorder="1" applyAlignment="1" applyProtection="1">
      <alignment horizontal="left" wrapText="1" indent="1"/>
      <protection hidden="1"/>
    </xf>
    <xf numFmtId="0" fontId="0" fillId="24" borderId="13" xfId="0" applyFont="1" applyFill="1" applyBorder="1" applyAlignment="1" applyProtection="1">
      <alignment horizontal="left" wrapText="1" indent="1"/>
      <protection hidden="1"/>
    </xf>
    <xf numFmtId="0" fontId="0" fillId="24" borderId="14" xfId="0" applyFont="1" applyFill="1" applyBorder="1" applyAlignment="1" applyProtection="1">
      <alignment horizontal="left" wrapText="1" indent="1"/>
      <protection hidden="1"/>
    </xf>
    <xf numFmtId="0" fontId="6" fillId="24" borderId="15" xfId="0" applyFont="1" applyFill="1" applyBorder="1" applyAlignment="1" applyProtection="1">
      <alignment horizontal="center" vertical="center" wrapText="1"/>
      <protection hidden="1"/>
    </xf>
    <xf numFmtId="0" fontId="10" fillId="24" borderId="1" xfId="0" applyFont="1" applyFill="1" applyBorder="1" applyAlignment="1" applyProtection="1">
      <alignment horizontal="center" vertical="center" wrapText="1"/>
      <protection hidden="1"/>
    </xf>
    <xf numFmtId="0" fontId="0" fillId="23" borderId="12" xfId="0" applyFont="1" applyFill="1" applyBorder="1" applyAlignment="1" applyProtection="1">
      <alignment horizontal="left" wrapText="1" indent="1"/>
      <protection hidden="1"/>
    </xf>
    <xf numFmtId="0" fontId="0" fillId="23" borderId="13" xfId="0" applyFont="1" applyFill="1" applyBorder="1" applyAlignment="1" applyProtection="1">
      <alignment horizontal="left" wrapText="1" indent="1"/>
      <protection hidden="1"/>
    </xf>
    <xf numFmtId="0" fontId="0" fillId="23" borderId="14" xfId="0" applyFont="1" applyFill="1" applyBorder="1" applyAlignment="1" applyProtection="1">
      <alignment horizontal="left" wrapText="1" indent="1"/>
      <protection hidden="1"/>
    </xf>
    <xf numFmtId="0" fontId="7" fillId="23" borderId="12" xfId="0" applyFont="1" applyFill="1" applyBorder="1" applyAlignment="1" applyProtection="1">
      <alignment horizontal="left" wrapText="1" indent="1"/>
      <protection hidden="1"/>
    </xf>
    <xf numFmtId="0" fontId="6" fillId="24" borderId="22" xfId="0" applyFont="1" applyFill="1" applyBorder="1" applyAlignment="1" applyProtection="1">
      <alignment horizontal="center" wrapText="1"/>
      <protection hidden="1"/>
    </xf>
    <xf numFmtId="0" fontId="4" fillId="24" borderId="18" xfId="0" applyFont="1" applyFill="1" applyBorder="1" applyAlignment="1" applyProtection="1">
      <alignment horizontal="center" wrapText="1"/>
      <protection hidden="1"/>
    </xf>
    <xf numFmtId="0" fontId="4" fillId="24" borderId="17" xfId="0" applyFont="1" applyFill="1" applyBorder="1" applyAlignment="1" applyProtection="1">
      <alignment horizontal="center" wrapText="1"/>
      <protection hidden="1"/>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16" fillId="24" borderId="59" xfId="0" applyFont="1" applyFill="1" applyBorder="1" applyAlignment="1" applyProtection="1">
      <alignment horizontal="right" wrapText="1"/>
      <protection hidden="1"/>
    </xf>
    <xf numFmtId="0" fontId="2" fillId="24" borderId="3" xfId="0" applyFont="1" applyFill="1" applyBorder="1" applyAlignment="1" applyProtection="1">
      <alignment horizontal="right" wrapText="1"/>
      <protection hidden="1"/>
    </xf>
    <xf numFmtId="0" fontId="10" fillId="16" borderId="19" xfId="0" applyFont="1" applyFill="1" applyBorder="1" applyAlignment="1" applyProtection="1">
      <alignment horizontal="right" wrapText="1"/>
      <protection hidden="1"/>
    </xf>
    <xf numFmtId="0" fontId="0" fillId="16" borderId="20" xfId="0" applyFont="1" applyFill="1" applyBorder="1" applyAlignment="1" applyProtection="1">
      <alignment horizontal="right" wrapText="1"/>
      <protection hidden="1"/>
    </xf>
    <xf numFmtId="0" fontId="10" fillId="0" borderId="15" xfId="0" applyFont="1" applyFill="1" applyBorder="1" applyAlignment="1" applyProtection="1">
      <alignment horizontal="center"/>
      <protection hidden="1"/>
    </xf>
    <xf numFmtId="0" fontId="4" fillId="0" borderId="1" xfId="0" applyFont="1" applyFill="1" applyBorder="1" applyAlignment="1" applyProtection="1">
      <alignment horizontal="center"/>
      <protection hidden="1"/>
    </xf>
    <xf numFmtId="0" fontId="0" fillId="0" borderId="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10" fillId="2" borderId="19" xfId="0" applyFont="1" applyFill="1" applyBorder="1" applyAlignment="1" applyProtection="1">
      <alignment horizontal="right" wrapText="1"/>
      <protection hidden="1"/>
    </xf>
    <xf numFmtId="0" fontId="0" fillId="2" borderId="20" xfId="0" applyFont="1" applyFill="1" applyBorder="1" applyAlignment="1" applyProtection="1">
      <alignment horizontal="right" wrapText="1"/>
      <protection hidden="1"/>
    </xf>
    <xf numFmtId="0" fontId="0" fillId="0" borderId="22"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14" fontId="0" fillId="0" borderId="1" xfId="0" applyNumberFormat="1" applyBorder="1" applyAlignment="1" applyProtection="1">
      <alignment horizontal="center"/>
      <protection locked="0"/>
    </xf>
    <xf numFmtId="0" fontId="16" fillId="8" borderId="19" xfId="0" applyFont="1" applyFill="1" applyBorder="1" applyAlignment="1" applyProtection="1">
      <alignment horizontal="right" wrapText="1"/>
      <protection hidden="1"/>
    </xf>
    <xf numFmtId="0" fontId="40" fillId="8" borderId="20" xfId="0" applyFont="1" applyFill="1" applyBorder="1" applyAlignment="1" applyProtection="1">
      <alignment horizontal="right" wrapText="1"/>
      <protection hidden="1"/>
    </xf>
    <xf numFmtId="0" fontId="40" fillId="8" borderId="40" xfId="0" applyFont="1" applyFill="1" applyBorder="1" applyAlignment="1" applyProtection="1">
      <alignment horizontal="right" wrapText="1"/>
      <protection hidden="1"/>
    </xf>
    <xf numFmtId="0" fontId="38" fillId="23" borderId="9" xfId="0" applyFont="1" applyFill="1" applyBorder="1" applyAlignment="1" applyProtection="1">
      <alignment horizontal="center"/>
      <protection hidden="1"/>
    </xf>
    <xf numFmtId="0" fontId="38" fillId="23" borderId="10" xfId="0" applyFont="1" applyFill="1" applyBorder="1" applyAlignment="1" applyProtection="1">
      <alignment horizontal="center"/>
      <protection hidden="1"/>
    </xf>
    <xf numFmtId="0" fontId="38" fillId="23" borderId="11" xfId="0" applyFont="1" applyFill="1" applyBorder="1" applyAlignment="1" applyProtection="1">
      <alignment horizontal="center"/>
      <protection hidden="1"/>
    </xf>
    <xf numFmtId="0" fontId="31" fillId="23" borderId="10" xfId="0" applyFont="1" applyFill="1" applyBorder="1" applyAlignment="1" applyProtection="1">
      <alignment horizontal="center" vertical="center"/>
      <protection hidden="1"/>
    </xf>
    <xf numFmtId="0" fontId="6" fillId="24" borderId="1" xfId="0" applyFont="1" applyFill="1" applyBorder="1" applyAlignment="1" applyProtection="1">
      <alignment horizontal="center" wrapText="1"/>
      <protection hidden="1"/>
    </xf>
    <xf numFmtId="0" fontId="4" fillId="24" borderId="1" xfId="0" applyFont="1" applyFill="1" applyBorder="1" applyAlignment="1" applyProtection="1">
      <alignment horizontal="center" wrapText="1"/>
      <protection hidden="1"/>
    </xf>
    <xf numFmtId="0" fontId="7" fillId="24" borderId="19" xfId="0" applyFont="1" applyFill="1" applyBorder="1" applyAlignment="1" applyProtection="1">
      <alignment horizontal="right" wrapText="1"/>
      <protection hidden="1"/>
    </xf>
    <xf numFmtId="0" fontId="0" fillId="24" borderId="20" xfId="0" applyFont="1" applyFill="1" applyBorder="1" applyAlignment="1" applyProtection="1">
      <alignment horizontal="right" wrapText="1"/>
      <protection hidden="1"/>
    </xf>
    <xf numFmtId="0" fontId="0" fillId="23" borderId="24" xfId="0" applyFont="1" applyFill="1" applyBorder="1" applyAlignment="1" applyProtection="1">
      <alignment horizontal="left" wrapText="1" indent="1"/>
      <protection hidden="1"/>
    </xf>
    <xf numFmtId="0" fontId="0" fillId="23" borderId="7" xfId="0" applyFont="1" applyFill="1" applyBorder="1" applyAlignment="1" applyProtection="1">
      <alignment horizontal="left" wrapText="1" indent="1"/>
      <protection hidden="1"/>
    </xf>
    <xf numFmtId="0" fontId="0" fillId="23" borderId="25" xfId="0" applyFont="1" applyFill="1" applyBorder="1" applyAlignment="1" applyProtection="1">
      <alignment horizontal="left" wrapText="1" indent="1"/>
      <protection hidden="1"/>
    </xf>
    <xf numFmtId="0" fontId="31" fillId="25" borderId="9" xfId="0" applyFont="1" applyFill="1" applyBorder="1" applyAlignment="1" applyProtection="1">
      <alignment horizontal="center" vertical="center"/>
      <protection hidden="1"/>
    </xf>
    <xf numFmtId="0" fontId="22" fillId="25" borderId="10" xfId="0" applyFont="1" applyFill="1" applyBorder="1" applyAlignment="1" applyProtection="1">
      <alignment horizontal="center" vertical="center"/>
      <protection hidden="1"/>
    </xf>
    <xf numFmtId="0" fontId="22" fillId="25" borderId="11" xfId="0" applyFont="1" applyFill="1" applyBorder="1" applyAlignment="1" applyProtection="1">
      <alignment horizontal="center" vertical="center"/>
      <protection hidden="1"/>
    </xf>
    <xf numFmtId="0" fontId="19" fillId="22" borderId="9" xfId="0" applyFont="1" applyFill="1" applyBorder="1" applyAlignment="1" applyProtection="1">
      <alignment horizontal="center"/>
      <protection hidden="1"/>
    </xf>
    <xf numFmtId="0" fontId="19" fillId="22" borderId="10" xfId="0" applyFont="1" applyFill="1" applyBorder="1" applyAlignment="1" applyProtection="1">
      <alignment horizontal="center"/>
      <protection hidden="1"/>
    </xf>
    <xf numFmtId="0" fontId="19" fillId="22" borderId="11" xfId="0" applyFont="1" applyFill="1" applyBorder="1" applyAlignment="1" applyProtection="1">
      <alignment horizontal="center"/>
      <protection hidden="1"/>
    </xf>
    <xf numFmtId="0" fontId="7" fillId="29" borderId="24" xfId="0" applyFont="1" applyFill="1" applyBorder="1" applyAlignment="1" applyProtection="1">
      <alignment horizontal="left" wrapText="1" indent="1"/>
      <protection hidden="1"/>
    </xf>
    <xf numFmtId="0" fontId="2" fillId="29" borderId="7" xfId="0" applyFont="1" applyFill="1" applyBorder="1" applyAlignment="1" applyProtection="1">
      <alignment horizontal="left" wrapText="1" indent="1"/>
      <protection hidden="1"/>
    </xf>
    <xf numFmtId="0" fontId="2" fillId="29" borderId="25" xfId="0" applyFont="1" applyFill="1" applyBorder="1" applyAlignment="1" applyProtection="1">
      <alignment horizontal="left" wrapText="1" indent="1"/>
      <protection hidden="1"/>
    </xf>
    <xf numFmtId="0" fontId="6" fillId="29" borderId="15" xfId="0" applyFont="1" applyFill="1" applyBorder="1" applyAlignment="1" applyProtection="1">
      <alignment horizontal="center" vertical="center" wrapText="1"/>
      <protection hidden="1"/>
    </xf>
    <xf numFmtId="0" fontId="10" fillId="29"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3" fillId="23" borderId="4" xfId="0" applyFont="1" applyFill="1" applyBorder="1" applyAlignment="1" applyProtection="1">
      <alignment horizontal="right" wrapText="1"/>
      <protection hidden="1"/>
    </xf>
    <xf numFmtId="0" fontId="3" fillId="23" borderId="5" xfId="0" applyFont="1" applyFill="1" applyBorder="1" applyAlignment="1" applyProtection="1">
      <alignment horizontal="right" wrapText="1"/>
      <protection hidden="1"/>
    </xf>
    <xf numFmtId="0" fontId="3" fillId="23" borderId="34" xfId="0" applyFont="1" applyFill="1" applyBorder="1" applyAlignment="1" applyProtection="1">
      <alignment horizontal="right" wrapText="1"/>
      <protection hidden="1"/>
    </xf>
    <xf numFmtId="0" fontId="0" fillId="22" borderId="24" xfId="0" applyFont="1" applyFill="1" applyBorder="1" applyAlignment="1" applyProtection="1">
      <alignment horizontal="left" wrapText="1" indent="1"/>
      <protection hidden="1"/>
    </xf>
    <xf numFmtId="0" fontId="0" fillId="22" borderId="7" xfId="0" applyFont="1" applyFill="1" applyBorder="1" applyAlignment="1" applyProtection="1">
      <alignment horizontal="left" wrapText="1" indent="1"/>
      <protection hidden="1"/>
    </xf>
    <xf numFmtId="0" fontId="0" fillId="22" borderId="25" xfId="0" applyFont="1" applyFill="1" applyBorder="1" applyAlignment="1" applyProtection="1">
      <alignment horizontal="left" wrapText="1" indent="1"/>
      <protection hidden="1"/>
    </xf>
    <xf numFmtId="0" fontId="10" fillId="2" borderId="15" xfId="0" applyFont="1" applyFill="1" applyBorder="1" applyAlignment="1" applyProtection="1">
      <alignment horizontal="right" wrapText="1"/>
      <protection hidden="1"/>
    </xf>
    <xf numFmtId="0" fontId="5" fillId="2" borderId="1" xfId="0" applyFont="1" applyFill="1" applyBorder="1" applyAlignment="1" applyProtection="1">
      <alignment horizontal="right" wrapText="1"/>
      <protection hidden="1"/>
    </xf>
    <xf numFmtId="0" fontId="0" fillId="22" borderId="12" xfId="0" applyFont="1" applyFill="1" applyBorder="1" applyAlignment="1" applyProtection="1">
      <alignment wrapText="1"/>
      <protection hidden="1"/>
    </xf>
    <xf numFmtId="0" fontId="0" fillId="22" borderId="13" xfId="0" applyFont="1" applyFill="1" applyBorder="1" applyAlignment="1" applyProtection="1">
      <alignment wrapText="1"/>
      <protection hidden="1"/>
    </xf>
    <xf numFmtId="0" fontId="0" fillId="22" borderId="14" xfId="0" applyFont="1" applyFill="1" applyBorder="1" applyAlignment="1" applyProtection="1">
      <alignment wrapText="1"/>
      <protection hidden="1"/>
    </xf>
    <xf numFmtId="0" fontId="10" fillId="2" borderId="42" xfId="0" applyFont="1" applyFill="1" applyBorder="1" applyAlignment="1" applyProtection="1">
      <alignment horizontal="right" wrapText="1"/>
      <protection hidden="1"/>
    </xf>
    <xf numFmtId="0" fontId="4" fillId="2" borderId="31" xfId="0" applyFont="1" applyFill="1" applyBorder="1" applyAlignment="1" applyProtection="1">
      <alignment horizontal="right" wrapText="1"/>
      <protection hidden="1"/>
    </xf>
    <xf numFmtId="0" fontId="4" fillId="2" borderId="32" xfId="0" applyFont="1" applyFill="1" applyBorder="1" applyAlignment="1" applyProtection="1">
      <alignment horizontal="right" wrapText="1"/>
      <protection hidden="1"/>
    </xf>
    <xf numFmtId="0" fontId="0" fillId="22" borderId="12" xfId="0" applyFont="1" applyFill="1" applyBorder="1" applyAlignment="1" applyProtection="1">
      <alignment horizontal="left" wrapText="1" indent="1"/>
      <protection hidden="1"/>
    </xf>
    <xf numFmtId="0" fontId="0" fillId="22" borderId="13" xfId="0" applyFont="1" applyFill="1" applyBorder="1" applyAlignment="1" applyProtection="1">
      <alignment horizontal="left" wrapText="1" indent="1"/>
      <protection hidden="1"/>
    </xf>
    <xf numFmtId="0" fontId="0" fillId="22" borderId="14" xfId="0" applyFont="1" applyFill="1" applyBorder="1" applyAlignment="1" applyProtection="1">
      <alignment horizontal="left" wrapText="1" indent="1"/>
      <protection hidden="1"/>
    </xf>
    <xf numFmtId="0" fontId="6" fillId="29" borderId="22" xfId="0" applyFont="1" applyFill="1" applyBorder="1" applyAlignment="1" applyProtection="1">
      <alignment horizontal="center" wrapText="1"/>
      <protection hidden="1"/>
    </xf>
    <xf numFmtId="0" fontId="4" fillId="29" borderId="18" xfId="0" applyFont="1" applyFill="1" applyBorder="1" applyAlignment="1" applyProtection="1">
      <alignment horizontal="center" wrapText="1"/>
      <protection hidden="1"/>
    </xf>
    <xf numFmtId="0" fontId="4" fillId="29" borderId="17" xfId="0" applyFont="1" applyFill="1" applyBorder="1" applyAlignment="1" applyProtection="1">
      <alignment horizontal="center" wrapText="1"/>
      <protection hidden="1"/>
    </xf>
    <xf numFmtId="0" fontId="10" fillId="2" borderId="59" xfId="0" applyFont="1" applyFill="1" applyBorder="1" applyAlignment="1" applyProtection="1">
      <alignment horizontal="right" wrapText="1"/>
      <protection hidden="1"/>
    </xf>
    <xf numFmtId="0" fontId="0" fillId="2" borderId="3" xfId="0" applyFont="1" applyFill="1" applyBorder="1" applyAlignment="1" applyProtection="1">
      <alignment horizontal="right" wrapText="1"/>
      <protection hidden="1"/>
    </xf>
    <xf numFmtId="0" fontId="6" fillId="2" borderId="1" xfId="0" applyFont="1" applyFill="1" applyBorder="1" applyAlignment="1" applyProtection="1">
      <alignment horizontal="center" wrapText="1"/>
      <protection hidden="1"/>
    </xf>
    <xf numFmtId="0" fontId="4" fillId="2" borderId="1" xfId="0" applyFont="1" applyFill="1" applyBorder="1" applyAlignment="1" applyProtection="1">
      <alignment horizontal="center" wrapText="1"/>
      <protection hidden="1"/>
    </xf>
    <xf numFmtId="0" fontId="16" fillId="12" borderId="15" xfId="0" applyFont="1" applyFill="1" applyBorder="1" applyAlignment="1" applyProtection="1">
      <alignment horizontal="center" vertical="center" wrapText="1"/>
      <protection hidden="1"/>
    </xf>
    <xf numFmtId="0" fontId="16" fillId="12" borderId="1" xfId="0" applyFont="1" applyFill="1" applyBorder="1" applyAlignment="1" applyProtection="1">
      <alignment horizontal="center" vertical="center" wrapText="1"/>
      <protection hidden="1"/>
    </xf>
    <xf numFmtId="0" fontId="16" fillId="12" borderId="16" xfId="0" applyFont="1" applyFill="1" applyBorder="1" applyAlignment="1" applyProtection="1">
      <alignment horizontal="center" vertical="center" wrapText="1"/>
      <protection hidden="1"/>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0" fillId="17" borderId="33" xfId="0" applyFont="1" applyFill="1" applyBorder="1" applyAlignment="1" applyProtection="1">
      <alignment horizontal="right"/>
      <protection hidden="1"/>
    </xf>
    <xf numFmtId="0" fontId="10" fillId="17" borderId="0" xfId="0" applyFont="1" applyFill="1" applyBorder="1" applyAlignment="1" applyProtection="1">
      <alignment horizontal="right"/>
      <protection hidden="1"/>
    </xf>
    <xf numFmtId="0" fontId="10" fillId="0" borderId="1" xfId="0" applyFont="1" applyFill="1" applyBorder="1" applyAlignment="1" applyProtection="1">
      <alignment horizontal="center"/>
      <protection hidden="1"/>
    </xf>
    <xf numFmtId="0" fontId="19" fillId="24" borderId="9" xfId="0" applyFont="1" applyFill="1" applyBorder="1" applyAlignment="1" applyProtection="1">
      <alignment horizontal="center" wrapText="1"/>
      <protection hidden="1"/>
    </xf>
    <xf numFmtId="0" fontId="19" fillId="24" borderId="10" xfId="0" applyFont="1" applyFill="1" applyBorder="1" applyAlignment="1" applyProtection="1">
      <alignment horizontal="center" wrapText="1"/>
      <protection hidden="1"/>
    </xf>
    <xf numFmtId="0" fontId="19" fillId="24" borderId="11" xfId="0" applyFont="1" applyFill="1" applyBorder="1" applyAlignment="1" applyProtection="1">
      <alignment horizontal="center" wrapText="1"/>
      <protection hidden="1"/>
    </xf>
    <xf numFmtId="0" fontId="10" fillId="0" borderId="15"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wrapText="1"/>
      <protection hidden="1"/>
    </xf>
    <xf numFmtId="0" fontId="25" fillId="0" borderId="16" xfId="0" applyFont="1" applyBorder="1" applyAlignment="1" applyProtection="1">
      <alignment horizontal="center" vertical="center" wrapText="1"/>
      <protection hidden="1"/>
    </xf>
    <xf numFmtId="14" fontId="0" fillId="0" borderId="20" xfId="0" applyNumberFormat="1" applyBorder="1" applyAlignment="1" applyProtection="1">
      <alignment horizontal="center"/>
      <protection locked="0"/>
    </xf>
    <xf numFmtId="0" fontId="10" fillId="8" borderId="22" xfId="0" applyFont="1" applyFill="1" applyBorder="1" applyAlignment="1" applyProtection="1">
      <alignment horizontal="right" wrapText="1"/>
      <protection hidden="1"/>
    </xf>
    <xf numFmtId="0" fontId="4" fillId="8" borderId="18" xfId="0" applyFont="1" applyFill="1" applyBorder="1" applyAlignment="1" applyProtection="1">
      <alignment horizontal="right" wrapText="1"/>
      <protection hidden="1"/>
    </xf>
    <xf numFmtId="0" fontId="4" fillId="8" borderId="17" xfId="0" applyFont="1" applyFill="1" applyBorder="1" applyAlignment="1" applyProtection="1">
      <alignment horizontal="right" wrapText="1"/>
      <protection hidden="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6" fillId="2" borderId="22" xfId="0" applyFont="1" applyFill="1" applyBorder="1" applyAlignment="1" applyProtection="1">
      <alignment horizontal="center" wrapText="1"/>
      <protection hidden="1"/>
    </xf>
    <xf numFmtId="0" fontId="4" fillId="2" borderId="18" xfId="0" applyFont="1" applyFill="1" applyBorder="1" applyAlignment="1" applyProtection="1">
      <alignment horizontal="center" wrapText="1"/>
      <protection hidden="1"/>
    </xf>
    <xf numFmtId="0" fontId="4" fillId="2" borderId="17" xfId="0" applyFont="1" applyFill="1" applyBorder="1" applyAlignment="1" applyProtection="1">
      <alignment horizontal="center" wrapText="1"/>
      <protection hidden="1"/>
    </xf>
    <xf numFmtId="0" fontId="34" fillId="4" borderId="10" xfId="0" applyFont="1" applyFill="1" applyBorder="1" applyAlignment="1" applyProtection="1">
      <alignment horizontal="left"/>
      <protection hidden="1"/>
    </xf>
    <xf numFmtId="0" fontId="34" fillId="4" borderId="11" xfId="0" applyFont="1" applyFill="1" applyBorder="1" applyAlignment="1" applyProtection="1">
      <alignment horizontal="left"/>
      <protection hidden="1"/>
    </xf>
    <xf numFmtId="0" fontId="34" fillId="2" borderId="0" xfId="0" applyFont="1" applyFill="1" applyBorder="1" applyAlignment="1" applyProtection="1">
      <alignment horizontal="left" indent="1"/>
      <protection hidden="1"/>
    </xf>
    <xf numFmtId="0" fontId="48" fillId="0" borderId="51" xfId="0" applyFont="1" applyBorder="1" applyAlignment="1" applyProtection="1">
      <alignment horizontal="left" vertical="top" wrapText="1"/>
      <protection hidden="1"/>
    </xf>
    <xf numFmtId="0" fontId="33" fillId="0" borderId="50" xfId="0" applyFont="1" applyBorder="1" applyAlignment="1" applyProtection="1">
      <alignment horizontal="left" vertical="top" wrapText="1"/>
      <protection hidden="1"/>
    </xf>
    <xf numFmtId="0" fontId="33" fillId="0" borderId="47" xfId="0" applyFont="1" applyBorder="1" applyAlignment="1" applyProtection="1">
      <alignment horizontal="left" vertical="top" wrapText="1"/>
      <protection hidden="1"/>
    </xf>
    <xf numFmtId="0" fontId="33" fillId="0" borderId="39" xfId="0" applyFont="1" applyBorder="1" applyAlignment="1" applyProtection="1">
      <alignment horizontal="left" vertical="top" wrapText="1"/>
      <protection hidden="1"/>
    </xf>
    <xf numFmtId="0" fontId="33" fillId="0" borderId="27" xfId="0" applyFont="1" applyBorder="1" applyAlignment="1" applyProtection="1">
      <alignment horizontal="left" vertical="top" wrapText="1"/>
      <protection hidden="1"/>
    </xf>
    <xf numFmtId="0" fontId="33" fillId="0" borderId="49" xfId="0" applyFont="1" applyBorder="1" applyAlignment="1" applyProtection="1">
      <alignment horizontal="left" vertical="top" wrapText="1"/>
      <protection hidden="1"/>
    </xf>
    <xf numFmtId="0" fontId="34" fillId="17" borderId="30" xfId="0" applyFont="1" applyFill="1" applyBorder="1" applyAlignment="1" applyProtection="1">
      <alignment horizontal="center"/>
      <protection hidden="1"/>
    </xf>
    <xf numFmtId="0" fontId="34" fillId="17" borderId="31" xfId="0" applyFont="1" applyFill="1" applyBorder="1" applyAlignment="1" applyProtection="1">
      <alignment horizontal="center"/>
      <protection hidden="1"/>
    </xf>
    <xf numFmtId="0" fontId="49" fillId="19" borderId="9" xfId="0" applyFont="1" applyFill="1" applyBorder="1" applyAlignment="1" applyProtection="1">
      <alignment horizontal="center"/>
      <protection hidden="1"/>
    </xf>
    <xf numFmtId="0" fontId="19" fillId="19" borderId="10" xfId="0" applyFont="1" applyFill="1" applyBorder="1" applyAlignment="1" applyProtection="1">
      <alignment horizontal="center"/>
      <protection hidden="1"/>
    </xf>
    <xf numFmtId="0" fontId="19" fillId="19" borderId="11" xfId="0" applyFont="1" applyFill="1" applyBorder="1" applyAlignment="1" applyProtection="1">
      <alignment horizontal="center"/>
      <protection hidden="1"/>
    </xf>
    <xf numFmtId="0" fontId="34" fillId="17" borderId="51" xfId="0" applyFont="1" applyFill="1" applyBorder="1" applyAlignment="1" applyProtection="1">
      <alignment horizontal="left" vertical="center" wrapText="1"/>
      <protection hidden="1"/>
    </xf>
    <xf numFmtId="0" fontId="36" fillId="17" borderId="50" xfId="0" applyFont="1" applyFill="1" applyBorder="1" applyAlignment="1" applyProtection="1">
      <alignment horizontal="left" vertical="center" wrapText="1"/>
      <protection hidden="1"/>
    </xf>
    <xf numFmtId="0" fontId="36" fillId="17" borderId="47" xfId="0" applyFont="1" applyFill="1" applyBorder="1" applyAlignment="1" applyProtection="1">
      <alignment horizontal="left" vertical="center" wrapText="1"/>
      <protection hidden="1"/>
    </xf>
    <xf numFmtId="0" fontId="36" fillId="17" borderId="48" xfId="0" applyFont="1" applyFill="1" applyBorder="1" applyAlignment="1" applyProtection="1">
      <alignment horizontal="left" vertical="center" wrapText="1"/>
      <protection hidden="1"/>
    </xf>
    <xf numFmtId="0" fontId="36" fillId="17" borderId="29" xfId="0" applyFont="1" applyFill="1" applyBorder="1" applyAlignment="1" applyProtection="1">
      <alignment horizontal="left" vertical="center" wrapText="1"/>
      <protection hidden="1"/>
    </xf>
    <xf numFmtId="0" fontId="36" fillId="17" borderId="54" xfId="0" applyFont="1" applyFill="1" applyBorder="1" applyAlignment="1" applyProtection="1">
      <alignment horizontal="left" vertical="center" wrapText="1"/>
      <protection hidden="1"/>
    </xf>
    <xf numFmtId="0" fontId="34" fillId="17" borderId="50" xfId="0" applyFont="1" applyFill="1" applyBorder="1" applyAlignment="1" applyProtection="1">
      <alignment horizontal="left" vertical="center" wrapText="1"/>
      <protection hidden="1"/>
    </xf>
    <xf numFmtId="0" fontId="34" fillId="17" borderId="47" xfId="0" applyFont="1" applyFill="1" applyBorder="1" applyAlignment="1" applyProtection="1">
      <alignment horizontal="left" vertical="center" wrapText="1"/>
      <protection hidden="1"/>
    </xf>
    <xf numFmtId="0" fontId="34" fillId="17" borderId="48" xfId="0" applyFont="1" applyFill="1" applyBorder="1" applyAlignment="1" applyProtection="1">
      <alignment horizontal="left" vertical="center" wrapText="1"/>
      <protection hidden="1"/>
    </xf>
    <xf numFmtId="0" fontId="34" fillId="17" borderId="29" xfId="0" applyFont="1" applyFill="1" applyBorder="1" applyAlignment="1" applyProtection="1">
      <alignment horizontal="left" vertical="center" wrapText="1"/>
      <protection hidden="1"/>
    </xf>
    <xf numFmtId="0" fontId="34" fillId="17" borderId="54" xfId="0" applyFont="1" applyFill="1" applyBorder="1" applyAlignment="1" applyProtection="1">
      <alignment horizontal="left" vertical="center" wrapText="1"/>
      <protection hidden="1"/>
    </xf>
    <xf numFmtId="0" fontId="0" fillId="17" borderId="33" xfId="0" applyFill="1" applyBorder="1" applyAlignment="1" applyProtection="1">
      <alignment horizontal="right"/>
      <protection hidden="1"/>
    </xf>
    <xf numFmtId="0" fontId="0" fillId="17" borderId="0" xfId="0" applyFill="1" applyBorder="1" applyAlignment="1" applyProtection="1">
      <alignment horizontal="right"/>
      <protection hidden="1"/>
    </xf>
    <xf numFmtId="0" fontId="0" fillId="17" borderId="39" xfId="0" applyFill="1" applyBorder="1" applyAlignment="1" applyProtection="1">
      <alignment horizontal="right"/>
      <protection hidden="1"/>
    </xf>
    <xf numFmtId="0" fontId="0" fillId="17" borderId="27" xfId="0" applyFill="1" applyBorder="1" applyAlignment="1" applyProtection="1">
      <alignment horizontal="right"/>
      <protection hidden="1"/>
    </xf>
    <xf numFmtId="0" fontId="21" fillId="17" borderId="39" xfId="0" applyFont="1" applyFill="1" applyBorder="1" applyAlignment="1" applyProtection="1">
      <alignment horizontal="right"/>
      <protection hidden="1"/>
    </xf>
    <xf numFmtId="0" fontId="21" fillId="17" borderId="57" xfId="0" applyFont="1" applyFill="1" applyBorder="1" applyAlignment="1" applyProtection="1">
      <alignment horizontal="right"/>
      <protection hidden="1"/>
    </xf>
    <xf numFmtId="0" fontId="34" fillId="17" borderId="33" xfId="0" applyFont="1" applyFill="1" applyBorder="1" applyAlignment="1" applyProtection="1">
      <alignment horizontal="left" vertical="center" wrapText="1"/>
      <protection hidden="1"/>
    </xf>
    <xf numFmtId="0" fontId="34" fillId="17" borderId="0" xfId="0" applyFont="1" applyFill="1" applyBorder="1" applyAlignment="1" applyProtection="1">
      <alignment horizontal="left" vertical="center" wrapText="1"/>
      <protection hidden="1"/>
    </xf>
    <xf numFmtId="0" fontId="34" fillId="17" borderId="38" xfId="0" applyFont="1" applyFill="1" applyBorder="1" applyAlignment="1" applyProtection="1">
      <alignment horizontal="left" vertical="center" wrapText="1"/>
      <protection hidden="1"/>
    </xf>
    <xf numFmtId="0" fontId="34" fillId="17" borderId="51" xfId="0" applyFont="1" applyFill="1" applyBorder="1" applyAlignment="1" applyProtection="1">
      <alignment horizontal="left" vertical="center"/>
      <protection hidden="1"/>
    </xf>
    <xf numFmtId="0" fontId="34" fillId="17" borderId="50" xfId="0" applyFont="1" applyFill="1" applyBorder="1" applyAlignment="1" applyProtection="1">
      <alignment horizontal="left" vertical="center"/>
      <protection hidden="1"/>
    </xf>
    <xf numFmtId="0" fontId="34" fillId="17" borderId="47" xfId="0" applyFont="1" applyFill="1" applyBorder="1" applyAlignment="1" applyProtection="1">
      <alignment horizontal="left" vertical="center"/>
      <protection hidden="1"/>
    </xf>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17" borderId="0" xfId="0" applyFont="1" applyFill="1" applyBorder="1" applyAlignment="1" applyProtection="1">
      <alignment horizontal="right"/>
      <protection hidden="1"/>
    </xf>
    <xf numFmtId="0" fontId="16" fillId="17" borderId="66" xfId="0" applyFont="1" applyFill="1" applyBorder="1" applyAlignment="1" applyProtection="1">
      <alignment horizontal="right"/>
      <protection hidden="1"/>
    </xf>
    <xf numFmtId="0" fontId="16" fillId="17" borderId="27" xfId="0" applyFont="1" applyFill="1" applyBorder="1" applyAlignment="1" applyProtection="1">
      <alignment horizontal="right"/>
      <protection hidden="1"/>
    </xf>
    <xf numFmtId="0" fontId="16" fillId="17" borderId="57" xfId="0" applyFont="1" applyFill="1" applyBorder="1" applyAlignment="1" applyProtection="1">
      <alignment horizontal="right"/>
      <protection hidden="1"/>
    </xf>
    <xf numFmtId="0" fontId="2" fillId="17" borderId="33" xfId="0" applyFont="1" applyFill="1" applyBorder="1" applyAlignment="1" applyProtection="1">
      <alignment horizontal="right"/>
      <protection hidden="1"/>
    </xf>
    <xf numFmtId="0" fontId="2" fillId="17" borderId="0" xfId="0" applyFont="1" applyFill="1" applyBorder="1" applyAlignment="1" applyProtection="1">
      <alignment horizontal="right"/>
      <protection hidden="1"/>
    </xf>
    <xf numFmtId="0" fontId="0" fillId="0" borderId="55" xfId="0" quotePrefix="1" applyFill="1" applyBorder="1" applyAlignment="1" applyProtection="1">
      <alignment horizontal="center" wrapText="1"/>
      <protection locked="0"/>
    </xf>
    <xf numFmtId="0" fontId="0" fillId="0" borderId="65" xfId="0" applyFill="1" applyBorder="1" applyAlignment="1" applyProtection="1">
      <alignment horizontal="center" wrapText="1"/>
      <protection locked="0"/>
    </xf>
    <xf numFmtId="0" fontId="38" fillId="18" borderId="9" xfId="0" applyFont="1" applyFill="1" applyBorder="1" applyAlignment="1" applyProtection="1">
      <alignment horizontal="center" wrapText="1"/>
      <protection hidden="1"/>
    </xf>
    <xf numFmtId="0" fontId="38" fillId="18" borderId="10" xfId="0" applyFont="1" applyFill="1" applyBorder="1" applyAlignment="1" applyProtection="1">
      <alignment horizontal="center" wrapText="1"/>
      <protection hidden="1"/>
    </xf>
    <xf numFmtId="0" fontId="38" fillId="18" borderId="11" xfId="0" applyFont="1" applyFill="1" applyBorder="1" applyAlignment="1" applyProtection="1">
      <alignment horizontal="center" wrapText="1"/>
      <protection hidden="1"/>
    </xf>
    <xf numFmtId="0" fontId="47" fillId="4" borderId="10" xfId="0" applyFont="1" applyFill="1" applyBorder="1" applyAlignment="1" applyProtection="1">
      <alignment horizontal="left"/>
      <protection hidden="1"/>
    </xf>
    <xf numFmtId="0" fontId="37" fillId="4" borderId="10" xfId="0" applyFont="1" applyFill="1" applyBorder="1" applyAlignment="1" applyProtection="1">
      <alignment horizontal="left"/>
      <protection hidden="1"/>
    </xf>
    <xf numFmtId="0" fontId="37" fillId="4" borderId="11" xfId="0" applyFont="1" applyFill="1" applyBorder="1" applyAlignment="1" applyProtection="1">
      <alignment horizontal="left"/>
      <protection hidden="1"/>
    </xf>
    <xf numFmtId="0" fontId="34" fillId="4" borderId="0" xfId="0" applyFont="1" applyFill="1" applyBorder="1" applyAlignment="1" applyProtection="1">
      <alignment horizontal="left" indent="1"/>
      <protection hidden="1"/>
    </xf>
    <xf numFmtId="0" fontId="2" fillId="17" borderId="56" xfId="0" applyFont="1" applyFill="1" applyBorder="1" applyAlignment="1" applyProtection="1">
      <alignment horizontal="left"/>
      <protection hidden="1"/>
    </xf>
    <xf numFmtId="0" fontId="2" fillId="17" borderId="27" xfId="0" applyFont="1" applyFill="1" applyBorder="1" applyAlignment="1" applyProtection="1">
      <alignment horizontal="left"/>
      <protection hidden="1"/>
    </xf>
    <xf numFmtId="0" fontId="2" fillId="17" borderId="49" xfId="0" applyFont="1" applyFill="1" applyBorder="1" applyAlignment="1" applyProtection="1">
      <alignment horizontal="left"/>
      <protection hidden="1"/>
    </xf>
    <xf numFmtId="0" fontId="6" fillId="17" borderId="56" xfId="0" applyFont="1" applyFill="1" applyBorder="1" applyAlignment="1" applyProtection="1">
      <alignment horizontal="left"/>
      <protection hidden="1"/>
    </xf>
    <xf numFmtId="0" fontId="6" fillId="17" borderId="27" xfId="0" applyFont="1" applyFill="1" applyBorder="1" applyAlignment="1" applyProtection="1">
      <alignment horizontal="left"/>
      <protection hidden="1"/>
    </xf>
    <xf numFmtId="0" fontId="3" fillId="14" borderId="9" xfId="0" applyFont="1" applyFill="1" applyBorder="1" applyAlignment="1" applyProtection="1">
      <alignment horizontal="center" wrapText="1"/>
      <protection hidden="1"/>
    </xf>
    <xf numFmtId="0" fontId="3" fillId="14" borderId="10" xfId="0" applyFont="1" applyFill="1" applyBorder="1" applyAlignment="1" applyProtection="1">
      <alignment horizontal="center" wrapText="1"/>
      <protection hidden="1"/>
    </xf>
    <xf numFmtId="0" fontId="31" fillId="6" borderId="30" xfId="0" applyFont="1" applyFill="1" applyBorder="1" applyAlignment="1" applyProtection="1">
      <alignment horizontal="center" vertical="center"/>
      <protection hidden="1"/>
    </xf>
    <xf numFmtId="0" fontId="23" fillId="6" borderId="31" xfId="0" applyFont="1" applyFill="1" applyBorder="1" applyAlignment="1" applyProtection="1">
      <alignment horizontal="center" vertical="center"/>
      <protection hidden="1"/>
    </xf>
    <xf numFmtId="0" fontId="23" fillId="6" borderId="32" xfId="0" applyFont="1" applyFill="1" applyBorder="1" applyAlignment="1" applyProtection="1">
      <alignment horizontal="center" vertical="center"/>
      <protection hidden="1"/>
    </xf>
    <xf numFmtId="0" fontId="3" fillId="32" borderId="51" xfId="0" applyFont="1" applyFill="1" applyBorder="1" applyAlignment="1" applyProtection="1">
      <alignment horizontal="center"/>
      <protection hidden="1"/>
    </xf>
    <xf numFmtId="0" fontId="3" fillId="32" borderId="50" xfId="0" applyFont="1" applyFill="1" applyBorder="1" applyAlignment="1" applyProtection="1">
      <alignment horizontal="center"/>
      <protection hidden="1"/>
    </xf>
    <xf numFmtId="0" fontId="3" fillId="32" borderId="47" xfId="0" applyFont="1" applyFill="1" applyBorder="1" applyAlignment="1" applyProtection="1">
      <alignment horizontal="center"/>
      <protection hidden="1"/>
    </xf>
    <xf numFmtId="0" fontId="3" fillId="14" borderId="34" xfId="0" applyFont="1" applyFill="1" applyBorder="1" applyAlignment="1" applyProtection="1">
      <alignment horizontal="center"/>
      <protection hidden="1"/>
    </xf>
    <xf numFmtId="0" fontId="3" fillId="14" borderId="11" xfId="0" applyFont="1" applyFill="1" applyBorder="1" applyAlignment="1" applyProtection="1">
      <alignment horizontal="center"/>
      <protection hidden="1"/>
    </xf>
    <xf numFmtId="0" fontId="3" fillId="14" borderId="11" xfId="0" applyFont="1" applyFill="1" applyBorder="1" applyAlignment="1" applyProtection="1">
      <alignment horizontal="center" wrapText="1"/>
      <protection hidden="1"/>
    </xf>
    <xf numFmtId="0" fontId="3" fillId="33" borderId="9" xfId="0" applyFont="1" applyFill="1" applyBorder="1" applyAlignment="1" applyProtection="1">
      <alignment horizontal="center"/>
      <protection hidden="1"/>
    </xf>
    <xf numFmtId="0" fontId="3" fillId="33" borderId="67" xfId="0" applyFont="1" applyFill="1" applyBorder="1" applyAlignment="1" applyProtection="1">
      <alignment horizontal="center"/>
      <protection hidden="1"/>
    </xf>
    <xf numFmtId="0" fontId="3" fillId="32" borderId="9" xfId="0" applyFont="1" applyFill="1" applyBorder="1" applyAlignment="1" applyProtection="1">
      <alignment horizontal="center"/>
      <protection hidden="1"/>
    </xf>
    <xf numFmtId="0" fontId="3" fillId="32" borderId="10" xfId="0" applyFont="1" applyFill="1" applyBorder="1" applyAlignment="1" applyProtection="1">
      <alignment horizontal="center"/>
      <protection hidden="1"/>
    </xf>
    <xf numFmtId="0" fontId="24" fillId="12" borderId="68" xfId="0" applyFont="1" applyFill="1" applyBorder="1" applyAlignment="1" applyProtection="1">
      <alignment horizontal="center" wrapText="1"/>
      <protection hidden="1"/>
    </xf>
    <xf numFmtId="0" fontId="24" fillId="12" borderId="50" xfId="0" applyFont="1" applyFill="1" applyBorder="1" applyAlignment="1" applyProtection="1">
      <alignment horizontal="center" wrapText="1"/>
      <protection hidden="1"/>
    </xf>
    <xf numFmtId="0" fontId="24" fillId="12" borderId="47" xfId="0" applyFont="1" applyFill="1" applyBorder="1" applyAlignment="1" applyProtection="1">
      <alignment horizontal="center" wrapText="1"/>
      <protection hidden="1"/>
    </xf>
    <xf numFmtId="0" fontId="29" fillId="33" borderId="34" xfId="0" applyFont="1" applyFill="1" applyBorder="1" applyAlignment="1" applyProtection="1">
      <alignment horizontal="center"/>
      <protection hidden="1"/>
    </xf>
    <xf numFmtId="0" fontId="29" fillId="33" borderId="10" xfId="0" applyFont="1" applyFill="1" applyBorder="1" applyAlignment="1" applyProtection="1">
      <alignment horizontal="center"/>
      <protection hidden="1"/>
    </xf>
    <xf numFmtId="0" fontId="29" fillId="33" borderId="67" xfId="0" applyFont="1" applyFill="1" applyBorder="1" applyAlignment="1" applyProtection="1">
      <alignment horizontal="center"/>
      <protection hidden="1"/>
    </xf>
    <xf numFmtId="0" fontId="10" fillId="7" borderId="62" xfId="0" applyFont="1" applyFill="1" applyBorder="1" applyAlignment="1" applyProtection="1">
      <alignment horizontal="left"/>
      <protection locked="0" hidden="1"/>
    </xf>
    <xf numFmtId="0" fontId="10" fillId="7" borderId="58" xfId="0" applyFont="1" applyFill="1" applyBorder="1" applyProtection="1">
      <protection locked="0" hidden="1"/>
    </xf>
    <xf numFmtId="44" fontId="10" fillId="13" borderId="20" xfId="2" applyFont="1" applyFill="1" applyBorder="1" applyProtection="1">
      <protection locked="0" hidden="1"/>
    </xf>
    <xf numFmtId="0" fontId="10" fillId="13" borderId="20" xfId="0" applyFont="1" applyFill="1" applyBorder="1" applyProtection="1">
      <protection locked="0" hidden="1"/>
    </xf>
    <xf numFmtId="44" fontId="10" fillId="13" borderId="20" xfId="0" applyNumberFormat="1" applyFont="1" applyFill="1" applyBorder="1" applyProtection="1">
      <protection locked="0" hidden="1"/>
    </xf>
    <xf numFmtId="44" fontId="16" fillId="14" borderId="21" xfId="0" applyNumberFormat="1" applyFont="1" applyFill="1" applyBorder="1" applyProtection="1">
      <protection locked="0" hidden="1"/>
    </xf>
    <xf numFmtId="0" fontId="10" fillId="13" borderId="58" xfId="0" applyFont="1" applyFill="1" applyBorder="1" applyProtection="1">
      <protection locked="0" hidden="1"/>
    </xf>
    <xf numFmtId="44" fontId="16" fillId="14" borderId="53" xfId="0" applyNumberFormat="1" applyFont="1" applyFill="1" applyBorder="1" applyProtection="1">
      <protection locked="0" hidden="1"/>
    </xf>
    <xf numFmtId="8" fontId="16" fillId="11" borderId="53" xfId="0" applyNumberFormat="1" applyFont="1" applyFill="1" applyBorder="1" applyProtection="1">
      <protection locked="0" hidden="1"/>
    </xf>
    <xf numFmtId="44" fontId="10" fillId="10" borderId="58" xfId="0" applyNumberFormat="1" applyFont="1" applyFill="1" applyBorder="1" applyProtection="1">
      <protection locked="0" hidden="1"/>
    </xf>
    <xf numFmtId="44" fontId="10" fillId="10" borderId="20" xfId="0" applyNumberFormat="1" applyFont="1" applyFill="1" applyBorder="1" applyProtection="1">
      <protection locked="0" hidden="1"/>
    </xf>
    <xf numFmtId="44" fontId="10" fillId="10" borderId="55" xfId="0" applyNumberFormat="1" applyFont="1" applyFill="1" applyBorder="1" applyProtection="1">
      <protection locked="0" hidden="1"/>
    </xf>
    <xf numFmtId="44" fontId="16" fillId="32" borderId="21" xfId="0" applyNumberFormat="1" applyFont="1" applyFill="1" applyBorder="1" applyProtection="1">
      <protection locked="0" hidden="1"/>
    </xf>
    <xf numFmtId="44" fontId="16" fillId="32" borderId="55" xfId="0" applyNumberFormat="1" applyFont="1" applyFill="1" applyBorder="1" applyProtection="1">
      <protection locked="0" hidden="1"/>
    </xf>
    <xf numFmtId="44" fontId="16" fillId="11" borderId="53" xfId="0" applyNumberFormat="1" applyFont="1" applyFill="1" applyBorder="1" applyProtection="1">
      <protection locked="0" hidden="1"/>
    </xf>
  </cellXfs>
  <cellStyles count="4">
    <cellStyle name="Comma" xfId="1" builtinId="3"/>
    <cellStyle name="Currency" xfId="2" builtinId="4"/>
    <cellStyle name="Hyperlink" xfId="3" builtinId="8"/>
    <cellStyle name="Normal" xfId="0" builtinId="0"/>
  </cellStyles>
  <dxfs count="1">
    <dxf>
      <fill>
        <patternFill>
          <bgColor rgb="FFFF0000"/>
        </patternFill>
      </fill>
    </dxf>
  </dxfs>
  <tableStyles count="0" defaultTableStyle="TableStyleMedium2" defaultPivotStyle="PivotStyleLight16"/>
  <colors>
    <mruColors>
      <color rgb="FFFF99FF"/>
      <color rgb="FFE74FCA"/>
      <color rgb="FF37CBFF"/>
      <color rgb="FF75DBFF"/>
      <color rgb="FFFDE9D9"/>
      <color rgb="FF8DB4E3"/>
      <color rgb="FFD1D8FB"/>
      <color rgb="FFE8A7FF"/>
      <color rgb="FF9900CC"/>
      <color rgb="FFF8A6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152400</xdr:colOff>
      <xdr:row>0</xdr:row>
      <xdr:rowOff>1727200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210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771525</xdr:colOff>
          <xdr:row>10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266700</xdr:rowOff>
        </xdr:from>
        <xdr:to>
          <xdr:col>0</xdr:col>
          <xdr:colOff>781050</xdr:colOff>
          <xdr:row>10</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xdr:from>
      <xdr:col>9</xdr:col>
      <xdr:colOff>114300</xdr:colOff>
      <xdr:row>0</xdr:row>
      <xdr:rowOff>12700</xdr:rowOff>
    </xdr:from>
    <xdr:to>
      <xdr:col>10</xdr:col>
      <xdr:colOff>1485900</xdr:colOff>
      <xdr:row>1</xdr:row>
      <xdr:rowOff>6350</xdr:rowOff>
    </xdr:to>
    <xdr:pic>
      <xdr:nvPicPr>
        <xdr:cNvPr id="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1825" y="12700"/>
          <a:ext cx="236220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69"/>
  <sheetViews>
    <sheetView view="pageLayout" topLeftCell="A62" zoomScale="90" zoomScaleNormal="80" zoomScaleSheetLayoutView="100" zoomScalePageLayoutView="90" workbookViewId="0">
      <selection activeCell="E23" sqref="E23"/>
    </sheetView>
  </sheetViews>
  <sheetFormatPr defaultColWidth="9.140625" defaultRowHeight="15" x14ac:dyDescent="0.25"/>
  <cols>
    <col min="1" max="1" width="34.42578125" style="44" customWidth="1"/>
    <col min="2" max="2" width="11" style="44" customWidth="1"/>
    <col min="3" max="3" width="17.140625" style="44" customWidth="1"/>
    <col min="4" max="4" width="10.5703125" style="44" customWidth="1"/>
    <col min="5" max="5" width="15.42578125" style="44" customWidth="1"/>
    <col min="6" max="6" width="13" style="44" customWidth="1"/>
    <col min="7" max="7" width="15" style="44" customWidth="1"/>
    <col min="8" max="8" width="18.5703125" style="44" customWidth="1"/>
    <col min="9" max="9" width="15.5703125" style="44" customWidth="1"/>
    <col min="10" max="10" width="14.140625" style="44" customWidth="1"/>
    <col min="11" max="11" width="21.42578125" style="44" customWidth="1"/>
    <col min="12" max="12" width="5.85546875" style="45" customWidth="1"/>
    <col min="13" max="13" width="12.85546875" style="44" customWidth="1"/>
    <col min="14" max="14" width="13" style="44" customWidth="1"/>
    <col min="15" max="15" width="17.42578125" style="44" customWidth="1"/>
    <col min="16" max="16" width="9.140625" style="44"/>
    <col min="17" max="17" width="9.85546875" style="44" customWidth="1"/>
    <col min="18" max="18" width="9.140625" style="44" hidden="1" customWidth="1"/>
    <col min="19" max="16384" width="9.140625" style="44"/>
  </cols>
  <sheetData>
    <row r="1" spans="1:13" ht="136.5" customHeight="1" thickBot="1" x14ac:dyDescent="1.4">
      <c r="A1" s="375" t="s">
        <v>842</v>
      </c>
      <c r="B1" s="376"/>
      <c r="C1" s="376"/>
      <c r="D1" s="376"/>
      <c r="E1" s="376"/>
      <c r="F1" s="376"/>
      <c r="G1" s="376"/>
      <c r="H1" s="376"/>
      <c r="I1" s="376"/>
      <c r="J1" s="376"/>
      <c r="K1" s="377"/>
      <c r="L1" s="42"/>
      <c r="M1" s="43"/>
    </row>
    <row r="2" spans="1:13" ht="39" customHeight="1" x14ac:dyDescent="0.25">
      <c r="A2" s="367" t="s">
        <v>1506</v>
      </c>
      <c r="B2" s="368"/>
      <c r="C2" s="368"/>
      <c r="D2" s="368"/>
      <c r="E2" s="368"/>
      <c r="F2" s="368"/>
      <c r="G2" s="368"/>
      <c r="H2" s="368"/>
      <c r="I2" s="368"/>
      <c r="J2" s="368"/>
      <c r="K2" s="369"/>
    </row>
    <row r="3" spans="1:13" ht="54.75" customHeight="1" thickBot="1" x14ac:dyDescent="0.3">
      <c r="A3" s="370"/>
      <c r="B3" s="371"/>
      <c r="C3" s="371"/>
      <c r="D3" s="371"/>
      <c r="E3" s="371"/>
      <c r="F3" s="371"/>
      <c r="G3" s="371"/>
      <c r="H3" s="371"/>
      <c r="I3" s="371"/>
      <c r="J3" s="371"/>
      <c r="K3" s="372"/>
      <c r="M3" s="46"/>
    </row>
    <row r="4" spans="1:13" ht="24.95" customHeight="1" x14ac:dyDescent="0.25">
      <c r="A4" s="47" t="s">
        <v>780</v>
      </c>
      <c r="B4" s="395" t="s">
        <v>782</v>
      </c>
      <c r="C4" s="396"/>
      <c r="D4" s="396"/>
      <c r="E4" s="397"/>
      <c r="F4" s="242" t="s">
        <v>783</v>
      </c>
      <c r="G4" s="243"/>
      <c r="H4" s="243"/>
      <c r="I4" s="243"/>
      <c r="J4" s="243"/>
      <c r="K4" s="244"/>
      <c r="M4" s="46"/>
    </row>
    <row r="5" spans="1:13" ht="24.95" customHeight="1" thickBot="1" x14ac:dyDescent="0.3">
      <c r="A5" s="25"/>
      <c r="B5" s="342" t="s">
        <v>8</v>
      </c>
      <c r="C5" s="343"/>
      <c r="D5" s="340"/>
      <c r="E5" s="341"/>
      <c r="F5" s="48"/>
      <c r="G5" s="405" t="s">
        <v>794</v>
      </c>
      <c r="H5" s="406"/>
      <c r="I5" s="14"/>
      <c r="J5" s="49"/>
      <c r="K5" s="50"/>
      <c r="M5" s="46"/>
    </row>
    <row r="6" spans="1:13" ht="24.95" customHeight="1" thickBot="1" x14ac:dyDescent="0.3">
      <c r="A6" s="47" t="s">
        <v>781</v>
      </c>
      <c r="B6" s="342" t="s">
        <v>732</v>
      </c>
      <c r="C6" s="343"/>
      <c r="D6" s="340"/>
      <c r="E6" s="341"/>
      <c r="F6" s="51"/>
      <c r="G6" s="407" t="s">
        <v>795</v>
      </c>
      <c r="H6" s="408"/>
      <c r="I6" s="17"/>
      <c r="J6" s="52"/>
      <c r="K6" s="53"/>
      <c r="M6" s="46"/>
    </row>
    <row r="7" spans="1:13" ht="24.95" customHeight="1" thickBot="1" x14ac:dyDescent="0.3">
      <c r="A7" s="26"/>
      <c r="B7" s="342" t="s">
        <v>733</v>
      </c>
      <c r="C7" s="343"/>
      <c r="D7" s="401"/>
      <c r="E7" s="402"/>
      <c r="F7" s="54"/>
      <c r="G7" s="54"/>
      <c r="H7" s="54"/>
      <c r="I7" s="54"/>
      <c r="J7" s="54"/>
      <c r="K7" s="55"/>
      <c r="M7" s="46"/>
    </row>
    <row r="8" spans="1:13" ht="31.5" customHeight="1" x14ac:dyDescent="0.25">
      <c r="A8" s="56" t="s">
        <v>1504</v>
      </c>
      <c r="B8" s="342" t="s">
        <v>734</v>
      </c>
      <c r="C8" s="343"/>
      <c r="D8" s="403"/>
      <c r="E8" s="404"/>
      <c r="F8" s="378" t="s">
        <v>784</v>
      </c>
      <c r="G8" s="384"/>
      <c r="H8" s="384"/>
      <c r="I8" s="384"/>
      <c r="J8" s="384"/>
      <c r="K8" s="385"/>
      <c r="M8" s="46"/>
    </row>
    <row r="9" spans="1:13" ht="24.95" customHeight="1" x14ac:dyDescent="0.3">
      <c r="A9" s="57" t="s">
        <v>755</v>
      </c>
      <c r="B9" s="342" t="s">
        <v>714</v>
      </c>
      <c r="C9" s="343"/>
      <c r="D9" s="340"/>
      <c r="E9" s="341"/>
      <c r="F9" s="395"/>
      <c r="G9" s="396"/>
      <c r="H9" s="396"/>
      <c r="I9" s="396"/>
      <c r="J9" s="396"/>
      <c r="K9" s="397"/>
      <c r="M9" s="46"/>
    </row>
    <row r="10" spans="1:13" ht="24.95" customHeight="1" x14ac:dyDescent="0.25">
      <c r="A10" s="38"/>
      <c r="B10" s="342" t="s">
        <v>732</v>
      </c>
      <c r="C10" s="343"/>
      <c r="D10" s="340"/>
      <c r="E10" s="341"/>
      <c r="F10" s="48"/>
      <c r="G10" s="59" t="s">
        <v>754</v>
      </c>
      <c r="H10" s="14"/>
      <c r="I10" s="49"/>
      <c r="J10" s="58"/>
      <c r="K10" s="60"/>
      <c r="M10" s="46"/>
    </row>
    <row r="11" spans="1:13" ht="24.95" customHeight="1" x14ac:dyDescent="0.25">
      <c r="A11" s="38"/>
      <c r="B11" s="389" t="s">
        <v>735</v>
      </c>
      <c r="C11" s="390"/>
      <c r="D11" s="401"/>
      <c r="E11" s="402"/>
      <c r="F11" s="409" t="s">
        <v>724</v>
      </c>
      <c r="G11" s="410"/>
      <c r="H11" s="191"/>
      <c r="I11" s="55"/>
      <c r="J11" s="55"/>
      <c r="K11" s="61"/>
      <c r="M11" s="46"/>
    </row>
    <row r="12" spans="1:13" ht="24.95" customHeight="1" thickBot="1" x14ac:dyDescent="0.35">
      <c r="A12" s="58"/>
      <c r="B12" s="391" t="s">
        <v>734</v>
      </c>
      <c r="C12" s="392"/>
      <c r="D12" s="411"/>
      <c r="E12" s="412"/>
      <c r="F12" s="393" t="s">
        <v>725</v>
      </c>
      <c r="G12" s="394"/>
      <c r="H12" s="192"/>
      <c r="I12" s="423" t="s">
        <v>1493</v>
      </c>
      <c r="J12" s="424"/>
      <c r="K12" s="53"/>
      <c r="M12" s="46"/>
    </row>
    <row r="13" spans="1:13" ht="14.25" customHeight="1" thickBot="1" x14ac:dyDescent="0.3">
      <c r="A13" s="58"/>
      <c r="B13" s="62"/>
      <c r="C13" s="62"/>
      <c r="D13" s="63"/>
      <c r="E13" s="63"/>
      <c r="F13" s="64"/>
      <c r="G13" s="65"/>
      <c r="H13" s="63"/>
      <c r="I13" s="63"/>
      <c r="J13" s="63"/>
      <c r="K13" s="58"/>
      <c r="M13" s="46"/>
    </row>
    <row r="14" spans="1:13" ht="24.95" customHeight="1" thickBot="1" x14ac:dyDescent="0.3">
      <c r="A14" s="398" t="s">
        <v>814</v>
      </c>
      <c r="B14" s="399"/>
      <c r="C14" s="399"/>
      <c r="D14" s="399"/>
      <c r="E14" s="399"/>
      <c r="F14" s="399"/>
      <c r="G14" s="399"/>
      <c r="H14" s="399"/>
      <c r="I14" s="399"/>
      <c r="J14" s="399"/>
      <c r="K14" s="400"/>
      <c r="M14" s="46"/>
    </row>
    <row r="15" spans="1:13" ht="24.95" customHeight="1" thickBot="1" x14ac:dyDescent="0.3">
      <c r="A15" s="66" t="s">
        <v>718</v>
      </c>
      <c r="B15" s="283"/>
      <c r="C15" s="283"/>
      <c r="D15" s="283"/>
      <c r="E15" s="283"/>
      <c r="F15" s="55"/>
      <c r="G15" s="245" t="s">
        <v>841</v>
      </c>
      <c r="H15" s="246"/>
      <c r="I15" s="193"/>
      <c r="J15" s="55" t="s">
        <v>817</v>
      </c>
      <c r="K15" s="61"/>
      <c r="M15" s="46"/>
    </row>
    <row r="16" spans="1:13" ht="24.95" customHeight="1" x14ac:dyDescent="0.25">
      <c r="A16" s="66" t="s">
        <v>719</v>
      </c>
      <c r="B16" s="283"/>
      <c r="C16" s="283"/>
      <c r="D16" s="283"/>
      <c r="E16" s="283"/>
      <c r="F16" s="55"/>
      <c r="G16" s="55"/>
      <c r="H16" s="55"/>
      <c r="I16" s="55"/>
      <c r="J16" s="55"/>
      <c r="K16" s="61"/>
      <c r="M16" s="46"/>
    </row>
    <row r="17" spans="1:13" ht="24.95" customHeight="1" thickBot="1" x14ac:dyDescent="0.3">
      <c r="A17" s="67" t="s">
        <v>720</v>
      </c>
      <c r="B17" s="351"/>
      <c r="C17" s="351"/>
      <c r="D17" s="351"/>
      <c r="E17" s="351"/>
      <c r="F17" s="420" t="s">
        <v>789</v>
      </c>
      <c r="G17" s="421"/>
      <c r="H17" s="421"/>
      <c r="I17" s="421"/>
      <c r="J17" s="421"/>
      <c r="K17" s="422"/>
      <c r="M17" s="46"/>
    </row>
    <row r="18" spans="1:13" ht="15" customHeight="1" thickBot="1" x14ac:dyDescent="0.3">
      <c r="A18" s="68"/>
      <c r="B18" s="65"/>
      <c r="C18" s="65"/>
      <c r="D18" s="65"/>
      <c r="E18" s="65"/>
      <c r="F18" s="62"/>
      <c r="G18" s="62"/>
      <c r="H18" s="63"/>
      <c r="I18" s="63"/>
      <c r="J18" s="63"/>
      <c r="K18" s="55"/>
      <c r="M18" s="46"/>
    </row>
    <row r="19" spans="1:13" ht="15" customHeight="1" x14ac:dyDescent="0.25">
      <c r="A19" s="378" t="s">
        <v>785</v>
      </c>
      <c r="B19" s="379"/>
      <c r="C19" s="379"/>
      <c r="D19" s="379"/>
      <c r="E19" s="379"/>
      <c r="F19" s="379"/>
      <c r="G19" s="379"/>
      <c r="H19" s="379"/>
      <c r="I19" s="379"/>
      <c r="J19" s="379"/>
      <c r="K19" s="380"/>
      <c r="M19" s="46"/>
    </row>
    <row r="20" spans="1:13" ht="24.95" customHeight="1" x14ac:dyDescent="0.25">
      <c r="A20" s="381"/>
      <c r="B20" s="382"/>
      <c r="C20" s="382"/>
      <c r="D20" s="382"/>
      <c r="E20" s="382"/>
      <c r="F20" s="382"/>
      <c r="G20" s="382"/>
      <c r="H20" s="382"/>
      <c r="I20" s="382"/>
      <c r="J20" s="382"/>
      <c r="K20" s="383"/>
      <c r="L20" s="69">
        <f>NETWORKDAYS(B15,B16)</f>
        <v>0</v>
      </c>
      <c r="M20" s="46"/>
    </row>
    <row r="21" spans="1:13" ht="24.95" customHeight="1" x14ac:dyDescent="0.25">
      <c r="A21" s="66" t="s">
        <v>726</v>
      </c>
      <c r="B21" s="10"/>
      <c r="C21" s="16"/>
      <c r="D21" s="16"/>
      <c r="E21" s="16"/>
      <c r="F21" s="16"/>
      <c r="G21" s="10"/>
      <c r="H21" s="10"/>
      <c r="I21" s="10"/>
      <c r="J21" s="10"/>
      <c r="K21" s="18"/>
      <c r="L21" s="70">
        <f>NETWORKDAYS(B15,B16,B21:K21)</f>
        <v>0</v>
      </c>
      <c r="M21" s="46"/>
    </row>
    <row r="22" spans="1:13" ht="24.95" customHeight="1" x14ac:dyDescent="0.25">
      <c r="A22" s="71" t="s">
        <v>756</v>
      </c>
      <c r="B22" s="31"/>
      <c r="C22" s="373" t="s">
        <v>730</v>
      </c>
      <c r="D22" s="374"/>
      <c r="E22" s="374"/>
      <c r="F22" s="374"/>
      <c r="G22" s="374"/>
      <c r="H22" s="374"/>
      <c r="I22" s="374"/>
      <c r="J22" s="374"/>
      <c r="K22" s="72"/>
      <c r="M22" s="46"/>
    </row>
    <row r="23" spans="1:13" ht="24.95" customHeight="1" thickBot="1" x14ac:dyDescent="0.3">
      <c r="A23" s="73" t="s">
        <v>727</v>
      </c>
      <c r="B23" s="32">
        <f>I15</f>
        <v>0</v>
      </c>
      <c r="C23" s="74"/>
      <c r="D23" s="75" t="s">
        <v>728</v>
      </c>
      <c r="E23" s="15"/>
      <c r="F23" s="76"/>
      <c r="G23" s="75" t="s">
        <v>729</v>
      </c>
      <c r="H23" s="15"/>
      <c r="I23" s="77">
        <f>E23+H23</f>
        <v>0</v>
      </c>
      <c r="J23" s="78"/>
      <c r="K23" s="79"/>
      <c r="M23" s="46"/>
    </row>
    <row r="24" spans="1:13" ht="16.5" customHeight="1" thickBot="1" x14ac:dyDescent="0.3">
      <c r="A24" s="68"/>
      <c r="B24" s="80"/>
      <c r="C24" s="81"/>
      <c r="D24" s="59"/>
      <c r="E24" s="55"/>
      <c r="F24" s="55"/>
      <c r="G24" s="68"/>
      <c r="H24" s="55"/>
      <c r="I24" s="55"/>
      <c r="J24" s="55"/>
      <c r="K24" s="55"/>
      <c r="M24" s="46"/>
    </row>
    <row r="25" spans="1:13" ht="24.95" customHeight="1" x14ac:dyDescent="0.25">
      <c r="A25" s="378" t="s">
        <v>816</v>
      </c>
      <c r="B25" s="384"/>
      <c r="C25" s="384"/>
      <c r="D25" s="384"/>
      <c r="E25" s="384"/>
      <c r="F25" s="384"/>
      <c r="G25" s="384"/>
      <c r="H25" s="384"/>
      <c r="I25" s="384"/>
      <c r="J25" s="384"/>
      <c r="K25" s="385"/>
      <c r="M25" s="46"/>
    </row>
    <row r="26" spans="1:13" ht="24.95" customHeight="1" x14ac:dyDescent="0.25">
      <c r="A26" s="386"/>
      <c r="B26" s="387"/>
      <c r="C26" s="387"/>
      <c r="D26" s="387"/>
      <c r="E26" s="387"/>
      <c r="F26" s="387"/>
      <c r="G26" s="387"/>
      <c r="H26" s="387"/>
      <c r="I26" s="387"/>
      <c r="J26" s="387"/>
      <c r="K26" s="388"/>
      <c r="M26" s="46"/>
    </row>
    <row r="27" spans="1:13" ht="31.5" customHeight="1" x14ac:dyDescent="0.25">
      <c r="A27" s="82" t="s">
        <v>790</v>
      </c>
      <c r="B27" s="13"/>
      <c r="C27" s="355"/>
      <c r="D27" s="356"/>
      <c r="E27" s="356"/>
      <c r="F27" s="356"/>
      <c r="G27" s="356"/>
      <c r="H27" s="356"/>
      <c r="I27" s="357"/>
      <c r="J27" s="55"/>
      <c r="K27" s="61"/>
    </row>
    <row r="28" spans="1:13" ht="32.25" customHeight="1" x14ac:dyDescent="0.25">
      <c r="A28" s="82" t="s">
        <v>791</v>
      </c>
      <c r="B28" s="40"/>
      <c r="C28" s="358"/>
      <c r="D28" s="359"/>
      <c r="E28" s="359"/>
      <c r="F28" s="359"/>
      <c r="G28" s="359"/>
      <c r="H28" s="359"/>
      <c r="I28" s="360"/>
      <c r="J28" s="55"/>
      <c r="K28" s="61"/>
    </row>
    <row r="29" spans="1:13" ht="9.75" customHeight="1" thickBot="1" x14ac:dyDescent="0.3">
      <c r="A29" s="83"/>
      <c r="B29" s="84"/>
      <c r="C29" s="85"/>
      <c r="D29" s="85"/>
      <c r="E29" s="85"/>
      <c r="F29" s="85"/>
      <c r="G29" s="85"/>
      <c r="H29" s="85"/>
      <c r="I29" s="85"/>
      <c r="J29" s="76"/>
      <c r="K29" s="86"/>
    </row>
    <row r="30" spans="1:13" ht="24.95" customHeight="1" thickBot="1" x14ac:dyDescent="0.3">
      <c r="A30" s="378" t="s">
        <v>838</v>
      </c>
      <c r="B30" s="87"/>
      <c r="C30" s="88" t="s">
        <v>792</v>
      </c>
      <c r="D30" s="87"/>
      <c r="E30" s="87"/>
      <c r="F30" s="87"/>
      <c r="G30" s="88" t="s">
        <v>793</v>
      </c>
      <c r="H30" s="87"/>
      <c r="I30" s="87"/>
      <c r="J30" s="87"/>
      <c r="K30" s="89"/>
    </row>
    <row r="31" spans="1:13" ht="24.95" customHeight="1" thickBot="1" x14ac:dyDescent="0.3">
      <c r="A31" s="395"/>
      <c r="B31" s="59" t="s">
        <v>715</v>
      </c>
      <c r="C31" s="19"/>
      <c r="D31" s="90">
        <v>1</v>
      </c>
      <c r="E31" s="19"/>
      <c r="F31" s="91"/>
      <c r="G31" s="92">
        <f>SUM(C31,C32,E31,E32)</f>
        <v>0</v>
      </c>
      <c r="H31" s="91"/>
      <c r="I31" s="91"/>
      <c r="J31" s="55"/>
      <c r="K31" s="61"/>
    </row>
    <row r="32" spans="1:13" ht="24.95" customHeight="1" x14ac:dyDescent="0.25">
      <c r="A32" s="93"/>
      <c r="B32" s="90">
        <v>2</v>
      </c>
      <c r="C32" s="19"/>
      <c r="D32" s="90">
        <v>3</v>
      </c>
      <c r="E32" s="19"/>
      <c r="F32" s="91"/>
      <c r="G32" s="91"/>
      <c r="H32" s="91"/>
      <c r="I32" s="91"/>
      <c r="J32" s="55"/>
      <c r="K32" s="61"/>
    </row>
    <row r="33" spans="1:13" ht="15.75" thickBot="1" x14ac:dyDescent="0.3">
      <c r="A33" s="51"/>
      <c r="B33" s="76"/>
      <c r="C33" s="76"/>
      <c r="D33" s="76"/>
      <c r="E33" s="76"/>
      <c r="F33" s="76"/>
      <c r="G33" s="76"/>
      <c r="H33" s="76"/>
      <c r="I33" s="76"/>
      <c r="J33" s="76"/>
      <c r="K33" s="86"/>
    </row>
    <row r="34" spans="1:13" ht="45.75" customHeight="1" thickBot="1" x14ac:dyDescent="0.3">
      <c r="A34" s="290" t="s">
        <v>812</v>
      </c>
      <c r="B34" s="290"/>
      <c r="C34" s="290"/>
      <c r="D34" s="290"/>
      <c r="E34" s="290"/>
      <c r="F34" s="290"/>
      <c r="G34" s="290"/>
      <c r="H34" s="290"/>
      <c r="I34" s="290"/>
      <c r="J34" s="290"/>
      <c r="K34" s="290"/>
    </row>
    <row r="35" spans="1:13" ht="21.75" customHeight="1" thickBot="1" x14ac:dyDescent="0.4">
      <c r="A35" s="416" t="s">
        <v>837</v>
      </c>
      <c r="B35" s="417"/>
      <c r="C35" s="417"/>
      <c r="D35" s="417"/>
      <c r="E35" s="418"/>
      <c r="F35" s="413" t="s">
        <v>797</v>
      </c>
      <c r="G35" s="414"/>
      <c r="H35" s="414"/>
      <c r="I35" s="414"/>
      <c r="J35" s="414"/>
      <c r="K35" s="415"/>
      <c r="L35" s="94"/>
      <c r="M35" s="95"/>
    </row>
    <row r="36" spans="1:13" ht="100.5" customHeight="1" thickBot="1" x14ac:dyDescent="0.3">
      <c r="A36" s="96" t="s">
        <v>2</v>
      </c>
      <c r="B36" s="97" t="s">
        <v>3</v>
      </c>
      <c r="C36" s="98" t="s">
        <v>818</v>
      </c>
      <c r="D36" s="99" t="s">
        <v>7</v>
      </c>
      <c r="E36" s="100" t="s">
        <v>799</v>
      </c>
      <c r="F36" s="101" t="s">
        <v>798</v>
      </c>
      <c r="G36" s="102" t="s">
        <v>811</v>
      </c>
      <c r="H36" s="103" t="s">
        <v>1491</v>
      </c>
      <c r="I36" s="104" t="s">
        <v>796</v>
      </c>
      <c r="J36" s="105" t="s">
        <v>757</v>
      </c>
      <c r="K36" s="106"/>
      <c r="L36" s="107"/>
      <c r="M36" s="108"/>
    </row>
    <row r="37" spans="1:13" ht="15.75" thickBot="1" x14ac:dyDescent="0.3">
      <c r="A37" s="109">
        <f>+A7</f>
        <v>0</v>
      </c>
      <c r="B37" s="110">
        <f>B28</f>
        <v>0</v>
      </c>
      <c r="C37" s="111" t="str">
        <f>IF(I15=25,49.91,IF(I15=20,62.39,""))</f>
        <v/>
      </c>
      <c r="D37" s="112">
        <f>E23</f>
        <v>0</v>
      </c>
      <c r="E37" s="113" t="e">
        <f>B37*C37*D37</f>
        <v>#VALUE!</v>
      </c>
      <c r="F37" s="114" t="e">
        <f>E37*0.02</f>
        <v>#VALUE!</v>
      </c>
      <c r="G37" s="115" t="e">
        <f>E37</f>
        <v>#VALUE!</v>
      </c>
      <c r="H37" s="116" t="str">
        <f>I67</f>
        <v>0</v>
      </c>
      <c r="I37" s="117" t="e">
        <f>G37+H37</f>
        <v>#VALUE!</v>
      </c>
      <c r="J37" s="118" t="e">
        <f>I37-K99</f>
        <v>#VALUE!</v>
      </c>
      <c r="K37" s="119"/>
      <c r="L37" s="120"/>
      <c r="M37" s="121"/>
    </row>
    <row r="38" spans="1:13" s="127" customFormat="1" x14ac:dyDescent="0.25">
      <c r="A38" s="122"/>
      <c r="B38" s="122"/>
      <c r="C38" s="123"/>
      <c r="D38" s="122"/>
      <c r="E38" s="124"/>
      <c r="F38" s="124"/>
      <c r="G38" s="124"/>
      <c r="H38" s="125"/>
      <c r="I38" s="126"/>
      <c r="J38" s="122"/>
      <c r="K38" s="122"/>
      <c r="L38" s="120"/>
      <c r="M38" s="121"/>
    </row>
    <row r="39" spans="1:13" s="127" customFormat="1" ht="19.5" thickBot="1" x14ac:dyDescent="0.35">
      <c r="A39" s="419" t="s">
        <v>801</v>
      </c>
      <c r="B39" s="419"/>
      <c r="C39" s="419"/>
      <c r="D39" s="419"/>
      <c r="E39" s="419"/>
      <c r="F39" s="419"/>
      <c r="G39" s="419"/>
      <c r="H39" s="419"/>
      <c r="I39" s="419"/>
      <c r="J39" s="419"/>
      <c r="K39" s="419"/>
      <c r="L39" s="120"/>
      <c r="M39" s="121"/>
    </row>
    <row r="40" spans="1:13" ht="24" thickBot="1" x14ac:dyDescent="0.4">
      <c r="A40" s="287" t="s">
        <v>800</v>
      </c>
      <c r="B40" s="288"/>
      <c r="C40" s="288"/>
      <c r="D40" s="288"/>
      <c r="E40" s="288"/>
      <c r="F40" s="288"/>
      <c r="G40" s="288"/>
      <c r="H40" s="288"/>
      <c r="I40" s="288"/>
      <c r="J40" s="288"/>
      <c r="K40" s="289"/>
    </row>
    <row r="41" spans="1:13" x14ac:dyDescent="0.25">
      <c r="A41" s="255" t="s">
        <v>9</v>
      </c>
      <c r="B41" s="256"/>
      <c r="C41" s="256"/>
      <c r="D41" s="256"/>
      <c r="E41" s="256"/>
      <c r="F41" s="256"/>
      <c r="G41" s="256"/>
      <c r="H41" s="256"/>
      <c r="I41" s="256"/>
      <c r="J41" s="256"/>
      <c r="K41" s="257"/>
    </row>
    <row r="42" spans="1:13" s="134" customFormat="1" ht="116.25" x14ac:dyDescent="0.25">
      <c r="A42" s="258" t="s">
        <v>15</v>
      </c>
      <c r="B42" s="259"/>
      <c r="C42" s="128" t="s">
        <v>763</v>
      </c>
      <c r="D42" s="129" t="s">
        <v>758</v>
      </c>
      <c r="E42" s="130" t="s">
        <v>17</v>
      </c>
      <c r="F42" s="131" t="s">
        <v>759</v>
      </c>
      <c r="G42" s="131" t="s">
        <v>760</v>
      </c>
      <c r="H42" s="131" t="s">
        <v>764</v>
      </c>
      <c r="I42" s="131" t="s">
        <v>761</v>
      </c>
      <c r="J42" s="131" t="s">
        <v>762</v>
      </c>
      <c r="K42" s="132" t="s">
        <v>765</v>
      </c>
      <c r="L42" s="133"/>
    </row>
    <row r="43" spans="1:13" ht="15" customHeight="1" x14ac:dyDescent="0.25">
      <c r="A43" s="253"/>
      <c r="B43" s="254"/>
      <c r="C43" s="39"/>
      <c r="D43" s="39"/>
      <c r="E43" s="21"/>
      <c r="F43" s="21"/>
      <c r="G43" s="23"/>
      <c r="H43" s="135" t="str">
        <f>IF(E43=0, "0", E43/G43)</f>
        <v>0</v>
      </c>
      <c r="I43" s="136" t="str">
        <f>IF(E43=0, "0", SUM((E43+F43)/G43))</f>
        <v>0</v>
      </c>
      <c r="J43" s="28">
        <f>E23</f>
        <v>0</v>
      </c>
      <c r="K43" s="138">
        <f>IF(H43=0,"0", (I43*J43))</f>
        <v>0</v>
      </c>
    </row>
    <row r="44" spans="1:13" ht="15" customHeight="1" x14ac:dyDescent="0.25">
      <c r="A44" s="253"/>
      <c r="B44" s="254"/>
      <c r="C44" s="39"/>
      <c r="D44" s="39"/>
      <c r="E44" s="21"/>
      <c r="F44" s="21"/>
      <c r="G44" s="23"/>
      <c r="H44" s="135" t="str">
        <f>IF(E44=0, "0", E44/G44)</f>
        <v>0</v>
      </c>
      <c r="I44" s="136" t="str">
        <f>IF(E44=0, "0", SUM((E44+F44)/G44))</f>
        <v>0</v>
      </c>
      <c r="J44" s="28">
        <f>E23</f>
        <v>0</v>
      </c>
      <c r="K44" s="138">
        <f>IF(H44=0,"0", (I44*J44))</f>
        <v>0</v>
      </c>
    </row>
    <row r="45" spans="1:13" ht="15" customHeight="1" x14ac:dyDescent="0.25">
      <c r="A45" s="253"/>
      <c r="B45" s="254"/>
      <c r="C45" s="39"/>
      <c r="D45" s="39"/>
      <c r="E45" s="21"/>
      <c r="F45" s="21"/>
      <c r="G45" s="23"/>
      <c r="H45" s="135" t="str">
        <f t="shared" ref="H45:H53" si="0">IF(E45=0, "0", E45/G45)</f>
        <v>0</v>
      </c>
      <c r="I45" s="136" t="str">
        <f t="shared" ref="I45:I53" si="1">IF(E45=0, "0", SUM((E45+F45)/G45))</f>
        <v>0</v>
      </c>
      <c r="J45" s="28">
        <f>E23</f>
        <v>0</v>
      </c>
      <c r="K45" s="138">
        <f t="shared" ref="K45:K66" si="2">IF(H45=0,"0", (I45*J45))</f>
        <v>0</v>
      </c>
    </row>
    <row r="46" spans="1:13" ht="15" customHeight="1" x14ac:dyDescent="0.25">
      <c r="A46" s="253"/>
      <c r="B46" s="254"/>
      <c r="C46" s="39"/>
      <c r="D46" s="39"/>
      <c r="E46" s="21"/>
      <c r="F46" s="21"/>
      <c r="G46" s="23"/>
      <c r="H46" s="135" t="str">
        <f t="shared" si="0"/>
        <v>0</v>
      </c>
      <c r="I46" s="136" t="str">
        <f t="shared" si="1"/>
        <v>0</v>
      </c>
      <c r="J46" s="28">
        <f>E23</f>
        <v>0</v>
      </c>
      <c r="K46" s="138">
        <f t="shared" si="2"/>
        <v>0</v>
      </c>
    </row>
    <row r="47" spans="1:13" ht="15" customHeight="1" x14ac:dyDescent="0.25">
      <c r="A47" s="253"/>
      <c r="B47" s="254"/>
      <c r="C47" s="39"/>
      <c r="D47" s="39"/>
      <c r="E47" s="21"/>
      <c r="F47" s="21"/>
      <c r="G47" s="23"/>
      <c r="H47" s="135" t="str">
        <f t="shared" si="0"/>
        <v>0</v>
      </c>
      <c r="I47" s="136" t="str">
        <f t="shared" si="1"/>
        <v>0</v>
      </c>
      <c r="J47" s="28">
        <f>E23</f>
        <v>0</v>
      </c>
      <c r="K47" s="138">
        <f t="shared" si="2"/>
        <v>0</v>
      </c>
    </row>
    <row r="48" spans="1:13" ht="15" customHeight="1" x14ac:dyDescent="0.25">
      <c r="A48" s="253"/>
      <c r="B48" s="254"/>
      <c r="C48" s="39"/>
      <c r="D48" s="39"/>
      <c r="E48" s="21"/>
      <c r="F48" s="21"/>
      <c r="G48" s="23"/>
      <c r="H48" s="135" t="str">
        <f t="shared" si="0"/>
        <v>0</v>
      </c>
      <c r="I48" s="136" t="str">
        <f t="shared" si="1"/>
        <v>0</v>
      </c>
      <c r="J48" s="28">
        <f>E23</f>
        <v>0</v>
      </c>
      <c r="K48" s="138">
        <f t="shared" si="2"/>
        <v>0</v>
      </c>
    </row>
    <row r="49" spans="1:11" ht="15" customHeight="1" x14ac:dyDescent="0.25">
      <c r="A49" s="253"/>
      <c r="B49" s="254"/>
      <c r="C49" s="39"/>
      <c r="D49" s="39"/>
      <c r="E49" s="21"/>
      <c r="F49" s="21"/>
      <c r="G49" s="23"/>
      <c r="H49" s="135" t="str">
        <f t="shared" ref="H49" si="3">IF(E49=0, "0", E49/G49)</f>
        <v>0</v>
      </c>
      <c r="I49" s="136" t="str">
        <f t="shared" ref="I49" si="4">IF(E49=0, "0", SUM((E49+F49)/G49))</f>
        <v>0</v>
      </c>
      <c r="J49" s="28">
        <f>E23</f>
        <v>0</v>
      </c>
      <c r="K49" s="138">
        <f t="shared" ref="K49" si="5">IF(H49=0,"0", (I49*J49))</f>
        <v>0</v>
      </c>
    </row>
    <row r="50" spans="1:11" ht="15" customHeight="1" x14ac:dyDescent="0.25">
      <c r="A50" s="253"/>
      <c r="B50" s="254"/>
      <c r="C50" s="39"/>
      <c r="D50" s="39"/>
      <c r="E50" s="21"/>
      <c r="F50" s="21"/>
      <c r="G50" s="23"/>
      <c r="H50" s="135" t="str">
        <f t="shared" si="0"/>
        <v>0</v>
      </c>
      <c r="I50" s="136" t="str">
        <f t="shared" si="1"/>
        <v>0</v>
      </c>
      <c r="J50" s="28">
        <f>E23</f>
        <v>0</v>
      </c>
      <c r="K50" s="138">
        <f t="shared" si="2"/>
        <v>0</v>
      </c>
    </row>
    <row r="51" spans="1:11" ht="15" customHeight="1" x14ac:dyDescent="0.25">
      <c r="A51" s="253"/>
      <c r="B51" s="254"/>
      <c r="C51" s="39"/>
      <c r="D51" s="39"/>
      <c r="E51" s="21"/>
      <c r="F51" s="21"/>
      <c r="G51" s="23"/>
      <c r="H51" s="135" t="str">
        <f t="shared" si="0"/>
        <v>0</v>
      </c>
      <c r="I51" s="136" t="str">
        <f t="shared" si="1"/>
        <v>0</v>
      </c>
      <c r="J51" s="28">
        <f>E23</f>
        <v>0</v>
      </c>
      <c r="K51" s="138">
        <f t="shared" si="2"/>
        <v>0</v>
      </c>
    </row>
    <row r="52" spans="1:11" ht="15" customHeight="1" x14ac:dyDescent="0.25">
      <c r="A52" s="253"/>
      <c r="B52" s="254"/>
      <c r="C52" s="39"/>
      <c r="D52" s="39"/>
      <c r="E52" s="21"/>
      <c r="F52" s="21"/>
      <c r="G52" s="23"/>
      <c r="H52" s="135" t="str">
        <f t="shared" si="0"/>
        <v>0</v>
      </c>
      <c r="I52" s="136" t="str">
        <f t="shared" si="1"/>
        <v>0</v>
      </c>
      <c r="J52" s="28">
        <f>E23</f>
        <v>0</v>
      </c>
      <c r="K52" s="138">
        <f t="shared" si="2"/>
        <v>0</v>
      </c>
    </row>
    <row r="53" spans="1:11" ht="15" customHeight="1" x14ac:dyDescent="0.25">
      <c r="A53" s="253"/>
      <c r="B53" s="254"/>
      <c r="C53" s="39"/>
      <c r="D53" s="39"/>
      <c r="E53" s="21"/>
      <c r="F53" s="21"/>
      <c r="G53" s="23"/>
      <c r="H53" s="135" t="str">
        <f t="shared" si="0"/>
        <v>0</v>
      </c>
      <c r="I53" s="136" t="str">
        <f t="shared" si="1"/>
        <v>0</v>
      </c>
      <c r="J53" s="28">
        <f>E23</f>
        <v>0</v>
      </c>
      <c r="K53" s="138">
        <f t="shared" si="2"/>
        <v>0</v>
      </c>
    </row>
    <row r="54" spans="1:11" x14ac:dyDescent="0.25">
      <c r="A54" s="253"/>
      <c r="B54" s="254"/>
      <c r="C54" s="39"/>
      <c r="D54" s="39"/>
      <c r="E54" s="21"/>
      <c r="F54" s="21"/>
      <c r="G54" s="23"/>
      <c r="H54" s="135" t="str">
        <f>IF(E54=0, "0", E54/G54)</f>
        <v>0</v>
      </c>
      <c r="I54" s="136" t="str">
        <f>IF(E54=0, "0", SUM((E54+F54)/G54))</f>
        <v>0</v>
      </c>
      <c r="J54" s="28">
        <f>E23</f>
        <v>0</v>
      </c>
      <c r="K54" s="138">
        <f t="shared" si="2"/>
        <v>0</v>
      </c>
    </row>
    <row r="55" spans="1:11" x14ac:dyDescent="0.25">
      <c r="A55" s="253"/>
      <c r="B55" s="254"/>
      <c r="C55" s="39"/>
      <c r="D55" s="39"/>
      <c r="E55" s="21"/>
      <c r="F55" s="21"/>
      <c r="G55" s="23"/>
      <c r="H55" s="135" t="str">
        <f t="shared" ref="H55:H66" si="6">IF(E55=0, "0", E55/G55)</f>
        <v>0</v>
      </c>
      <c r="I55" s="136" t="str">
        <f t="shared" ref="I55:I66" si="7">IF(E55=0, "0", SUM((E55+F55)/G55))</f>
        <v>0</v>
      </c>
      <c r="J55" s="28">
        <f>E23</f>
        <v>0</v>
      </c>
      <c r="K55" s="138">
        <f t="shared" si="2"/>
        <v>0</v>
      </c>
    </row>
    <row r="56" spans="1:11" x14ac:dyDescent="0.25">
      <c r="A56" s="253"/>
      <c r="B56" s="254"/>
      <c r="C56" s="39"/>
      <c r="D56" s="39"/>
      <c r="E56" s="21"/>
      <c r="F56" s="21"/>
      <c r="G56" s="23"/>
      <c r="H56" s="135" t="str">
        <f t="shared" si="6"/>
        <v>0</v>
      </c>
      <c r="I56" s="136" t="str">
        <f t="shared" si="7"/>
        <v>0</v>
      </c>
      <c r="J56" s="28">
        <f>E23</f>
        <v>0</v>
      </c>
      <c r="K56" s="138">
        <f t="shared" si="2"/>
        <v>0</v>
      </c>
    </row>
    <row r="57" spans="1:11" x14ac:dyDescent="0.25">
      <c r="A57" s="253"/>
      <c r="B57" s="254"/>
      <c r="C57" s="39"/>
      <c r="D57" s="39"/>
      <c r="E57" s="21"/>
      <c r="F57" s="21"/>
      <c r="G57" s="23"/>
      <c r="H57" s="135" t="str">
        <f t="shared" si="6"/>
        <v>0</v>
      </c>
      <c r="I57" s="136" t="str">
        <f t="shared" si="7"/>
        <v>0</v>
      </c>
      <c r="J57" s="28">
        <f>E23</f>
        <v>0</v>
      </c>
      <c r="K57" s="138">
        <f t="shared" si="2"/>
        <v>0</v>
      </c>
    </row>
    <row r="58" spans="1:11" x14ac:dyDescent="0.25">
      <c r="A58" s="253"/>
      <c r="B58" s="254"/>
      <c r="C58" s="39"/>
      <c r="D58" s="39"/>
      <c r="E58" s="21"/>
      <c r="F58" s="21"/>
      <c r="G58" s="23"/>
      <c r="H58" s="135" t="str">
        <f t="shared" si="6"/>
        <v>0</v>
      </c>
      <c r="I58" s="136" t="str">
        <f t="shared" si="7"/>
        <v>0</v>
      </c>
      <c r="J58" s="28">
        <f>E23</f>
        <v>0</v>
      </c>
      <c r="K58" s="138">
        <f t="shared" si="2"/>
        <v>0</v>
      </c>
    </row>
    <row r="59" spans="1:11" x14ac:dyDescent="0.25">
      <c r="A59" s="253"/>
      <c r="B59" s="254"/>
      <c r="C59" s="39"/>
      <c r="D59" s="39"/>
      <c r="E59" s="21"/>
      <c r="F59" s="21"/>
      <c r="G59" s="23"/>
      <c r="H59" s="135" t="str">
        <f t="shared" si="6"/>
        <v>0</v>
      </c>
      <c r="I59" s="136" t="str">
        <f t="shared" si="7"/>
        <v>0</v>
      </c>
      <c r="J59" s="28">
        <f>E23</f>
        <v>0</v>
      </c>
      <c r="K59" s="138">
        <f t="shared" si="2"/>
        <v>0</v>
      </c>
    </row>
    <row r="60" spans="1:11" x14ac:dyDescent="0.25">
      <c r="A60" s="253"/>
      <c r="B60" s="254"/>
      <c r="C60" s="39"/>
      <c r="D60" s="39"/>
      <c r="E60" s="21"/>
      <c r="F60" s="21"/>
      <c r="G60" s="23"/>
      <c r="H60" s="135" t="str">
        <f t="shared" si="6"/>
        <v>0</v>
      </c>
      <c r="I60" s="136" t="str">
        <f t="shared" si="7"/>
        <v>0</v>
      </c>
      <c r="J60" s="28">
        <f>E23</f>
        <v>0</v>
      </c>
      <c r="K60" s="138">
        <f t="shared" si="2"/>
        <v>0</v>
      </c>
    </row>
    <row r="61" spans="1:11" x14ac:dyDescent="0.25">
      <c r="A61" s="253"/>
      <c r="B61" s="254"/>
      <c r="C61" s="39"/>
      <c r="D61" s="39"/>
      <c r="E61" s="21"/>
      <c r="F61" s="21"/>
      <c r="G61" s="23"/>
      <c r="H61" s="135" t="str">
        <f t="shared" si="6"/>
        <v>0</v>
      </c>
      <c r="I61" s="136" t="str">
        <f t="shared" si="7"/>
        <v>0</v>
      </c>
      <c r="J61" s="28">
        <f>E23</f>
        <v>0</v>
      </c>
      <c r="K61" s="138">
        <f t="shared" si="2"/>
        <v>0</v>
      </c>
    </row>
    <row r="62" spans="1:11" x14ac:dyDescent="0.25">
      <c r="A62" s="253"/>
      <c r="B62" s="254"/>
      <c r="C62" s="39"/>
      <c r="D62" s="39"/>
      <c r="E62" s="21"/>
      <c r="F62" s="21"/>
      <c r="G62" s="23"/>
      <c r="H62" s="135" t="str">
        <f t="shared" si="6"/>
        <v>0</v>
      </c>
      <c r="I62" s="136" t="str">
        <f t="shared" si="7"/>
        <v>0</v>
      </c>
      <c r="J62" s="28">
        <f>E23</f>
        <v>0</v>
      </c>
      <c r="K62" s="138">
        <f t="shared" si="2"/>
        <v>0</v>
      </c>
    </row>
    <row r="63" spans="1:11" x14ac:dyDescent="0.25">
      <c r="A63" s="253"/>
      <c r="B63" s="254"/>
      <c r="C63" s="39"/>
      <c r="D63" s="39"/>
      <c r="E63" s="21"/>
      <c r="F63" s="21"/>
      <c r="G63" s="23"/>
      <c r="H63" s="135" t="str">
        <f t="shared" si="6"/>
        <v>0</v>
      </c>
      <c r="I63" s="136" t="str">
        <f t="shared" si="7"/>
        <v>0</v>
      </c>
      <c r="J63" s="28">
        <f>E23</f>
        <v>0</v>
      </c>
      <c r="K63" s="138">
        <f t="shared" si="2"/>
        <v>0</v>
      </c>
    </row>
    <row r="64" spans="1:11" x14ac:dyDescent="0.25">
      <c r="A64" s="253"/>
      <c r="B64" s="254"/>
      <c r="C64" s="39"/>
      <c r="D64" s="39"/>
      <c r="E64" s="21"/>
      <c r="F64" s="21"/>
      <c r="G64" s="23"/>
      <c r="H64" s="135" t="str">
        <f t="shared" si="6"/>
        <v>0</v>
      </c>
      <c r="I64" s="136" t="str">
        <f t="shared" si="7"/>
        <v>0</v>
      </c>
      <c r="J64" s="28">
        <f>E23</f>
        <v>0</v>
      </c>
      <c r="K64" s="138">
        <f t="shared" si="2"/>
        <v>0</v>
      </c>
    </row>
    <row r="65" spans="1:11" x14ac:dyDescent="0.25">
      <c r="A65" s="253"/>
      <c r="B65" s="254"/>
      <c r="C65" s="39"/>
      <c r="D65" s="20"/>
      <c r="E65" s="21"/>
      <c r="F65" s="21"/>
      <c r="G65" s="23"/>
      <c r="H65" s="135" t="str">
        <f t="shared" si="6"/>
        <v>0</v>
      </c>
      <c r="I65" s="136" t="str">
        <f t="shared" si="7"/>
        <v>0</v>
      </c>
      <c r="J65" s="28">
        <f>E23</f>
        <v>0</v>
      </c>
      <c r="K65" s="138">
        <f t="shared" si="2"/>
        <v>0</v>
      </c>
    </row>
    <row r="66" spans="1:11" x14ac:dyDescent="0.25">
      <c r="A66" s="253"/>
      <c r="B66" s="254"/>
      <c r="C66" s="39"/>
      <c r="D66" s="20"/>
      <c r="E66" s="21"/>
      <c r="F66" s="21"/>
      <c r="G66" s="23"/>
      <c r="H66" s="135" t="str">
        <f t="shared" si="6"/>
        <v>0</v>
      </c>
      <c r="I66" s="136" t="str">
        <f t="shared" si="7"/>
        <v>0</v>
      </c>
      <c r="J66" s="28">
        <f>E23</f>
        <v>0</v>
      </c>
      <c r="K66" s="138">
        <f t="shared" si="2"/>
        <v>0</v>
      </c>
    </row>
    <row r="67" spans="1:11" x14ac:dyDescent="0.25">
      <c r="A67" s="352" t="s">
        <v>717</v>
      </c>
      <c r="B67" s="353"/>
      <c r="C67" s="353"/>
      <c r="D67" s="353"/>
      <c r="E67" s="353"/>
      <c r="F67" s="353"/>
      <c r="G67" s="353"/>
      <c r="H67" s="354"/>
      <c r="I67" s="139" t="str">
        <f>IF(H11="YES",SUM(I43:I66),"0")</f>
        <v>0</v>
      </c>
      <c r="J67" s="137"/>
      <c r="K67" s="140"/>
    </row>
    <row r="68" spans="1:11" ht="15.75" thickBot="1" x14ac:dyDescent="0.3">
      <c r="A68" s="284" t="s">
        <v>23</v>
      </c>
      <c r="B68" s="285"/>
      <c r="C68" s="285"/>
      <c r="D68" s="285"/>
      <c r="E68" s="285"/>
      <c r="F68" s="285"/>
      <c r="G68" s="285"/>
      <c r="H68" s="285"/>
      <c r="I68" s="285"/>
      <c r="J68" s="286"/>
      <c r="K68" s="141">
        <f>SUM(K43:K66)</f>
        <v>0</v>
      </c>
    </row>
    <row r="69" spans="1:11" x14ac:dyDescent="0.25">
      <c r="A69" s="263" t="s">
        <v>843</v>
      </c>
      <c r="B69" s="261"/>
      <c r="C69" s="261"/>
      <c r="D69" s="261"/>
      <c r="E69" s="261"/>
      <c r="F69" s="261"/>
      <c r="G69" s="261"/>
      <c r="H69" s="261"/>
      <c r="I69" s="261"/>
      <c r="J69" s="261"/>
      <c r="K69" s="142"/>
    </row>
    <row r="70" spans="1:11" ht="21" x14ac:dyDescent="0.35">
      <c r="A70" s="264" t="s">
        <v>19</v>
      </c>
      <c r="B70" s="265"/>
      <c r="C70" s="265"/>
      <c r="D70" s="265"/>
      <c r="E70" s="265"/>
      <c r="F70" s="265"/>
      <c r="G70" s="265"/>
      <c r="H70" s="266"/>
      <c r="I70" s="143" t="s">
        <v>12</v>
      </c>
      <c r="J70" s="143" t="s">
        <v>13</v>
      </c>
      <c r="K70" s="144" t="s">
        <v>10</v>
      </c>
    </row>
    <row r="71" spans="1:11" x14ac:dyDescent="0.25">
      <c r="A71" s="267"/>
      <c r="B71" s="268"/>
      <c r="C71" s="268"/>
      <c r="D71" s="268"/>
      <c r="E71" s="268"/>
      <c r="F71" s="268"/>
      <c r="G71" s="268"/>
      <c r="H71" s="269"/>
      <c r="I71" s="11"/>
      <c r="J71" s="12"/>
      <c r="K71" s="145">
        <f>I71*J71</f>
        <v>0</v>
      </c>
    </row>
    <row r="72" spans="1:11" x14ac:dyDescent="0.25">
      <c r="A72" s="267"/>
      <c r="B72" s="268"/>
      <c r="C72" s="268"/>
      <c r="D72" s="268"/>
      <c r="E72" s="268"/>
      <c r="F72" s="268"/>
      <c r="G72" s="268"/>
      <c r="H72" s="269"/>
      <c r="I72" s="11"/>
      <c r="J72" s="12"/>
      <c r="K72" s="145">
        <f>I72*J72</f>
        <v>0</v>
      </c>
    </row>
    <row r="73" spans="1:11" x14ac:dyDescent="0.25">
      <c r="A73" s="267"/>
      <c r="B73" s="268"/>
      <c r="C73" s="268"/>
      <c r="D73" s="268"/>
      <c r="E73" s="268"/>
      <c r="F73" s="268"/>
      <c r="G73" s="268"/>
      <c r="H73" s="269"/>
      <c r="I73" s="11"/>
      <c r="J73" s="12"/>
      <c r="K73" s="145">
        <f>I73*J73</f>
        <v>0</v>
      </c>
    </row>
    <row r="74" spans="1:11" x14ac:dyDescent="0.25">
      <c r="A74" s="267"/>
      <c r="B74" s="268"/>
      <c r="C74" s="268"/>
      <c r="D74" s="268"/>
      <c r="E74" s="268"/>
      <c r="F74" s="268"/>
      <c r="G74" s="268"/>
      <c r="H74" s="269"/>
      <c r="I74" s="11"/>
      <c r="J74" s="12"/>
      <c r="K74" s="145">
        <f>I74*J74</f>
        <v>0</v>
      </c>
    </row>
    <row r="75" spans="1:11" x14ac:dyDescent="0.25">
      <c r="A75" s="267"/>
      <c r="B75" s="268"/>
      <c r="C75" s="268"/>
      <c r="D75" s="268"/>
      <c r="E75" s="268"/>
      <c r="F75" s="268"/>
      <c r="G75" s="268"/>
      <c r="H75" s="269"/>
      <c r="I75" s="11"/>
      <c r="J75" s="12"/>
      <c r="K75" s="145">
        <f t="shared" ref="K75:K80" si="8">I75*J75</f>
        <v>0</v>
      </c>
    </row>
    <row r="76" spans="1:11" x14ac:dyDescent="0.25">
      <c r="A76" s="267"/>
      <c r="B76" s="268"/>
      <c r="C76" s="268"/>
      <c r="D76" s="268"/>
      <c r="E76" s="268"/>
      <c r="F76" s="268"/>
      <c r="G76" s="268"/>
      <c r="H76" s="269"/>
      <c r="I76" s="11"/>
      <c r="J76" s="12"/>
      <c r="K76" s="145">
        <f t="shared" si="8"/>
        <v>0</v>
      </c>
    </row>
    <row r="77" spans="1:11" x14ac:dyDescent="0.25">
      <c r="A77" s="267"/>
      <c r="B77" s="268"/>
      <c r="C77" s="268"/>
      <c r="D77" s="268"/>
      <c r="E77" s="268"/>
      <c r="F77" s="268"/>
      <c r="G77" s="268"/>
      <c r="H77" s="269"/>
      <c r="I77" s="11"/>
      <c r="J77" s="12"/>
      <c r="K77" s="145">
        <f t="shared" si="8"/>
        <v>0</v>
      </c>
    </row>
    <row r="78" spans="1:11" x14ac:dyDescent="0.25">
      <c r="A78" s="267"/>
      <c r="B78" s="268"/>
      <c r="C78" s="268"/>
      <c r="D78" s="268"/>
      <c r="E78" s="268"/>
      <c r="F78" s="268"/>
      <c r="G78" s="268"/>
      <c r="H78" s="269"/>
      <c r="I78" s="11"/>
      <c r="J78" s="12"/>
      <c r="K78" s="145">
        <f t="shared" si="8"/>
        <v>0</v>
      </c>
    </row>
    <row r="79" spans="1:11" x14ac:dyDescent="0.25">
      <c r="A79" s="267"/>
      <c r="B79" s="268"/>
      <c r="C79" s="268"/>
      <c r="D79" s="268"/>
      <c r="E79" s="268"/>
      <c r="F79" s="268"/>
      <c r="G79" s="268"/>
      <c r="H79" s="269"/>
      <c r="I79" s="11"/>
      <c r="J79" s="12"/>
      <c r="K79" s="145">
        <f t="shared" si="8"/>
        <v>0</v>
      </c>
    </row>
    <row r="80" spans="1:11" x14ac:dyDescent="0.25">
      <c r="A80" s="267"/>
      <c r="B80" s="268"/>
      <c r="C80" s="268"/>
      <c r="D80" s="268"/>
      <c r="E80" s="268"/>
      <c r="F80" s="268"/>
      <c r="G80" s="268"/>
      <c r="H80" s="269"/>
      <c r="I80" s="11"/>
      <c r="J80" s="12"/>
      <c r="K80" s="145">
        <f t="shared" si="8"/>
        <v>0</v>
      </c>
    </row>
    <row r="81" spans="1:11" ht="15.75" thickBot="1" x14ac:dyDescent="0.3">
      <c r="A81" s="270" t="s">
        <v>11</v>
      </c>
      <c r="B81" s="271"/>
      <c r="C81" s="271"/>
      <c r="D81" s="271"/>
      <c r="E81" s="271"/>
      <c r="F81" s="271"/>
      <c r="G81" s="271"/>
      <c r="H81" s="271"/>
      <c r="I81" s="271"/>
      <c r="J81" s="271"/>
      <c r="K81" s="146">
        <f>SUM(K71:K80)</f>
        <v>0</v>
      </c>
    </row>
    <row r="82" spans="1:11" x14ac:dyDescent="0.25">
      <c r="A82" s="260" t="s">
        <v>786</v>
      </c>
      <c r="B82" s="261"/>
      <c r="C82" s="261"/>
      <c r="D82" s="261"/>
      <c r="E82" s="261"/>
      <c r="F82" s="261"/>
      <c r="G82" s="261"/>
      <c r="H82" s="261"/>
      <c r="I82" s="261"/>
      <c r="J82" s="261"/>
      <c r="K82" s="262"/>
    </row>
    <row r="83" spans="1:11" ht="15" customHeight="1" x14ac:dyDescent="0.25">
      <c r="A83" s="348" t="s">
        <v>840</v>
      </c>
      <c r="B83" s="349"/>
      <c r="C83" s="349"/>
      <c r="D83" s="349"/>
      <c r="E83" s="349"/>
      <c r="F83" s="349"/>
      <c r="G83" s="349"/>
      <c r="H83" s="349"/>
      <c r="I83" s="349"/>
      <c r="J83" s="349"/>
      <c r="K83" s="350"/>
    </row>
    <row r="84" spans="1:11" ht="16.5" thickBot="1" x14ac:dyDescent="0.35">
      <c r="A84" s="293" t="s">
        <v>18</v>
      </c>
      <c r="B84" s="294"/>
      <c r="C84" s="294"/>
      <c r="D84" s="294"/>
      <c r="E84" s="294"/>
      <c r="F84" s="294"/>
      <c r="G84" s="294"/>
      <c r="H84" s="294"/>
      <c r="I84" s="294"/>
      <c r="J84" s="294"/>
      <c r="K84" s="147" t="e">
        <f>E37*0.02</f>
        <v>#VALUE!</v>
      </c>
    </row>
    <row r="85" spans="1:11" x14ac:dyDescent="0.25">
      <c r="A85" s="295" t="s">
        <v>766</v>
      </c>
      <c r="B85" s="296"/>
      <c r="C85" s="296"/>
      <c r="D85" s="296"/>
      <c r="E85" s="296"/>
      <c r="F85" s="296"/>
      <c r="G85" s="296"/>
      <c r="H85" s="296"/>
      <c r="I85" s="296"/>
      <c r="J85" s="296"/>
      <c r="K85" s="297"/>
    </row>
    <row r="86" spans="1:11" ht="18.75" x14ac:dyDescent="0.3">
      <c r="A86" s="264" t="s">
        <v>14</v>
      </c>
      <c r="B86" s="265"/>
      <c r="C86" s="265"/>
      <c r="D86" s="266"/>
      <c r="E86" s="291" t="s">
        <v>20</v>
      </c>
      <c r="F86" s="292"/>
      <c r="G86" s="292"/>
      <c r="H86" s="292"/>
      <c r="I86" s="292"/>
      <c r="J86" s="292"/>
      <c r="K86" s="148" t="s">
        <v>10</v>
      </c>
    </row>
    <row r="87" spans="1:11" x14ac:dyDescent="0.25">
      <c r="A87" s="281"/>
      <c r="B87" s="277"/>
      <c r="C87" s="277"/>
      <c r="D87" s="278"/>
      <c r="E87" s="282"/>
      <c r="F87" s="282"/>
      <c r="G87" s="282"/>
      <c r="H87" s="282"/>
      <c r="I87" s="282"/>
      <c r="J87" s="282"/>
      <c r="K87" s="12"/>
    </row>
    <row r="88" spans="1:11" x14ac:dyDescent="0.25">
      <c r="A88" s="281"/>
      <c r="B88" s="277"/>
      <c r="C88" s="277"/>
      <c r="D88" s="278"/>
      <c r="E88" s="276"/>
      <c r="F88" s="277"/>
      <c r="G88" s="277"/>
      <c r="H88" s="277"/>
      <c r="I88" s="277"/>
      <c r="J88" s="278"/>
      <c r="K88" s="12"/>
    </row>
    <row r="89" spans="1:11" x14ac:dyDescent="0.25">
      <c r="A89" s="281"/>
      <c r="B89" s="277"/>
      <c r="C89" s="277"/>
      <c r="D89" s="278"/>
      <c r="E89" s="276"/>
      <c r="F89" s="277"/>
      <c r="G89" s="277"/>
      <c r="H89" s="277"/>
      <c r="I89" s="277"/>
      <c r="J89" s="278"/>
      <c r="K89" s="12"/>
    </row>
    <row r="90" spans="1:11" x14ac:dyDescent="0.25">
      <c r="A90" s="281"/>
      <c r="B90" s="277"/>
      <c r="C90" s="277"/>
      <c r="D90" s="278"/>
      <c r="E90" s="276"/>
      <c r="F90" s="277"/>
      <c r="G90" s="277"/>
      <c r="H90" s="277"/>
      <c r="I90" s="277"/>
      <c r="J90" s="278"/>
      <c r="K90" s="12"/>
    </row>
    <row r="91" spans="1:11" x14ac:dyDescent="0.25">
      <c r="A91" s="281"/>
      <c r="B91" s="277"/>
      <c r="C91" s="277"/>
      <c r="D91" s="278"/>
      <c r="E91" s="276"/>
      <c r="F91" s="277"/>
      <c r="G91" s="277"/>
      <c r="H91" s="277"/>
      <c r="I91" s="277"/>
      <c r="J91" s="278"/>
      <c r="K91" s="12"/>
    </row>
    <row r="92" spans="1:11" x14ac:dyDescent="0.25">
      <c r="A92" s="281"/>
      <c r="B92" s="277"/>
      <c r="C92" s="277"/>
      <c r="D92" s="278"/>
      <c r="E92" s="282"/>
      <c r="F92" s="282"/>
      <c r="G92" s="282"/>
      <c r="H92" s="282"/>
      <c r="I92" s="282"/>
      <c r="J92" s="282"/>
      <c r="K92" s="12"/>
    </row>
    <row r="93" spans="1:11" x14ac:dyDescent="0.25">
      <c r="A93" s="281"/>
      <c r="B93" s="277"/>
      <c r="C93" s="277"/>
      <c r="D93" s="278"/>
      <c r="E93" s="282"/>
      <c r="F93" s="282"/>
      <c r="G93" s="282"/>
      <c r="H93" s="282"/>
      <c r="I93" s="282"/>
      <c r="J93" s="282"/>
      <c r="K93" s="12"/>
    </row>
    <row r="94" spans="1:11" ht="15.75" thickBot="1" x14ac:dyDescent="0.3">
      <c r="A94" s="272" t="s">
        <v>16</v>
      </c>
      <c r="B94" s="273"/>
      <c r="C94" s="273"/>
      <c r="D94" s="273"/>
      <c r="E94" s="273"/>
      <c r="F94" s="273"/>
      <c r="G94" s="273"/>
      <c r="H94" s="273"/>
      <c r="I94" s="273"/>
      <c r="J94" s="273"/>
      <c r="K94" s="147">
        <f>SUM(K87:K93)</f>
        <v>0</v>
      </c>
    </row>
    <row r="95" spans="1:11" x14ac:dyDescent="0.25">
      <c r="A95" s="260" t="s">
        <v>767</v>
      </c>
      <c r="B95" s="261"/>
      <c r="C95" s="261"/>
      <c r="D95" s="261"/>
      <c r="E95" s="261"/>
      <c r="F95" s="261"/>
      <c r="G95" s="261"/>
      <c r="H95" s="261"/>
      <c r="I95" s="261"/>
      <c r="J95" s="261"/>
      <c r="K95" s="262"/>
    </row>
    <row r="96" spans="1:11" ht="15.75" x14ac:dyDescent="0.25">
      <c r="A96" s="274" t="s">
        <v>768</v>
      </c>
      <c r="B96" s="275"/>
      <c r="C96" s="310"/>
      <c r="D96" s="311"/>
      <c r="E96" s="311"/>
      <c r="F96" s="311"/>
      <c r="G96" s="311"/>
      <c r="H96" s="311"/>
      <c r="I96" s="311"/>
      <c r="J96" s="312"/>
      <c r="K96" s="41"/>
    </row>
    <row r="97" spans="1:12" ht="15.75" x14ac:dyDescent="0.25">
      <c r="A97" s="274" t="s">
        <v>769</v>
      </c>
      <c r="B97" s="275"/>
      <c r="C97" s="309"/>
      <c r="D97" s="309"/>
      <c r="E97" s="309"/>
      <c r="F97" s="309"/>
      <c r="G97" s="309"/>
      <c r="H97" s="309"/>
      <c r="I97" s="309"/>
      <c r="J97" s="309"/>
      <c r="K97" s="41"/>
    </row>
    <row r="98" spans="1:12" ht="15.75" thickBot="1" x14ac:dyDescent="0.3">
      <c r="A98" s="272" t="s">
        <v>24</v>
      </c>
      <c r="B98" s="273"/>
      <c r="C98" s="273"/>
      <c r="D98" s="273"/>
      <c r="E98" s="273"/>
      <c r="F98" s="273"/>
      <c r="G98" s="273"/>
      <c r="H98" s="273"/>
      <c r="I98" s="273"/>
      <c r="J98" s="273"/>
      <c r="K98" s="147">
        <f>SUM(K96:K97)</f>
        <v>0</v>
      </c>
    </row>
    <row r="99" spans="1:12" ht="27" customHeight="1" thickBot="1" x14ac:dyDescent="0.4">
      <c r="A99" s="313" t="s">
        <v>813</v>
      </c>
      <c r="B99" s="314"/>
      <c r="C99" s="314"/>
      <c r="D99" s="314"/>
      <c r="E99" s="314"/>
      <c r="F99" s="314"/>
      <c r="G99" s="314"/>
      <c r="H99" s="314"/>
      <c r="I99" s="314"/>
      <c r="J99" s="315"/>
      <c r="K99" s="149" t="e">
        <f>SUM(I67,K68,K81,K84,K94,K98)</f>
        <v>#VALUE!</v>
      </c>
    </row>
    <row r="100" spans="1:12" ht="45" customHeight="1" thickBot="1" x14ac:dyDescent="0.3">
      <c r="A100" s="298" t="s">
        <v>802</v>
      </c>
      <c r="B100" s="299"/>
      <c r="C100" s="299"/>
      <c r="D100" s="299"/>
      <c r="E100" s="299"/>
      <c r="F100" s="299"/>
      <c r="G100" s="299"/>
      <c r="H100" s="299"/>
      <c r="I100" s="299"/>
      <c r="J100" s="299"/>
      <c r="K100" s="300"/>
    </row>
    <row r="101" spans="1:12" ht="21" customHeight="1" thickBot="1" x14ac:dyDescent="0.4">
      <c r="A101" s="364" t="s">
        <v>787</v>
      </c>
      <c r="B101" s="364"/>
      <c r="C101" s="365"/>
      <c r="D101" s="345" t="s">
        <v>805</v>
      </c>
      <c r="E101" s="346"/>
      <c r="F101" s="346"/>
      <c r="G101" s="346"/>
      <c r="H101" s="346"/>
      <c r="I101" s="346"/>
      <c r="J101" s="346"/>
      <c r="K101" s="347"/>
    </row>
    <row r="102" spans="1:12" s="162" customFormat="1" ht="108.75" customHeight="1" thickBot="1" x14ac:dyDescent="0.3">
      <c r="A102" s="150" t="s">
        <v>2</v>
      </c>
      <c r="B102" s="151" t="s">
        <v>1505</v>
      </c>
      <c r="C102" s="152" t="s">
        <v>818</v>
      </c>
      <c r="D102" s="153" t="s">
        <v>770</v>
      </c>
      <c r="E102" s="154" t="s">
        <v>809</v>
      </c>
      <c r="F102" s="155" t="s">
        <v>808</v>
      </c>
      <c r="G102" s="156" t="s">
        <v>807</v>
      </c>
      <c r="H102" s="157" t="s">
        <v>1492</v>
      </c>
      <c r="I102" s="158" t="s">
        <v>806</v>
      </c>
      <c r="J102" s="159" t="s">
        <v>757</v>
      </c>
      <c r="K102" s="160"/>
      <c r="L102" s="161"/>
    </row>
    <row r="103" spans="1:12" ht="15.75" thickBot="1" x14ac:dyDescent="0.3">
      <c r="A103" s="163">
        <f>+A7</f>
        <v>0</v>
      </c>
      <c r="B103" s="164">
        <f>B28</f>
        <v>0</v>
      </c>
      <c r="C103" s="165" t="str">
        <f>IF(I15=25,49.91,IF(I15=20,62.39,""))</f>
        <v/>
      </c>
      <c r="D103" s="166">
        <f>H23</f>
        <v>0</v>
      </c>
      <c r="E103" s="167" t="e">
        <f>B103*C103*D103</f>
        <v>#VALUE!</v>
      </c>
      <c r="F103" s="168" t="e">
        <f>E103*0.02</f>
        <v>#VALUE!</v>
      </c>
      <c r="G103" s="169" t="e">
        <f>E103</f>
        <v>#VALUE!</v>
      </c>
      <c r="H103" s="170" t="str">
        <f>I134</f>
        <v>0</v>
      </c>
      <c r="I103" s="171" t="e">
        <f>G103+H103</f>
        <v>#VALUE!</v>
      </c>
      <c r="J103" s="172" t="e">
        <f>I103-K166</f>
        <v>#VALUE!</v>
      </c>
      <c r="K103" s="173"/>
    </row>
    <row r="104" spans="1:12" s="45" customFormat="1" x14ac:dyDescent="0.25">
      <c r="A104" s="173"/>
      <c r="B104" s="173"/>
      <c r="C104" s="173"/>
      <c r="D104" s="173"/>
      <c r="E104" s="173"/>
      <c r="F104" s="173"/>
      <c r="G104" s="173"/>
      <c r="H104" s="173"/>
      <c r="I104" s="173"/>
      <c r="J104" s="173"/>
      <c r="K104" s="173"/>
    </row>
    <row r="105" spans="1:12" ht="16.5" thickBot="1" x14ac:dyDescent="0.3">
      <c r="A105" s="366" t="s">
        <v>804</v>
      </c>
      <c r="B105" s="366"/>
      <c r="C105" s="366"/>
      <c r="D105" s="366"/>
      <c r="E105" s="366"/>
      <c r="F105" s="366"/>
      <c r="G105" s="366"/>
      <c r="H105" s="366"/>
      <c r="I105" s="366"/>
      <c r="J105" s="366"/>
      <c r="K105" s="366"/>
    </row>
    <row r="106" spans="1:12" ht="24" thickBot="1" x14ac:dyDescent="0.4">
      <c r="A106" s="301" t="s">
        <v>803</v>
      </c>
      <c r="B106" s="302"/>
      <c r="C106" s="302"/>
      <c r="D106" s="302"/>
      <c r="E106" s="302"/>
      <c r="F106" s="302"/>
      <c r="G106" s="302"/>
      <c r="H106" s="302"/>
      <c r="I106" s="302"/>
      <c r="J106" s="302"/>
      <c r="K106" s="303"/>
    </row>
    <row r="107" spans="1:12" ht="15.75" x14ac:dyDescent="0.3">
      <c r="A107" s="304" t="s">
        <v>9</v>
      </c>
      <c r="B107" s="305"/>
      <c r="C107" s="305"/>
      <c r="D107" s="305"/>
      <c r="E107" s="305"/>
      <c r="F107" s="305"/>
      <c r="G107" s="305"/>
      <c r="H107" s="305"/>
      <c r="I107" s="305"/>
      <c r="J107" s="305"/>
      <c r="K107" s="306"/>
    </row>
    <row r="108" spans="1:12" s="134" customFormat="1" ht="116.25" x14ac:dyDescent="0.25">
      <c r="A108" s="307" t="s">
        <v>15</v>
      </c>
      <c r="B108" s="308"/>
      <c r="C108" s="174" t="s">
        <v>771</v>
      </c>
      <c r="D108" s="175" t="s">
        <v>810</v>
      </c>
      <c r="E108" s="176" t="s">
        <v>17</v>
      </c>
      <c r="F108" s="177" t="s">
        <v>759</v>
      </c>
      <c r="G108" s="177" t="s">
        <v>760</v>
      </c>
      <c r="H108" s="177" t="s">
        <v>772</v>
      </c>
      <c r="I108" s="177" t="s">
        <v>761</v>
      </c>
      <c r="J108" s="177" t="s">
        <v>773</v>
      </c>
      <c r="K108" s="178" t="s">
        <v>774</v>
      </c>
      <c r="L108" s="133"/>
    </row>
    <row r="109" spans="1:12" x14ac:dyDescent="0.25">
      <c r="A109" s="253"/>
      <c r="B109" s="254"/>
      <c r="C109" s="39"/>
      <c r="D109" s="39"/>
      <c r="E109" s="21"/>
      <c r="F109" s="21"/>
      <c r="G109" s="23"/>
      <c r="H109" s="179" t="str">
        <f>IF(E109=0, "0", E109/G109)</f>
        <v>0</v>
      </c>
      <c r="I109" s="180" t="str">
        <f t="shared" ref="I109:I123" si="9">IF(E109=0, "0", SUM((E109+F109)/G109))</f>
        <v>0</v>
      </c>
      <c r="J109" s="29">
        <f>H23</f>
        <v>0</v>
      </c>
      <c r="K109" s="181">
        <f>IF(H109=0,"0", (I109*J109))</f>
        <v>0</v>
      </c>
    </row>
    <row r="110" spans="1:12" x14ac:dyDescent="0.25">
      <c r="A110" s="253"/>
      <c r="B110" s="254"/>
      <c r="C110" s="39"/>
      <c r="D110" s="39"/>
      <c r="E110" s="21"/>
      <c r="F110" s="21"/>
      <c r="G110" s="23"/>
      <c r="H110" s="179" t="str">
        <f t="shared" ref="H110:H123" si="10">IF(E110=0, "0", E110/G110)</f>
        <v>0</v>
      </c>
      <c r="I110" s="180" t="str">
        <f t="shared" si="9"/>
        <v>0</v>
      </c>
      <c r="J110" s="29">
        <f>H23</f>
        <v>0</v>
      </c>
      <c r="K110" s="181">
        <f t="shared" ref="K110:K133" si="11">IF(H110=0,"0", (I110*J110))</f>
        <v>0</v>
      </c>
    </row>
    <row r="111" spans="1:12" x14ac:dyDescent="0.25">
      <c r="A111" s="253"/>
      <c r="B111" s="254"/>
      <c r="C111" s="39"/>
      <c r="D111" s="39"/>
      <c r="E111" s="21"/>
      <c r="F111" s="21"/>
      <c r="G111" s="23"/>
      <c r="H111" s="179" t="str">
        <f t="shared" si="10"/>
        <v>0</v>
      </c>
      <c r="I111" s="180" t="str">
        <f t="shared" si="9"/>
        <v>0</v>
      </c>
      <c r="J111" s="29">
        <f>H23</f>
        <v>0</v>
      </c>
      <c r="K111" s="181">
        <f t="shared" si="11"/>
        <v>0</v>
      </c>
    </row>
    <row r="112" spans="1:12" x14ac:dyDescent="0.25">
      <c r="A112" s="253"/>
      <c r="B112" s="254"/>
      <c r="C112" s="39"/>
      <c r="D112" s="39"/>
      <c r="E112" s="21"/>
      <c r="F112" s="21"/>
      <c r="G112" s="23"/>
      <c r="H112" s="179" t="str">
        <f t="shared" si="10"/>
        <v>0</v>
      </c>
      <c r="I112" s="180" t="str">
        <f t="shared" si="9"/>
        <v>0</v>
      </c>
      <c r="J112" s="29">
        <f>H23</f>
        <v>0</v>
      </c>
      <c r="K112" s="181">
        <f t="shared" si="11"/>
        <v>0</v>
      </c>
    </row>
    <row r="113" spans="1:11" x14ac:dyDescent="0.25">
      <c r="A113" s="253"/>
      <c r="B113" s="254"/>
      <c r="C113" s="39"/>
      <c r="D113" s="39"/>
      <c r="E113" s="21"/>
      <c r="F113" s="21"/>
      <c r="G113" s="23"/>
      <c r="H113" s="179" t="str">
        <f t="shared" si="10"/>
        <v>0</v>
      </c>
      <c r="I113" s="180" t="str">
        <f t="shared" si="9"/>
        <v>0</v>
      </c>
      <c r="J113" s="29">
        <f>H23</f>
        <v>0</v>
      </c>
      <c r="K113" s="181">
        <f t="shared" si="11"/>
        <v>0</v>
      </c>
    </row>
    <row r="114" spans="1:11" x14ac:dyDescent="0.25">
      <c r="A114" s="253"/>
      <c r="B114" s="254"/>
      <c r="C114" s="39"/>
      <c r="D114" s="39"/>
      <c r="E114" s="21"/>
      <c r="F114" s="21"/>
      <c r="G114" s="23"/>
      <c r="H114" s="179" t="str">
        <f t="shared" si="10"/>
        <v>0</v>
      </c>
      <c r="I114" s="180" t="str">
        <f t="shared" si="9"/>
        <v>0</v>
      </c>
      <c r="J114" s="29">
        <f>H23</f>
        <v>0</v>
      </c>
      <c r="K114" s="181">
        <f t="shared" si="11"/>
        <v>0</v>
      </c>
    </row>
    <row r="115" spans="1:11" x14ac:dyDescent="0.25">
      <c r="A115" s="253"/>
      <c r="B115" s="254"/>
      <c r="C115" s="39"/>
      <c r="D115" s="39"/>
      <c r="E115" s="21"/>
      <c r="F115" s="21"/>
      <c r="G115" s="23"/>
      <c r="H115" s="179" t="str">
        <f t="shared" si="10"/>
        <v>0</v>
      </c>
      <c r="I115" s="180" t="str">
        <f t="shared" si="9"/>
        <v>0</v>
      </c>
      <c r="J115" s="29">
        <f>H23</f>
        <v>0</v>
      </c>
      <c r="K115" s="181">
        <f t="shared" si="11"/>
        <v>0</v>
      </c>
    </row>
    <row r="116" spans="1:11" x14ac:dyDescent="0.25">
      <c r="A116" s="253"/>
      <c r="B116" s="254"/>
      <c r="C116" s="39"/>
      <c r="D116" s="39"/>
      <c r="E116" s="21"/>
      <c r="F116" s="21"/>
      <c r="G116" s="23"/>
      <c r="H116" s="179" t="str">
        <f t="shared" si="10"/>
        <v>0</v>
      </c>
      <c r="I116" s="180" t="str">
        <f t="shared" si="9"/>
        <v>0</v>
      </c>
      <c r="J116" s="29">
        <f>H23</f>
        <v>0</v>
      </c>
      <c r="K116" s="181">
        <f t="shared" si="11"/>
        <v>0</v>
      </c>
    </row>
    <row r="117" spans="1:11" x14ac:dyDescent="0.25">
      <c r="A117" s="253"/>
      <c r="B117" s="254"/>
      <c r="C117" s="39"/>
      <c r="D117" s="39"/>
      <c r="E117" s="21"/>
      <c r="F117" s="21"/>
      <c r="G117" s="23"/>
      <c r="H117" s="179" t="str">
        <f t="shared" si="10"/>
        <v>0</v>
      </c>
      <c r="I117" s="180" t="str">
        <f t="shared" si="9"/>
        <v>0</v>
      </c>
      <c r="J117" s="29">
        <f>H23</f>
        <v>0</v>
      </c>
      <c r="K117" s="181">
        <f t="shared" si="11"/>
        <v>0</v>
      </c>
    </row>
    <row r="118" spans="1:11" x14ac:dyDescent="0.25">
      <c r="A118" s="253"/>
      <c r="B118" s="254"/>
      <c r="C118" s="39"/>
      <c r="D118" s="39"/>
      <c r="E118" s="21"/>
      <c r="F118" s="21"/>
      <c r="G118" s="23"/>
      <c r="H118" s="179" t="str">
        <f t="shared" si="10"/>
        <v>0</v>
      </c>
      <c r="I118" s="180" t="str">
        <f t="shared" si="9"/>
        <v>0</v>
      </c>
      <c r="J118" s="29">
        <f>H23</f>
        <v>0</v>
      </c>
      <c r="K118" s="181">
        <f t="shared" si="11"/>
        <v>0</v>
      </c>
    </row>
    <row r="119" spans="1:11" x14ac:dyDescent="0.25">
      <c r="A119" s="253"/>
      <c r="B119" s="254"/>
      <c r="C119" s="39"/>
      <c r="D119" s="39"/>
      <c r="E119" s="21"/>
      <c r="F119" s="21"/>
      <c r="G119" s="23"/>
      <c r="H119" s="179" t="str">
        <f t="shared" si="10"/>
        <v>0</v>
      </c>
      <c r="I119" s="180" t="str">
        <f t="shared" si="9"/>
        <v>0</v>
      </c>
      <c r="J119" s="29">
        <f>H23</f>
        <v>0</v>
      </c>
      <c r="K119" s="181">
        <f t="shared" si="11"/>
        <v>0</v>
      </c>
    </row>
    <row r="120" spans="1:11" x14ac:dyDescent="0.25">
      <c r="A120" s="253"/>
      <c r="B120" s="254"/>
      <c r="C120" s="39"/>
      <c r="D120" s="39"/>
      <c r="E120" s="21"/>
      <c r="F120" s="21"/>
      <c r="G120" s="23"/>
      <c r="H120" s="179" t="str">
        <f t="shared" si="10"/>
        <v>0</v>
      </c>
      <c r="I120" s="180" t="str">
        <f t="shared" si="9"/>
        <v>0</v>
      </c>
      <c r="J120" s="29">
        <f>H23</f>
        <v>0</v>
      </c>
      <c r="K120" s="181">
        <f t="shared" si="11"/>
        <v>0</v>
      </c>
    </row>
    <row r="121" spans="1:11" x14ac:dyDescent="0.25">
      <c r="A121" s="253"/>
      <c r="B121" s="254"/>
      <c r="C121" s="39"/>
      <c r="D121" s="39"/>
      <c r="E121" s="21"/>
      <c r="F121" s="21"/>
      <c r="G121" s="23"/>
      <c r="H121" s="179" t="str">
        <f t="shared" si="10"/>
        <v>0</v>
      </c>
      <c r="I121" s="180" t="str">
        <f t="shared" si="9"/>
        <v>0</v>
      </c>
      <c r="J121" s="29">
        <f>H23</f>
        <v>0</v>
      </c>
      <c r="K121" s="181">
        <f t="shared" si="11"/>
        <v>0</v>
      </c>
    </row>
    <row r="122" spans="1:11" x14ac:dyDescent="0.25">
      <c r="A122" s="253"/>
      <c r="B122" s="254"/>
      <c r="C122" s="39"/>
      <c r="D122" s="39"/>
      <c r="E122" s="21"/>
      <c r="F122" s="21"/>
      <c r="G122" s="23"/>
      <c r="H122" s="179" t="str">
        <f t="shared" si="10"/>
        <v>0</v>
      </c>
      <c r="I122" s="180" t="str">
        <f t="shared" si="9"/>
        <v>0</v>
      </c>
      <c r="J122" s="29">
        <f>H23</f>
        <v>0</v>
      </c>
      <c r="K122" s="181">
        <f t="shared" si="11"/>
        <v>0</v>
      </c>
    </row>
    <row r="123" spans="1:11" x14ac:dyDescent="0.25">
      <c r="A123" s="253"/>
      <c r="B123" s="254"/>
      <c r="C123" s="39"/>
      <c r="D123" s="39"/>
      <c r="E123" s="21"/>
      <c r="F123" s="21"/>
      <c r="G123" s="23"/>
      <c r="H123" s="179" t="str">
        <f t="shared" si="10"/>
        <v>0</v>
      </c>
      <c r="I123" s="180" t="str">
        <f t="shared" si="9"/>
        <v>0</v>
      </c>
      <c r="J123" s="29">
        <f>H23</f>
        <v>0</v>
      </c>
      <c r="K123" s="181">
        <f t="shared" si="11"/>
        <v>0</v>
      </c>
    </row>
    <row r="124" spans="1:11" x14ac:dyDescent="0.25">
      <c r="A124" s="253"/>
      <c r="B124" s="254"/>
      <c r="C124" s="39"/>
      <c r="D124" s="39"/>
      <c r="E124" s="21"/>
      <c r="F124" s="21"/>
      <c r="G124" s="23"/>
      <c r="H124" s="179" t="str">
        <f t="shared" ref="H124:H129" si="12">IF(E124=0, "0", E124/G124)</f>
        <v>0</v>
      </c>
      <c r="I124" s="180" t="str">
        <f t="shared" ref="I124:I129" si="13">IF(E124=0, "0", SUM((E124+F124)/G124))</f>
        <v>0</v>
      </c>
      <c r="J124" s="29">
        <f>H23</f>
        <v>0</v>
      </c>
      <c r="K124" s="181">
        <f t="shared" si="11"/>
        <v>0</v>
      </c>
    </row>
    <row r="125" spans="1:11" x14ac:dyDescent="0.25">
      <c r="A125" s="253"/>
      <c r="B125" s="254"/>
      <c r="C125" s="39"/>
      <c r="D125" s="39"/>
      <c r="E125" s="21"/>
      <c r="F125" s="21"/>
      <c r="G125" s="23"/>
      <c r="H125" s="179" t="str">
        <f t="shared" si="12"/>
        <v>0</v>
      </c>
      <c r="I125" s="180" t="str">
        <f t="shared" si="13"/>
        <v>0</v>
      </c>
      <c r="J125" s="29">
        <f>H23</f>
        <v>0</v>
      </c>
      <c r="K125" s="181">
        <f t="shared" si="11"/>
        <v>0</v>
      </c>
    </row>
    <row r="126" spans="1:11" x14ac:dyDescent="0.25">
      <c r="A126" s="253"/>
      <c r="B126" s="254"/>
      <c r="C126" s="39"/>
      <c r="D126" s="39"/>
      <c r="E126" s="21"/>
      <c r="F126" s="21"/>
      <c r="G126" s="23"/>
      <c r="H126" s="179" t="str">
        <f t="shared" si="12"/>
        <v>0</v>
      </c>
      <c r="I126" s="180" t="str">
        <f t="shared" si="13"/>
        <v>0</v>
      </c>
      <c r="J126" s="29">
        <f>H23</f>
        <v>0</v>
      </c>
      <c r="K126" s="181">
        <f t="shared" si="11"/>
        <v>0</v>
      </c>
    </row>
    <row r="127" spans="1:11" x14ac:dyDescent="0.25">
      <c r="A127" s="253"/>
      <c r="B127" s="254"/>
      <c r="C127" s="39"/>
      <c r="D127" s="39"/>
      <c r="E127" s="21"/>
      <c r="F127" s="21"/>
      <c r="G127" s="23"/>
      <c r="H127" s="179" t="str">
        <f t="shared" si="12"/>
        <v>0</v>
      </c>
      <c r="I127" s="180" t="str">
        <f t="shared" si="13"/>
        <v>0</v>
      </c>
      <c r="J127" s="29">
        <f>H23</f>
        <v>0</v>
      </c>
      <c r="K127" s="181">
        <f t="shared" si="11"/>
        <v>0</v>
      </c>
    </row>
    <row r="128" spans="1:11" x14ac:dyDescent="0.25">
      <c r="A128" s="253"/>
      <c r="B128" s="254"/>
      <c r="C128" s="39"/>
      <c r="D128" s="39"/>
      <c r="E128" s="21"/>
      <c r="F128" s="21"/>
      <c r="G128" s="23"/>
      <c r="H128" s="179" t="str">
        <f t="shared" si="12"/>
        <v>0</v>
      </c>
      <c r="I128" s="180" t="str">
        <f t="shared" si="13"/>
        <v>0</v>
      </c>
      <c r="J128" s="29">
        <f>H23</f>
        <v>0</v>
      </c>
      <c r="K128" s="181">
        <f t="shared" si="11"/>
        <v>0</v>
      </c>
    </row>
    <row r="129" spans="1:11" x14ac:dyDescent="0.25">
      <c r="A129" s="253"/>
      <c r="B129" s="254"/>
      <c r="C129" s="39"/>
      <c r="D129" s="39"/>
      <c r="E129" s="21"/>
      <c r="F129" s="21"/>
      <c r="G129" s="23"/>
      <c r="H129" s="179" t="str">
        <f t="shared" si="12"/>
        <v>0</v>
      </c>
      <c r="I129" s="180" t="str">
        <f t="shared" si="13"/>
        <v>0</v>
      </c>
      <c r="J129" s="29">
        <f>H23</f>
        <v>0</v>
      </c>
      <c r="K129" s="181">
        <f t="shared" si="11"/>
        <v>0</v>
      </c>
    </row>
    <row r="130" spans="1:11" x14ac:dyDescent="0.25">
      <c r="A130" s="253"/>
      <c r="B130" s="254"/>
      <c r="C130" s="39"/>
      <c r="D130" s="39"/>
      <c r="E130" s="21"/>
      <c r="F130" s="21"/>
      <c r="G130" s="23"/>
      <c r="H130" s="179" t="str">
        <f t="shared" ref="H130:H133" si="14">IF(E130=0, "0", E130/G130)</f>
        <v>0</v>
      </c>
      <c r="I130" s="180" t="str">
        <f t="shared" ref="I130:I133" si="15">IF(E130=0, "0", SUM((E130+F130)/G130))</f>
        <v>0</v>
      </c>
      <c r="J130" s="29">
        <f>H23</f>
        <v>0</v>
      </c>
      <c r="K130" s="181">
        <f t="shared" si="11"/>
        <v>0</v>
      </c>
    </row>
    <row r="131" spans="1:11" x14ac:dyDescent="0.25">
      <c r="A131" s="253"/>
      <c r="B131" s="254"/>
      <c r="C131" s="39"/>
      <c r="D131" s="39"/>
      <c r="E131" s="21"/>
      <c r="F131" s="21"/>
      <c r="G131" s="23"/>
      <c r="H131" s="179" t="str">
        <f t="shared" si="14"/>
        <v>0</v>
      </c>
      <c r="I131" s="180" t="str">
        <f t="shared" si="15"/>
        <v>0</v>
      </c>
      <c r="J131" s="29">
        <f>H23</f>
        <v>0</v>
      </c>
      <c r="K131" s="181">
        <f t="shared" si="11"/>
        <v>0</v>
      </c>
    </row>
    <row r="132" spans="1:11" x14ac:dyDescent="0.25">
      <c r="A132" s="253"/>
      <c r="B132" s="254"/>
      <c r="C132" s="39"/>
      <c r="D132" s="20"/>
      <c r="E132" s="21"/>
      <c r="F132" s="21"/>
      <c r="G132" s="23"/>
      <c r="H132" s="179" t="str">
        <f t="shared" si="14"/>
        <v>0</v>
      </c>
      <c r="I132" s="180" t="str">
        <f t="shared" si="15"/>
        <v>0</v>
      </c>
      <c r="J132" s="30">
        <f>H23</f>
        <v>0</v>
      </c>
      <c r="K132" s="181">
        <f t="shared" si="11"/>
        <v>0</v>
      </c>
    </row>
    <row r="133" spans="1:11" ht="15" customHeight="1" x14ac:dyDescent="0.25">
      <c r="A133" s="253"/>
      <c r="B133" s="254"/>
      <c r="C133" s="39"/>
      <c r="D133" s="20"/>
      <c r="E133" s="22"/>
      <c r="F133" s="22"/>
      <c r="G133" s="24"/>
      <c r="H133" s="179" t="str">
        <f t="shared" si="14"/>
        <v>0</v>
      </c>
      <c r="I133" s="180" t="str">
        <f t="shared" si="15"/>
        <v>0</v>
      </c>
      <c r="J133" s="30">
        <f>H23</f>
        <v>0</v>
      </c>
      <c r="K133" s="181">
        <f t="shared" si="11"/>
        <v>0</v>
      </c>
    </row>
    <row r="134" spans="1:11" x14ac:dyDescent="0.25">
      <c r="A134" s="324" t="s">
        <v>717</v>
      </c>
      <c r="B134" s="325"/>
      <c r="C134" s="325"/>
      <c r="D134" s="325"/>
      <c r="E134" s="325"/>
      <c r="F134" s="325"/>
      <c r="G134" s="325"/>
      <c r="H134" s="326"/>
      <c r="I134" s="182" t="str">
        <f>IF(H12="YES",SUM(I109:I133),"0")</f>
        <v>0</v>
      </c>
      <c r="J134" s="183"/>
      <c r="K134" s="184"/>
    </row>
    <row r="135" spans="1:11" x14ac:dyDescent="0.25">
      <c r="A135" s="319" t="s">
        <v>23</v>
      </c>
      <c r="B135" s="320"/>
      <c r="C135" s="320"/>
      <c r="D135" s="320"/>
      <c r="E135" s="320"/>
      <c r="F135" s="320"/>
      <c r="G135" s="320"/>
      <c r="H135" s="320"/>
      <c r="I135" s="320"/>
      <c r="J135" s="320"/>
      <c r="K135" s="185">
        <f>SUM(K109:K133)</f>
        <v>0</v>
      </c>
    </row>
    <row r="136" spans="1:11" ht="15" customHeight="1" x14ac:dyDescent="0.25">
      <c r="A136" s="250" t="s">
        <v>843</v>
      </c>
      <c r="B136" s="251"/>
      <c r="C136" s="251"/>
      <c r="D136" s="251"/>
      <c r="E136" s="251"/>
      <c r="F136" s="251"/>
      <c r="G136" s="251"/>
      <c r="H136" s="251"/>
      <c r="I136" s="251"/>
      <c r="J136" s="251"/>
      <c r="K136" s="252"/>
    </row>
    <row r="137" spans="1:11" ht="18.75" x14ac:dyDescent="0.3">
      <c r="A137" s="330" t="s">
        <v>19</v>
      </c>
      <c r="B137" s="331"/>
      <c r="C137" s="331"/>
      <c r="D137" s="331"/>
      <c r="E137" s="331"/>
      <c r="F137" s="331"/>
      <c r="G137" s="331"/>
      <c r="H137" s="332"/>
      <c r="I137" s="186" t="s">
        <v>12</v>
      </c>
      <c r="J137" s="186" t="s">
        <v>13</v>
      </c>
      <c r="K137" s="187" t="s">
        <v>10</v>
      </c>
    </row>
    <row r="138" spans="1:11" x14ac:dyDescent="0.25">
      <c r="A138" s="267"/>
      <c r="B138" s="268"/>
      <c r="C138" s="268"/>
      <c r="D138" s="268"/>
      <c r="E138" s="268"/>
      <c r="F138" s="268"/>
      <c r="G138" s="268"/>
      <c r="H138" s="269"/>
      <c r="I138" s="11"/>
      <c r="J138" s="12"/>
      <c r="K138" s="188">
        <f>I138*J138</f>
        <v>0</v>
      </c>
    </row>
    <row r="139" spans="1:11" x14ac:dyDescent="0.25">
      <c r="A139" s="267"/>
      <c r="B139" s="268"/>
      <c r="C139" s="268"/>
      <c r="D139" s="268"/>
      <c r="E139" s="268"/>
      <c r="F139" s="268"/>
      <c r="G139" s="268"/>
      <c r="H139" s="269"/>
      <c r="I139" s="11"/>
      <c r="J139" s="12"/>
      <c r="K139" s="188">
        <f>I139*J139</f>
        <v>0</v>
      </c>
    </row>
    <row r="140" spans="1:11" ht="15.75" customHeight="1" x14ac:dyDescent="0.25">
      <c r="A140" s="267"/>
      <c r="B140" s="268"/>
      <c r="C140" s="268"/>
      <c r="D140" s="268"/>
      <c r="E140" s="268"/>
      <c r="F140" s="268"/>
      <c r="G140" s="268"/>
      <c r="H140" s="269"/>
      <c r="I140" s="11"/>
      <c r="J140" s="12"/>
      <c r="K140" s="188">
        <f>I140*J140</f>
        <v>0</v>
      </c>
    </row>
    <row r="141" spans="1:11" ht="15" customHeight="1" x14ac:dyDescent="0.25">
      <c r="A141" s="267"/>
      <c r="B141" s="268"/>
      <c r="C141" s="268"/>
      <c r="D141" s="268"/>
      <c r="E141" s="268"/>
      <c r="F141" s="268"/>
      <c r="G141" s="268"/>
      <c r="H141" s="269"/>
      <c r="I141" s="11"/>
      <c r="J141" s="12"/>
      <c r="K141" s="188">
        <f>I141*J141</f>
        <v>0</v>
      </c>
    </row>
    <row r="142" spans="1:11" ht="15" customHeight="1" x14ac:dyDescent="0.25">
      <c r="A142" s="267"/>
      <c r="B142" s="268"/>
      <c r="C142" s="268"/>
      <c r="D142" s="268"/>
      <c r="E142" s="268"/>
      <c r="F142" s="268"/>
      <c r="G142" s="268"/>
      <c r="H142" s="269"/>
      <c r="I142" s="11"/>
      <c r="J142" s="12"/>
      <c r="K142" s="188">
        <f t="shared" ref="K142:K146" si="16">I142*J142</f>
        <v>0</v>
      </c>
    </row>
    <row r="143" spans="1:11" ht="15" customHeight="1" x14ac:dyDescent="0.25">
      <c r="A143" s="267"/>
      <c r="B143" s="268"/>
      <c r="C143" s="268"/>
      <c r="D143" s="268"/>
      <c r="E143" s="268"/>
      <c r="F143" s="268"/>
      <c r="G143" s="268"/>
      <c r="H143" s="269"/>
      <c r="I143" s="11"/>
      <c r="J143" s="12"/>
      <c r="K143" s="188">
        <f t="shared" si="16"/>
        <v>0</v>
      </c>
    </row>
    <row r="144" spans="1:11" ht="15" customHeight="1" x14ac:dyDescent="0.25">
      <c r="A144" s="267"/>
      <c r="B144" s="268"/>
      <c r="C144" s="268"/>
      <c r="D144" s="268"/>
      <c r="E144" s="268"/>
      <c r="F144" s="268"/>
      <c r="G144" s="268"/>
      <c r="H144" s="269"/>
      <c r="I144" s="11"/>
      <c r="J144" s="12"/>
      <c r="K144" s="188">
        <f t="shared" si="16"/>
        <v>0</v>
      </c>
    </row>
    <row r="145" spans="1:11" ht="15" customHeight="1" x14ac:dyDescent="0.25">
      <c r="A145" s="267"/>
      <c r="B145" s="268"/>
      <c r="C145" s="268"/>
      <c r="D145" s="268"/>
      <c r="E145" s="268"/>
      <c r="F145" s="268"/>
      <c r="G145" s="268"/>
      <c r="H145" s="269"/>
      <c r="I145" s="11"/>
      <c r="J145" s="12"/>
      <c r="K145" s="188">
        <f t="shared" si="16"/>
        <v>0</v>
      </c>
    </row>
    <row r="146" spans="1:11" ht="15" customHeight="1" x14ac:dyDescent="0.25">
      <c r="A146" s="267"/>
      <c r="B146" s="268"/>
      <c r="C146" s="268"/>
      <c r="D146" s="268"/>
      <c r="E146" s="268"/>
      <c r="F146" s="268"/>
      <c r="G146" s="268"/>
      <c r="H146" s="269"/>
      <c r="I146" s="11"/>
      <c r="J146" s="12"/>
      <c r="K146" s="188">
        <f t="shared" si="16"/>
        <v>0</v>
      </c>
    </row>
    <row r="147" spans="1:11" ht="15" customHeight="1" x14ac:dyDescent="0.25">
      <c r="A147" s="267"/>
      <c r="B147" s="268"/>
      <c r="C147" s="268"/>
      <c r="D147" s="268"/>
      <c r="E147" s="268"/>
      <c r="F147" s="268"/>
      <c r="G147" s="268"/>
      <c r="H147" s="269"/>
      <c r="I147" s="11"/>
      <c r="J147" s="12"/>
      <c r="K147" s="188">
        <f>I147*J147</f>
        <v>0</v>
      </c>
    </row>
    <row r="148" spans="1:11" ht="15.75" customHeight="1" thickBot="1" x14ac:dyDescent="0.3">
      <c r="A148" s="333" t="s">
        <v>11</v>
      </c>
      <c r="B148" s="334"/>
      <c r="C148" s="334"/>
      <c r="D148" s="334"/>
      <c r="E148" s="334"/>
      <c r="F148" s="334"/>
      <c r="G148" s="334"/>
      <c r="H148" s="334"/>
      <c r="I148" s="334"/>
      <c r="J148" s="334"/>
      <c r="K148" s="146">
        <f>SUM(K138:K147)</f>
        <v>0</v>
      </c>
    </row>
    <row r="149" spans="1:11" ht="15" customHeight="1" x14ac:dyDescent="0.25">
      <c r="A149" s="327" t="s">
        <v>775</v>
      </c>
      <c r="B149" s="328"/>
      <c r="C149" s="328"/>
      <c r="D149" s="328"/>
      <c r="E149" s="328"/>
      <c r="F149" s="328"/>
      <c r="G149" s="328"/>
      <c r="H149" s="328"/>
      <c r="I149" s="328"/>
      <c r="J149" s="328"/>
      <c r="K149" s="329"/>
    </row>
    <row r="150" spans="1:11" ht="15.75" x14ac:dyDescent="0.25">
      <c r="A150" s="337" t="s">
        <v>839</v>
      </c>
      <c r="B150" s="338"/>
      <c r="C150" s="338"/>
      <c r="D150" s="338"/>
      <c r="E150" s="338"/>
      <c r="F150" s="338"/>
      <c r="G150" s="338"/>
      <c r="H150" s="338"/>
      <c r="I150" s="338"/>
      <c r="J150" s="338"/>
      <c r="K150" s="339"/>
    </row>
    <row r="151" spans="1:11" ht="15.75" thickBot="1" x14ac:dyDescent="0.3">
      <c r="A151" s="279" t="s">
        <v>18</v>
      </c>
      <c r="B151" s="280"/>
      <c r="C151" s="280"/>
      <c r="D151" s="280"/>
      <c r="E151" s="280"/>
      <c r="F151" s="280"/>
      <c r="G151" s="280"/>
      <c r="H151" s="280"/>
      <c r="I151" s="280"/>
      <c r="J151" s="280"/>
      <c r="K151" s="147" t="e">
        <f>F103</f>
        <v>#VALUE!</v>
      </c>
    </row>
    <row r="152" spans="1:11" x14ac:dyDescent="0.25">
      <c r="A152" s="316" t="s">
        <v>776</v>
      </c>
      <c r="B152" s="317"/>
      <c r="C152" s="317"/>
      <c r="D152" s="317"/>
      <c r="E152" s="317"/>
      <c r="F152" s="317"/>
      <c r="G152" s="317"/>
      <c r="H152" s="317"/>
      <c r="I152" s="317"/>
      <c r="J152" s="317"/>
      <c r="K152" s="318"/>
    </row>
    <row r="153" spans="1:11" ht="18.75" x14ac:dyDescent="0.3">
      <c r="A153" s="361" t="s">
        <v>14</v>
      </c>
      <c r="B153" s="362"/>
      <c r="C153" s="362"/>
      <c r="D153" s="363"/>
      <c r="E153" s="335" t="s">
        <v>20</v>
      </c>
      <c r="F153" s="336"/>
      <c r="G153" s="336"/>
      <c r="H153" s="336"/>
      <c r="I153" s="336"/>
      <c r="J153" s="336"/>
      <c r="K153" s="189" t="s">
        <v>10</v>
      </c>
    </row>
    <row r="154" spans="1:11" x14ac:dyDescent="0.25">
      <c r="A154" s="281"/>
      <c r="B154" s="277"/>
      <c r="C154" s="277"/>
      <c r="D154" s="278"/>
      <c r="E154" s="282"/>
      <c r="F154" s="282"/>
      <c r="G154" s="282"/>
      <c r="H154" s="282"/>
      <c r="I154" s="282"/>
      <c r="J154" s="282"/>
      <c r="K154" s="12"/>
    </row>
    <row r="155" spans="1:11" x14ac:dyDescent="0.25">
      <c r="A155" s="281"/>
      <c r="B155" s="277"/>
      <c r="C155" s="277"/>
      <c r="D155" s="278"/>
      <c r="E155" s="276"/>
      <c r="F155" s="277"/>
      <c r="G155" s="277"/>
      <c r="H155" s="277"/>
      <c r="I155" s="277"/>
      <c r="J155" s="278"/>
      <c r="K155" s="12"/>
    </row>
    <row r="156" spans="1:11" x14ac:dyDescent="0.25">
      <c r="A156" s="281"/>
      <c r="B156" s="277"/>
      <c r="C156" s="277"/>
      <c r="D156" s="278"/>
      <c r="E156" s="276"/>
      <c r="F156" s="277"/>
      <c r="G156" s="277"/>
      <c r="H156" s="277"/>
      <c r="I156" s="277"/>
      <c r="J156" s="278"/>
      <c r="K156" s="12"/>
    </row>
    <row r="157" spans="1:11" x14ac:dyDescent="0.25">
      <c r="A157" s="281"/>
      <c r="B157" s="277"/>
      <c r="C157" s="277"/>
      <c r="D157" s="278"/>
      <c r="E157" s="276"/>
      <c r="F157" s="277"/>
      <c r="G157" s="277"/>
      <c r="H157" s="277"/>
      <c r="I157" s="277"/>
      <c r="J157" s="278"/>
      <c r="K157" s="12"/>
    </row>
    <row r="158" spans="1:11" x14ac:dyDescent="0.25">
      <c r="A158" s="281"/>
      <c r="B158" s="277"/>
      <c r="C158" s="277"/>
      <c r="D158" s="278"/>
      <c r="E158" s="276"/>
      <c r="F158" s="277"/>
      <c r="G158" s="277"/>
      <c r="H158" s="277"/>
      <c r="I158" s="277"/>
      <c r="J158" s="278"/>
      <c r="K158" s="12"/>
    </row>
    <row r="159" spans="1:11" ht="15" customHeight="1" x14ac:dyDescent="0.25">
      <c r="A159" s="281"/>
      <c r="B159" s="277"/>
      <c r="C159" s="277"/>
      <c r="D159" s="278"/>
      <c r="E159" s="282"/>
      <c r="F159" s="282"/>
      <c r="G159" s="282"/>
      <c r="H159" s="282"/>
      <c r="I159" s="282"/>
      <c r="J159" s="282"/>
      <c r="K159" s="12"/>
    </row>
    <row r="160" spans="1:11" x14ac:dyDescent="0.25">
      <c r="A160" s="281"/>
      <c r="B160" s="277"/>
      <c r="C160" s="277"/>
      <c r="D160" s="278"/>
      <c r="E160" s="282"/>
      <c r="F160" s="282"/>
      <c r="G160" s="282"/>
      <c r="H160" s="282"/>
      <c r="I160" s="282"/>
      <c r="J160" s="282"/>
      <c r="K160" s="12"/>
    </row>
    <row r="161" spans="1:11" ht="15.75" thickBot="1" x14ac:dyDescent="0.3">
      <c r="A161" s="279" t="s">
        <v>16</v>
      </c>
      <c r="B161" s="280"/>
      <c r="C161" s="280"/>
      <c r="D161" s="280"/>
      <c r="E161" s="280"/>
      <c r="F161" s="280"/>
      <c r="G161" s="280"/>
      <c r="H161" s="280"/>
      <c r="I161" s="280"/>
      <c r="J161" s="280"/>
      <c r="K161" s="147">
        <f>SUM(K154:K160)</f>
        <v>0</v>
      </c>
    </row>
    <row r="162" spans="1:11" x14ac:dyDescent="0.25">
      <c r="A162" s="321" t="s">
        <v>777</v>
      </c>
      <c r="B162" s="322"/>
      <c r="C162" s="322"/>
      <c r="D162" s="322"/>
      <c r="E162" s="322"/>
      <c r="F162" s="322"/>
      <c r="G162" s="322"/>
      <c r="H162" s="322"/>
      <c r="I162" s="322"/>
      <c r="J162" s="322"/>
      <c r="K162" s="323"/>
    </row>
    <row r="163" spans="1:11" ht="15.75" x14ac:dyDescent="0.25">
      <c r="A163" s="274" t="s">
        <v>779</v>
      </c>
      <c r="B163" s="275"/>
      <c r="C163" s="310"/>
      <c r="D163" s="311"/>
      <c r="E163" s="311"/>
      <c r="F163" s="311"/>
      <c r="G163" s="311"/>
      <c r="H163" s="311"/>
      <c r="I163" s="311"/>
      <c r="J163" s="312"/>
      <c r="K163" s="41"/>
    </row>
    <row r="164" spans="1:11" ht="15.75" x14ac:dyDescent="0.25">
      <c r="A164" s="274" t="s">
        <v>778</v>
      </c>
      <c r="B164" s="344"/>
      <c r="C164" s="309"/>
      <c r="D164" s="309"/>
      <c r="E164" s="309"/>
      <c r="F164" s="309"/>
      <c r="G164" s="309"/>
      <c r="H164" s="309"/>
      <c r="I164" s="309"/>
      <c r="J164" s="309"/>
      <c r="K164" s="41"/>
    </row>
    <row r="165" spans="1:11" ht="15.75" thickBot="1" x14ac:dyDescent="0.3">
      <c r="A165" s="279" t="s">
        <v>24</v>
      </c>
      <c r="B165" s="280"/>
      <c r="C165" s="280"/>
      <c r="D165" s="280"/>
      <c r="E165" s="280"/>
      <c r="F165" s="280"/>
      <c r="G165" s="280"/>
      <c r="H165" s="280"/>
      <c r="I165" s="280"/>
      <c r="J165" s="280"/>
      <c r="K165" s="147">
        <f>SUM(K163:K164)</f>
        <v>0</v>
      </c>
    </row>
    <row r="166" spans="1:11" ht="31.5" customHeight="1" thickBot="1" x14ac:dyDescent="0.35">
      <c r="A166" s="247" t="s">
        <v>815</v>
      </c>
      <c r="B166" s="248"/>
      <c r="C166" s="248"/>
      <c r="D166" s="248"/>
      <c r="E166" s="248"/>
      <c r="F166" s="248"/>
      <c r="G166" s="248"/>
      <c r="H166" s="248"/>
      <c r="I166" s="248"/>
      <c r="J166" s="249"/>
      <c r="K166" s="190" t="e">
        <f>SUM(I134,K135,K148,K151,K161,K165)</f>
        <v>#VALUE!</v>
      </c>
    </row>
    <row r="167" spans="1:11" x14ac:dyDescent="0.25">
      <c r="A167" s="45"/>
      <c r="B167" s="45"/>
      <c r="C167" s="45"/>
      <c r="D167" s="45"/>
      <c r="E167" s="45"/>
      <c r="F167" s="45"/>
      <c r="G167" s="45"/>
      <c r="H167" s="45"/>
      <c r="I167" s="45"/>
      <c r="J167" s="45"/>
      <c r="K167" s="45"/>
    </row>
    <row r="169" spans="1:11" ht="1.5" customHeight="1" x14ac:dyDescent="0.25"/>
  </sheetData>
  <sheetProtection algorithmName="SHA-512" hashValue="fd1HVjMJGVc8ilFyIlNIUQlbcPudAfmOXVC/GUKPvObiNk3m2hDt/CDRYLAlbwOP97TdwWyGdLYGYSjK0wBuKw==" saltValue="O63gjAR6NPmlyAQWsS3hkg==" spinCount="100000" sheet="1" objects="1" scenarios="1" selectLockedCells="1"/>
  <mergeCells count="186">
    <mergeCell ref="F11:G11"/>
    <mergeCell ref="A30:A31"/>
    <mergeCell ref="D12:E12"/>
    <mergeCell ref="F35:K35"/>
    <mergeCell ref="A35:E35"/>
    <mergeCell ref="A53:B53"/>
    <mergeCell ref="A44:B44"/>
    <mergeCell ref="A45:B45"/>
    <mergeCell ref="A46:B46"/>
    <mergeCell ref="A47:B47"/>
    <mergeCell ref="A48:B48"/>
    <mergeCell ref="A50:B50"/>
    <mergeCell ref="A51:B51"/>
    <mergeCell ref="A52:B52"/>
    <mergeCell ref="A39:K39"/>
    <mergeCell ref="F17:K17"/>
    <mergeCell ref="A49:B49"/>
    <mergeCell ref="I12:J12"/>
    <mergeCell ref="A153:D153"/>
    <mergeCell ref="A101:C101"/>
    <mergeCell ref="A105:K105"/>
    <mergeCell ref="A2:K3"/>
    <mergeCell ref="C22:J22"/>
    <mergeCell ref="A1:K1"/>
    <mergeCell ref="A19:K20"/>
    <mergeCell ref="A25:K26"/>
    <mergeCell ref="B9:C9"/>
    <mergeCell ref="B10:C10"/>
    <mergeCell ref="B11:C11"/>
    <mergeCell ref="B12:C12"/>
    <mergeCell ref="F12:G12"/>
    <mergeCell ref="F8:K9"/>
    <mergeCell ref="A14:K14"/>
    <mergeCell ref="B4:E4"/>
    <mergeCell ref="D5:E5"/>
    <mergeCell ref="D6:E6"/>
    <mergeCell ref="D7:E7"/>
    <mergeCell ref="D8:E8"/>
    <mergeCell ref="G5:H5"/>
    <mergeCell ref="G6:H6"/>
    <mergeCell ref="E90:J90"/>
    <mergeCell ref="D11:E11"/>
    <mergeCell ref="D9:E9"/>
    <mergeCell ref="D10:E10"/>
    <mergeCell ref="A158:D158"/>
    <mergeCell ref="E158:J158"/>
    <mergeCell ref="B5:C5"/>
    <mergeCell ref="B6:C6"/>
    <mergeCell ref="B7:C7"/>
    <mergeCell ref="B8:C8"/>
    <mergeCell ref="A164:B164"/>
    <mergeCell ref="C164:J164"/>
    <mergeCell ref="D101:K101"/>
    <mergeCell ref="A83:K83"/>
    <mergeCell ref="B17:E17"/>
    <mergeCell ref="A65:B65"/>
    <mergeCell ref="A66:B66"/>
    <mergeCell ref="A67:H67"/>
    <mergeCell ref="C27:I28"/>
    <mergeCell ref="A118:B118"/>
    <mergeCell ref="A119:B119"/>
    <mergeCell ref="A130:B130"/>
    <mergeCell ref="A75:H75"/>
    <mergeCell ref="A76:H76"/>
    <mergeCell ref="A77:H77"/>
    <mergeCell ref="A78:H78"/>
    <mergeCell ref="A163:B163"/>
    <mergeCell ref="A159:D159"/>
    <mergeCell ref="E159:J159"/>
    <mergeCell ref="A160:D160"/>
    <mergeCell ref="E160:J160"/>
    <mergeCell ref="A161:J161"/>
    <mergeCell ref="A162:K162"/>
    <mergeCell ref="A134:H134"/>
    <mergeCell ref="A149:K149"/>
    <mergeCell ref="A138:H138"/>
    <mergeCell ref="A139:H139"/>
    <mergeCell ref="A137:H137"/>
    <mergeCell ref="A148:J148"/>
    <mergeCell ref="A156:D156"/>
    <mergeCell ref="E156:J156"/>
    <mergeCell ref="A157:D157"/>
    <mergeCell ref="E157:J157"/>
    <mergeCell ref="E153:J153"/>
    <mergeCell ref="A154:D154"/>
    <mergeCell ref="E154:J154"/>
    <mergeCell ref="A155:D155"/>
    <mergeCell ref="E155:J155"/>
    <mergeCell ref="A150:K150"/>
    <mergeCell ref="C163:J163"/>
    <mergeCell ref="A151:J151"/>
    <mergeCell ref="A152:K152"/>
    <mergeCell ref="A133:B133"/>
    <mergeCell ref="A135:J135"/>
    <mergeCell ref="A140:H140"/>
    <mergeCell ref="A141:H141"/>
    <mergeCell ref="A147:H147"/>
    <mergeCell ref="A143:H143"/>
    <mergeCell ref="A144:H144"/>
    <mergeCell ref="A145:H145"/>
    <mergeCell ref="A146:H146"/>
    <mergeCell ref="A142:H142"/>
    <mergeCell ref="A132:B132"/>
    <mergeCell ref="A120:B120"/>
    <mergeCell ref="A121:B121"/>
    <mergeCell ref="A122:B122"/>
    <mergeCell ref="A123:B123"/>
    <mergeCell ref="A124:B124"/>
    <mergeCell ref="A125:B125"/>
    <mergeCell ref="A126:B126"/>
    <mergeCell ref="A127:B127"/>
    <mergeCell ref="A128:B128"/>
    <mergeCell ref="A129:B129"/>
    <mergeCell ref="A131:B131"/>
    <mergeCell ref="A100:K100"/>
    <mergeCell ref="A91:D91"/>
    <mergeCell ref="E89:J89"/>
    <mergeCell ref="A111:B111"/>
    <mergeCell ref="A112:B112"/>
    <mergeCell ref="A115:B115"/>
    <mergeCell ref="A116:B116"/>
    <mergeCell ref="A117:B117"/>
    <mergeCell ref="A92:D92"/>
    <mergeCell ref="E92:J92"/>
    <mergeCell ref="A106:K106"/>
    <mergeCell ref="A107:K107"/>
    <mergeCell ref="A108:B108"/>
    <mergeCell ref="A109:B109"/>
    <mergeCell ref="A110:B110"/>
    <mergeCell ref="A97:B97"/>
    <mergeCell ref="C97:J97"/>
    <mergeCell ref="A113:B113"/>
    <mergeCell ref="A114:B114"/>
    <mergeCell ref="C96:J96"/>
    <mergeCell ref="A98:J98"/>
    <mergeCell ref="A99:J99"/>
    <mergeCell ref="E93:J93"/>
    <mergeCell ref="A90:D90"/>
    <mergeCell ref="A93:D93"/>
    <mergeCell ref="A88:D88"/>
    <mergeCell ref="E88:J88"/>
    <mergeCell ref="A89:D89"/>
    <mergeCell ref="E87:J87"/>
    <mergeCell ref="B15:E15"/>
    <mergeCell ref="A68:J68"/>
    <mergeCell ref="A59:B59"/>
    <mergeCell ref="A60:B60"/>
    <mergeCell ref="A61:B61"/>
    <mergeCell ref="A62:B62"/>
    <mergeCell ref="A63:B63"/>
    <mergeCell ref="A64:B64"/>
    <mergeCell ref="B16:E16"/>
    <mergeCell ref="A40:K40"/>
    <mergeCell ref="A72:H72"/>
    <mergeCell ref="A73:H73"/>
    <mergeCell ref="A34:K34"/>
    <mergeCell ref="A79:H79"/>
    <mergeCell ref="E86:J86"/>
    <mergeCell ref="A87:D87"/>
    <mergeCell ref="A84:J84"/>
    <mergeCell ref="A85:K85"/>
    <mergeCell ref="A86:D86"/>
    <mergeCell ref="F4:K4"/>
    <mergeCell ref="G15:H15"/>
    <mergeCell ref="A166:J166"/>
    <mergeCell ref="A136:K136"/>
    <mergeCell ref="A43:B43"/>
    <mergeCell ref="A54:B54"/>
    <mergeCell ref="A55:B55"/>
    <mergeCell ref="A56:B56"/>
    <mergeCell ref="A57:B57"/>
    <mergeCell ref="A58:B58"/>
    <mergeCell ref="A41:K41"/>
    <mergeCell ref="A42:B42"/>
    <mergeCell ref="A82:K82"/>
    <mergeCell ref="A69:J69"/>
    <mergeCell ref="A70:H70"/>
    <mergeCell ref="A71:H71"/>
    <mergeCell ref="A81:J81"/>
    <mergeCell ref="A94:J94"/>
    <mergeCell ref="A95:K95"/>
    <mergeCell ref="A96:B96"/>
    <mergeCell ref="A74:H74"/>
    <mergeCell ref="A80:H80"/>
    <mergeCell ref="E91:J91"/>
    <mergeCell ref="A165:J165"/>
  </mergeCells>
  <conditionalFormatting sqref="C22:J22">
    <cfRule type="expression" dxfId="0" priority="1">
      <formula>$B$23&lt;&gt;$I$23</formula>
    </cfRule>
  </conditionalFormatting>
  <dataValidations count="3">
    <dataValidation type="list" allowBlank="1" showInputMessage="1" showErrorMessage="1" sqref="A7">
      <formula1>INDIRECT(A5)</formula1>
    </dataValidation>
    <dataValidation type="list" allowBlank="1" showInputMessage="1" showErrorMessage="1" sqref="H11:H12">
      <formula1>"YES, NO"</formula1>
    </dataValidation>
    <dataValidation type="list" allowBlank="1" showInputMessage="1" showErrorMessage="1" sqref="I15">
      <formula1>"25, 20"</formula1>
    </dataValidation>
  </dataValidations>
  <pageMargins left="0.45" right="0.05" top="0.75" bottom="0.75" header="0.3" footer="0.3"/>
  <pageSetup scale="51" fitToHeight="0" orientation="portrait" r:id="rId1"/>
  <headerFooter>
    <oddFooter xml:space="preserve">&amp;L&amp;18All documentation will be submitted via e-mail to:&amp;C&amp;"-,Bold"&amp;22KthreeP.Literacy@state.nm.us&amp;18&amp;K00+000jjj&amp;K01+000                         </oddFooter>
  </headerFooter>
  <rowBreaks count="2" manualBreakCount="2">
    <brk id="33" max="10"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180975</xdr:colOff>
                    <xdr:row>9</xdr:row>
                    <xdr:rowOff>0</xdr:rowOff>
                  </from>
                  <to>
                    <xdr:col>0</xdr:col>
                    <xdr:colOff>771525</xdr:colOff>
                    <xdr:row>10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190500</xdr:colOff>
                    <xdr:row>9</xdr:row>
                    <xdr:rowOff>266700</xdr:rowOff>
                  </from>
                  <to>
                    <xdr:col>0</xdr:col>
                    <xdr:colOff>781050</xdr:colOff>
                    <xdr:row>10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3"/>
  <sheetViews>
    <sheetView tabSelected="1" topLeftCell="A7" zoomScale="80" zoomScaleNormal="80" zoomScaleSheetLayoutView="80" workbookViewId="0">
      <selection activeCell="A9" sqref="A9:Q9"/>
    </sheetView>
  </sheetViews>
  <sheetFormatPr defaultColWidth="9.140625" defaultRowHeight="15" x14ac:dyDescent="0.25"/>
  <cols>
    <col min="1" max="1" width="39.42578125" style="44" customWidth="1"/>
    <col min="2" max="2" width="12.5703125" style="44" customWidth="1"/>
    <col min="3" max="17" width="17.5703125" style="44" customWidth="1"/>
    <col min="18" max="16384" width="9.140625" style="44"/>
  </cols>
  <sheetData>
    <row r="1" spans="1:17" ht="46.5" customHeight="1" thickBot="1" x14ac:dyDescent="0.3">
      <c r="A1" s="427" t="s">
        <v>844</v>
      </c>
      <c r="B1" s="428"/>
      <c r="C1" s="428"/>
      <c r="D1" s="428"/>
      <c r="E1" s="428"/>
      <c r="F1" s="428"/>
      <c r="G1" s="428"/>
      <c r="H1" s="428"/>
      <c r="I1" s="428"/>
      <c r="J1" s="428"/>
      <c r="K1" s="428"/>
      <c r="L1" s="428"/>
      <c r="M1" s="428"/>
      <c r="N1" s="428"/>
      <c r="O1" s="428"/>
      <c r="P1" s="428"/>
      <c r="Q1" s="429"/>
    </row>
    <row r="2" spans="1:17" ht="46.5" customHeight="1" thickBot="1" x14ac:dyDescent="0.4">
      <c r="A2" s="436" t="s">
        <v>25</v>
      </c>
      <c r="B2" s="437"/>
      <c r="C2" s="443">
        <f>'School APP Funding &amp; Budget'!A5</f>
        <v>0</v>
      </c>
      <c r="D2" s="444"/>
      <c r="E2" s="444"/>
      <c r="F2" s="445"/>
      <c r="G2" s="440" t="s">
        <v>845</v>
      </c>
      <c r="H2" s="441"/>
      <c r="I2" s="441"/>
      <c r="J2" s="441"/>
      <c r="K2" s="441"/>
      <c r="L2" s="441"/>
      <c r="M2" s="441"/>
      <c r="N2" s="441"/>
      <c r="O2" s="441"/>
      <c r="P2" s="441"/>
      <c r="Q2" s="442"/>
    </row>
    <row r="3" spans="1:17" ht="21.75" customHeight="1" thickBot="1" x14ac:dyDescent="0.4">
      <c r="A3" s="194" t="s">
        <v>0</v>
      </c>
      <c r="B3" s="195"/>
      <c r="C3" s="425" t="s">
        <v>821</v>
      </c>
      <c r="D3" s="426"/>
      <c r="E3" s="426"/>
      <c r="F3" s="426"/>
      <c r="G3" s="426"/>
      <c r="H3" s="426"/>
      <c r="I3" s="435"/>
      <c r="J3" s="425" t="s">
        <v>823</v>
      </c>
      <c r="K3" s="426"/>
      <c r="L3" s="426"/>
      <c r="M3" s="426"/>
      <c r="N3" s="426"/>
      <c r="O3" s="433" t="s">
        <v>731</v>
      </c>
      <c r="P3" s="434"/>
      <c r="Q3" s="196"/>
    </row>
    <row r="4" spans="1:17" s="162" customFormat="1" ht="113.25" thickBot="1" x14ac:dyDescent="0.3">
      <c r="A4" s="233" t="s">
        <v>2</v>
      </c>
      <c r="B4" s="232" t="s">
        <v>716</v>
      </c>
      <c r="C4" s="230" t="s">
        <v>3</v>
      </c>
      <c r="D4" s="197" t="s">
        <v>825</v>
      </c>
      <c r="E4" s="197" t="s">
        <v>7</v>
      </c>
      <c r="F4" s="197" t="s">
        <v>826</v>
      </c>
      <c r="G4" s="197" t="s">
        <v>827</v>
      </c>
      <c r="H4" s="197" t="s">
        <v>721</v>
      </c>
      <c r="I4" s="198" t="s">
        <v>828</v>
      </c>
      <c r="J4" s="199" t="s">
        <v>723</v>
      </c>
      <c r="K4" s="197" t="s">
        <v>829</v>
      </c>
      <c r="L4" s="197" t="s">
        <v>830</v>
      </c>
      <c r="M4" s="197" t="s">
        <v>722</v>
      </c>
      <c r="N4" s="198" t="s">
        <v>831</v>
      </c>
      <c r="O4" s="200" t="s">
        <v>832</v>
      </c>
      <c r="P4" s="201" t="s">
        <v>833</v>
      </c>
      <c r="Q4" s="202"/>
    </row>
    <row r="5" spans="1:17" ht="16.5" customHeight="1" thickBot="1" x14ac:dyDescent="0.3">
      <c r="A5" s="446">
        <f>'School APP Funding &amp; Budget'!A7</f>
        <v>0</v>
      </c>
      <c r="B5" s="240"/>
      <c r="C5" s="447">
        <f>'School APP Funding &amp; Budget'!B37</f>
        <v>0</v>
      </c>
      <c r="D5" s="448" t="str">
        <f>'School APP Funding &amp; Budget'!C37</f>
        <v/>
      </c>
      <c r="E5" s="449">
        <f>'School APP Funding &amp; Budget'!D37</f>
        <v>0</v>
      </c>
      <c r="F5" s="450" t="e">
        <f>C5*D5*E5</f>
        <v>#VALUE!</v>
      </c>
      <c r="G5" s="450" t="e">
        <f>F5*0.02</f>
        <v>#VALUE!</v>
      </c>
      <c r="H5" s="450" t="str">
        <f>'School APP Funding &amp; Budget'!H37</f>
        <v>0</v>
      </c>
      <c r="I5" s="451" t="e">
        <f>SUM(F5+H5)</f>
        <v>#VALUE!</v>
      </c>
      <c r="J5" s="452">
        <f>'School APP Funding &amp; Budget'!D103</f>
        <v>0</v>
      </c>
      <c r="K5" s="450" t="e">
        <f>'School APP Funding &amp; Budget'!E103</f>
        <v>#VALUE!</v>
      </c>
      <c r="L5" s="450" t="e">
        <f>'School APP Funding &amp; Budget'!F103</f>
        <v>#VALUE!</v>
      </c>
      <c r="M5" s="450" t="str">
        <f>'School APP Funding &amp; Budget'!I134</f>
        <v>0</v>
      </c>
      <c r="N5" s="451" t="e">
        <f>SUM(K5+M5)</f>
        <v>#VALUE!</v>
      </c>
      <c r="O5" s="453" t="e">
        <f>I5+N5</f>
        <v>#VALUE!</v>
      </c>
      <c r="P5" s="454" t="e">
        <f>SUM(O5-Q9)</f>
        <v>#VALUE!</v>
      </c>
      <c r="Q5" s="196"/>
    </row>
    <row r="6" spans="1:17" ht="15.75" thickBot="1" x14ac:dyDescent="0.3">
      <c r="A6" s="203"/>
      <c r="B6" s="204"/>
      <c r="C6" s="204"/>
      <c r="D6" s="205"/>
      <c r="E6" s="205"/>
      <c r="F6" s="205"/>
      <c r="G6" s="205"/>
      <c r="H6" s="205"/>
      <c r="I6" s="205"/>
      <c r="J6" s="205"/>
      <c r="K6" s="205"/>
      <c r="L6" s="205"/>
      <c r="M6" s="205"/>
      <c r="N6" s="205"/>
      <c r="O6" s="205"/>
      <c r="P6" s="205"/>
      <c r="Q6" s="196"/>
    </row>
    <row r="7" spans="1:17" ht="21.75" thickBot="1" x14ac:dyDescent="0.4">
      <c r="A7" s="206" t="s">
        <v>1</v>
      </c>
      <c r="B7" s="207"/>
      <c r="C7" s="430" t="s">
        <v>822</v>
      </c>
      <c r="D7" s="431"/>
      <c r="E7" s="431"/>
      <c r="F7" s="431"/>
      <c r="G7" s="431"/>
      <c r="H7" s="431"/>
      <c r="I7" s="432"/>
      <c r="J7" s="438" t="s">
        <v>824</v>
      </c>
      <c r="K7" s="439"/>
      <c r="L7" s="439"/>
      <c r="M7" s="439"/>
      <c r="N7" s="439"/>
      <c r="O7" s="439"/>
      <c r="P7" s="439"/>
      <c r="Q7" s="208"/>
    </row>
    <row r="8" spans="1:17" s="162" customFormat="1" ht="105.75" thickBot="1" x14ac:dyDescent="0.3">
      <c r="A8" s="233" t="s">
        <v>2</v>
      </c>
      <c r="B8" s="234" t="s">
        <v>716</v>
      </c>
      <c r="C8" s="209" t="s">
        <v>6</v>
      </c>
      <c r="D8" s="210" t="s">
        <v>22</v>
      </c>
      <c r="E8" s="211" t="s">
        <v>4</v>
      </c>
      <c r="F8" s="210" t="s">
        <v>736</v>
      </c>
      <c r="G8" s="210" t="s">
        <v>5</v>
      </c>
      <c r="H8" s="211" t="s">
        <v>21</v>
      </c>
      <c r="I8" s="212" t="s">
        <v>835</v>
      </c>
      <c r="J8" s="213" t="s">
        <v>6</v>
      </c>
      <c r="K8" s="214" t="s">
        <v>22</v>
      </c>
      <c r="L8" s="214" t="s">
        <v>4</v>
      </c>
      <c r="M8" s="215" t="s">
        <v>737</v>
      </c>
      <c r="N8" s="214" t="s">
        <v>5</v>
      </c>
      <c r="O8" s="216" t="s">
        <v>21</v>
      </c>
      <c r="P8" s="217" t="s">
        <v>834</v>
      </c>
      <c r="Q8" s="218" t="s">
        <v>753</v>
      </c>
    </row>
    <row r="9" spans="1:17" ht="16.5" thickBot="1" x14ac:dyDescent="0.3">
      <c r="A9" s="446">
        <f>'School APP Funding &amp; Budget'!A7</f>
        <v>0</v>
      </c>
      <c r="B9" s="241">
        <f>B5</f>
        <v>0</v>
      </c>
      <c r="C9" s="455">
        <f>'School APP Funding &amp; Budget'!K68</f>
        <v>0</v>
      </c>
      <c r="D9" s="456" t="str">
        <f>'School APP Funding &amp; Budget'!I67</f>
        <v>0</v>
      </c>
      <c r="E9" s="456">
        <f>'School APP Funding &amp; Budget'!K81</f>
        <v>0</v>
      </c>
      <c r="F9" s="457" t="e">
        <f>'School APP Funding &amp; Budget'!K84</f>
        <v>#VALUE!</v>
      </c>
      <c r="G9" s="457">
        <f>'School APP Funding &amp; Budget'!K98</f>
        <v>0</v>
      </c>
      <c r="H9" s="456">
        <f>'School APP Funding &amp; Budget'!K94</f>
        <v>0</v>
      </c>
      <c r="I9" s="458" t="e">
        <f>SUM(C9:H9)</f>
        <v>#VALUE!</v>
      </c>
      <c r="J9" s="455">
        <f>'School APP Funding &amp; Budget'!K135</f>
        <v>0</v>
      </c>
      <c r="K9" s="456" t="str">
        <f>'School APP Funding &amp; Budget'!I134</f>
        <v>0</v>
      </c>
      <c r="L9" s="456">
        <f>'School APP Funding &amp; Budget'!K148</f>
        <v>0</v>
      </c>
      <c r="M9" s="456" t="e">
        <f>'School APP Funding &amp; Budget'!K151</f>
        <v>#VALUE!</v>
      </c>
      <c r="N9" s="456">
        <f>'School APP Funding &amp; Budget'!K165</f>
        <v>0</v>
      </c>
      <c r="O9" s="457">
        <f>'School APP Funding &amp; Budget'!K161</f>
        <v>0</v>
      </c>
      <c r="P9" s="459" t="e">
        <f>SUM(J9:O9)</f>
        <v>#VALUE!</v>
      </c>
      <c r="Q9" s="460" t="e">
        <f>I9+P9</f>
        <v>#VALUE!</v>
      </c>
    </row>
    <row r="10" spans="1:17" ht="15.75" thickBot="1" x14ac:dyDescent="0.3">
      <c r="A10" s="219"/>
      <c r="B10" s="205"/>
      <c r="C10" s="205"/>
      <c r="D10" s="205"/>
      <c r="E10" s="205"/>
      <c r="F10" s="205"/>
      <c r="G10" s="205"/>
      <c r="H10" s="205"/>
      <c r="I10" s="205"/>
      <c r="J10" s="205"/>
      <c r="K10" s="205"/>
      <c r="L10" s="205"/>
      <c r="M10" s="205"/>
      <c r="N10" s="205"/>
      <c r="O10" s="205"/>
      <c r="P10" s="205"/>
      <c r="Q10" s="196"/>
    </row>
    <row r="11" spans="1:17" s="134" customFormat="1" ht="49.15" customHeight="1" thickBot="1" x14ac:dyDescent="0.3">
      <c r="A11" s="235" t="s">
        <v>2</v>
      </c>
      <c r="B11" s="236" t="s">
        <v>716</v>
      </c>
      <c r="C11" s="237" t="s">
        <v>819</v>
      </c>
      <c r="D11" s="238" t="s">
        <v>820</v>
      </c>
      <c r="E11" s="220"/>
      <c r="F11" s="220"/>
      <c r="G11" s="220"/>
      <c r="H11" s="220"/>
      <c r="I11" s="220"/>
      <c r="J11" s="220"/>
      <c r="K11" s="220"/>
      <c r="L11" s="220"/>
      <c r="M11" s="220"/>
      <c r="N11" s="220"/>
      <c r="O11" s="220"/>
      <c r="P11" s="220"/>
      <c r="Q11" s="221"/>
    </row>
    <row r="12" spans="1:17" ht="27" customHeight="1" thickBot="1" x14ac:dyDescent="0.4">
      <c r="A12" s="229">
        <f>'School APP Funding &amp; Budget'!A7</f>
        <v>0</v>
      </c>
      <c r="B12" s="241">
        <f>B5</f>
        <v>0</v>
      </c>
      <c r="C12" s="231">
        <f>'School APP Funding &amp; Budget'!B27</f>
        <v>0</v>
      </c>
      <c r="D12" s="239">
        <f>'School APP Funding &amp; Budget'!B28</f>
        <v>0</v>
      </c>
      <c r="E12" s="222" t="s">
        <v>836</v>
      </c>
      <c r="F12" s="223"/>
      <c r="G12" s="223"/>
      <c r="H12" s="223"/>
      <c r="I12" s="223"/>
      <c r="J12" s="223"/>
      <c r="K12" s="223"/>
      <c r="L12" s="223"/>
      <c r="M12" s="224"/>
      <c r="N12" s="225"/>
      <c r="O12" s="225"/>
      <c r="P12" s="205"/>
      <c r="Q12" s="196"/>
    </row>
    <row r="13" spans="1:17" ht="24.75" customHeight="1" thickBot="1" x14ac:dyDescent="0.45">
      <c r="A13" s="226" t="s">
        <v>788</v>
      </c>
      <c r="B13" s="227"/>
      <c r="C13" s="227"/>
      <c r="D13" s="227"/>
      <c r="E13" s="227"/>
      <c r="F13" s="227"/>
      <c r="G13" s="227"/>
      <c r="H13" s="227"/>
      <c r="I13" s="227"/>
      <c r="J13" s="227"/>
      <c r="K13" s="227"/>
      <c r="L13" s="227"/>
      <c r="M13" s="227"/>
      <c r="N13" s="227"/>
      <c r="O13" s="227"/>
      <c r="P13" s="227"/>
      <c r="Q13" s="228"/>
    </row>
  </sheetData>
  <sheetProtection algorithmName="SHA-512" hashValue="CCBfl7MEZftH7U/bM0a+Z4i/QZ821S8o5QDF6Xb9OMWIrSGBGgu6Vi3rw1QI/IffeG/qT5bfgVtkuGs4qkAxjw==" saltValue="1ZL1zCeCQIvZYMWJBYEsLg==" spinCount="100000" sheet="1" objects="1" scenarios="1" selectLockedCells="1"/>
  <mergeCells count="9">
    <mergeCell ref="J3:N3"/>
    <mergeCell ref="A1:Q1"/>
    <mergeCell ref="C7:I7"/>
    <mergeCell ref="O3:P3"/>
    <mergeCell ref="C3:I3"/>
    <mergeCell ref="A2:B2"/>
    <mergeCell ref="J7:P7"/>
    <mergeCell ref="G2:Q2"/>
    <mergeCell ref="C2:F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L124"/>
  <sheetViews>
    <sheetView showFormulas="1" topLeftCell="B1" zoomScale="90" zoomScaleNormal="90" workbookViewId="0">
      <selection activeCell="B1" sqref="A1:XFD1048576"/>
    </sheetView>
  </sheetViews>
  <sheetFormatPr defaultColWidth="9" defaultRowHeight="15" x14ac:dyDescent="0.25"/>
  <cols>
    <col min="1" max="1" width="42.140625" style="1" customWidth="1"/>
    <col min="2" max="2" width="40.5703125" style="1" customWidth="1"/>
    <col min="3" max="3" width="38.85546875" style="1" customWidth="1"/>
    <col min="4" max="4" width="36" style="1" customWidth="1"/>
    <col min="5" max="5" width="38.5703125" style="1" customWidth="1"/>
    <col min="6" max="6" width="22.85546875" style="1" customWidth="1"/>
    <col min="7" max="7" width="24" style="1" customWidth="1"/>
    <col min="8" max="8" width="23.140625" style="1" customWidth="1"/>
    <col min="9" max="9" width="31.85546875" style="1" customWidth="1"/>
    <col min="10" max="10" width="27" style="1" customWidth="1"/>
    <col min="11" max="11" width="30.5703125" style="1" customWidth="1"/>
    <col min="12" max="12" width="28.85546875" style="1" customWidth="1"/>
    <col min="13" max="13" width="36.28515625" style="1" customWidth="1"/>
    <col min="14" max="14" width="35.28515625" style="1" customWidth="1"/>
    <col min="15" max="15" width="34.7109375" style="1" customWidth="1"/>
    <col min="16" max="16" width="29.7109375" style="1" customWidth="1"/>
    <col min="17" max="17" width="33.5703125" style="1" customWidth="1"/>
    <col min="18" max="18" width="35.7109375" style="1" customWidth="1"/>
    <col min="19" max="19" width="29.7109375" style="1" customWidth="1"/>
    <col min="20" max="20" width="28" style="1" customWidth="1"/>
    <col min="21" max="21" width="31.140625" style="1" customWidth="1"/>
    <col min="22" max="22" width="30.28515625" style="1" customWidth="1"/>
    <col min="23" max="23" width="29" style="1" customWidth="1"/>
    <col min="24" max="24" width="28.42578125" style="1" customWidth="1"/>
    <col min="25" max="25" width="27.85546875" style="1" customWidth="1"/>
    <col min="26" max="26" width="27" style="1" customWidth="1"/>
    <col min="27" max="27" width="28.5703125" style="1" customWidth="1"/>
    <col min="28" max="28" width="30.28515625" style="1" customWidth="1"/>
    <col min="29" max="29" width="29.28515625" style="1" customWidth="1"/>
    <col min="30" max="30" width="28.5703125" style="1" customWidth="1"/>
    <col min="31" max="31" width="13" style="1" customWidth="1"/>
    <col min="32" max="32" width="27.5703125" style="1" customWidth="1"/>
    <col min="33" max="33" width="25.28515625" style="1" customWidth="1"/>
    <col min="34" max="34" width="29.7109375" style="1" customWidth="1"/>
    <col min="35" max="35" width="33.140625" style="1" customWidth="1"/>
    <col min="36" max="36" width="35.28515625" style="1" customWidth="1"/>
    <col min="37" max="37" width="27.5703125" style="1" customWidth="1"/>
    <col min="38" max="38" width="32.85546875" style="1" customWidth="1"/>
    <col min="39" max="39" width="26.85546875" style="1" customWidth="1"/>
    <col min="40" max="40" width="32.7109375" style="1" customWidth="1"/>
    <col min="41" max="41" width="30.5703125" style="1" customWidth="1"/>
    <col min="42" max="42" width="40" style="1" customWidth="1"/>
    <col min="43" max="43" width="27" style="1" customWidth="1"/>
    <col min="44" max="44" width="31.42578125" style="1" customWidth="1"/>
    <col min="45" max="45" width="30.7109375" style="1" customWidth="1"/>
    <col min="46" max="46" width="29.28515625" style="1" customWidth="1"/>
    <col min="47" max="47" width="31.28515625" style="1" customWidth="1"/>
    <col min="48" max="48" width="29.7109375" style="1" customWidth="1"/>
    <col min="49" max="49" width="26.28515625" style="1" customWidth="1"/>
    <col min="50" max="50" width="26" style="1" customWidth="1"/>
    <col min="51" max="51" width="23.140625" style="1" customWidth="1"/>
    <col min="52" max="52" width="21.28515625" style="1" customWidth="1"/>
    <col min="53" max="53" width="33.28515625" style="1" customWidth="1"/>
    <col min="54" max="54" width="34.140625" style="1" customWidth="1"/>
    <col min="55" max="55" width="28.7109375" style="1" customWidth="1"/>
    <col min="56" max="56" width="29" style="1" customWidth="1"/>
    <col min="57" max="57" width="31.7109375" style="1" customWidth="1"/>
    <col min="58" max="59" width="29.7109375" style="1" customWidth="1"/>
    <col min="60" max="60" width="30" style="1" customWidth="1"/>
    <col min="61" max="61" width="27.42578125" style="1" customWidth="1"/>
    <col min="62" max="63" width="34" style="1" customWidth="1"/>
    <col min="64" max="64" width="31" style="1" customWidth="1"/>
    <col min="65" max="65" width="28.5703125" style="1" customWidth="1"/>
    <col min="66" max="66" width="32.140625" style="1" customWidth="1"/>
    <col min="67" max="67" width="33.140625" style="1" customWidth="1"/>
    <col min="68" max="68" width="29" style="1" customWidth="1"/>
    <col min="69" max="69" width="27.28515625" style="1" customWidth="1"/>
    <col min="70" max="70" width="25.28515625" style="1" customWidth="1"/>
    <col min="71" max="71" width="34" style="1" customWidth="1"/>
    <col min="72" max="72" width="38.140625" style="1" customWidth="1"/>
    <col min="73" max="73" width="33.28515625" style="1" customWidth="1"/>
    <col min="74" max="74" width="27.7109375" style="1" customWidth="1"/>
    <col min="75" max="75" width="37.140625" style="1" customWidth="1"/>
    <col min="76" max="76" width="30.85546875" style="1" customWidth="1"/>
    <col min="77" max="77" width="29.42578125" style="1" customWidth="1"/>
    <col min="78" max="78" width="22.5703125" style="1" customWidth="1"/>
    <col min="79" max="79" width="27" style="1" customWidth="1"/>
    <col min="80" max="80" width="30.140625" style="1" customWidth="1"/>
    <col min="81" max="81" width="32.28515625" style="1" customWidth="1"/>
    <col min="82" max="83" width="31.28515625" style="1" customWidth="1"/>
    <col min="84" max="84" width="34.42578125" style="1" customWidth="1"/>
    <col min="85" max="85" width="25.7109375" style="1" customWidth="1"/>
    <col min="86" max="86" width="32.140625" style="1" customWidth="1"/>
    <col min="87" max="87" width="23.140625" style="1" customWidth="1"/>
    <col min="88" max="88" width="35.7109375" style="1" customWidth="1"/>
    <col min="89" max="89" width="30.42578125" style="1" customWidth="1"/>
    <col min="90" max="90" width="30.28515625" style="1" customWidth="1"/>
    <col min="91" max="91" width="25.28515625" style="1" customWidth="1"/>
    <col min="92" max="92" width="30.28515625" style="1" customWidth="1"/>
    <col min="93" max="93" width="28.7109375" style="1" customWidth="1"/>
    <col min="94" max="94" width="36.28515625" style="1" customWidth="1"/>
    <col min="95" max="95" width="46.28515625" style="1" customWidth="1"/>
    <col min="96" max="96" width="34.85546875" style="1" customWidth="1"/>
    <col min="97" max="97" width="20.140625" style="1" customWidth="1"/>
    <col min="98" max="98" width="34.28515625" style="1" customWidth="1"/>
    <col min="99" max="99" width="29.7109375" style="1" customWidth="1"/>
    <col min="100" max="100" width="32.7109375" style="1" customWidth="1"/>
    <col min="101" max="101" width="40.5703125" style="1" customWidth="1"/>
    <col min="102" max="102" width="29.42578125" style="1" customWidth="1"/>
    <col min="103" max="103" width="27.42578125" style="1" customWidth="1"/>
    <col min="104" max="104" width="38.28515625" style="1" customWidth="1"/>
    <col min="105" max="105" width="27.85546875" style="1" customWidth="1"/>
    <col min="106" max="106" width="30.28515625" style="1" customWidth="1"/>
    <col min="107" max="107" width="26.28515625" style="1" customWidth="1"/>
    <col min="108" max="108" width="25.7109375" style="1" customWidth="1"/>
    <col min="109" max="109" width="43" style="1" customWidth="1"/>
    <col min="110" max="110" width="26.7109375" style="1" customWidth="1"/>
    <col min="111" max="111" width="29.42578125" style="1" customWidth="1"/>
    <col min="112" max="112" width="32.85546875" style="1" customWidth="1"/>
    <col min="113" max="113" width="31" style="1" customWidth="1"/>
    <col min="114" max="114" width="30.7109375" style="1" customWidth="1"/>
    <col min="115" max="115" width="33.7109375" style="1" customWidth="1"/>
    <col min="116" max="116" width="26.140625" style="1" customWidth="1"/>
    <col min="117" max="16384" width="9" style="1"/>
  </cols>
  <sheetData>
    <row r="1" spans="1:116" x14ac:dyDescent="0.25">
      <c r="A1" s="1" t="s">
        <v>846</v>
      </c>
      <c r="B1" s="35" t="s">
        <v>1385</v>
      </c>
      <c r="C1" s="35" t="s">
        <v>1386</v>
      </c>
      <c r="D1" s="36" t="s">
        <v>1387</v>
      </c>
      <c r="E1" s="36" t="s">
        <v>1388</v>
      </c>
      <c r="F1" s="36" t="s">
        <v>1490</v>
      </c>
      <c r="G1" s="36" t="s">
        <v>1489</v>
      </c>
      <c r="H1" s="36" t="s">
        <v>1488</v>
      </c>
      <c r="I1" s="36" t="s">
        <v>1487</v>
      </c>
      <c r="J1" s="36" t="s">
        <v>1486</v>
      </c>
      <c r="K1" s="36" t="s">
        <v>1485</v>
      </c>
      <c r="L1" s="36" t="s">
        <v>1484</v>
      </c>
      <c r="M1" s="36" t="s">
        <v>1483</v>
      </c>
      <c r="N1" s="36" t="s">
        <v>1482</v>
      </c>
      <c r="O1" s="36" t="s">
        <v>1481</v>
      </c>
      <c r="P1" s="36" t="s">
        <v>1480</v>
      </c>
      <c r="Q1" s="36" t="s">
        <v>1479</v>
      </c>
      <c r="R1" s="36" t="s">
        <v>1478</v>
      </c>
      <c r="S1" s="36" t="s">
        <v>1477</v>
      </c>
      <c r="T1" s="36" t="s">
        <v>1476</v>
      </c>
      <c r="U1" s="36" t="s">
        <v>1475</v>
      </c>
      <c r="V1" s="36" t="s">
        <v>1474</v>
      </c>
      <c r="W1" s="36" t="s">
        <v>1473</v>
      </c>
      <c r="X1" s="36" t="s">
        <v>675</v>
      </c>
      <c r="Y1" s="36" t="s">
        <v>1472</v>
      </c>
      <c r="Z1" s="36" t="s">
        <v>1471</v>
      </c>
      <c r="AA1" s="36" t="s">
        <v>1470</v>
      </c>
      <c r="AB1" s="36" t="s">
        <v>1469</v>
      </c>
      <c r="AC1" s="36" t="s">
        <v>1468</v>
      </c>
      <c r="AD1" s="36" t="s">
        <v>1467</v>
      </c>
      <c r="AE1" s="36" t="s">
        <v>676</v>
      </c>
      <c r="AF1" s="36" t="s">
        <v>1466</v>
      </c>
      <c r="AG1" s="36" t="s">
        <v>1465</v>
      </c>
      <c r="AH1" s="36" t="s">
        <v>1464</v>
      </c>
      <c r="AI1" s="36" t="s">
        <v>1463</v>
      </c>
      <c r="AJ1" s="36" t="s">
        <v>1462</v>
      </c>
      <c r="AK1" s="36" t="s">
        <v>1461</v>
      </c>
      <c r="AL1" s="36" t="s">
        <v>1460</v>
      </c>
      <c r="AM1" s="36" t="s">
        <v>1459</v>
      </c>
      <c r="AN1" s="36" t="s">
        <v>1458</v>
      </c>
      <c r="AO1" s="36" t="s">
        <v>1457</v>
      </c>
      <c r="AP1" s="36" t="s">
        <v>1456</v>
      </c>
      <c r="AQ1" s="36" t="s">
        <v>1455</v>
      </c>
      <c r="AR1" s="36" t="s">
        <v>1454</v>
      </c>
      <c r="AS1" s="36" t="s">
        <v>1453</v>
      </c>
      <c r="AT1" s="36" t="s">
        <v>1452</v>
      </c>
      <c r="AU1" s="36" t="s">
        <v>1451</v>
      </c>
      <c r="AV1" s="36" t="s">
        <v>1450</v>
      </c>
      <c r="AW1" s="36" t="s">
        <v>677</v>
      </c>
      <c r="AX1" s="36" t="s">
        <v>1449</v>
      </c>
      <c r="AY1" s="36" t="s">
        <v>679</v>
      </c>
      <c r="AZ1" s="36" t="s">
        <v>1448</v>
      </c>
      <c r="BA1" s="36" t="s">
        <v>1447</v>
      </c>
      <c r="BB1" s="36" t="s">
        <v>1446</v>
      </c>
      <c r="BC1" s="36" t="s">
        <v>1445</v>
      </c>
      <c r="BD1" s="36" t="s">
        <v>681</v>
      </c>
      <c r="BE1" s="36" t="s">
        <v>1444</v>
      </c>
      <c r="BF1" s="36" t="s">
        <v>1443</v>
      </c>
      <c r="BG1" s="36" t="s">
        <v>1442</v>
      </c>
      <c r="BH1" s="36" t="s">
        <v>700</v>
      </c>
      <c r="BI1" s="36" t="s">
        <v>1441</v>
      </c>
      <c r="BJ1" s="36" t="s">
        <v>1440</v>
      </c>
      <c r="BK1" s="36" t="s">
        <v>1439</v>
      </c>
      <c r="BL1" s="36" t="s">
        <v>1438</v>
      </c>
      <c r="BM1" s="36" t="s">
        <v>1437</v>
      </c>
      <c r="BN1" s="36" t="s">
        <v>1436</v>
      </c>
      <c r="BO1" s="36" t="s">
        <v>1435</v>
      </c>
      <c r="BP1" s="36" t="s">
        <v>1434</v>
      </c>
      <c r="BQ1" s="36" t="s">
        <v>1433</v>
      </c>
      <c r="BR1" s="36" t="s">
        <v>1432</v>
      </c>
      <c r="BS1" s="36" t="s">
        <v>1431</v>
      </c>
      <c r="BT1" s="36" t="s">
        <v>1430</v>
      </c>
      <c r="BU1" s="36" t="s">
        <v>685</v>
      </c>
      <c r="BV1" s="36" t="s">
        <v>1429</v>
      </c>
      <c r="BW1" s="36" t="s">
        <v>1428</v>
      </c>
      <c r="BX1" s="36" t="s">
        <v>1427</v>
      </c>
      <c r="BY1" s="36" t="s">
        <v>1426</v>
      </c>
      <c r="BZ1" s="36" t="s">
        <v>1425</v>
      </c>
      <c r="CA1" s="36" t="s">
        <v>1424</v>
      </c>
      <c r="CB1" s="36" t="s">
        <v>1423</v>
      </c>
      <c r="CC1" s="36" t="s">
        <v>1422</v>
      </c>
      <c r="CD1" s="36" t="s">
        <v>1421</v>
      </c>
      <c r="CE1" s="36" t="s">
        <v>1420</v>
      </c>
      <c r="CF1" s="36" t="s">
        <v>1419</v>
      </c>
      <c r="CG1" s="36" t="s">
        <v>1418</v>
      </c>
      <c r="CH1" s="36" t="s">
        <v>689</v>
      </c>
      <c r="CI1" s="36" t="s">
        <v>1417</v>
      </c>
      <c r="CJ1" s="36" t="s">
        <v>1416</v>
      </c>
      <c r="CK1" s="36" t="s">
        <v>1415</v>
      </c>
      <c r="CL1" s="36" t="s">
        <v>1414</v>
      </c>
      <c r="CM1" s="36" t="s">
        <v>1413</v>
      </c>
      <c r="CN1" s="36" t="s">
        <v>1412</v>
      </c>
      <c r="CO1" s="36" t="s">
        <v>1411</v>
      </c>
      <c r="CP1" s="36" t="s">
        <v>1410</v>
      </c>
      <c r="CQ1" s="36" t="s">
        <v>1409</v>
      </c>
      <c r="CR1" s="36" t="s">
        <v>1408</v>
      </c>
      <c r="CS1" s="36" t="s">
        <v>1407</v>
      </c>
      <c r="CT1" s="36" t="s">
        <v>1406</v>
      </c>
      <c r="CU1" s="36" t="s">
        <v>1405</v>
      </c>
      <c r="CV1" s="36" t="s">
        <v>1404</v>
      </c>
      <c r="CW1" s="36" t="s">
        <v>1403</v>
      </c>
      <c r="CX1" s="36" t="s">
        <v>1402</v>
      </c>
      <c r="CY1" s="36" t="s">
        <v>1401</v>
      </c>
      <c r="CZ1" s="36" t="s">
        <v>1400</v>
      </c>
      <c r="DA1" s="36" t="s">
        <v>697</v>
      </c>
      <c r="DB1" s="36" t="s">
        <v>1399</v>
      </c>
      <c r="DC1" s="36" t="s">
        <v>1398</v>
      </c>
      <c r="DD1" s="36" t="s">
        <v>1397</v>
      </c>
      <c r="DE1" s="36" t="s">
        <v>1396</v>
      </c>
      <c r="DF1" s="36" t="s">
        <v>1395</v>
      </c>
      <c r="DG1" s="36" t="s">
        <v>1394</v>
      </c>
      <c r="DH1" s="36" t="s">
        <v>1393</v>
      </c>
      <c r="DI1" s="36" t="s">
        <v>1392</v>
      </c>
      <c r="DJ1" s="36" t="s">
        <v>1391</v>
      </c>
      <c r="DK1" s="37" t="s">
        <v>1390</v>
      </c>
      <c r="DL1" s="36" t="s">
        <v>1389</v>
      </c>
    </row>
    <row r="2" spans="1:116" x14ac:dyDescent="0.25">
      <c r="A2" s="33" t="s">
        <v>1047</v>
      </c>
      <c r="B2" s="33" t="s">
        <v>1381</v>
      </c>
      <c r="C2" s="33" t="s">
        <v>962</v>
      </c>
      <c r="D2" s="33" t="s">
        <v>848</v>
      </c>
      <c r="E2" s="33" t="s">
        <v>849</v>
      </c>
      <c r="F2" s="33" t="s">
        <v>850</v>
      </c>
      <c r="G2" s="33" t="s">
        <v>851</v>
      </c>
      <c r="H2" s="33" t="s">
        <v>963</v>
      </c>
      <c r="I2" s="33" t="s">
        <v>964</v>
      </c>
      <c r="J2" s="33" t="s">
        <v>965</v>
      </c>
      <c r="K2" s="33" t="s">
        <v>966</v>
      </c>
      <c r="L2" s="33" t="s">
        <v>967</v>
      </c>
      <c r="M2" s="33" t="s">
        <v>968</v>
      </c>
      <c r="N2" s="33" t="s">
        <v>969</v>
      </c>
      <c r="O2" s="33" t="s">
        <v>970</v>
      </c>
      <c r="P2" s="33" t="s">
        <v>971</v>
      </c>
      <c r="Q2" s="33" t="s">
        <v>972</v>
      </c>
      <c r="R2" s="33" t="s">
        <v>973</v>
      </c>
      <c r="S2" s="33" t="s">
        <v>974</v>
      </c>
      <c r="T2" s="33" t="s">
        <v>975</v>
      </c>
      <c r="U2" s="33" t="s">
        <v>976</v>
      </c>
      <c r="V2" s="33" t="s">
        <v>977</v>
      </c>
      <c r="W2" s="33" t="s">
        <v>978</v>
      </c>
      <c r="X2" s="33" t="s">
        <v>868</v>
      </c>
      <c r="Y2" s="33" t="s">
        <v>131</v>
      </c>
      <c r="Z2" s="33" t="s">
        <v>979</v>
      </c>
      <c r="AA2" s="33" t="s">
        <v>980</v>
      </c>
      <c r="AB2" s="33" t="s">
        <v>981</v>
      </c>
      <c r="AC2" s="33" t="s">
        <v>982</v>
      </c>
      <c r="AD2" s="33" t="s">
        <v>983</v>
      </c>
      <c r="AE2" s="33" t="s">
        <v>875</v>
      </c>
      <c r="AF2" s="33" t="s">
        <v>984</v>
      </c>
      <c r="AG2" s="33" t="s">
        <v>985</v>
      </c>
      <c r="AH2" s="33" t="s">
        <v>986</v>
      </c>
      <c r="AI2" s="33" t="s">
        <v>987</v>
      </c>
      <c r="AJ2" s="33" t="s">
        <v>880</v>
      </c>
      <c r="AK2" s="33" t="s">
        <v>988</v>
      </c>
      <c r="AL2" s="33" t="s">
        <v>963</v>
      </c>
      <c r="AM2" s="33" t="s">
        <v>989</v>
      </c>
      <c r="AN2" s="33" t="s">
        <v>990</v>
      </c>
      <c r="AO2" s="33" t="s">
        <v>991</v>
      </c>
      <c r="AP2" s="33" t="s">
        <v>1500</v>
      </c>
      <c r="AQ2" s="33" t="s">
        <v>992</v>
      </c>
      <c r="AR2" s="33" t="s">
        <v>993</v>
      </c>
      <c r="AS2" s="33" t="s">
        <v>994</v>
      </c>
      <c r="AT2" s="33" t="s">
        <v>995</v>
      </c>
      <c r="AU2" s="33" t="s">
        <v>996</v>
      </c>
      <c r="AV2" s="33" t="s">
        <v>997</v>
      </c>
      <c r="AW2" s="33" t="s">
        <v>893</v>
      </c>
      <c r="AX2" s="33" t="s">
        <v>998</v>
      </c>
      <c r="AY2" s="33" t="s">
        <v>895</v>
      </c>
      <c r="AZ2" s="33" t="s">
        <v>999</v>
      </c>
      <c r="BA2" s="33" t="s">
        <v>897</v>
      </c>
      <c r="BB2" s="33" t="s">
        <v>1000</v>
      </c>
      <c r="BC2" s="33" t="s">
        <v>1001</v>
      </c>
      <c r="BD2" s="33" t="s">
        <v>901</v>
      </c>
      <c r="BE2" s="33" t="s">
        <v>1002</v>
      </c>
      <c r="BF2" s="33" t="s">
        <v>1003</v>
      </c>
      <c r="BG2" s="33" t="s">
        <v>1004</v>
      </c>
      <c r="BH2" s="33" t="s">
        <v>201</v>
      </c>
      <c r="BI2" s="33" t="s">
        <v>1005</v>
      </c>
      <c r="BJ2" s="33" t="s">
        <v>964</v>
      </c>
      <c r="BK2" s="33" t="s">
        <v>1006</v>
      </c>
      <c r="BL2" s="33" t="s">
        <v>1007</v>
      </c>
      <c r="BM2" s="33" t="s">
        <v>1008</v>
      </c>
      <c r="BN2" s="33" t="s">
        <v>1009</v>
      </c>
      <c r="BO2" s="33" t="s">
        <v>1010</v>
      </c>
      <c r="BP2" s="33" t="s">
        <v>1011</v>
      </c>
      <c r="BQ2" s="33" t="s">
        <v>913</v>
      </c>
      <c r="BR2" s="33" t="s">
        <v>1012</v>
      </c>
      <c r="BS2" s="33" t="s">
        <v>1013</v>
      </c>
      <c r="BT2" s="33" t="s">
        <v>1014</v>
      </c>
      <c r="BU2" s="33" t="s">
        <v>917</v>
      </c>
      <c r="BV2" s="33" t="s">
        <v>1015</v>
      </c>
      <c r="BW2" s="33" t="s">
        <v>1016</v>
      </c>
      <c r="BX2" s="33" t="s">
        <v>1017</v>
      </c>
      <c r="BY2" s="33" t="s">
        <v>1018</v>
      </c>
      <c r="BZ2" s="33" t="s">
        <v>1019</v>
      </c>
      <c r="CA2" s="33" t="s">
        <v>1020</v>
      </c>
      <c r="CB2" s="33" t="s">
        <v>1021</v>
      </c>
      <c r="CC2" s="33" t="s">
        <v>1022</v>
      </c>
      <c r="CD2" s="33" t="s">
        <v>1023</v>
      </c>
      <c r="CE2" s="33" t="s">
        <v>1024</v>
      </c>
      <c r="CF2" s="33" t="s">
        <v>1025</v>
      </c>
      <c r="CG2" s="33" t="s">
        <v>1026</v>
      </c>
      <c r="CH2" s="33" t="s">
        <v>931</v>
      </c>
      <c r="CI2" s="33" t="s">
        <v>1027</v>
      </c>
      <c r="CJ2" s="33" t="s">
        <v>1028</v>
      </c>
      <c r="CK2" s="33" t="s">
        <v>934</v>
      </c>
      <c r="CL2" s="33" t="s">
        <v>1029</v>
      </c>
      <c r="CM2" s="33" t="s">
        <v>1030</v>
      </c>
      <c r="CN2" s="33" t="s">
        <v>1031</v>
      </c>
      <c r="CO2" s="33" t="s">
        <v>1032</v>
      </c>
      <c r="CP2" s="33" t="s">
        <v>1502</v>
      </c>
      <c r="CQ2" s="33" t="s">
        <v>1033</v>
      </c>
      <c r="CR2" s="33" t="s">
        <v>1034</v>
      </c>
      <c r="CS2" s="33" t="s">
        <v>942</v>
      </c>
      <c r="CT2" s="33" t="s">
        <v>943</v>
      </c>
      <c r="CU2" s="33" t="s">
        <v>1035</v>
      </c>
      <c r="CV2" s="33" t="s">
        <v>1036</v>
      </c>
      <c r="CW2" s="33" t="s">
        <v>946</v>
      </c>
      <c r="CX2" s="33" t="s">
        <v>1037</v>
      </c>
      <c r="CY2" s="33" t="s">
        <v>948</v>
      </c>
      <c r="CZ2" s="33" t="s">
        <v>949</v>
      </c>
      <c r="DA2" s="33" t="s">
        <v>950</v>
      </c>
      <c r="DB2" s="33" t="s">
        <v>851</v>
      </c>
      <c r="DC2" s="33" t="s">
        <v>1038</v>
      </c>
      <c r="DD2" s="33" t="s">
        <v>1039</v>
      </c>
      <c r="DE2" s="33" t="s">
        <v>1040</v>
      </c>
      <c r="DF2" s="33" t="s">
        <v>1041</v>
      </c>
      <c r="DG2" s="33" t="s">
        <v>1042</v>
      </c>
      <c r="DH2" s="33" t="s">
        <v>957</v>
      </c>
      <c r="DI2" s="33" t="s">
        <v>1043</v>
      </c>
      <c r="DJ2" s="33" t="s">
        <v>1044</v>
      </c>
      <c r="DK2" s="33" t="s">
        <v>1045</v>
      </c>
      <c r="DL2" s="33" t="s">
        <v>1046</v>
      </c>
    </row>
    <row r="3" spans="1:116" x14ac:dyDescent="0.25">
      <c r="A3" s="33" t="s">
        <v>847</v>
      </c>
      <c r="B3" s="33" t="s">
        <v>1382</v>
      </c>
      <c r="C3" s="33" t="s">
        <v>1048</v>
      </c>
      <c r="H3" s="1" t="s">
        <v>1494</v>
      </c>
      <c r="I3" s="33" t="s">
        <v>1049</v>
      </c>
      <c r="J3" s="33" t="s">
        <v>1050</v>
      </c>
      <c r="K3" s="33" t="s">
        <v>964</v>
      </c>
      <c r="L3" s="33" t="s">
        <v>1051</v>
      </c>
      <c r="M3" s="33" t="s">
        <v>1052</v>
      </c>
      <c r="N3" s="33"/>
      <c r="O3" s="33" t="s">
        <v>1053</v>
      </c>
      <c r="P3" s="33" t="s">
        <v>1496</v>
      </c>
      <c r="Q3" s="33" t="s">
        <v>1054</v>
      </c>
      <c r="R3" s="33" t="s">
        <v>1055</v>
      </c>
      <c r="S3" s="33" t="s">
        <v>1056</v>
      </c>
      <c r="T3" s="33" t="s">
        <v>1057</v>
      </c>
      <c r="V3" s="33" t="s">
        <v>1058</v>
      </c>
      <c r="W3" s="33" t="s">
        <v>964</v>
      </c>
      <c r="Y3" s="33"/>
      <c r="AA3" s="33" t="s">
        <v>1059</v>
      </c>
      <c r="AH3" s="33" t="s">
        <v>1060</v>
      </c>
      <c r="AI3" s="33" t="s">
        <v>1061</v>
      </c>
      <c r="AJ3" s="33"/>
      <c r="AL3" s="33" t="s">
        <v>1062</v>
      </c>
      <c r="AM3" s="33" t="s">
        <v>1499</v>
      </c>
      <c r="AO3" s="33" t="s">
        <v>1063</v>
      </c>
      <c r="AP3" s="33" t="s">
        <v>1064</v>
      </c>
      <c r="AR3" s="33" t="s">
        <v>1065</v>
      </c>
      <c r="AT3" s="33" t="s">
        <v>1066</v>
      </c>
      <c r="AU3" s="33" t="s">
        <v>1067</v>
      </c>
      <c r="BB3" s="33" t="s">
        <v>1068</v>
      </c>
      <c r="BC3" s="33" t="s">
        <v>1069</v>
      </c>
      <c r="BF3" s="33" t="s">
        <v>1070</v>
      </c>
      <c r="BG3" s="33" t="s">
        <v>1071</v>
      </c>
      <c r="BJ3" s="33" t="s">
        <v>1072</v>
      </c>
      <c r="BK3" s="33" t="s">
        <v>1073</v>
      </c>
      <c r="BL3" s="33" t="s">
        <v>1074</v>
      </c>
      <c r="BN3" s="33" t="s">
        <v>1075</v>
      </c>
      <c r="BS3" s="33" t="s">
        <v>1076</v>
      </c>
      <c r="BT3" s="33" t="s">
        <v>1077</v>
      </c>
      <c r="BV3" s="33" t="s">
        <v>1078</v>
      </c>
      <c r="BW3" s="33" t="s">
        <v>1079</v>
      </c>
      <c r="CC3" s="33" t="s">
        <v>1080</v>
      </c>
      <c r="CD3" s="33" t="s">
        <v>1081</v>
      </c>
      <c r="CE3" s="33" t="s">
        <v>1082</v>
      </c>
      <c r="CF3" s="33" t="s">
        <v>1083</v>
      </c>
      <c r="CG3" s="33" t="s">
        <v>1084</v>
      </c>
      <c r="CJ3" s="33" t="s">
        <v>1085</v>
      </c>
      <c r="CL3" s="33" t="s">
        <v>1086</v>
      </c>
      <c r="CN3" s="33" t="s">
        <v>1087</v>
      </c>
      <c r="CQ3" s="33" t="s">
        <v>1088</v>
      </c>
      <c r="CR3" s="33" t="s">
        <v>1089</v>
      </c>
      <c r="CU3" s="33" t="s">
        <v>1090</v>
      </c>
      <c r="CV3" s="33" t="s">
        <v>1091</v>
      </c>
      <c r="CW3" s="33"/>
      <c r="CX3" s="33" t="s">
        <v>1092</v>
      </c>
      <c r="CY3" s="33"/>
      <c r="DB3" s="33" t="s">
        <v>1093</v>
      </c>
      <c r="DE3" s="33" t="s">
        <v>1094</v>
      </c>
      <c r="DG3" s="33" t="s">
        <v>1095</v>
      </c>
      <c r="DK3" s="33" t="s">
        <v>1096</v>
      </c>
    </row>
    <row r="4" spans="1:116" x14ac:dyDescent="0.25">
      <c r="A4" s="33" t="s">
        <v>848</v>
      </c>
      <c r="B4" s="33" t="s">
        <v>1097</v>
      </c>
      <c r="C4" s="33" t="s">
        <v>1003</v>
      </c>
      <c r="I4" s="33" t="s">
        <v>1098</v>
      </c>
      <c r="J4" s="33" t="s">
        <v>1099</v>
      </c>
      <c r="K4" s="33" t="s">
        <v>1100</v>
      </c>
      <c r="L4" s="33" t="s">
        <v>1101</v>
      </c>
      <c r="M4" s="33" t="s">
        <v>1102</v>
      </c>
      <c r="N4" s="33"/>
      <c r="O4" s="33" t="s">
        <v>1103</v>
      </c>
      <c r="Q4" s="33" t="s">
        <v>1104</v>
      </c>
      <c r="S4" s="33" t="s">
        <v>1105</v>
      </c>
      <c r="V4" s="33" t="s">
        <v>1106</v>
      </c>
      <c r="W4" s="33" t="s">
        <v>1107</v>
      </c>
      <c r="Z4" s="33"/>
      <c r="AA4" s="33" t="s">
        <v>1108</v>
      </c>
      <c r="AH4" s="33" t="s">
        <v>1109</v>
      </c>
      <c r="AI4" s="33" t="s">
        <v>1110</v>
      </c>
      <c r="AJ4" s="33"/>
      <c r="AL4" s="33" t="s">
        <v>1111</v>
      </c>
      <c r="AO4" s="33" t="s">
        <v>1108</v>
      </c>
      <c r="AP4" s="33" t="s">
        <v>1112</v>
      </c>
      <c r="AR4" s="33" t="s">
        <v>1113</v>
      </c>
      <c r="AT4" s="33" t="s">
        <v>1114</v>
      </c>
      <c r="AU4" s="33" t="s">
        <v>1115</v>
      </c>
      <c r="BB4" s="33" t="s">
        <v>1116</v>
      </c>
      <c r="BF4" s="33" t="s">
        <v>964</v>
      </c>
      <c r="BG4" s="33" t="s">
        <v>1117</v>
      </c>
      <c r="BK4" s="33" t="s">
        <v>1118</v>
      </c>
      <c r="BL4" s="33" t="s">
        <v>1119</v>
      </c>
      <c r="BN4" s="33" t="s">
        <v>1120</v>
      </c>
      <c r="BW4" s="33" t="s">
        <v>1121</v>
      </c>
      <c r="CD4" s="33" t="s">
        <v>1122</v>
      </c>
      <c r="CF4" s="33" t="s">
        <v>1123</v>
      </c>
      <c r="CJ4" s="33" t="s">
        <v>1124</v>
      </c>
      <c r="CL4" s="33" t="s">
        <v>1125</v>
      </c>
      <c r="CN4" s="33" t="s">
        <v>1126</v>
      </c>
      <c r="CQ4" s="33" t="s">
        <v>1127</v>
      </c>
      <c r="CU4" s="33" t="s">
        <v>1128</v>
      </c>
      <c r="CV4" s="33" t="s">
        <v>1129</v>
      </c>
      <c r="CW4" s="33"/>
      <c r="DB4" s="33" t="s">
        <v>1130</v>
      </c>
      <c r="DE4" s="33" t="s">
        <v>1131</v>
      </c>
      <c r="DK4" s="33" t="s">
        <v>1132</v>
      </c>
    </row>
    <row r="5" spans="1:116" x14ac:dyDescent="0.25">
      <c r="A5" s="33" t="s">
        <v>849</v>
      </c>
      <c r="B5" s="33" t="s">
        <v>1133</v>
      </c>
      <c r="C5" s="33" t="s">
        <v>1134</v>
      </c>
      <c r="I5" s="33" t="s">
        <v>1021</v>
      </c>
      <c r="J5" s="33" t="s">
        <v>1135</v>
      </c>
      <c r="K5" s="33" t="s">
        <v>1136</v>
      </c>
      <c r="L5" s="33" t="s">
        <v>1137</v>
      </c>
      <c r="M5" s="33" t="s">
        <v>1138</v>
      </c>
      <c r="N5" s="33"/>
      <c r="O5" s="33" t="s">
        <v>1139</v>
      </c>
      <c r="Q5" s="33" t="s">
        <v>1140</v>
      </c>
      <c r="S5" s="33" t="s">
        <v>1141</v>
      </c>
      <c r="V5" s="33" t="s">
        <v>1142</v>
      </c>
      <c r="W5" s="33" t="s">
        <v>1143</v>
      </c>
      <c r="Y5" s="33"/>
      <c r="Z5" s="33"/>
      <c r="AA5" s="33" t="s">
        <v>1144</v>
      </c>
      <c r="AH5" s="33" t="s">
        <v>1145</v>
      </c>
      <c r="AJ5" s="33"/>
      <c r="AL5" s="33" t="s">
        <v>1498</v>
      </c>
      <c r="AO5" s="33" t="s">
        <v>1147</v>
      </c>
      <c r="AP5" s="33" t="s">
        <v>1148</v>
      </c>
      <c r="AR5" s="33" t="s">
        <v>1149</v>
      </c>
      <c r="AU5" s="33" t="s">
        <v>1150</v>
      </c>
      <c r="BF5" s="33" t="s">
        <v>1151</v>
      </c>
      <c r="BG5" s="33" t="s">
        <v>1152</v>
      </c>
      <c r="BK5" s="33" t="s">
        <v>1153</v>
      </c>
      <c r="BL5" s="33" t="s">
        <v>1154</v>
      </c>
      <c r="BN5" s="33" t="s">
        <v>1155</v>
      </c>
      <c r="CD5" s="33" t="s">
        <v>1156</v>
      </c>
      <c r="CJ5" s="33" t="s">
        <v>1157</v>
      </c>
      <c r="CL5" s="33" t="s">
        <v>1158</v>
      </c>
      <c r="CQ5" s="33" t="s">
        <v>1159</v>
      </c>
      <c r="CU5" s="33" t="s">
        <v>1160</v>
      </c>
      <c r="CV5" s="33" t="s">
        <v>1161</v>
      </c>
      <c r="CW5" s="33"/>
      <c r="DB5" s="33" t="s">
        <v>1162</v>
      </c>
      <c r="DK5" s="33" t="s">
        <v>1163</v>
      </c>
    </row>
    <row r="6" spans="1:116" x14ac:dyDescent="0.25">
      <c r="A6" s="33" t="s">
        <v>850</v>
      </c>
      <c r="B6" s="33" t="s">
        <v>1164</v>
      </c>
      <c r="C6" s="33" t="s">
        <v>1165</v>
      </c>
      <c r="I6" s="33" t="s">
        <v>1166</v>
      </c>
      <c r="K6" s="33" t="s">
        <v>1167</v>
      </c>
      <c r="L6" s="33" t="s">
        <v>1168</v>
      </c>
      <c r="O6" s="33" t="s">
        <v>1495</v>
      </c>
      <c r="Q6" s="33" t="s">
        <v>1170</v>
      </c>
      <c r="V6" s="33" t="s">
        <v>1171</v>
      </c>
      <c r="Y6" s="33"/>
      <c r="AA6" s="33" t="s">
        <v>1172</v>
      </c>
      <c r="AH6" s="33" t="s">
        <v>1173</v>
      </c>
      <c r="AL6" s="33" t="s">
        <v>1146</v>
      </c>
      <c r="AO6" s="33" t="s">
        <v>1119</v>
      </c>
      <c r="AP6" s="33" t="s">
        <v>1086</v>
      </c>
      <c r="AR6" s="33" t="s">
        <v>1175</v>
      </c>
      <c r="AU6" s="33" t="s">
        <v>1176</v>
      </c>
      <c r="BF6" s="33" t="s">
        <v>1177</v>
      </c>
      <c r="BK6" s="33" t="s">
        <v>1178</v>
      </c>
      <c r="BL6" s="33" t="s">
        <v>1179</v>
      </c>
      <c r="BN6" s="33" t="s">
        <v>1180</v>
      </c>
      <c r="CJ6" s="33" t="s">
        <v>1181</v>
      </c>
      <c r="CL6" s="33" t="s">
        <v>1182</v>
      </c>
      <c r="CQ6" s="33" t="s">
        <v>1183</v>
      </c>
      <c r="CU6" s="33" t="s">
        <v>1184</v>
      </c>
      <c r="CV6" s="33" t="s">
        <v>1503</v>
      </c>
      <c r="CW6" s="33"/>
      <c r="DB6" s="33" t="s">
        <v>1185</v>
      </c>
      <c r="DK6" s="33" t="s">
        <v>1186</v>
      </c>
    </row>
    <row r="7" spans="1:116" x14ac:dyDescent="0.25">
      <c r="A7" s="33" t="s">
        <v>851</v>
      </c>
      <c r="B7" s="33" t="s">
        <v>1187</v>
      </c>
      <c r="C7" s="33" t="s">
        <v>1188</v>
      </c>
      <c r="I7" s="33" t="s">
        <v>1189</v>
      </c>
      <c r="K7" s="33" t="s">
        <v>1190</v>
      </c>
      <c r="L7" s="33" t="s">
        <v>1191</v>
      </c>
      <c r="O7" s="33" t="s">
        <v>1169</v>
      </c>
      <c r="Q7" s="33" t="s">
        <v>1193</v>
      </c>
      <c r="V7" s="33" t="s">
        <v>1194</v>
      </c>
      <c r="AA7" s="33" t="s">
        <v>1195</v>
      </c>
      <c r="AH7" s="33" t="s">
        <v>1196</v>
      </c>
      <c r="AL7" s="33" t="s">
        <v>1174</v>
      </c>
      <c r="AO7" s="33" t="s">
        <v>1198</v>
      </c>
      <c r="AP7" s="33" t="s">
        <v>1199</v>
      </c>
      <c r="AR7" s="33" t="s">
        <v>1200</v>
      </c>
      <c r="AU7" s="33" t="s">
        <v>1075</v>
      </c>
      <c r="BF7" s="33" t="s">
        <v>1201</v>
      </c>
      <c r="BL7" s="33" t="s">
        <v>1202</v>
      </c>
      <c r="CJ7" s="33" t="s">
        <v>1203</v>
      </c>
      <c r="CL7" s="33" t="s">
        <v>1204</v>
      </c>
      <c r="CQ7" s="33" t="s">
        <v>1151</v>
      </c>
      <c r="DK7" s="33" t="s">
        <v>1205</v>
      </c>
    </row>
    <row r="8" spans="1:116" x14ac:dyDescent="0.25">
      <c r="A8" s="33" t="s">
        <v>852</v>
      </c>
      <c r="B8" s="33" t="s">
        <v>1206</v>
      </c>
      <c r="C8" s="33" t="s">
        <v>1062</v>
      </c>
      <c r="I8" s="33" t="s">
        <v>1207</v>
      </c>
      <c r="K8" s="33" t="s">
        <v>1208</v>
      </c>
      <c r="O8" s="33" t="s">
        <v>1192</v>
      </c>
      <c r="Q8" s="33" t="s">
        <v>1210</v>
      </c>
      <c r="V8" s="33" t="s">
        <v>1211</v>
      </c>
      <c r="AH8" s="33" t="s">
        <v>1212</v>
      </c>
      <c r="AL8" s="33" t="s">
        <v>1197</v>
      </c>
      <c r="AO8" s="33" t="s">
        <v>1214</v>
      </c>
      <c r="AP8" s="33" t="s">
        <v>1075</v>
      </c>
      <c r="AR8" s="33" t="s">
        <v>1215</v>
      </c>
      <c r="AU8" s="33" t="s">
        <v>1216</v>
      </c>
      <c r="BF8" s="33" t="s">
        <v>1217</v>
      </c>
      <c r="BL8" s="33" t="s">
        <v>1218</v>
      </c>
      <c r="CJ8" s="33" t="s">
        <v>1219</v>
      </c>
      <c r="CL8" s="33" t="s">
        <v>1192</v>
      </c>
      <c r="CQ8" s="33" t="s">
        <v>1108</v>
      </c>
    </row>
    <row r="9" spans="1:116" x14ac:dyDescent="0.25">
      <c r="A9" s="33" t="s">
        <v>853</v>
      </c>
      <c r="B9" s="33" t="s">
        <v>1220</v>
      </c>
      <c r="C9" s="33" t="s">
        <v>1221</v>
      </c>
      <c r="K9" s="33" t="s">
        <v>1114</v>
      </c>
      <c r="O9" s="33" t="s">
        <v>1209</v>
      </c>
      <c r="Q9" s="33" t="s">
        <v>1223</v>
      </c>
      <c r="V9" s="33" t="s">
        <v>1497</v>
      </c>
      <c r="AH9" s="33" t="s">
        <v>1071</v>
      </c>
      <c r="AL9" s="33" t="s">
        <v>1213</v>
      </c>
      <c r="AO9" s="33" t="s">
        <v>1225</v>
      </c>
      <c r="AP9" s="33" t="s">
        <v>1226</v>
      </c>
      <c r="AU9" s="33" t="s">
        <v>1227</v>
      </c>
      <c r="BF9" s="33" t="s">
        <v>1228</v>
      </c>
      <c r="BL9" s="33" t="s">
        <v>1229</v>
      </c>
      <c r="CJ9" s="33" t="s">
        <v>1230</v>
      </c>
      <c r="CL9" s="33" t="s">
        <v>1231</v>
      </c>
      <c r="CQ9" s="33" t="s">
        <v>1232</v>
      </c>
    </row>
    <row r="10" spans="1:116" x14ac:dyDescent="0.25">
      <c r="A10" s="33" t="s">
        <v>854</v>
      </c>
      <c r="B10" s="33" t="s">
        <v>1094</v>
      </c>
      <c r="C10" s="33" t="s">
        <v>1233</v>
      </c>
      <c r="O10" s="33" t="s">
        <v>1222</v>
      </c>
      <c r="V10" s="33" t="s">
        <v>1140</v>
      </c>
      <c r="AH10" s="33" t="s">
        <v>1235</v>
      </c>
      <c r="AL10" s="33" t="s">
        <v>1224</v>
      </c>
      <c r="AO10" s="33" t="s">
        <v>1237</v>
      </c>
      <c r="AP10" s="33" t="s">
        <v>1238</v>
      </c>
      <c r="AU10" s="33" t="s">
        <v>1239</v>
      </c>
      <c r="BF10" s="33" t="s">
        <v>1240</v>
      </c>
      <c r="BL10" s="33" t="s">
        <v>1241</v>
      </c>
      <c r="CJ10" s="33" t="s">
        <v>1242</v>
      </c>
      <c r="CL10" s="33" t="s">
        <v>1020</v>
      </c>
      <c r="CQ10" s="33" t="s">
        <v>1243</v>
      </c>
    </row>
    <row r="11" spans="1:116" x14ac:dyDescent="0.25">
      <c r="A11" s="33" t="s">
        <v>855</v>
      </c>
      <c r="B11" s="33" t="s">
        <v>1207</v>
      </c>
      <c r="C11" s="33" t="s">
        <v>1244</v>
      </c>
      <c r="O11" s="33" t="s">
        <v>1234</v>
      </c>
      <c r="V11" s="33" t="s">
        <v>1129</v>
      </c>
      <c r="AH11" s="33" t="s">
        <v>1246</v>
      </c>
      <c r="AL11" s="33" t="s">
        <v>1236</v>
      </c>
      <c r="AO11" s="33" t="s">
        <v>1248</v>
      </c>
      <c r="AP11" s="33" t="s">
        <v>1249</v>
      </c>
      <c r="AU11" s="33" t="s">
        <v>1250</v>
      </c>
      <c r="BF11" s="33" t="s">
        <v>1251</v>
      </c>
      <c r="BL11" s="33" t="s">
        <v>1252</v>
      </c>
      <c r="CJ11" s="33" t="s">
        <v>1253</v>
      </c>
      <c r="CL11" s="33" t="s">
        <v>1234</v>
      </c>
      <c r="CQ11" s="33" t="s">
        <v>1254</v>
      </c>
    </row>
    <row r="12" spans="1:116" x14ac:dyDescent="0.25">
      <c r="A12" s="33" t="s">
        <v>856</v>
      </c>
      <c r="C12" s="33" t="s">
        <v>1255</v>
      </c>
      <c r="V12" s="33" t="s">
        <v>1245</v>
      </c>
      <c r="AH12" s="33" t="s">
        <v>1257</v>
      </c>
      <c r="AL12" s="33" t="s">
        <v>1247</v>
      </c>
      <c r="AO12" s="33" t="s">
        <v>1258</v>
      </c>
      <c r="AP12" s="33" t="s">
        <v>1259</v>
      </c>
      <c r="AU12" s="33" t="s">
        <v>1260</v>
      </c>
      <c r="BF12" s="33" t="s">
        <v>1261</v>
      </c>
      <c r="BL12" s="33" t="s">
        <v>1156</v>
      </c>
      <c r="CL12" s="33" t="s">
        <v>1501</v>
      </c>
      <c r="CQ12" s="33" t="s">
        <v>1263</v>
      </c>
    </row>
    <row r="13" spans="1:116" x14ac:dyDescent="0.25">
      <c r="A13" s="33" t="s">
        <v>857</v>
      </c>
      <c r="C13" s="33" t="s">
        <v>1264</v>
      </c>
      <c r="V13" s="33" t="s">
        <v>1256</v>
      </c>
      <c r="AH13" s="33"/>
      <c r="AO13" s="33" t="s">
        <v>1265</v>
      </c>
      <c r="AP13" s="33" t="s">
        <v>1266</v>
      </c>
      <c r="AU13" s="33" t="s">
        <v>1267</v>
      </c>
      <c r="BF13" s="33" t="s">
        <v>1142</v>
      </c>
      <c r="CL13" s="33" t="s">
        <v>1262</v>
      </c>
      <c r="CQ13" s="33" t="s">
        <v>1269</v>
      </c>
    </row>
    <row r="14" spans="1:116" x14ac:dyDescent="0.25">
      <c r="A14" s="33" t="s">
        <v>858</v>
      </c>
      <c r="C14" s="33" t="s">
        <v>1270</v>
      </c>
      <c r="AH14" s="33"/>
      <c r="AO14" s="33" t="s">
        <v>1271</v>
      </c>
      <c r="AP14" s="33" t="s">
        <v>1272</v>
      </c>
      <c r="AU14" s="33" t="s">
        <v>1273</v>
      </c>
      <c r="BF14" s="33" t="s">
        <v>1274</v>
      </c>
      <c r="CL14" s="33" t="s">
        <v>1268</v>
      </c>
      <c r="CQ14" s="33" t="s">
        <v>1275</v>
      </c>
    </row>
    <row r="15" spans="1:116" x14ac:dyDescent="0.25">
      <c r="A15" s="33" t="s">
        <v>859</v>
      </c>
      <c r="C15" s="33" t="s">
        <v>1276</v>
      </c>
      <c r="AH15" s="33"/>
      <c r="AO15" s="33" t="s">
        <v>1277</v>
      </c>
      <c r="AP15" s="33" t="s">
        <v>1278</v>
      </c>
      <c r="BF15" s="33" t="s">
        <v>1279</v>
      </c>
      <c r="CQ15" s="33" t="s">
        <v>1280</v>
      </c>
    </row>
    <row r="16" spans="1:116" x14ac:dyDescent="0.25">
      <c r="A16" s="33" t="s">
        <v>860</v>
      </c>
      <c r="C16" s="33" t="s">
        <v>1281</v>
      </c>
      <c r="AO16" s="33" t="s">
        <v>1282</v>
      </c>
      <c r="AP16" s="33" t="s">
        <v>1283</v>
      </c>
      <c r="BF16" s="33" t="s">
        <v>1284</v>
      </c>
      <c r="CQ16" s="33" t="s">
        <v>1178</v>
      </c>
    </row>
    <row r="17" spans="1:95" x14ac:dyDescent="0.25">
      <c r="A17" s="33" t="s">
        <v>861</v>
      </c>
      <c r="C17" s="33" t="s">
        <v>1285</v>
      </c>
      <c r="AO17" s="33" t="s">
        <v>1286</v>
      </c>
      <c r="AP17" s="33" t="s">
        <v>1287</v>
      </c>
      <c r="BF17" s="33" t="s">
        <v>1288</v>
      </c>
      <c r="CQ17" s="33" t="s">
        <v>1289</v>
      </c>
    </row>
    <row r="18" spans="1:95" x14ac:dyDescent="0.25">
      <c r="A18" s="33" t="s">
        <v>862</v>
      </c>
      <c r="C18" s="33" t="s">
        <v>1108</v>
      </c>
      <c r="AP18" s="33" t="s">
        <v>1290</v>
      </c>
      <c r="BF18" s="33" t="s">
        <v>1291</v>
      </c>
      <c r="CQ18" s="33" t="s">
        <v>1292</v>
      </c>
    </row>
    <row r="19" spans="1:95" x14ac:dyDescent="0.25">
      <c r="A19" s="33" t="s">
        <v>863</v>
      </c>
      <c r="C19" s="33" t="s">
        <v>1293</v>
      </c>
      <c r="AP19" s="33" t="s">
        <v>1294</v>
      </c>
      <c r="BF19" s="33" t="s">
        <v>1295</v>
      </c>
      <c r="CQ19" s="33" t="s">
        <v>1296</v>
      </c>
    </row>
    <row r="20" spans="1:95" x14ac:dyDescent="0.25">
      <c r="A20" s="33" t="s">
        <v>864</v>
      </c>
      <c r="C20" s="33" t="s">
        <v>1297</v>
      </c>
      <c r="BF20" s="33" t="s">
        <v>1298</v>
      </c>
      <c r="CQ20" s="33" t="s">
        <v>1299</v>
      </c>
    </row>
    <row r="21" spans="1:95" x14ac:dyDescent="0.25">
      <c r="A21" s="33" t="s">
        <v>865</v>
      </c>
      <c r="C21" s="33" t="s">
        <v>1300</v>
      </c>
      <c r="BF21" s="33" t="s">
        <v>1301</v>
      </c>
      <c r="CQ21" s="33" t="s">
        <v>1302</v>
      </c>
    </row>
    <row r="22" spans="1:95" x14ac:dyDescent="0.25">
      <c r="A22" s="33" t="s">
        <v>866</v>
      </c>
      <c r="C22" s="33" t="s">
        <v>1101</v>
      </c>
      <c r="BF22" s="33" t="s">
        <v>1277</v>
      </c>
    </row>
    <row r="23" spans="1:95" x14ac:dyDescent="0.25">
      <c r="A23" s="33" t="s">
        <v>867</v>
      </c>
      <c r="C23" s="33" t="s">
        <v>1303</v>
      </c>
      <c r="BF23" s="33" t="s">
        <v>1304</v>
      </c>
    </row>
    <row r="24" spans="1:95" x14ac:dyDescent="0.25">
      <c r="A24" s="33" t="s">
        <v>868</v>
      </c>
      <c r="C24" s="33" t="s">
        <v>1305</v>
      </c>
      <c r="BF24" s="33" t="s">
        <v>1306</v>
      </c>
    </row>
    <row r="25" spans="1:95" x14ac:dyDescent="0.25">
      <c r="A25" s="33" t="s">
        <v>869</v>
      </c>
      <c r="C25" s="33" t="s">
        <v>1150</v>
      </c>
      <c r="BF25" s="33" t="s">
        <v>1262</v>
      </c>
    </row>
    <row r="26" spans="1:95" x14ac:dyDescent="0.25">
      <c r="A26" s="33" t="s">
        <v>870</v>
      </c>
      <c r="C26" s="33" t="s">
        <v>1307</v>
      </c>
      <c r="BF26" s="33" t="s">
        <v>1308</v>
      </c>
    </row>
    <row r="27" spans="1:95" x14ac:dyDescent="0.25">
      <c r="A27" s="33" t="s">
        <v>871</v>
      </c>
      <c r="C27" s="33" t="s">
        <v>1309</v>
      </c>
    </row>
    <row r="28" spans="1:95" x14ac:dyDescent="0.25">
      <c r="A28" s="33" t="s">
        <v>872</v>
      </c>
      <c r="C28" s="33" t="s">
        <v>1310</v>
      </c>
    </row>
    <row r="29" spans="1:95" x14ac:dyDescent="0.25">
      <c r="A29" s="33" t="s">
        <v>873</v>
      </c>
      <c r="C29" s="33" t="s">
        <v>1100</v>
      </c>
    </row>
    <row r="30" spans="1:95" x14ac:dyDescent="0.25">
      <c r="A30" s="33" t="s">
        <v>874</v>
      </c>
      <c r="C30" s="33" t="s">
        <v>1311</v>
      </c>
    </row>
    <row r="31" spans="1:95" x14ac:dyDescent="0.25">
      <c r="A31" s="33" t="s">
        <v>875</v>
      </c>
      <c r="C31" s="33" t="s">
        <v>1312</v>
      </c>
    </row>
    <row r="32" spans="1:95" x14ac:dyDescent="0.25">
      <c r="A32" s="33" t="s">
        <v>876</v>
      </c>
      <c r="C32" s="33" t="s">
        <v>1313</v>
      </c>
    </row>
    <row r="33" spans="1:3" x14ac:dyDescent="0.25">
      <c r="A33" s="33" t="s">
        <v>877</v>
      </c>
      <c r="C33" s="33" t="s">
        <v>1314</v>
      </c>
    </row>
    <row r="34" spans="1:3" x14ac:dyDescent="0.25">
      <c r="A34" s="33" t="s">
        <v>878</v>
      </c>
      <c r="C34" s="33" t="s">
        <v>1315</v>
      </c>
    </row>
    <row r="35" spans="1:3" x14ac:dyDescent="0.25">
      <c r="A35" s="33" t="s">
        <v>879</v>
      </c>
      <c r="C35" s="33" t="s">
        <v>1316</v>
      </c>
    </row>
    <row r="36" spans="1:3" x14ac:dyDescent="0.25">
      <c r="A36" s="33" t="s">
        <v>880</v>
      </c>
      <c r="C36" s="33" t="s">
        <v>1317</v>
      </c>
    </row>
    <row r="37" spans="1:3" x14ac:dyDescent="0.25">
      <c r="A37" s="33" t="s">
        <v>881</v>
      </c>
      <c r="C37" s="33" t="s">
        <v>1318</v>
      </c>
    </row>
    <row r="38" spans="1:3" x14ac:dyDescent="0.25">
      <c r="A38" s="33" t="s">
        <v>882</v>
      </c>
      <c r="C38" s="33" t="s">
        <v>1319</v>
      </c>
    </row>
    <row r="39" spans="1:3" x14ac:dyDescent="0.25">
      <c r="A39" s="33" t="s">
        <v>883</v>
      </c>
      <c r="C39" s="33" t="s">
        <v>1320</v>
      </c>
    </row>
    <row r="40" spans="1:3" x14ac:dyDescent="0.25">
      <c r="A40" s="33" t="s">
        <v>884</v>
      </c>
      <c r="C40" s="33" t="s">
        <v>1321</v>
      </c>
    </row>
    <row r="41" spans="1:3" x14ac:dyDescent="0.25">
      <c r="A41" s="33" t="s">
        <v>885</v>
      </c>
      <c r="C41" s="33" t="s">
        <v>1322</v>
      </c>
    </row>
    <row r="42" spans="1:3" x14ac:dyDescent="0.25">
      <c r="A42" s="33" t="s">
        <v>886</v>
      </c>
      <c r="C42" s="33" t="s">
        <v>1323</v>
      </c>
    </row>
    <row r="43" spans="1:3" x14ac:dyDescent="0.25">
      <c r="A43" s="33" t="s">
        <v>887</v>
      </c>
      <c r="C43" s="33" t="s">
        <v>1324</v>
      </c>
    </row>
    <row r="44" spans="1:3" x14ac:dyDescent="0.25">
      <c r="A44" s="33" t="s">
        <v>888</v>
      </c>
      <c r="C44" s="33" t="s">
        <v>1325</v>
      </c>
    </row>
    <row r="45" spans="1:3" x14ac:dyDescent="0.25">
      <c r="A45" s="33" t="s">
        <v>889</v>
      </c>
      <c r="C45" s="33" t="s">
        <v>1326</v>
      </c>
    </row>
    <row r="46" spans="1:3" x14ac:dyDescent="0.25">
      <c r="A46" s="33" t="s">
        <v>890</v>
      </c>
      <c r="C46" s="33" t="s">
        <v>1327</v>
      </c>
    </row>
    <row r="47" spans="1:3" x14ac:dyDescent="0.25">
      <c r="A47" s="33" t="s">
        <v>891</v>
      </c>
      <c r="C47" s="33" t="s">
        <v>1328</v>
      </c>
    </row>
    <row r="48" spans="1:3" x14ac:dyDescent="0.25">
      <c r="A48" s="33" t="s">
        <v>892</v>
      </c>
      <c r="C48" s="33" t="s">
        <v>1329</v>
      </c>
    </row>
    <row r="49" spans="1:3" x14ac:dyDescent="0.25">
      <c r="A49" s="33" t="s">
        <v>893</v>
      </c>
      <c r="C49" s="33" t="s">
        <v>1330</v>
      </c>
    </row>
    <row r="50" spans="1:3" x14ac:dyDescent="0.25">
      <c r="A50" s="33" t="s">
        <v>894</v>
      </c>
      <c r="C50" s="33" t="s">
        <v>1331</v>
      </c>
    </row>
    <row r="51" spans="1:3" x14ac:dyDescent="0.25">
      <c r="A51" s="33" t="s">
        <v>895</v>
      </c>
      <c r="C51" s="33" t="s">
        <v>1332</v>
      </c>
    </row>
    <row r="52" spans="1:3" x14ac:dyDescent="0.25">
      <c r="A52" s="33" t="s">
        <v>896</v>
      </c>
      <c r="C52" s="33" t="s">
        <v>1333</v>
      </c>
    </row>
    <row r="53" spans="1:3" x14ac:dyDescent="0.25">
      <c r="A53" s="33" t="s">
        <v>897</v>
      </c>
      <c r="C53" s="33" t="s">
        <v>1187</v>
      </c>
    </row>
    <row r="54" spans="1:3" x14ac:dyDescent="0.25">
      <c r="A54" s="33" t="s">
        <v>899</v>
      </c>
      <c r="C54" s="33" t="s">
        <v>1334</v>
      </c>
    </row>
    <row r="55" spans="1:3" x14ac:dyDescent="0.25">
      <c r="A55" s="33" t="s">
        <v>898</v>
      </c>
      <c r="C55" s="33" t="s">
        <v>1335</v>
      </c>
    </row>
    <row r="56" spans="1:3" x14ac:dyDescent="0.25">
      <c r="A56" s="33" t="s">
        <v>900</v>
      </c>
      <c r="C56" s="33" t="s">
        <v>1336</v>
      </c>
    </row>
    <row r="57" spans="1:3" x14ac:dyDescent="0.25">
      <c r="A57" s="33" t="s">
        <v>901</v>
      </c>
      <c r="C57" s="33" t="s">
        <v>1026</v>
      </c>
    </row>
    <row r="58" spans="1:3" x14ac:dyDescent="0.25">
      <c r="A58" s="33" t="s">
        <v>902</v>
      </c>
      <c r="C58" s="33" t="s">
        <v>1337</v>
      </c>
    </row>
    <row r="59" spans="1:3" x14ac:dyDescent="0.25">
      <c r="A59" s="33" t="s">
        <v>903</v>
      </c>
      <c r="C59" s="33" t="s">
        <v>1338</v>
      </c>
    </row>
    <row r="60" spans="1:3" x14ac:dyDescent="0.25">
      <c r="A60" s="33" t="s">
        <v>904</v>
      </c>
      <c r="C60" s="33" t="s">
        <v>1339</v>
      </c>
    </row>
    <row r="61" spans="1:3" x14ac:dyDescent="0.25">
      <c r="A61" s="33" t="s">
        <v>201</v>
      </c>
      <c r="C61" s="33" t="s">
        <v>1340</v>
      </c>
    </row>
    <row r="62" spans="1:3" x14ac:dyDescent="0.25">
      <c r="A62" s="33" t="s">
        <v>905</v>
      </c>
      <c r="C62" s="33" t="s">
        <v>1341</v>
      </c>
    </row>
    <row r="63" spans="1:3" x14ac:dyDescent="0.25">
      <c r="A63" s="33" t="s">
        <v>906</v>
      </c>
      <c r="C63" s="33" t="s">
        <v>1342</v>
      </c>
    </row>
    <row r="64" spans="1:3" x14ac:dyDescent="0.25">
      <c r="A64" s="33" t="s">
        <v>907</v>
      </c>
      <c r="C64" s="33" t="s">
        <v>1343</v>
      </c>
    </row>
    <row r="65" spans="1:3" x14ac:dyDescent="0.25">
      <c r="A65" s="33" t="s">
        <v>908</v>
      </c>
      <c r="C65" s="33" t="s">
        <v>1344</v>
      </c>
    </row>
    <row r="66" spans="1:3" x14ac:dyDescent="0.25">
      <c r="A66" s="33" t="s">
        <v>909</v>
      </c>
      <c r="C66" s="33" t="s">
        <v>1345</v>
      </c>
    </row>
    <row r="67" spans="1:3" x14ac:dyDescent="0.25">
      <c r="A67" s="33" t="s">
        <v>910</v>
      </c>
      <c r="C67" s="33" t="s">
        <v>1346</v>
      </c>
    </row>
    <row r="68" spans="1:3" x14ac:dyDescent="0.25">
      <c r="A68" s="33" t="s">
        <v>911</v>
      </c>
      <c r="C68" s="33" t="s">
        <v>1347</v>
      </c>
    </row>
    <row r="69" spans="1:3" x14ac:dyDescent="0.25">
      <c r="A69" s="33" t="s">
        <v>912</v>
      </c>
      <c r="C69" s="33" t="s">
        <v>1348</v>
      </c>
    </row>
    <row r="70" spans="1:3" x14ac:dyDescent="0.25">
      <c r="A70" s="33" t="s">
        <v>913</v>
      </c>
      <c r="C70" s="33" t="s">
        <v>1298</v>
      </c>
    </row>
    <row r="71" spans="1:3" x14ac:dyDescent="0.25">
      <c r="A71" s="33" t="s">
        <v>914</v>
      </c>
      <c r="C71" s="33" t="s">
        <v>1349</v>
      </c>
    </row>
    <row r="72" spans="1:3" x14ac:dyDescent="0.25">
      <c r="A72" s="33" t="s">
        <v>915</v>
      </c>
      <c r="C72" s="33" t="s">
        <v>1350</v>
      </c>
    </row>
    <row r="73" spans="1:3" x14ac:dyDescent="0.25">
      <c r="A73" s="33" t="s">
        <v>916</v>
      </c>
      <c r="C73" s="33" t="s">
        <v>1351</v>
      </c>
    </row>
    <row r="74" spans="1:3" x14ac:dyDescent="0.25">
      <c r="A74" s="33" t="s">
        <v>917</v>
      </c>
      <c r="C74" s="33" t="s">
        <v>1352</v>
      </c>
    </row>
    <row r="75" spans="1:3" x14ac:dyDescent="0.25">
      <c r="A75" s="33" t="s">
        <v>918</v>
      </c>
      <c r="C75" s="33" t="s">
        <v>1353</v>
      </c>
    </row>
    <row r="76" spans="1:3" x14ac:dyDescent="0.25">
      <c r="A76" s="33" t="s">
        <v>919</v>
      </c>
      <c r="C76" s="33" t="s">
        <v>1238</v>
      </c>
    </row>
    <row r="77" spans="1:3" x14ac:dyDescent="0.25">
      <c r="A77" s="33" t="s">
        <v>920</v>
      </c>
      <c r="C77" s="33" t="s">
        <v>1354</v>
      </c>
    </row>
    <row r="78" spans="1:3" x14ac:dyDescent="0.25">
      <c r="A78" s="33" t="s">
        <v>921</v>
      </c>
      <c r="C78" s="33" t="s">
        <v>1355</v>
      </c>
    </row>
    <row r="79" spans="1:3" x14ac:dyDescent="0.25">
      <c r="A79" s="33" t="s">
        <v>922</v>
      </c>
      <c r="C79" s="33" t="s">
        <v>1356</v>
      </c>
    </row>
    <row r="80" spans="1:3" x14ac:dyDescent="0.25">
      <c r="A80" s="33" t="s">
        <v>923</v>
      </c>
      <c r="C80" s="33" t="s">
        <v>1357</v>
      </c>
    </row>
    <row r="81" spans="1:3" x14ac:dyDescent="0.25">
      <c r="A81" s="33" t="s">
        <v>924</v>
      </c>
      <c r="C81" s="33" t="s">
        <v>1358</v>
      </c>
    </row>
    <row r="82" spans="1:3" x14ac:dyDescent="0.25">
      <c r="A82" s="33" t="s">
        <v>925</v>
      </c>
      <c r="C82" s="33" t="s">
        <v>1359</v>
      </c>
    </row>
    <row r="83" spans="1:3" x14ac:dyDescent="0.25">
      <c r="A83" s="33" t="s">
        <v>926</v>
      </c>
      <c r="C83" s="33" t="s">
        <v>1360</v>
      </c>
    </row>
    <row r="84" spans="1:3" x14ac:dyDescent="0.25">
      <c r="A84" s="33" t="s">
        <v>927</v>
      </c>
      <c r="C84" s="33" t="s">
        <v>1361</v>
      </c>
    </row>
    <row r="85" spans="1:3" x14ac:dyDescent="0.25">
      <c r="A85" s="33" t="s">
        <v>928</v>
      </c>
      <c r="C85" s="33" t="s">
        <v>1362</v>
      </c>
    </row>
    <row r="86" spans="1:3" x14ac:dyDescent="0.25">
      <c r="A86" s="33" t="s">
        <v>929</v>
      </c>
      <c r="C86" s="33" t="s">
        <v>1363</v>
      </c>
    </row>
    <row r="87" spans="1:3" x14ac:dyDescent="0.25">
      <c r="A87" s="33" t="s">
        <v>930</v>
      </c>
      <c r="C87" s="33" t="s">
        <v>1364</v>
      </c>
    </row>
    <row r="88" spans="1:3" x14ac:dyDescent="0.25">
      <c r="A88" s="33" t="s">
        <v>931</v>
      </c>
      <c r="C88" s="33" t="s">
        <v>1365</v>
      </c>
    </row>
    <row r="89" spans="1:3" x14ac:dyDescent="0.25">
      <c r="A89" s="33" t="s">
        <v>932</v>
      </c>
      <c r="C89" s="33" t="s">
        <v>1366</v>
      </c>
    </row>
    <row r="90" spans="1:3" x14ac:dyDescent="0.25">
      <c r="A90" s="33" t="s">
        <v>933</v>
      </c>
      <c r="C90" s="33" t="s">
        <v>1152</v>
      </c>
    </row>
    <row r="91" spans="1:3" x14ac:dyDescent="0.25">
      <c r="A91" s="33" t="s">
        <v>934</v>
      </c>
      <c r="C91" s="33" t="s">
        <v>1367</v>
      </c>
    </row>
    <row r="92" spans="1:3" x14ac:dyDescent="0.25">
      <c r="A92" s="33" t="s">
        <v>935</v>
      </c>
      <c r="C92" s="33" t="s">
        <v>1368</v>
      </c>
    </row>
    <row r="93" spans="1:3" x14ac:dyDescent="0.25">
      <c r="A93" s="33" t="s">
        <v>936</v>
      </c>
      <c r="C93" s="33" t="s">
        <v>1369</v>
      </c>
    </row>
    <row r="94" spans="1:3" x14ac:dyDescent="0.25">
      <c r="A94" s="33" t="s">
        <v>937</v>
      </c>
      <c r="C94" s="33" t="s">
        <v>1370</v>
      </c>
    </row>
    <row r="95" spans="1:3" x14ac:dyDescent="0.25">
      <c r="A95" s="33" t="s">
        <v>938</v>
      </c>
      <c r="C95" s="33" t="s">
        <v>1371</v>
      </c>
    </row>
    <row r="96" spans="1:3" x14ac:dyDescent="0.25">
      <c r="A96" s="33" t="s">
        <v>939</v>
      </c>
      <c r="C96" s="33" t="s">
        <v>1372</v>
      </c>
    </row>
    <row r="97" spans="1:3" x14ac:dyDescent="0.25">
      <c r="A97" s="33" t="s">
        <v>940</v>
      </c>
      <c r="C97" s="33" t="s">
        <v>1373</v>
      </c>
    </row>
    <row r="98" spans="1:3" x14ac:dyDescent="0.25">
      <c r="A98" s="33" t="s">
        <v>941</v>
      </c>
      <c r="C98" s="33" t="s">
        <v>1374</v>
      </c>
    </row>
    <row r="99" spans="1:3" x14ac:dyDescent="0.25">
      <c r="A99" s="33" t="s">
        <v>942</v>
      </c>
      <c r="C99" s="33" t="s">
        <v>1375</v>
      </c>
    </row>
    <row r="100" spans="1:3" x14ac:dyDescent="0.25">
      <c r="A100" s="33" t="s">
        <v>943</v>
      </c>
      <c r="C100" s="33" t="s">
        <v>1376</v>
      </c>
    </row>
    <row r="101" spans="1:3" x14ac:dyDescent="0.25">
      <c r="A101" s="33" t="s">
        <v>944</v>
      </c>
      <c r="C101" s="33" t="s">
        <v>1377</v>
      </c>
    </row>
    <row r="102" spans="1:3" x14ac:dyDescent="0.25">
      <c r="A102" s="33" t="s">
        <v>945</v>
      </c>
      <c r="C102" s="33" t="s">
        <v>1378</v>
      </c>
    </row>
    <row r="103" spans="1:3" x14ac:dyDescent="0.25">
      <c r="A103" s="33" t="s">
        <v>946</v>
      </c>
      <c r="C103" s="33" t="s">
        <v>1379</v>
      </c>
    </row>
    <row r="104" spans="1:3" x14ac:dyDescent="0.25">
      <c r="A104" s="33" t="s">
        <v>947</v>
      </c>
      <c r="C104" s="33" t="s">
        <v>1256</v>
      </c>
    </row>
    <row r="105" spans="1:3" x14ac:dyDescent="0.25">
      <c r="A105" s="33" t="s">
        <v>948</v>
      </c>
      <c r="C105" s="33" t="s">
        <v>1380</v>
      </c>
    </row>
    <row r="106" spans="1:3" x14ac:dyDescent="0.25">
      <c r="A106" s="33" t="s">
        <v>949</v>
      </c>
    </row>
    <row r="107" spans="1:3" x14ac:dyDescent="0.25">
      <c r="A107" s="33" t="s">
        <v>950</v>
      </c>
    </row>
    <row r="108" spans="1:3" x14ac:dyDescent="0.25">
      <c r="A108" s="33" t="s">
        <v>951</v>
      </c>
    </row>
    <row r="109" spans="1:3" x14ac:dyDescent="0.25">
      <c r="A109" s="33" t="s">
        <v>952</v>
      </c>
    </row>
    <row r="110" spans="1:3" x14ac:dyDescent="0.25">
      <c r="A110" s="33" t="s">
        <v>953</v>
      </c>
    </row>
    <row r="111" spans="1:3" x14ac:dyDescent="0.25">
      <c r="A111" s="33" t="s">
        <v>954</v>
      </c>
    </row>
    <row r="112" spans="1:3" x14ac:dyDescent="0.25">
      <c r="A112" s="33" t="s">
        <v>955</v>
      </c>
    </row>
    <row r="113" spans="1:2" x14ac:dyDescent="0.25">
      <c r="A113" s="33" t="s">
        <v>956</v>
      </c>
    </row>
    <row r="114" spans="1:2" x14ac:dyDescent="0.25">
      <c r="A114" s="33" t="s">
        <v>957</v>
      </c>
    </row>
    <row r="115" spans="1:2" x14ac:dyDescent="0.25">
      <c r="A115" s="33" t="s">
        <v>958</v>
      </c>
    </row>
    <row r="116" spans="1:2" x14ac:dyDescent="0.25">
      <c r="A116" s="33" t="s">
        <v>959</v>
      </c>
    </row>
    <row r="117" spans="1:2" x14ac:dyDescent="0.25">
      <c r="A117" s="34" t="s">
        <v>960</v>
      </c>
    </row>
    <row r="118" spans="1:2" x14ac:dyDescent="0.25">
      <c r="A118" s="33" t="s">
        <v>961</v>
      </c>
    </row>
    <row r="119" spans="1:2" x14ac:dyDescent="0.25">
      <c r="A119" s="33"/>
    </row>
    <row r="124" spans="1:2" x14ac:dyDescent="0.25">
      <c r="A124" s="1" t="s">
        <v>1383</v>
      </c>
      <c r="B124" s="1" t="s">
        <v>1384</v>
      </c>
    </row>
  </sheetData>
  <dataValidations count="3">
    <dataValidation type="list" allowBlank="1" showInputMessage="1" showErrorMessage="1" sqref="A2:A117">
      <formula1>$A$2:$A$118</formula1>
    </dataValidation>
    <dataValidation type="list" allowBlank="1" showInputMessage="1" showErrorMessage="1" sqref="B127">
      <formula1>INDIRECT(A127)</formula1>
    </dataValidation>
    <dataValidation type="list" allowBlank="1" showInputMessage="1" showErrorMessage="1" sqref="A127">
      <formula1>$B$1:$DL$1</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E114"/>
  <sheetViews>
    <sheetView topLeftCell="L1"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6" customFormat="1" ht="35.25" customHeight="1" x14ac:dyDescent="0.25">
      <c r="A1" s="4" t="s">
        <v>26</v>
      </c>
      <c r="B1" s="4" t="s">
        <v>27</v>
      </c>
      <c r="C1" s="2" t="s">
        <v>671</v>
      </c>
      <c r="D1" s="2" t="s">
        <v>141</v>
      </c>
      <c r="E1" s="2" t="s">
        <v>29</v>
      </c>
      <c r="F1" s="2" t="s">
        <v>117</v>
      </c>
      <c r="G1" s="2" t="s">
        <v>105</v>
      </c>
      <c r="H1" s="2" t="s">
        <v>160</v>
      </c>
      <c r="I1" s="2" t="s">
        <v>181</v>
      </c>
      <c r="J1" s="2" t="s">
        <v>157</v>
      </c>
      <c r="K1" s="2" t="s">
        <v>162</v>
      </c>
      <c r="L1" s="2" t="s">
        <v>134</v>
      </c>
      <c r="M1" t="s">
        <v>752</v>
      </c>
      <c r="N1" s="2" t="s">
        <v>99</v>
      </c>
      <c r="O1" s="2" t="s">
        <v>129</v>
      </c>
      <c r="P1" s="2" t="s">
        <v>699</v>
      </c>
      <c r="Q1" s="2" t="s">
        <v>148</v>
      </c>
      <c r="R1" s="2" t="s">
        <v>704</v>
      </c>
      <c r="S1" s="2" t="s">
        <v>53</v>
      </c>
      <c r="T1" s="2" t="s">
        <v>180</v>
      </c>
      <c r="U1" s="2" t="s">
        <v>143</v>
      </c>
      <c r="V1" s="2" t="s">
        <v>66</v>
      </c>
      <c r="W1" s="2" t="s">
        <v>663</v>
      </c>
      <c r="X1" s="2" t="s">
        <v>675</v>
      </c>
      <c r="Y1" s="2" t="s">
        <v>130</v>
      </c>
      <c r="Z1" s="2" t="s">
        <v>158</v>
      </c>
      <c r="AA1" s="2" t="s">
        <v>135</v>
      </c>
      <c r="AB1" s="2" t="s">
        <v>673</v>
      </c>
      <c r="AC1" s="2" t="s">
        <v>48</v>
      </c>
      <c r="AD1" s="2" t="s">
        <v>156</v>
      </c>
      <c r="AE1" s="2" t="s">
        <v>676</v>
      </c>
      <c r="AF1" s="2" t="s">
        <v>149</v>
      </c>
      <c r="AG1" s="2" t="s">
        <v>153</v>
      </c>
      <c r="AH1" s="2" t="s">
        <v>150</v>
      </c>
      <c r="AI1" s="2" t="s">
        <v>175</v>
      </c>
      <c r="AJ1" s="2" t="s">
        <v>121</v>
      </c>
      <c r="AK1" s="2" t="s">
        <v>161</v>
      </c>
      <c r="AL1" s="2" t="s">
        <v>154</v>
      </c>
      <c r="AM1" s="2" t="s">
        <v>661</v>
      </c>
      <c r="AN1" s="2" t="s">
        <v>93</v>
      </c>
      <c r="AO1" s="2" t="s">
        <v>136</v>
      </c>
      <c r="AP1" s="2" t="s">
        <v>78</v>
      </c>
      <c r="AQ1" s="2" t="s">
        <v>183</v>
      </c>
      <c r="AR1" s="2" t="s">
        <v>45</v>
      </c>
      <c r="AS1" s="2" t="s">
        <v>90</v>
      </c>
      <c r="AT1" s="2" t="s">
        <v>122</v>
      </c>
      <c r="AU1" s="2" t="s">
        <v>133</v>
      </c>
      <c r="AV1" s="2" t="s">
        <v>677</v>
      </c>
      <c r="AW1" s="2" t="s">
        <v>146</v>
      </c>
      <c r="AX1" s="2" t="s">
        <v>678</v>
      </c>
      <c r="AY1" s="2" t="s">
        <v>679</v>
      </c>
      <c r="AZ1" s="2" t="s">
        <v>125</v>
      </c>
      <c r="BA1" s="2" t="s">
        <v>669</v>
      </c>
      <c r="BB1" s="2" t="s">
        <v>682</v>
      </c>
      <c r="BC1" s="2" t="s">
        <v>680</v>
      </c>
      <c r="BD1" s="2" t="s">
        <v>681</v>
      </c>
      <c r="BE1" s="2" t="s">
        <v>700</v>
      </c>
      <c r="BF1" s="2" t="s">
        <v>660</v>
      </c>
      <c r="BG1" s="2" t="s">
        <v>662</v>
      </c>
      <c r="BH1" s="2" t="s">
        <v>683</v>
      </c>
      <c r="BI1" s="2" t="s">
        <v>147</v>
      </c>
      <c r="BJ1" s="2" t="s">
        <v>116</v>
      </c>
      <c r="BK1" s="2" t="s">
        <v>701</v>
      </c>
      <c r="BL1" s="2" t="s">
        <v>672</v>
      </c>
      <c r="BM1" s="2" t="s">
        <v>102</v>
      </c>
      <c r="BN1" s="2" t="s">
        <v>119</v>
      </c>
      <c r="BO1" s="2" t="s">
        <v>171</v>
      </c>
      <c r="BP1" s="2" t="s">
        <v>64</v>
      </c>
      <c r="BQ1" s="2" t="s">
        <v>76</v>
      </c>
      <c r="BR1" s="2" t="s">
        <v>684</v>
      </c>
      <c r="BS1" s="2" t="s">
        <v>685</v>
      </c>
      <c r="BT1" s="2" t="s">
        <v>140</v>
      </c>
      <c r="BU1" s="2" t="s">
        <v>686</v>
      </c>
      <c r="BV1" s="2" t="s">
        <v>114</v>
      </c>
      <c r="BW1" s="2" t="s">
        <v>178</v>
      </c>
      <c r="BX1" s="2" t="s">
        <v>687</v>
      </c>
      <c r="BY1" s="2" t="s">
        <v>688</v>
      </c>
      <c r="BZ1" s="2" t="s">
        <v>166</v>
      </c>
      <c r="CA1" s="2" t="s">
        <v>173</v>
      </c>
      <c r="CB1" s="2" t="s">
        <v>168</v>
      </c>
      <c r="CC1" s="2" t="s">
        <v>152</v>
      </c>
      <c r="CD1" s="2" t="s">
        <v>35</v>
      </c>
      <c r="CE1" s="2" t="s">
        <v>174</v>
      </c>
      <c r="CF1" s="2" t="s">
        <v>57</v>
      </c>
      <c r="CG1" s="2" t="s">
        <v>689</v>
      </c>
      <c r="CH1" s="2" t="s">
        <v>32</v>
      </c>
      <c r="CI1" s="2" t="s">
        <v>690</v>
      </c>
      <c r="CJ1" s="2" t="s">
        <v>38</v>
      </c>
      <c r="CK1" s="2" t="s">
        <v>113</v>
      </c>
      <c r="CL1" s="2" t="s">
        <v>128</v>
      </c>
      <c r="CM1" s="2" t="s">
        <v>691</v>
      </c>
      <c r="CN1" s="2" t="s">
        <v>668</v>
      </c>
      <c r="CO1" s="2" t="s">
        <v>692</v>
      </c>
      <c r="CP1" s="2" t="s">
        <v>665</v>
      </c>
      <c r="CQ1" s="2" t="s">
        <v>664</v>
      </c>
      <c r="CR1" s="2" t="s">
        <v>170</v>
      </c>
      <c r="CS1" s="2" t="s">
        <v>693</v>
      </c>
      <c r="CT1" s="2" t="s">
        <v>60</v>
      </c>
      <c r="CU1" s="2" t="s">
        <v>172</v>
      </c>
      <c r="CV1" s="5" t="s">
        <v>698</v>
      </c>
      <c r="CW1" s="2" t="s">
        <v>697</v>
      </c>
      <c r="CX1" s="2" t="s">
        <v>127</v>
      </c>
      <c r="CY1" s="2" t="s">
        <v>74</v>
      </c>
      <c r="CZ1" s="2" t="s">
        <v>696</v>
      </c>
      <c r="DA1" s="2" t="s">
        <v>145</v>
      </c>
      <c r="DB1" s="2" t="s">
        <v>142</v>
      </c>
      <c r="DC1" s="2" t="s">
        <v>739</v>
      </c>
      <c r="DD1" s="2" t="s">
        <v>695</v>
      </c>
      <c r="DE1" s="2" t="s">
        <v>111</v>
      </c>
      <c r="DF1" s="2" t="s">
        <v>667</v>
      </c>
      <c r="DG1" s="2" t="s">
        <v>674</v>
      </c>
      <c r="DH1" s="2" t="s">
        <v>694</v>
      </c>
      <c r="DI1" s="2" t="s">
        <v>185</v>
      </c>
      <c r="DJ1" s="9" t="s">
        <v>706</v>
      </c>
      <c r="DK1" s="9" t="s">
        <v>709</v>
      </c>
      <c r="DL1" s="9" t="s">
        <v>710</v>
      </c>
      <c r="DM1"/>
      <c r="DN1"/>
      <c r="DO1"/>
      <c r="DP1"/>
      <c r="DQ1"/>
      <c r="DR1"/>
      <c r="DS1"/>
      <c r="DT1"/>
      <c r="DU1"/>
      <c r="DV1"/>
      <c r="DW1"/>
      <c r="DX1"/>
      <c r="DY1"/>
      <c r="DZ1"/>
      <c r="EA1"/>
      <c r="EB1"/>
      <c r="EC1"/>
      <c r="ED1"/>
      <c r="EE1"/>
    </row>
    <row r="2" spans="1:135" x14ac:dyDescent="0.25">
      <c r="A2" s="2" t="s">
        <v>190</v>
      </c>
      <c r="B2" s="2"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738</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740</v>
      </c>
      <c r="DD2" t="s">
        <v>656</v>
      </c>
      <c r="DE2" t="s">
        <v>405</v>
      </c>
      <c r="DF2" t="s">
        <v>465</v>
      </c>
      <c r="DG2" t="s">
        <v>542</v>
      </c>
      <c r="DH2" t="s">
        <v>654</v>
      </c>
      <c r="DI2" t="s">
        <v>638</v>
      </c>
      <c r="DJ2" t="s">
        <v>707</v>
      </c>
      <c r="DK2">
        <v>0</v>
      </c>
      <c r="DL2" t="s">
        <v>711</v>
      </c>
    </row>
    <row r="3" spans="1:135" x14ac:dyDescent="0.25">
      <c r="A3" s="2" t="s">
        <v>123</v>
      </c>
      <c r="B3" s="2" t="s">
        <v>141</v>
      </c>
      <c r="C3" s="3"/>
      <c r="D3" t="s">
        <v>467</v>
      </c>
      <c r="E3" t="s">
        <v>207</v>
      </c>
      <c r="G3" t="s">
        <v>388</v>
      </c>
      <c r="H3" t="s">
        <v>518</v>
      </c>
      <c r="I3" t="s">
        <v>624</v>
      </c>
      <c r="J3" t="s">
        <v>509</v>
      </c>
      <c r="K3" t="s">
        <v>532</v>
      </c>
      <c r="N3" t="s">
        <v>378</v>
      </c>
      <c r="P3" s="8"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x14ac:dyDescent="0.25">
      <c r="A4" s="2" t="s">
        <v>28</v>
      </c>
      <c r="B4" s="2" t="s">
        <v>29</v>
      </c>
      <c r="C4" s="3"/>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751</v>
      </c>
      <c r="DK4">
        <v>2</v>
      </c>
      <c r="DL4" t="s">
        <v>713</v>
      </c>
    </row>
    <row r="5" spans="1:135" x14ac:dyDescent="0.25">
      <c r="A5" s="2" t="s">
        <v>95</v>
      </c>
      <c r="B5" s="2" t="s">
        <v>117</v>
      </c>
      <c r="C5" s="3"/>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x14ac:dyDescent="0.25">
      <c r="A6" s="2" t="s">
        <v>104</v>
      </c>
      <c r="B6" s="2"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x14ac:dyDescent="0.25">
      <c r="A7" s="2" t="s">
        <v>126</v>
      </c>
      <c r="B7" s="2"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x14ac:dyDescent="0.25">
      <c r="A8" s="2" t="s">
        <v>151</v>
      </c>
      <c r="B8" s="2"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x14ac:dyDescent="0.25">
      <c r="A9" s="2" t="s">
        <v>87</v>
      </c>
      <c r="B9" s="2"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8" t="s">
        <v>702</v>
      </c>
      <c r="DK9">
        <v>7</v>
      </c>
    </row>
    <row r="10" spans="1:135" x14ac:dyDescent="0.25">
      <c r="A10" s="2" t="s">
        <v>70</v>
      </c>
      <c r="B10" s="2" t="s">
        <v>162</v>
      </c>
      <c r="D10" t="s">
        <v>474</v>
      </c>
      <c r="E10" t="s">
        <v>214</v>
      </c>
      <c r="N10" t="s">
        <v>385</v>
      </c>
      <c r="P10" s="8"/>
      <c r="V10" t="s">
        <v>334</v>
      </c>
      <c r="AH10" t="s">
        <v>494</v>
      </c>
      <c r="AK10" t="s">
        <v>529</v>
      </c>
      <c r="AN10" t="s">
        <v>370</v>
      </c>
      <c r="AO10" t="s">
        <v>453</v>
      </c>
      <c r="AT10" t="s">
        <v>424</v>
      </c>
      <c r="BG10" t="s">
        <v>350</v>
      </c>
      <c r="BL10" t="s">
        <v>621</v>
      </c>
      <c r="CI10" t="s">
        <v>608</v>
      </c>
      <c r="CJ10" t="s">
        <v>313</v>
      </c>
      <c r="CO10" t="s">
        <v>561</v>
      </c>
      <c r="DK10">
        <v>8</v>
      </c>
    </row>
    <row r="11" spans="1:135" x14ac:dyDescent="0.25">
      <c r="A11" s="2" t="s">
        <v>68</v>
      </c>
      <c r="B11" s="2" t="s">
        <v>134</v>
      </c>
      <c r="D11" t="s">
        <v>475</v>
      </c>
      <c r="E11" t="s">
        <v>215</v>
      </c>
      <c r="N11" t="s">
        <v>749</v>
      </c>
      <c r="V11" t="s">
        <v>335</v>
      </c>
      <c r="AH11" t="s">
        <v>495</v>
      </c>
      <c r="AK11" t="s">
        <v>530</v>
      </c>
      <c r="AN11" t="s">
        <v>371</v>
      </c>
      <c r="AO11" t="s">
        <v>454</v>
      </c>
      <c r="AT11" t="s">
        <v>425</v>
      </c>
      <c r="BG11" t="s">
        <v>351</v>
      </c>
      <c r="BL11" t="s">
        <v>622</v>
      </c>
      <c r="CI11" t="s">
        <v>609</v>
      </c>
      <c r="CJ11" t="s">
        <v>314</v>
      </c>
      <c r="CO11" t="s">
        <v>562</v>
      </c>
      <c r="DK11">
        <v>9</v>
      </c>
    </row>
    <row r="12" spans="1:135" x14ac:dyDescent="0.25">
      <c r="A12" s="2" t="s">
        <v>94</v>
      </c>
      <c r="B12" s="2" t="s">
        <v>99</v>
      </c>
      <c r="E12" t="s">
        <v>216</v>
      </c>
      <c r="N12" t="s">
        <v>750</v>
      </c>
      <c r="V12" t="s">
        <v>336</v>
      </c>
      <c r="AH12" t="s">
        <v>496</v>
      </c>
      <c r="AN12" t="s">
        <v>372</v>
      </c>
      <c r="AO12" t="s">
        <v>455</v>
      </c>
      <c r="AT12" t="s">
        <v>426</v>
      </c>
      <c r="BG12" t="s">
        <v>352</v>
      </c>
      <c r="BL12" t="s">
        <v>623</v>
      </c>
      <c r="CJ12" t="s">
        <v>315</v>
      </c>
      <c r="CO12" t="s">
        <v>563</v>
      </c>
    </row>
    <row r="13" spans="1:135" x14ac:dyDescent="0.25">
      <c r="A13" s="2" t="s">
        <v>108</v>
      </c>
      <c r="B13" s="2" t="s">
        <v>129</v>
      </c>
      <c r="E13" t="s">
        <v>217</v>
      </c>
      <c r="V13" t="s">
        <v>337</v>
      </c>
      <c r="AH13" t="s">
        <v>497</v>
      </c>
      <c r="AN13" t="s">
        <v>373</v>
      </c>
      <c r="AO13" t="s">
        <v>456</v>
      </c>
      <c r="AT13" t="s">
        <v>427</v>
      </c>
      <c r="BG13" t="s">
        <v>353</v>
      </c>
      <c r="CJ13" t="s">
        <v>316</v>
      </c>
      <c r="CO13" t="s">
        <v>564</v>
      </c>
    </row>
    <row r="14" spans="1:135" x14ac:dyDescent="0.25">
      <c r="A14" s="2" t="s">
        <v>163</v>
      </c>
      <c r="B14" s="2" t="s">
        <v>699</v>
      </c>
      <c r="E14" t="s">
        <v>218</v>
      </c>
      <c r="AN14" t="s">
        <v>374</v>
      </c>
      <c r="AO14" t="s">
        <v>457</v>
      </c>
      <c r="BG14" t="s">
        <v>354</v>
      </c>
      <c r="CO14" s="8" t="s">
        <v>703</v>
      </c>
    </row>
    <row r="15" spans="1:135" x14ac:dyDescent="0.25">
      <c r="A15" s="2" t="s">
        <v>86</v>
      </c>
      <c r="B15" s="2" t="s">
        <v>148</v>
      </c>
      <c r="E15" t="s">
        <v>219</v>
      </c>
      <c r="AN15" t="s">
        <v>375</v>
      </c>
      <c r="AO15" t="s">
        <v>458</v>
      </c>
      <c r="BG15" t="s">
        <v>355</v>
      </c>
      <c r="CO15" t="s">
        <v>565</v>
      </c>
    </row>
    <row r="16" spans="1:135" x14ac:dyDescent="0.25">
      <c r="A16" s="2" t="s">
        <v>188</v>
      </c>
      <c r="B16" s="2" t="s">
        <v>704</v>
      </c>
      <c r="E16" t="s">
        <v>220</v>
      </c>
      <c r="AN16" t="s">
        <v>376</v>
      </c>
      <c r="AO16" t="s">
        <v>459</v>
      </c>
      <c r="BG16" t="s">
        <v>356</v>
      </c>
      <c r="CO16" t="s">
        <v>566</v>
      </c>
    </row>
    <row r="17" spans="1:93" x14ac:dyDescent="0.25">
      <c r="A17" s="2" t="s">
        <v>52</v>
      </c>
      <c r="B17" s="2" t="s">
        <v>53</v>
      </c>
      <c r="E17" t="s">
        <v>221</v>
      </c>
      <c r="AO17" t="s">
        <v>460</v>
      </c>
      <c r="BG17" t="s">
        <v>357</v>
      </c>
      <c r="CO17" t="s">
        <v>567</v>
      </c>
    </row>
    <row r="18" spans="1:93" x14ac:dyDescent="0.25">
      <c r="A18" s="2" t="s">
        <v>72</v>
      </c>
      <c r="B18" s="2" t="s">
        <v>180</v>
      </c>
      <c r="C18" s="3"/>
      <c r="E18" t="s">
        <v>222</v>
      </c>
      <c r="AO18" t="s">
        <v>461</v>
      </c>
      <c r="BG18" t="s">
        <v>358</v>
      </c>
      <c r="CO18" t="s">
        <v>568</v>
      </c>
    </row>
    <row r="19" spans="1:93" x14ac:dyDescent="0.25">
      <c r="A19" s="2" t="s">
        <v>84</v>
      </c>
      <c r="B19" s="2" t="s">
        <v>143</v>
      </c>
      <c r="C19" s="3"/>
      <c r="E19" t="s">
        <v>223</v>
      </c>
      <c r="AO19" t="s">
        <v>462</v>
      </c>
      <c r="BG19" t="s">
        <v>359</v>
      </c>
      <c r="CO19" t="s">
        <v>569</v>
      </c>
    </row>
    <row r="20" spans="1:93" x14ac:dyDescent="0.25">
      <c r="A20" s="2" t="s">
        <v>65</v>
      </c>
      <c r="B20" s="2" t="s">
        <v>66</v>
      </c>
      <c r="C20" s="3"/>
      <c r="E20" t="s">
        <v>224</v>
      </c>
      <c r="F20" s="3"/>
      <c r="BG20" t="s">
        <v>743</v>
      </c>
      <c r="CO20" t="s">
        <v>570</v>
      </c>
    </row>
    <row r="21" spans="1:93" x14ac:dyDescent="0.25">
      <c r="A21" s="2" t="s">
        <v>39</v>
      </c>
      <c r="B21" s="2" t="s">
        <v>663</v>
      </c>
      <c r="C21" s="3"/>
      <c r="E21" t="s">
        <v>225</v>
      </c>
      <c r="F21" s="3"/>
      <c r="BG21" t="s">
        <v>744</v>
      </c>
    </row>
    <row r="22" spans="1:93" x14ac:dyDescent="0.25">
      <c r="A22" s="2" t="s">
        <v>197</v>
      </c>
      <c r="B22" s="2" t="s">
        <v>675</v>
      </c>
      <c r="C22" s="3"/>
      <c r="E22" t="s">
        <v>226</v>
      </c>
      <c r="F22" s="3"/>
      <c r="BG22" t="s">
        <v>745</v>
      </c>
    </row>
    <row r="23" spans="1:93" x14ac:dyDescent="0.25">
      <c r="A23" s="2" t="s">
        <v>100</v>
      </c>
      <c r="B23" s="2" t="s">
        <v>130</v>
      </c>
      <c r="C23" s="3"/>
      <c r="E23" t="s">
        <v>227</v>
      </c>
      <c r="F23" s="3"/>
      <c r="BG23" t="s">
        <v>746</v>
      </c>
    </row>
    <row r="24" spans="1:93" x14ac:dyDescent="0.25">
      <c r="A24" s="2" t="s">
        <v>137</v>
      </c>
      <c r="B24" s="2" t="s">
        <v>158</v>
      </c>
      <c r="C24" s="3"/>
      <c r="E24" t="s">
        <v>228</v>
      </c>
      <c r="F24" s="3"/>
      <c r="BG24" t="s">
        <v>747</v>
      </c>
    </row>
    <row r="25" spans="1:93" x14ac:dyDescent="0.25">
      <c r="A25" s="2" t="s">
        <v>67</v>
      </c>
      <c r="B25" s="2" t="s">
        <v>135</v>
      </c>
      <c r="C25" s="3"/>
      <c r="E25" t="s">
        <v>229</v>
      </c>
      <c r="F25" s="3"/>
      <c r="BG25" t="s">
        <v>748</v>
      </c>
    </row>
    <row r="26" spans="1:93" x14ac:dyDescent="0.25">
      <c r="A26" s="2" t="s">
        <v>103</v>
      </c>
      <c r="B26" s="2" t="s">
        <v>673</v>
      </c>
      <c r="C26" s="3"/>
      <c r="E26" t="s">
        <v>230</v>
      </c>
      <c r="F26" s="3"/>
    </row>
    <row r="27" spans="1:93" x14ac:dyDescent="0.25">
      <c r="A27" s="2" t="s">
        <v>47</v>
      </c>
      <c r="B27" s="2" t="s">
        <v>48</v>
      </c>
      <c r="C27" s="3"/>
      <c r="E27" t="s">
        <v>231</v>
      </c>
      <c r="F27" s="3"/>
    </row>
    <row r="28" spans="1:93" x14ac:dyDescent="0.25">
      <c r="A28" s="2" t="s">
        <v>155</v>
      </c>
      <c r="B28" s="2" t="s">
        <v>156</v>
      </c>
      <c r="C28" s="3"/>
      <c r="E28" t="s">
        <v>232</v>
      </c>
      <c r="F28" s="3"/>
    </row>
    <row r="29" spans="1:93" x14ac:dyDescent="0.25">
      <c r="A29" s="2" t="s">
        <v>205</v>
      </c>
      <c r="B29" s="2" t="s">
        <v>676</v>
      </c>
      <c r="C29" s="3"/>
      <c r="E29" t="s">
        <v>233</v>
      </c>
      <c r="F29" s="3"/>
    </row>
    <row r="30" spans="1:93" x14ac:dyDescent="0.25">
      <c r="A30" s="2" t="s">
        <v>46</v>
      </c>
      <c r="B30" s="2" t="s">
        <v>149</v>
      </c>
      <c r="C30" s="3"/>
      <c r="E30" t="s">
        <v>234</v>
      </c>
      <c r="F30" s="3"/>
    </row>
    <row r="31" spans="1:93" x14ac:dyDescent="0.25">
      <c r="A31" s="2" t="s">
        <v>62</v>
      </c>
      <c r="B31" s="2" t="s">
        <v>153</v>
      </c>
      <c r="C31" s="3"/>
      <c r="E31" t="s">
        <v>235</v>
      </c>
      <c r="F31" s="3"/>
    </row>
    <row r="32" spans="1:93" x14ac:dyDescent="0.25">
      <c r="A32" s="2" t="s">
        <v>33</v>
      </c>
      <c r="B32" s="2" t="s">
        <v>150</v>
      </c>
      <c r="C32" s="3"/>
      <c r="E32" t="s">
        <v>236</v>
      </c>
      <c r="F32" s="3"/>
    </row>
    <row r="33" spans="1:6" x14ac:dyDescent="0.25">
      <c r="A33" s="2" t="s">
        <v>58</v>
      </c>
      <c r="B33" s="2" t="s">
        <v>175</v>
      </c>
      <c r="C33" s="3"/>
      <c r="E33" t="s">
        <v>237</v>
      </c>
      <c r="F33" s="3"/>
    </row>
    <row r="34" spans="1:6" x14ac:dyDescent="0.25">
      <c r="A34" s="2" t="s">
        <v>106</v>
      </c>
      <c r="B34" s="2" t="s">
        <v>121</v>
      </c>
      <c r="C34" s="3"/>
      <c r="E34" t="s">
        <v>238</v>
      </c>
      <c r="F34" s="3"/>
    </row>
    <row r="35" spans="1:6" x14ac:dyDescent="0.25">
      <c r="A35" s="2" t="s">
        <v>88</v>
      </c>
      <c r="B35" s="2" t="s">
        <v>161</v>
      </c>
      <c r="C35" s="3"/>
      <c r="E35" t="s">
        <v>239</v>
      </c>
      <c r="F35" s="3"/>
    </row>
    <row r="36" spans="1:6" x14ac:dyDescent="0.25">
      <c r="A36" s="2" t="s">
        <v>85</v>
      </c>
      <c r="B36" s="2" t="s">
        <v>154</v>
      </c>
      <c r="C36" s="3"/>
      <c r="E36" t="s">
        <v>670</v>
      </c>
      <c r="F36" s="3"/>
    </row>
    <row r="37" spans="1:6" x14ac:dyDescent="0.25">
      <c r="A37" s="2" t="s">
        <v>79</v>
      </c>
      <c r="B37" s="2" t="s">
        <v>661</v>
      </c>
      <c r="C37" s="3"/>
      <c r="E37" t="s">
        <v>240</v>
      </c>
      <c r="F37" s="3"/>
    </row>
    <row r="38" spans="1:6" x14ac:dyDescent="0.25">
      <c r="A38" s="2" t="s">
        <v>92</v>
      </c>
      <c r="B38" s="2" t="s">
        <v>93</v>
      </c>
      <c r="C38" s="3"/>
      <c r="E38" t="s">
        <v>241</v>
      </c>
      <c r="F38" s="3"/>
    </row>
    <row r="39" spans="1:6" x14ac:dyDescent="0.25">
      <c r="A39" s="2" t="s">
        <v>49</v>
      </c>
      <c r="B39" s="2" t="s">
        <v>136</v>
      </c>
      <c r="C39" s="3"/>
      <c r="E39" t="s">
        <v>242</v>
      </c>
      <c r="F39" s="3"/>
    </row>
    <row r="40" spans="1:6" x14ac:dyDescent="0.25">
      <c r="A40" s="2" t="s">
        <v>77</v>
      </c>
      <c r="B40" s="2" t="s">
        <v>78</v>
      </c>
      <c r="C40" s="3"/>
      <c r="E40" t="s">
        <v>243</v>
      </c>
      <c r="F40" s="3"/>
    </row>
    <row r="41" spans="1:6" x14ac:dyDescent="0.25">
      <c r="A41" s="2" t="s">
        <v>182</v>
      </c>
      <c r="B41" s="2" t="s">
        <v>183</v>
      </c>
      <c r="C41" s="3"/>
      <c r="E41" t="s">
        <v>244</v>
      </c>
      <c r="F41" s="3"/>
    </row>
    <row r="42" spans="1:6" x14ac:dyDescent="0.25">
      <c r="A42" s="2" t="s">
        <v>44</v>
      </c>
      <c r="B42" s="2" t="s">
        <v>45</v>
      </c>
      <c r="C42" s="3"/>
      <c r="E42" t="s">
        <v>245</v>
      </c>
      <c r="F42" s="3"/>
    </row>
    <row r="43" spans="1:6" x14ac:dyDescent="0.25">
      <c r="A43" s="2" t="s">
        <v>89</v>
      </c>
      <c r="B43" s="2" t="s">
        <v>90</v>
      </c>
      <c r="C43" s="3"/>
      <c r="E43" t="s">
        <v>246</v>
      </c>
      <c r="F43" s="3"/>
    </row>
    <row r="44" spans="1:6" x14ac:dyDescent="0.25">
      <c r="A44" s="2" t="s">
        <v>54</v>
      </c>
      <c r="B44" s="2" t="s">
        <v>122</v>
      </c>
      <c r="C44" s="3"/>
      <c r="E44" t="s">
        <v>247</v>
      </c>
      <c r="F44" s="3"/>
    </row>
    <row r="45" spans="1:6" x14ac:dyDescent="0.25">
      <c r="A45" s="2" t="s">
        <v>132</v>
      </c>
      <c r="B45" s="2" t="s">
        <v>133</v>
      </c>
      <c r="C45" s="3"/>
      <c r="E45" t="s">
        <v>248</v>
      </c>
      <c r="F45" s="3"/>
    </row>
    <row r="46" spans="1:6" x14ac:dyDescent="0.25">
      <c r="A46" s="2" t="s">
        <v>186</v>
      </c>
      <c r="B46" s="2" t="s">
        <v>677</v>
      </c>
      <c r="C46" s="3"/>
      <c r="E46" t="s">
        <v>249</v>
      </c>
      <c r="F46" s="3"/>
    </row>
    <row r="47" spans="1:6" x14ac:dyDescent="0.25">
      <c r="A47" s="2" t="s">
        <v>42</v>
      </c>
      <c r="B47" s="2" t="s">
        <v>146</v>
      </c>
      <c r="C47" s="3"/>
      <c r="E47" t="s">
        <v>250</v>
      </c>
      <c r="F47" s="3"/>
    </row>
    <row r="48" spans="1:6" ht="30" x14ac:dyDescent="0.25">
      <c r="A48" s="2" t="s">
        <v>189</v>
      </c>
      <c r="B48" s="2" t="s">
        <v>678</v>
      </c>
      <c r="C48" s="3"/>
      <c r="E48" t="s">
        <v>251</v>
      </c>
      <c r="F48" s="3"/>
    </row>
    <row r="49" spans="1:6" x14ac:dyDescent="0.25">
      <c r="A49" s="2" t="s">
        <v>195</v>
      </c>
      <c r="B49" s="2" t="s">
        <v>679</v>
      </c>
      <c r="C49" s="3"/>
      <c r="E49" t="s">
        <v>252</v>
      </c>
      <c r="F49" s="3"/>
    </row>
    <row r="50" spans="1:6" x14ac:dyDescent="0.25">
      <c r="A50" s="2" t="s">
        <v>82</v>
      </c>
      <c r="B50" s="2" t="s">
        <v>125</v>
      </c>
      <c r="C50" s="3"/>
      <c r="E50" t="s">
        <v>253</v>
      </c>
      <c r="F50" s="3"/>
    </row>
    <row r="51" spans="1:6" x14ac:dyDescent="0.25">
      <c r="A51" s="2" t="s">
        <v>61</v>
      </c>
      <c r="B51" s="2" t="s">
        <v>669</v>
      </c>
      <c r="C51" s="3"/>
      <c r="E51" t="s">
        <v>254</v>
      </c>
      <c r="F51" s="3"/>
    </row>
    <row r="52" spans="1:6" x14ac:dyDescent="0.25">
      <c r="A52" s="2" t="s">
        <v>159</v>
      </c>
      <c r="B52" s="2" t="s">
        <v>682</v>
      </c>
      <c r="C52" s="3"/>
      <c r="E52" t="s">
        <v>255</v>
      </c>
      <c r="F52" s="3"/>
    </row>
    <row r="53" spans="1:6" x14ac:dyDescent="0.25">
      <c r="A53" s="2" t="s">
        <v>203</v>
      </c>
      <c r="B53" s="2" t="s">
        <v>680</v>
      </c>
      <c r="C53" s="3"/>
      <c r="E53" t="s">
        <v>256</v>
      </c>
      <c r="F53" s="3"/>
    </row>
    <row r="54" spans="1:6" x14ac:dyDescent="0.25">
      <c r="A54" s="2" t="s">
        <v>191</v>
      </c>
      <c r="B54" s="2" t="s">
        <v>681</v>
      </c>
      <c r="C54" s="3"/>
      <c r="E54" t="s">
        <v>257</v>
      </c>
      <c r="F54" s="3"/>
    </row>
    <row r="55" spans="1:6" x14ac:dyDescent="0.25">
      <c r="A55" s="2" t="s">
        <v>200</v>
      </c>
      <c r="B55" s="2" t="s">
        <v>201</v>
      </c>
      <c r="C55" s="3"/>
      <c r="E55" t="s">
        <v>258</v>
      </c>
      <c r="F55" s="3"/>
    </row>
    <row r="56" spans="1:6" x14ac:dyDescent="0.25">
      <c r="A56" s="2" t="s">
        <v>50</v>
      </c>
      <c r="B56" s="2" t="s">
        <v>660</v>
      </c>
      <c r="C56" s="3"/>
      <c r="E56" t="s">
        <v>259</v>
      </c>
      <c r="F56" s="3"/>
    </row>
    <row r="57" spans="1:6" x14ac:dyDescent="0.25">
      <c r="A57" s="2" t="s">
        <v>81</v>
      </c>
      <c r="B57" s="2" t="s">
        <v>662</v>
      </c>
      <c r="C57" s="3"/>
      <c r="E57" t="s">
        <v>260</v>
      </c>
      <c r="F57" s="3"/>
    </row>
    <row r="58" spans="1:6" x14ac:dyDescent="0.25">
      <c r="A58" s="2" t="s">
        <v>164</v>
      </c>
      <c r="B58" s="2" t="s">
        <v>683</v>
      </c>
      <c r="C58" s="3"/>
      <c r="E58" t="s">
        <v>261</v>
      </c>
      <c r="F58" s="3"/>
    </row>
    <row r="59" spans="1:6" x14ac:dyDescent="0.25">
      <c r="A59" s="2" t="s">
        <v>80</v>
      </c>
      <c r="B59" s="2" t="s">
        <v>147</v>
      </c>
      <c r="C59" s="3"/>
      <c r="E59" t="s">
        <v>262</v>
      </c>
      <c r="F59" s="3"/>
    </row>
    <row r="60" spans="1:6" x14ac:dyDescent="0.25">
      <c r="A60" s="2" t="s">
        <v>115</v>
      </c>
      <c r="B60" s="2" t="s">
        <v>116</v>
      </c>
      <c r="C60" s="3"/>
      <c r="E60" t="s">
        <v>263</v>
      </c>
      <c r="F60" s="3"/>
    </row>
    <row r="61" spans="1:6" x14ac:dyDescent="0.25">
      <c r="A61" s="2" t="s">
        <v>40</v>
      </c>
      <c r="B61" s="2" t="s">
        <v>701</v>
      </c>
      <c r="C61" s="3"/>
      <c r="E61" t="s">
        <v>264</v>
      </c>
      <c r="F61" s="3"/>
    </row>
    <row r="62" spans="1:6" x14ac:dyDescent="0.25">
      <c r="A62" s="2" t="s">
        <v>98</v>
      </c>
      <c r="B62" s="2" t="s">
        <v>672</v>
      </c>
      <c r="C62" s="3"/>
      <c r="E62" t="s">
        <v>265</v>
      </c>
      <c r="F62" s="3"/>
    </row>
    <row r="63" spans="1:6" x14ac:dyDescent="0.25">
      <c r="A63" s="2" t="s">
        <v>101</v>
      </c>
      <c r="B63" s="2" t="s">
        <v>102</v>
      </c>
      <c r="C63" s="3"/>
      <c r="E63" t="s">
        <v>266</v>
      </c>
      <c r="F63" s="3"/>
    </row>
    <row r="64" spans="1:6" x14ac:dyDescent="0.25">
      <c r="A64" s="2" t="s">
        <v>118</v>
      </c>
      <c r="B64" s="2" t="s">
        <v>119</v>
      </c>
      <c r="C64" s="3"/>
      <c r="E64" t="s">
        <v>267</v>
      </c>
      <c r="F64" s="3"/>
    </row>
    <row r="65" spans="1:6" x14ac:dyDescent="0.25">
      <c r="A65" s="2" t="s">
        <v>124</v>
      </c>
      <c r="B65" s="2" t="s">
        <v>171</v>
      </c>
      <c r="C65" s="3"/>
      <c r="E65" t="s">
        <v>268</v>
      </c>
      <c r="F65" s="3"/>
    </row>
    <row r="66" spans="1:6" x14ac:dyDescent="0.25">
      <c r="A66" s="2" t="s">
        <v>63</v>
      </c>
      <c r="B66" s="2" t="s">
        <v>64</v>
      </c>
      <c r="C66" s="3"/>
      <c r="E66" t="s">
        <v>269</v>
      </c>
      <c r="F66" s="3"/>
    </row>
    <row r="67" spans="1:6" x14ac:dyDescent="0.25">
      <c r="A67" s="2" t="s">
        <v>75</v>
      </c>
      <c r="B67" s="2" t="s">
        <v>76</v>
      </c>
      <c r="C67" s="3"/>
      <c r="E67" t="s">
        <v>270</v>
      </c>
      <c r="F67" s="3"/>
    </row>
    <row r="68" spans="1:6" x14ac:dyDescent="0.25">
      <c r="A68" s="2" t="s">
        <v>120</v>
      </c>
      <c r="B68" s="2" t="s">
        <v>684</v>
      </c>
      <c r="C68" s="3"/>
      <c r="E68" t="s">
        <v>271</v>
      </c>
      <c r="F68" s="3"/>
    </row>
    <row r="69" spans="1:6" ht="30" x14ac:dyDescent="0.25">
      <c r="A69" s="2" t="s">
        <v>192</v>
      </c>
      <c r="B69" s="2" t="s">
        <v>685</v>
      </c>
      <c r="C69" s="3"/>
      <c r="E69" t="s">
        <v>272</v>
      </c>
      <c r="F69" s="3"/>
    </row>
    <row r="70" spans="1:6" x14ac:dyDescent="0.25">
      <c r="A70" s="2" t="s">
        <v>41</v>
      </c>
      <c r="B70" s="2" t="s">
        <v>140</v>
      </c>
      <c r="C70" s="3"/>
      <c r="E70" t="s">
        <v>273</v>
      </c>
      <c r="F70" s="3"/>
    </row>
    <row r="71" spans="1:6" x14ac:dyDescent="0.25">
      <c r="A71" s="2" t="s">
        <v>176</v>
      </c>
      <c r="B71" s="2" t="s">
        <v>686</v>
      </c>
      <c r="C71" s="3"/>
      <c r="E71" t="s">
        <v>274</v>
      </c>
      <c r="F71" s="3"/>
    </row>
    <row r="72" spans="1:6" x14ac:dyDescent="0.25">
      <c r="A72" s="2" t="s">
        <v>30</v>
      </c>
      <c r="B72" s="2" t="s">
        <v>114</v>
      </c>
      <c r="C72" s="3"/>
      <c r="E72" t="s">
        <v>741</v>
      </c>
      <c r="F72" s="3"/>
    </row>
    <row r="73" spans="1:6" x14ac:dyDescent="0.25">
      <c r="A73" s="2" t="s">
        <v>177</v>
      </c>
      <c r="B73" s="2" t="s">
        <v>178</v>
      </c>
      <c r="C73" s="3"/>
      <c r="E73" s="27" t="s">
        <v>275</v>
      </c>
      <c r="F73" s="3"/>
    </row>
    <row r="74" spans="1:6" ht="30" x14ac:dyDescent="0.25">
      <c r="A74" s="2" t="s">
        <v>194</v>
      </c>
      <c r="B74" s="2" t="s">
        <v>687</v>
      </c>
      <c r="C74" s="3"/>
      <c r="E74" t="s">
        <v>276</v>
      </c>
      <c r="F74" s="3"/>
    </row>
    <row r="75" spans="1:6" x14ac:dyDescent="0.25">
      <c r="A75" s="2" t="s">
        <v>187</v>
      </c>
      <c r="B75" s="2" t="s">
        <v>688</v>
      </c>
      <c r="C75" s="3"/>
      <c r="E75" t="s">
        <v>277</v>
      </c>
      <c r="F75" s="3"/>
    </row>
    <row r="76" spans="1:6" x14ac:dyDescent="0.25">
      <c r="A76" s="2" t="s">
        <v>165</v>
      </c>
      <c r="B76" s="2" t="s">
        <v>166</v>
      </c>
      <c r="C76" s="3"/>
      <c r="E76" t="s">
        <v>278</v>
      </c>
      <c r="F76" s="3"/>
    </row>
    <row r="77" spans="1:6" x14ac:dyDescent="0.25">
      <c r="A77" s="2" t="s">
        <v>138</v>
      </c>
      <c r="B77" s="2" t="s">
        <v>173</v>
      </c>
      <c r="C77" s="3"/>
      <c r="E77" t="s">
        <v>279</v>
      </c>
      <c r="F77" s="3"/>
    </row>
    <row r="78" spans="1:6" x14ac:dyDescent="0.25">
      <c r="A78" s="2" t="s">
        <v>71</v>
      </c>
      <c r="B78" s="2" t="s">
        <v>168</v>
      </c>
      <c r="C78" s="3"/>
      <c r="E78" t="s">
        <v>280</v>
      </c>
      <c r="F78" s="3"/>
    </row>
    <row r="79" spans="1:6" x14ac:dyDescent="0.25">
      <c r="A79" s="2" t="s">
        <v>91</v>
      </c>
      <c r="B79" s="2" t="s">
        <v>152</v>
      </c>
      <c r="C79" s="3"/>
      <c r="E79" t="s">
        <v>281</v>
      </c>
      <c r="F79" s="3"/>
    </row>
    <row r="80" spans="1:6" x14ac:dyDescent="0.25">
      <c r="A80" s="2" t="s">
        <v>34</v>
      </c>
      <c r="B80" s="2" t="s">
        <v>35</v>
      </c>
      <c r="C80" s="3"/>
      <c r="E80" t="s">
        <v>282</v>
      </c>
      <c r="F80" s="3"/>
    </row>
    <row r="81" spans="1:6" x14ac:dyDescent="0.25">
      <c r="A81" s="2" t="s">
        <v>139</v>
      </c>
      <c r="B81" s="2" t="s">
        <v>174</v>
      </c>
      <c r="C81" s="3"/>
      <c r="E81" t="s">
        <v>283</v>
      </c>
      <c r="F81" s="3"/>
    </row>
    <row r="82" spans="1:6" x14ac:dyDescent="0.25">
      <c r="A82" s="2" t="s">
        <v>56</v>
      </c>
      <c r="B82" s="2" t="s">
        <v>57</v>
      </c>
      <c r="C82" s="3"/>
      <c r="E82" t="s">
        <v>284</v>
      </c>
      <c r="F82" s="3"/>
    </row>
    <row r="83" spans="1:6" ht="30" x14ac:dyDescent="0.25">
      <c r="A83" s="2" t="s">
        <v>196</v>
      </c>
      <c r="B83" s="2" t="s">
        <v>689</v>
      </c>
      <c r="C83" s="3"/>
      <c r="E83" t="s">
        <v>285</v>
      </c>
      <c r="F83" s="3"/>
    </row>
    <row r="84" spans="1:6" x14ac:dyDescent="0.25">
      <c r="A84" s="2" t="s">
        <v>31</v>
      </c>
      <c r="B84" s="2" t="s">
        <v>32</v>
      </c>
      <c r="C84" s="3"/>
      <c r="E84" t="s">
        <v>286</v>
      </c>
      <c r="F84" s="3"/>
    </row>
    <row r="85" spans="1:6" x14ac:dyDescent="0.25">
      <c r="A85" s="2" t="s">
        <v>179</v>
      </c>
      <c r="B85" s="2" t="s">
        <v>690</v>
      </c>
      <c r="C85" s="3"/>
      <c r="E85" t="s">
        <v>287</v>
      </c>
      <c r="F85" s="3"/>
    </row>
    <row r="86" spans="1:6" x14ac:dyDescent="0.25">
      <c r="A86" s="2" t="s">
        <v>37</v>
      </c>
      <c r="B86" s="2" t="s">
        <v>38</v>
      </c>
      <c r="C86" s="3"/>
      <c r="E86" t="s">
        <v>288</v>
      </c>
      <c r="F86" s="3"/>
    </row>
    <row r="87" spans="1:6" x14ac:dyDescent="0.25">
      <c r="A87" s="2" t="s">
        <v>37</v>
      </c>
      <c r="B87" s="2" t="s">
        <v>38</v>
      </c>
      <c r="C87" s="3"/>
      <c r="E87" t="s">
        <v>289</v>
      </c>
      <c r="F87" s="3"/>
    </row>
    <row r="88" spans="1:6" x14ac:dyDescent="0.25">
      <c r="A88" s="2" t="s">
        <v>112</v>
      </c>
      <c r="B88" s="2" t="s">
        <v>113</v>
      </c>
      <c r="C88" s="3"/>
      <c r="E88" t="s">
        <v>290</v>
      </c>
      <c r="F88" s="3"/>
    </row>
    <row r="89" spans="1:6" x14ac:dyDescent="0.25">
      <c r="A89" s="2" t="s">
        <v>83</v>
      </c>
      <c r="B89" s="2" t="s">
        <v>128</v>
      </c>
      <c r="C89" s="3"/>
      <c r="E89" t="s">
        <v>291</v>
      </c>
      <c r="F89" s="3"/>
    </row>
    <row r="90" spans="1:6" ht="30" x14ac:dyDescent="0.25">
      <c r="A90" s="2" t="s">
        <v>198</v>
      </c>
      <c r="B90" s="2" t="s">
        <v>691</v>
      </c>
      <c r="C90" s="3"/>
      <c r="E90" t="s">
        <v>292</v>
      </c>
      <c r="F90" s="3"/>
    </row>
    <row r="91" spans="1:6" x14ac:dyDescent="0.25">
      <c r="A91" s="2" t="s">
        <v>43</v>
      </c>
      <c r="B91" s="2" t="s">
        <v>668</v>
      </c>
      <c r="C91" s="3"/>
      <c r="E91" t="s">
        <v>293</v>
      </c>
      <c r="F91" s="3"/>
    </row>
    <row r="92" spans="1:6" x14ac:dyDescent="0.25">
      <c r="A92" s="2" t="s">
        <v>167</v>
      </c>
      <c r="B92" s="2" t="s">
        <v>692</v>
      </c>
      <c r="C92" s="3"/>
      <c r="E92" t="s">
        <v>294</v>
      </c>
      <c r="F92" s="3"/>
    </row>
    <row r="93" spans="1:6" x14ac:dyDescent="0.25">
      <c r="A93" s="2" t="s">
        <v>109</v>
      </c>
      <c r="B93" s="2" t="s">
        <v>665</v>
      </c>
      <c r="C93" s="3"/>
      <c r="E93" t="s">
        <v>295</v>
      </c>
      <c r="F93" s="3"/>
    </row>
    <row r="94" spans="1:6" x14ac:dyDescent="0.25">
      <c r="A94" s="2" t="s">
        <v>107</v>
      </c>
      <c r="B94" s="2" t="s">
        <v>664</v>
      </c>
      <c r="C94" s="3"/>
      <c r="E94" t="s">
        <v>296</v>
      </c>
      <c r="F94" s="3"/>
    </row>
    <row r="95" spans="1:6" x14ac:dyDescent="0.25">
      <c r="A95" s="2" t="s">
        <v>169</v>
      </c>
      <c r="B95" s="2" t="s">
        <v>170</v>
      </c>
      <c r="C95" s="3"/>
      <c r="E95" t="s">
        <v>297</v>
      </c>
      <c r="F95" s="3"/>
    </row>
    <row r="96" spans="1:6" ht="30" x14ac:dyDescent="0.25">
      <c r="A96" s="2" t="s">
        <v>193</v>
      </c>
      <c r="B96" s="2" t="s">
        <v>693</v>
      </c>
      <c r="C96" s="3"/>
      <c r="E96" t="s">
        <v>298</v>
      </c>
      <c r="F96" s="3"/>
    </row>
    <row r="97" spans="1:6" x14ac:dyDescent="0.25">
      <c r="A97" s="2" t="s">
        <v>59</v>
      </c>
      <c r="B97" s="2" t="s">
        <v>60</v>
      </c>
      <c r="C97" s="3"/>
      <c r="E97" t="s">
        <v>299</v>
      </c>
      <c r="F97" s="3"/>
    </row>
    <row r="98" spans="1:6" x14ac:dyDescent="0.25">
      <c r="A98" s="2" t="s">
        <v>97</v>
      </c>
      <c r="B98" s="2" t="s">
        <v>172</v>
      </c>
      <c r="C98" s="3"/>
      <c r="E98" t="s">
        <v>300</v>
      </c>
      <c r="F98" s="3"/>
    </row>
    <row r="99" spans="1:6" ht="30" x14ac:dyDescent="0.25">
      <c r="A99" s="7">
        <v>521</v>
      </c>
      <c r="B99" s="5" t="s">
        <v>698</v>
      </c>
      <c r="E99" t="s">
        <v>742</v>
      </c>
      <c r="F99" s="3"/>
    </row>
    <row r="100" spans="1:6" x14ac:dyDescent="0.25">
      <c r="A100" s="2" t="s">
        <v>204</v>
      </c>
      <c r="B100" s="2" t="s">
        <v>697</v>
      </c>
      <c r="C100" s="3"/>
      <c r="F100" s="3"/>
    </row>
    <row r="101" spans="1:6" x14ac:dyDescent="0.25">
      <c r="A101" s="2" t="s">
        <v>96</v>
      </c>
      <c r="B101" s="2" t="s">
        <v>127</v>
      </c>
      <c r="C101" s="3"/>
      <c r="F101" s="3"/>
    </row>
    <row r="102" spans="1:6" x14ac:dyDescent="0.25">
      <c r="A102" s="2" t="s">
        <v>73</v>
      </c>
      <c r="B102" s="2" t="s">
        <v>74</v>
      </c>
      <c r="C102" s="3"/>
      <c r="F102" s="3"/>
    </row>
    <row r="103" spans="1:6" x14ac:dyDescent="0.25">
      <c r="A103" s="2" t="s">
        <v>51</v>
      </c>
      <c r="B103" s="2" t="s">
        <v>696</v>
      </c>
      <c r="C103" s="3"/>
      <c r="F103" s="3"/>
    </row>
    <row r="104" spans="1:6" x14ac:dyDescent="0.25">
      <c r="A104" s="2" t="s">
        <v>144</v>
      </c>
      <c r="B104" s="2" t="s">
        <v>145</v>
      </c>
      <c r="C104" s="3"/>
      <c r="F104" s="3"/>
    </row>
    <row r="105" spans="1:6" x14ac:dyDescent="0.25">
      <c r="A105" s="2" t="s">
        <v>55</v>
      </c>
      <c r="B105" s="2" t="s">
        <v>142</v>
      </c>
      <c r="C105" s="3"/>
      <c r="F105" s="3"/>
    </row>
    <row r="106" spans="1:6" x14ac:dyDescent="0.25">
      <c r="A106" s="2">
        <v>566</v>
      </c>
      <c r="B106" s="3" t="s">
        <v>739</v>
      </c>
      <c r="C106" s="3"/>
      <c r="F106" s="3"/>
    </row>
    <row r="107" spans="1:6" x14ac:dyDescent="0.25">
      <c r="A107" s="2" t="s">
        <v>202</v>
      </c>
      <c r="B107" s="2" t="s">
        <v>695</v>
      </c>
      <c r="C107" s="3"/>
      <c r="F107" s="3"/>
    </row>
    <row r="108" spans="1:6" x14ac:dyDescent="0.25">
      <c r="A108" s="2" t="s">
        <v>110</v>
      </c>
      <c r="B108" s="2" t="s">
        <v>111</v>
      </c>
      <c r="C108" s="3"/>
      <c r="F108" s="3"/>
    </row>
    <row r="109" spans="1:6" x14ac:dyDescent="0.25">
      <c r="A109" s="2" t="s">
        <v>36</v>
      </c>
      <c r="B109" s="2" t="s">
        <v>667</v>
      </c>
      <c r="C109" s="3"/>
      <c r="F109" s="3"/>
    </row>
    <row r="110" spans="1:6" x14ac:dyDescent="0.25">
      <c r="A110" s="2" t="s">
        <v>69</v>
      </c>
      <c r="B110" s="2" t="s">
        <v>674</v>
      </c>
      <c r="C110" s="3"/>
      <c r="F110" s="3"/>
    </row>
    <row r="111" spans="1:6" ht="30" x14ac:dyDescent="0.25">
      <c r="A111" s="2" t="s">
        <v>199</v>
      </c>
      <c r="B111" s="2" t="s">
        <v>694</v>
      </c>
      <c r="C111" s="3"/>
      <c r="F111" s="3"/>
    </row>
    <row r="112" spans="1:6" x14ac:dyDescent="0.25">
      <c r="A112" s="2" t="s">
        <v>184</v>
      </c>
      <c r="B112" s="2" t="s">
        <v>185</v>
      </c>
      <c r="C112" s="3"/>
      <c r="F112" s="3"/>
    </row>
    <row r="113" spans="3:6" x14ac:dyDescent="0.25">
      <c r="C113" s="3"/>
      <c r="F113" s="3"/>
    </row>
    <row r="114" spans="3:6" x14ac:dyDescent="0.25">
      <c r="C114" s="3"/>
      <c r="F114" s="3"/>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4" baseType="variant">
      <vt:variant>
        <vt:lpstr>Worksheets</vt:lpstr>
      </vt:variant>
      <vt:variant>
        <vt:i4>4</vt:i4>
      </vt:variant>
      <vt:variant>
        <vt:lpstr>Named Ranges</vt:lpstr>
      </vt:variant>
      <vt:variant>
        <vt:i4>115</vt:i4>
      </vt:variant>
    </vt:vector>
  </HeadingPairs>
  <TitlesOfParts>
    <vt:vector size="119" baseType="lpstr">
      <vt:lpstr>School APP Funding &amp; Budget</vt:lpstr>
      <vt:lpstr>School Funding &amp; Budget SUMMARY</vt:lpstr>
      <vt:lpstr>Lists of Schools-Districts</vt:lpstr>
      <vt:lpstr>lists</vt:lpstr>
      <vt:lpstr>ALAMOGORDO_PUBLIC_SCHOOLS</vt:lpstr>
      <vt:lpstr>ALBUQUERQUE_PUBLIC_SCHOOLS</vt:lpstr>
      <vt:lpstr>ALBUQUERQUE_SCHOOL_OF_EXCELLENCE</vt:lpstr>
      <vt:lpstr>ALBUQUERQUE_SIGN_LANGUAGE_ACADEMY</vt:lpstr>
      <vt:lpstr>ALTURA_PREPARATORY_SCHOOL</vt:lpstr>
      <vt:lpstr>ANANSI_CHARTER_SCHOOL</vt:lpstr>
      <vt:lpstr>ANIMAS_PUBLIC_SCHOOLS</vt:lpstr>
      <vt:lpstr>ARTESIA_PUBLIC_SCHOOLS</vt:lpstr>
      <vt:lpstr>AZTEC_MUNICIPAL_SCHOOLS</vt:lpstr>
      <vt:lpstr>BELEN_CONSOLIDATED_SCHOOLS</vt:lpstr>
      <vt:lpstr>BERNALILLO_PUBLIC_SCHOOLS</vt:lpstr>
      <vt:lpstr>BLOOMFIELD_SCHOOLS</vt:lpstr>
      <vt:lpstr>CAPITAN_MUNICIPAL_SCHOOLS</vt:lpstr>
      <vt:lpstr>CARLSBAD_MUNICIPAL_SCHOOLS</vt:lpstr>
      <vt:lpstr>CARRIZOZO_MUNICIPAL_SCHOOLS</vt:lpstr>
      <vt:lpstr>CENTRAL_CONSOLIDATED_SCHOOLS</vt:lpstr>
      <vt:lpstr>CHAMA_VALLEY_INDEPENDENT_SCHOOLS</vt:lpstr>
      <vt:lpstr>CIMARRON_MUNICIPAL_SCHOOLS</vt:lpstr>
      <vt:lpstr>CLAYTON_MUNICIPAL_SCHOOLS</vt:lpstr>
      <vt:lpstr>CLOUDCROFT_MUNICIPAL_SCHOOLS</vt:lpstr>
      <vt:lpstr>CLOVIS_MUNICIPAL_SCHOOLS</vt:lpstr>
      <vt:lpstr>COBRE_CONSOLIDATED_SCHOOLS_DISTRICT</vt:lpstr>
      <vt:lpstr>CORAL_COMMUNITY_CHARTER</vt:lpstr>
      <vt:lpstr>CORONA_MUNICIPAL_SCHOOLS</vt:lpstr>
      <vt:lpstr>CUBA_INDEPENDENT_SCHOOLS</vt:lpstr>
      <vt:lpstr>DEMING_PUBLIC_SCHOOLS</vt:lpstr>
      <vt:lpstr>DES_MOINES_MUNICIPAL_SCHOOLS</vt:lpstr>
      <vt:lpstr>DEXTER_CONSOLIDATED_SCHOOLS</vt:lpstr>
      <vt:lpstr>DORA_CONSOLIDATED_SCHOOLS</vt:lpstr>
      <vt:lpstr>DREAM_DINE</vt:lpstr>
      <vt:lpstr>DULCE_INDEPENDENT_SCHOOLS</vt:lpstr>
      <vt:lpstr>ELIDA_MUNICIPAL_SCHOOLS</vt:lpstr>
      <vt:lpstr>ESPANOLA_PUBLIC_SCHOOLS</vt:lpstr>
      <vt:lpstr>ESTANCIA_MUNICIPAL_SCHOOLS</vt:lpstr>
      <vt:lpstr>ESTANCIA_VALLEY_CLASSICAL_ACADEMY</vt:lpstr>
      <vt:lpstr>EUNICE_MUNICIPAL_SCHOOLS</vt:lpstr>
      <vt:lpstr>FARMINGTON_MUNICIPAL_SCHOOLS</vt:lpstr>
      <vt:lpstr>FLOYD_MUNICIPAL_SCHOOLS</vt:lpstr>
      <vt:lpstr>FORT_SUMNER_MUNICIPAL_SCHOOLS</vt:lpstr>
      <vt:lpstr>GADSDEN_INDEPENDENT_SCHOOLS</vt:lpstr>
      <vt:lpstr>GALLUP_MCKINLEY_COUNTY_SCHOOLS</vt:lpstr>
      <vt:lpstr>GRADY_MUNICIPAL_SCHOOLS</vt:lpstr>
      <vt:lpstr>GRANTS_CIBOLA_COUNTY_SCHOOLS</vt:lpstr>
      <vt:lpstr>HAGERMAN_MUNICIPAL_SCHOOLS</vt:lpstr>
      <vt:lpstr>HATCH_VALLEY_PUBLIC_SCHOOLS</vt:lpstr>
      <vt:lpstr>HOBBS_MUNICIPAL_SCHOOLS</vt:lpstr>
      <vt:lpstr>HONDO_VALLEY_PUBLIC_SCHOOLS</vt:lpstr>
      <vt:lpstr>HORIZON_ACADEMY_WEST</vt:lpstr>
      <vt:lpstr>HOUSE_MUNICIPAL_SCHOOLS</vt:lpstr>
      <vt:lpstr>J_PAUL_TAYLOR_ACADEMY</vt:lpstr>
      <vt:lpstr>JAL_PUBLIC_SCHOOLS</vt:lpstr>
      <vt:lpstr>JEFFERSON_MONTESSORI_ACADEMY</vt:lpstr>
      <vt:lpstr>JEMEZ_MOUNTAIN_PUBLIC_SCHOOLS</vt:lpstr>
      <vt:lpstr>JEMEZ_VALLEY_PUBLIC_SCHOOLS</vt:lpstr>
      <vt:lpstr>LA_PROMESA_EARLY_LEARNING</vt:lpstr>
      <vt:lpstr>LA_TIERRA_MONTESSORI_SCHOOL</vt:lpstr>
      <vt:lpstr>LAKE_ARTHUR_MUNICIPAL_SCHOOLS</vt:lpstr>
      <vt:lpstr>LAS_CRUCES_PUBLIC_SCHOOLS</vt:lpstr>
      <vt:lpstr>LAS_VEGAS_CITY_PUBLIC_SCHOOLS</vt:lpstr>
      <vt:lpstr>LOGAN_MUNICIPAL_SCHOOLS</vt:lpstr>
      <vt:lpstr>LORDSBURG_MUNICIPAL_SCHOOLS</vt:lpstr>
      <vt:lpstr>LOS_ALAMOS_PUBLIC_SCHOOLS</vt:lpstr>
      <vt:lpstr>LOS_LUNAS_PUBLIC_SCHOOLS</vt:lpstr>
      <vt:lpstr>LOVING_MUNICIPAL_SCHOOLS</vt:lpstr>
      <vt:lpstr>LOVINGTON_MUNICIPAL_SCHOOLS</vt:lpstr>
      <vt:lpstr>MAGDALENA_MUNICIPAL_SCHOOLS</vt:lpstr>
      <vt:lpstr>MAXWELL_MUNICIPAL_SCHOOLS</vt:lpstr>
      <vt:lpstr>MCCURDY_CHARTER_SCHOOL</vt:lpstr>
      <vt:lpstr>MELROSE_PUBLIC_SCHOOLS</vt:lpstr>
      <vt:lpstr>MESA_VISTA_CONSOLIDATED_SCHOOLS</vt:lpstr>
      <vt:lpstr>MISSION_ACHIEVEMENT_AND_SUCCESS</vt:lpstr>
      <vt:lpstr>MONTESSORI_ELEMENTARY_SCHOOL</vt:lpstr>
      <vt:lpstr>MORA_INDEPENDENT_SCHOOLS</vt:lpstr>
      <vt:lpstr>MORIARTY_EDGEWOOD_SCHOOL_DISTRICT</vt:lpstr>
      <vt:lpstr>MOSQUERO_MUNICIPAL_SCHOOLS</vt:lpstr>
      <vt:lpstr>MOUNTAINAIR_PUBLIC_SCHOOLS</vt:lpstr>
      <vt:lpstr>NORTH_VALLEY_ACADEMY</vt:lpstr>
      <vt:lpstr>PECOS_INDEPENDENT_SCHOOLS</vt:lpstr>
      <vt:lpstr>PENASCO_INDEPENDENT_SCHOOLS</vt:lpstr>
      <vt:lpstr>POJOAQUE_VALLEY_PUBLIC_SCHOOLS</vt:lpstr>
      <vt:lpstr>PORTALES_MUNICIPAL_SCHOOLS</vt:lpstr>
      <vt:lpstr>QUEMADO_INDEPENDENT_SCHOOLS</vt:lpstr>
      <vt:lpstr>QUESTA_INDEPENDENT_SCHOOLS</vt:lpstr>
      <vt:lpstr>RATON_PUBLIC_SCHOOLS</vt:lpstr>
      <vt:lpstr>RED_RIVER_VALLEY_CHARTER_SCHOOL</vt:lpstr>
      <vt:lpstr>RESERVE_PUBLIC_SCHOOLS</vt:lpstr>
      <vt:lpstr>RIO_RANCHO_PUBLIC_SCHOOLS</vt:lpstr>
      <vt:lpstr>ROOTS_AND_WINGS_COMMUNITY</vt:lpstr>
      <vt:lpstr>ROSWELL_INDEPENDENT_SCHOOLS</vt:lpstr>
      <vt:lpstr>ROY_MUNICIPAL_SCHOOLS</vt:lpstr>
      <vt:lpstr>RUIDOSO_MUNICIPAL_SCHOOLS</vt:lpstr>
      <vt:lpstr>SAN_JON_MUNICIPAL_SCHOOLS</vt:lpstr>
      <vt:lpstr>SANDOVAL_ACADEMY_OF_BILINGUAL_EDUCATION</vt:lpstr>
      <vt:lpstr>SANTA_FE_PUBLIC_SCHOOLS</vt:lpstr>
      <vt:lpstr>SANTA_ROSA_CONSOLIDATED_SCHOOLS</vt:lpstr>
      <vt:lpstr>SCHOOL_OF_DREAMS</vt:lpstr>
      <vt:lpstr>SILVER_CONSOLIDATED_SCHOOLS</vt:lpstr>
      <vt:lpstr>SIX_DIRECTIONS_INDIGENOUS_SCHOOL</vt:lpstr>
      <vt:lpstr>SOCORRO_CONSOLIDATED_SCHOOLS</vt:lpstr>
      <vt:lpstr>SOUTHWEST_PREPARATORY_LEARNING_CENTER</vt:lpstr>
      <vt:lpstr>SPRINGER_MUNICIPAL_SCHOOLS</vt:lpstr>
      <vt:lpstr>TAOS_ACADEMY</vt:lpstr>
      <vt:lpstr>TAOS_INTEGRATED_SCHOOL_FOR_THE_ARTS</vt:lpstr>
      <vt:lpstr>TAOS_INTERNATIONAL_SCHOOL</vt:lpstr>
      <vt:lpstr>TAOS_MUNICIPAL_SCHOOLS</vt:lpstr>
      <vt:lpstr>TATUM_MUNICIPAL_SCHOOLS</vt:lpstr>
      <vt:lpstr>TEXICO_MUNICIPAL_SCHOOLS</vt:lpstr>
      <vt:lpstr>TRUTH_OR_CONSEQUENCES_MUNICIPAL_SCHOOLS</vt:lpstr>
      <vt:lpstr>TUCUMCARI_PUBLIC_SCHOOLS</vt:lpstr>
      <vt:lpstr>TULAROSA_MUNICIPAL_SCHOOLS</vt:lpstr>
      <vt:lpstr>TURQUOISE_TRAIL_CHARTER_SCHOOL</vt:lpstr>
      <vt:lpstr>VAUGHN_MUNICIPAL_SCHOOLS</vt:lpstr>
      <vt:lpstr>WAGON_MOUND_PUBLIC_SCHOOLS</vt:lpstr>
      <vt:lpstr>WEST_LAS_VEGAS_PUBLIC_SCHOOLS</vt:lpstr>
      <vt:lpstr>ZUNI_PUBLIC_SCHOOLS</vt:lpstr>
    </vt:vector>
  </TitlesOfParts>
  <Company>NMPED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Birgit Maurer</cp:lastModifiedBy>
  <cp:lastPrinted>2019-01-15T20:36:28Z</cp:lastPrinted>
  <dcterms:created xsi:type="dcterms:W3CDTF">2015-12-14T18:00:19Z</dcterms:created>
  <dcterms:modified xsi:type="dcterms:W3CDTF">2019-03-01T16:42:08Z</dcterms:modified>
</cp:coreProperties>
</file>