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Rubrics_2019\CTE\CTE Drafts\Tested &amp; Approved\"/>
    </mc:Choice>
  </mc:AlternateContent>
  <bookViews>
    <workbookView xWindow="0" yWindow="0" windowWidth="28800" windowHeight="11700"/>
  </bookViews>
  <sheets>
    <sheet name="Cover" sheetId="8" r:id="rId1"/>
    <sheet name="All Content Review" sheetId="11" r:id="rId2"/>
    <sheet name="Practices &amp; Quality Review" sheetId="12" r:id="rId3"/>
    <sheet name="CTE Standards Review" sheetId="13" r:id="rId4"/>
    <sheet name="CCTC Review" sheetId="10" r:id="rId5"/>
    <sheet name="Scores" sheetId="6" state="hidden" r:id="rId6"/>
  </sheets>
  <externalReferences>
    <externalReference r:id="rId7"/>
    <externalReference r:id="rId8"/>
    <externalReference r:id="rId9"/>
    <externalReference r:id="rId10"/>
  </externalReferences>
  <definedNames>
    <definedName name="List">[1]Sheet2!$C$1:$C$4</definedName>
    <definedName name="_xlnm.Print_Area" localSheetId="1">'All Content Review'!$A$4:$I$56</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10" l="1"/>
  <c r="I58" i="10" s="1"/>
  <c r="I59" i="10" s="1"/>
  <c r="I57" i="10"/>
  <c r="J22" i="13"/>
  <c r="J38" i="13"/>
  <c r="K53" i="10" l="1"/>
  <c r="J52" i="10"/>
  <c r="J51" i="10"/>
  <c r="J50" i="10"/>
  <c r="J49" i="10"/>
  <c r="J48" i="10"/>
  <c r="J47" i="10"/>
  <c r="J46" i="10"/>
  <c r="J44" i="10"/>
  <c r="J43" i="10"/>
  <c r="J42" i="10"/>
  <c r="J41" i="10"/>
  <c r="J40" i="10"/>
  <c r="J38" i="10"/>
  <c r="J37" i="10"/>
  <c r="J36" i="10"/>
  <c r="J35" i="10"/>
  <c r="J34" i="10"/>
  <c r="J32" i="10"/>
  <c r="J31" i="10"/>
  <c r="J30" i="10"/>
  <c r="J29" i="10"/>
  <c r="J28" i="10"/>
  <c r="J27" i="10"/>
  <c r="J25" i="10"/>
  <c r="J24" i="10"/>
  <c r="J23" i="10"/>
  <c r="J22" i="10"/>
  <c r="J20" i="10"/>
  <c r="J19" i="10"/>
  <c r="J18" i="10"/>
  <c r="J17" i="10"/>
  <c r="J16" i="10"/>
  <c r="J15" i="10"/>
  <c r="J14" i="10"/>
  <c r="J12" i="10"/>
  <c r="J11" i="10"/>
  <c r="J10" i="10"/>
  <c r="J9" i="10"/>
  <c r="J8" i="10"/>
  <c r="J7" i="10"/>
  <c r="B13" i="8" l="1"/>
  <c r="J112" i="13"/>
  <c r="J111" i="13"/>
  <c r="J109" i="13"/>
  <c r="J108" i="13"/>
  <c r="J105" i="13"/>
  <c r="J104" i="13"/>
  <c r="J103" i="13"/>
  <c r="J102" i="13"/>
  <c r="J101" i="13"/>
  <c r="J100" i="13"/>
  <c r="J99" i="13"/>
  <c r="J98" i="13"/>
  <c r="J97" i="13"/>
  <c r="J95" i="13"/>
  <c r="J94" i="13"/>
  <c r="J93" i="13"/>
  <c r="J90" i="13"/>
  <c r="J89" i="13"/>
  <c r="J87" i="13"/>
  <c r="J86" i="13"/>
  <c r="J83" i="13"/>
  <c r="J82" i="13"/>
  <c r="J80" i="13"/>
  <c r="J79" i="13"/>
  <c r="J78" i="13"/>
  <c r="J77" i="13"/>
  <c r="J76" i="13"/>
  <c r="J75" i="13"/>
  <c r="J72" i="13"/>
  <c r="J71" i="13"/>
  <c r="J69" i="13"/>
  <c r="J68" i="13"/>
  <c r="J67" i="13"/>
  <c r="J66" i="13"/>
  <c r="J63" i="13"/>
  <c r="J62" i="13"/>
  <c r="J61" i="13"/>
  <c r="J59" i="13"/>
  <c r="J58" i="13"/>
  <c r="J55" i="13"/>
  <c r="J54" i="13"/>
  <c r="J53" i="13"/>
  <c r="J51" i="13"/>
  <c r="J50" i="13"/>
  <c r="J49" i="13"/>
  <c r="J48" i="13"/>
  <c r="J47" i="13"/>
  <c r="J46" i="13"/>
  <c r="J45" i="13"/>
  <c r="J44" i="13"/>
  <c r="J41" i="13"/>
  <c r="J40" i="13"/>
  <c r="J37" i="13"/>
  <c r="J36" i="13"/>
  <c r="J35" i="13"/>
  <c r="J32" i="13"/>
  <c r="J31" i="13"/>
  <c r="J30" i="13"/>
  <c r="J28" i="13"/>
  <c r="J27" i="13"/>
  <c r="J26" i="13"/>
  <c r="J25" i="13"/>
  <c r="J24" i="13"/>
  <c r="J23" i="13"/>
  <c r="J21" i="13"/>
  <c r="J20" i="13"/>
  <c r="J19" i="13"/>
  <c r="J18" i="13"/>
  <c r="J15" i="13"/>
  <c r="J14" i="13"/>
  <c r="J13" i="13"/>
  <c r="J11" i="13"/>
  <c r="J10" i="13"/>
  <c r="J9" i="13"/>
  <c r="J8" i="13"/>
  <c r="J38" i="12"/>
  <c r="J37" i="12"/>
  <c r="J36" i="12"/>
  <c r="J34" i="12"/>
  <c r="J33" i="12"/>
  <c r="J32" i="12"/>
  <c r="J30" i="12"/>
  <c r="J29" i="12"/>
  <c r="J28" i="12"/>
  <c r="J26" i="12"/>
  <c r="J25" i="12"/>
  <c r="J24" i="12"/>
  <c r="J18" i="12"/>
  <c r="J17" i="12"/>
  <c r="J16" i="12"/>
  <c r="J15" i="12"/>
  <c r="J14" i="12"/>
  <c r="J13" i="12"/>
  <c r="J12" i="12"/>
  <c r="J11" i="12"/>
  <c r="J10" i="12"/>
  <c r="J9" i="12"/>
  <c r="J8" i="12"/>
  <c r="J7" i="12"/>
  <c r="J55" i="11"/>
  <c r="J54" i="11"/>
  <c r="J53" i="11"/>
  <c r="J52" i="11"/>
  <c r="J51" i="11"/>
  <c r="J49" i="11"/>
  <c r="J48" i="11"/>
  <c r="J47" i="11"/>
  <c r="J45" i="11"/>
  <c r="J44" i="11"/>
  <c r="J43" i="11"/>
  <c r="J41" i="11"/>
  <c r="J40" i="11"/>
  <c r="J39" i="11"/>
  <c r="J38" i="11"/>
  <c r="J37" i="11"/>
  <c r="J36" i="11"/>
  <c r="J34" i="11"/>
  <c r="J33" i="11"/>
  <c r="J32" i="11"/>
  <c r="J31" i="11"/>
  <c r="J30" i="11"/>
  <c r="J29" i="11"/>
  <c r="J28" i="11"/>
  <c r="J26" i="11"/>
  <c r="J25" i="11"/>
  <c r="J24" i="11"/>
  <c r="J23" i="11"/>
  <c r="J22" i="11"/>
  <c r="J20" i="11"/>
  <c r="J19" i="11"/>
  <c r="J18" i="11"/>
  <c r="J17" i="11"/>
  <c r="J15" i="11"/>
  <c r="J14" i="11"/>
  <c r="J13" i="11"/>
  <c r="J12" i="11"/>
  <c r="J11" i="11"/>
  <c r="J10" i="11"/>
  <c r="J9" i="11"/>
  <c r="I115" i="13" l="1"/>
  <c r="B12" i="8" s="1"/>
  <c r="I42" i="12"/>
  <c r="B11" i="8" s="1"/>
  <c r="I59" i="11"/>
  <c r="B10" i="8" s="1"/>
  <c r="B14" i="8" l="1"/>
  <c r="B15" i="8" s="1"/>
</calcChain>
</file>

<file path=xl/sharedStrings.xml><?xml version="1.0" encoding="utf-8"?>
<sst xmlns="http://schemas.openxmlformats.org/spreadsheetml/2006/main" count="333" uniqueCount="299">
  <si>
    <t>Criteria</t>
  </si>
  <si>
    <t>Score</t>
  </si>
  <si>
    <t>Common Career Technical Core - CTE</t>
  </si>
  <si>
    <t xml:space="preserve">complete required training, education and certification to prepare for employment in a particular career field; </t>
  </si>
  <si>
    <t>demonstrate knowledge and skills in language arts required to pursue the full range of postsecondary education and career opportunities;</t>
  </si>
  <si>
    <t>demonstrate knowledge and skills of mathematics required to pursue the full range of postsecondary education and career opportunities;</t>
  </si>
  <si>
    <t>demonstrate knowledge and skills of science required to pursue the full range of postsecondary and career education opportunities;</t>
  </si>
  <si>
    <t>Content standard 1:  Students will achieve the academic knowledge and skills required to pursue the full range of career and postsecondary education opportunities common to all career clusters.  Students will:</t>
  </si>
  <si>
    <t>demonstrate knowledge and skills of language arts specific to a career pathway opportunity</t>
  </si>
  <si>
    <t>demonstrate knowledge and skills of mathematics specific to a career pathway opportunity;</t>
  </si>
  <si>
    <t xml:space="preserve"> demonstrate knowledge and skills of science specific to a career;</t>
  </si>
  <si>
    <t>Content Standard 2: Students will develop specific language arts, math and science skills required to pursue pathway opportunities within a career cluster.  Students will:</t>
  </si>
  <si>
    <t>select and employ appropriate reading and communication strategies to learn and use technical concepts and vocabulary;</t>
  </si>
  <si>
    <t>demonstrate use of the concepts, strategies and systems for obtaining and conveying ideas and information to enhance communication in the workplace;</t>
  </si>
  <si>
    <t>evaluate and use information resources to accomplish specific occupational tasks;</t>
  </si>
  <si>
    <t xml:space="preserve">use correct grammar, punctuation and terminology to write and edit documents; </t>
  </si>
  <si>
    <t>develop and deliver formal and informal presentations using appropriate media to engage and inform audiences;</t>
  </si>
  <si>
    <t>interpret verbal and nonverbal cues/behaviors to enhance communication with co-workers and clients/participants;</t>
  </si>
  <si>
    <t>develop and interpret tables, charts and figures to support written and oral communications;</t>
  </si>
  <si>
    <t xml:space="preserve">listen to and speak with diverse individuals to enhance communication skills; </t>
  </si>
  <si>
    <t>exhibit public relations skills to increase internal and external customer/client satisfaction;</t>
  </si>
  <si>
    <t>use writing and organizational skills to construct reports, graphs and tables;</t>
  </si>
  <si>
    <t xml:space="preserve">identify the main ideas of an informational text and determine the essential elements of the text; </t>
  </si>
  <si>
    <t>identify and prepare support materials for an oral presentation;</t>
  </si>
  <si>
    <t>Content Standard 1: Students will use oral and written communication skills in creating, expressing and interpreting information and ideas, including technical terminology and information.  Students will:</t>
  </si>
  <si>
    <t>Content Standard 2: Students will locate, organize and reference written information from various sources to compose and prepare oral and written communications to convey technical concepts and company information.  Students will:</t>
  </si>
  <si>
    <t>Content Standard 1:  Students will solve problems using critical thinking skills (analyze, synthesize and evaluate) independently and in teams, using creativity and innovation.  Students will:</t>
  </si>
  <si>
    <t xml:space="preserve">employ critical thinking skills independently and in teams to solve problems and make decisions (e.g., analyze, synthesize and evaluate); </t>
  </si>
  <si>
    <t>employ critical thinking and interpersonal skills to resolve conflicts with staff or customers;</t>
  </si>
  <si>
    <t>identify, write and monitor workplace performance goals to guide progress in assigned areas of responsibility and accountability</t>
  </si>
  <si>
    <t>conduct technical research to gather information necessary for decision-making;</t>
  </si>
  <si>
    <t>Content Standard 2:  Students will demonstrate the ability to evaluate and verify the appropriateness of a solution to a problem.  Students will:</t>
  </si>
  <si>
    <t>understand problem-solving techniques;</t>
  </si>
  <si>
    <t xml:space="preserve">study potential, real and perceived emergency situations to recognize and implement appropriate safety and security measures; </t>
  </si>
  <si>
    <t>Content Standard 1:  Students will use information technology tools specific to the career cluster to access, manage, integrate and create information.  Students will:</t>
  </si>
  <si>
    <t>use personal information management (PIM) applications to increase workplace efficiency;</t>
  </si>
  <si>
    <t xml:space="preserve">employ technological tools to expedite workflow; </t>
  </si>
  <si>
    <t>operate internet applications to perform workplace tasks;</t>
  </si>
  <si>
    <t>operate writing and publishing applications to prepare business communications;</t>
  </si>
  <si>
    <t>operate presentation applications to prepare and deliver presentations;</t>
  </si>
  <si>
    <t>employ spreadsheet applications to organize and manipulate data;</t>
  </si>
  <si>
    <t>employ database applications to manage data;</t>
  </si>
  <si>
    <t>employ computer operations applications to manage work tasks;</t>
  </si>
  <si>
    <t>Content Standard 2: Students will recognize and use information technology tools to access, manage, integrate, create and share information within a designated career pathway.  Students will:</t>
  </si>
  <si>
    <t>use computer-based equipment (containing embedded computers or processors) to control devices;</t>
  </si>
  <si>
    <t xml:space="preserve">employ collaborative/groupware applications to facilitate group work; </t>
  </si>
  <si>
    <t>use installation and operating manuals;</t>
  </si>
  <si>
    <t>Content Standard 1:  Students will demonstrate understanding of roles within teams, work units, departments, organizations, inter-organizational systems and the larger environment.  Students will:</t>
  </si>
  <si>
    <t>describe the nature and types of business organizations to build an understanding of the scope of organizations;</t>
  </si>
  <si>
    <t>implement quality control systems and practices to ensure quality products and services;</t>
  </si>
  <si>
    <t>Content Standard 2:   Students will identify how key organizational systems and government affect organizational performance and the quality of products and services.  Students will:</t>
  </si>
  <si>
    <t>identify occupation-specific governmental regulations and national, state and local building codes to establish workplace/jobsite regulations and codes;</t>
  </si>
  <si>
    <t xml:space="preserve">identify workplace/jobsite environmental hazards in order to promote workplace/jobsite safety; </t>
  </si>
  <si>
    <t>understand global context of industries and careers;</t>
  </si>
  <si>
    <t>Content Standard 1:  Students will demonstrate understanding of the importance of health, safety and environmental management systems in organizations and their importance to organizational performance and regulatory compliance.  Students will:</t>
  </si>
  <si>
    <t>implement personal and jobsite safety rules and regulations to maintain safe and healthful working conditions and environments;</t>
  </si>
  <si>
    <t>complete work tasks in accordance with employee rights and responsibilities and employer’s obligations to maintain workplace safety and health;</t>
  </si>
  <si>
    <t>employ emergency procedures as necessary to provide aid in workplace accidents;</t>
  </si>
  <si>
    <t>employ knowledge of response techniques to create a disaster or emergency response plan;</t>
  </si>
  <si>
    <t>Content Standard 2:   Students will follow organizational policies and procedures and contribute to continuous improvement in performance and compliance.  Students will:</t>
  </si>
  <si>
    <t xml:space="preserve">understand health and safety standards and concepts in the workplace; </t>
  </si>
  <si>
    <t>implement procedures to protect the health and safety of all individuals;</t>
  </si>
  <si>
    <t>Content Standard 1:  Students will use leadership and teamwork skills in collaborating with others to accomplish organizational goals and objectives.  Students will:</t>
  </si>
  <si>
    <t>employ leadership skills to accomplish organizational goals and objectives;</t>
  </si>
  <si>
    <t>employ organizational and staff development skills to foster positive working relationships and accomplish organizational goals;</t>
  </si>
  <si>
    <t>employ teamwork skills to achieve collective goals and use team members’ talents effectively;</t>
  </si>
  <si>
    <t>establish and maintain effective working relationships with all levels of personnel and other departments in order to accomplish objectives and tasks;</t>
  </si>
  <si>
    <t xml:space="preserve">conduct and participate in meetings to accomplish work tasks; </t>
  </si>
  <si>
    <t>employ mentoring skills to inspire and teach others;</t>
  </si>
  <si>
    <t>Content Standard 2:   Students will employ conflict identification and resolution to achieve organizational goals and objectives.  Students will:</t>
  </si>
  <si>
    <t>use conflict resolution skills to maintain a smooth workflow;</t>
  </si>
  <si>
    <t>use human relations skills to work cooperatively with co-workers and foster good relations between different cultures, genders and backgrounds;</t>
  </si>
  <si>
    <t>Content Standard 1:  Students will know and understand the importance of professional ethics and legal responsibilities.  Students will:</t>
  </si>
  <si>
    <t xml:space="preserve">apply ethical reasoning to a variety of workplace situations in order to make ethical decisions; </t>
  </si>
  <si>
    <t>interpret and explain written organizational policies and procedures to help employees perform their jobs according to employer rules and expectations;</t>
  </si>
  <si>
    <t>Content Standard 2:   Students will apply business laws and regulations to business situations.  Students will:</t>
  </si>
  <si>
    <t>apply laws and regulations to personnel situations;</t>
  </si>
  <si>
    <t>apply knowledge of copyright laws to business situations;</t>
  </si>
  <si>
    <t>Content Standard 1:  Students will know and understand the importance of employability skills.  Students will:</t>
  </si>
  <si>
    <t>identify and demonstrate the use of positive work behaviors and personal qualities needed to be employable;</t>
  </si>
  <si>
    <t>develop a personal career plan to meet career goals and objectives;</t>
  </si>
  <si>
    <t xml:space="preserve">demonstrate skills related to seeking and applying for employment to find and obtain a desired job; </t>
  </si>
  <si>
    <t>Content Standard 2:   Students will explore, plan and effectively manage careers.  Students will:</t>
  </si>
  <si>
    <t>maintain a career portfolio to document knowledge, skills and experience in a career field;</t>
  </si>
  <si>
    <t xml:space="preserve">demonstrate skills in evaluating and comparing employment opportunities in order to accept employment positions that match career goals; </t>
  </si>
  <si>
    <t>identify and exhibit traits for retaining employment to maintain employment once secured;</t>
  </si>
  <si>
    <t>identify and explore career opportunities in one or more career pathways to build an understanding of the opportunities available in the cluster;</t>
  </si>
  <si>
    <t>recognize and act upon requirements for career advancement to plan for continuing education and training;</t>
  </si>
  <si>
    <t>continue professional development to keep current on relevant trends and information within the industry;</t>
  </si>
  <si>
    <t>examine licensing, certification and credentialing requirements at the national, state and local levels to maintain compliance with industry requirements;</t>
  </si>
  <si>
    <t>examine employment opportunities in entrepreneurship to consider entrepreneurship as an option for career planning;</t>
  </si>
  <si>
    <t>understand the essential principles of an entrepreneurial organization;</t>
  </si>
  <si>
    <t>Content Standard 1:  Students will demonstrate the use of technical knowledge and skills required to pursue careers in all career clusters, including knowledge of design, operation and maintenance of technological systems critical to the career cluster.  Students will:</t>
  </si>
  <si>
    <t>employ information management techniques and strategies in the workplace to assist in decision-making;</t>
  </si>
  <si>
    <t>employ planning and time management skills and tools to enhance results and complete work tasks;</t>
  </si>
  <si>
    <t>Content Standard 2:    Students will apply and demonstrate technical skills required for career specialties within a selected career pathway.  Students will:</t>
  </si>
  <si>
    <t>understand technical skill requirements within the career field’s techniques;</t>
  </si>
  <si>
    <t>establish criteria to identify technical skills needed to run an industry efficiently;</t>
  </si>
  <si>
    <t>Act as a responsible and contributing citizen and employee.</t>
  </si>
  <si>
    <t>Apply appropriate academic and technical skills.</t>
  </si>
  <si>
    <t>Attend to personal health and financial well-being.</t>
  </si>
  <si>
    <t>Utilize critical thinking to make sense of problems and persevere in solving them.</t>
  </si>
  <si>
    <t>Communicate clearly, effectively and with reason.</t>
  </si>
  <si>
    <t>Consider the environmental, social and economic impacts of decisions.</t>
  </si>
  <si>
    <t>Demonstrate creativity and innovation.</t>
  </si>
  <si>
    <t>Employ valid and reliable research strategies.</t>
  </si>
  <si>
    <t>Model integrity, ethical leadership and effective management.</t>
  </si>
  <si>
    <t>Plan education and career path aligned to personal goals.</t>
  </si>
  <si>
    <t>Use technology to enhance productivity.</t>
  </si>
  <si>
    <t>Work productively in teams while using cultural/global competence.</t>
  </si>
  <si>
    <t>Content Standards for Career and Technical Education</t>
  </si>
  <si>
    <t>Common Career Technical Core for CTE</t>
  </si>
  <si>
    <t>Provider/Publisher Citation</t>
  </si>
  <si>
    <t>Reviewer Citation</t>
  </si>
  <si>
    <t>Materials are well designed and take into account effective lesson structure and pacing.</t>
  </si>
  <si>
    <t>There are a variety of ways students are asked to show their understanding.</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</si>
  <si>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</si>
  <si>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</si>
  <si>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support teacher planning, learning, and understanding of the standards.</t>
  </si>
  <si>
    <t>Materials support teachers in planning and implementing effective learning experiences by providing instructional strategies (such as quality questioning, grouping strategies, and discourse between teacher and students) to help guide students' academic development.</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</si>
  <si>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</si>
  <si>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</si>
  <si>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teachers to identify and address  common student errors and misconceptions.</t>
  </si>
  <si>
    <t>Materials provide opportunities for ongoing review and practice, with feedback, for students in learning both concepts and skills.</t>
  </si>
  <si>
    <t>Materials offer teachers resources and tools to collect ongoing data about student progress on the standards.</t>
  </si>
  <si>
    <t>Assessments clearly denote which standards are being emphasized.</t>
  </si>
  <si>
    <t>Assessments include aligned rubrics that provide sufficient guidance to teachers for interpreting student performance and suggestions for follow-up.</t>
  </si>
  <si>
    <t>Multiple types of formative and summative assessments (performance-based tasks, questions, research, investigations, and projects) are embedded into the content materials and assess the learning targets.</t>
  </si>
  <si>
    <t>Materials encourage students to monitor their own progress.</t>
  </si>
  <si>
    <t>Materials give all students extensive opportunities and support to explore key concepts.</t>
  </si>
  <si>
    <t xml:space="preserve">Materials provide strategies to help teachers sequence or scaffold lessons so that the content is accessible to all learners. </t>
  </si>
  <si>
    <t>Materials provide teachers with strategies for meeting the needs of a range of learners.</t>
  </si>
  <si>
    <t>Materials provide opportunities for students to investigate content beyond what is expected in the unit or lesson.</t>
  </si>
  <si>
    <t xml:space="preserve">Materials provide a balanced portrayal of various demographic and personal characteristics. </t>
  </si>
  <si>
    <t>Materials encourage teachers to draw upon home language and culture to facilitate learning.</t>
  </si>
  <si>
    <t>Materials support effective use of technology to enhance student learning. Digital materials are accessible and available in multiple platforms.</t>
  </si>
  <si>
    <t>Materials include opportunities to assess student understandings and knowledge of procedural skills using technology.</t>
  </si>
  <si>
    <t>Materials integrate opportunities for digital learning into the text.</t>
  </si>
  <si>
    <t>Materials can be easily customized for individual learners.</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</si>
  <si>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</si>
  <si>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</si>
  <si>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</si>
  <si>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Materials take into account cultural perspectives.</t>
  </si>
  <si>
    <t>Materials reflect the cultures, languages, and lived experiences of a multicultural society.</t>
  </si>
  <si>
    <t>Materials address multiple ethnic description, interpretations, or perspectives of events and experiences.</t>
  </si>
  <si>
    <t xml:space="preserve"> Strand 1:  Academic Foundations                                                                     </t>
  </si>
  <si>
    <t xml:space="preserve"> Strand 2:  Communications                                                                  </t>
  </si>
  <si>
    <t xml:space="preserve"> Strand 5:  Systems                                                                  </t>
  </si>
  <si>
    <t xml:space="preserve"> Strand 3:  Problem solving and critical thinking                                                               </t>
  </si>
  <si>
    <t xml:space="preserve"> Strand 4:  Information technology information                                                             </t>
  </si>
  <si>
    <t xml:space="preserve"> Strand 6:  Safety, health and environmental management                                                                </t>
  </si>
  <si>
    <t xml:space="preserve"> Strand 8:  Ethics and legal responsibilities                                                                  </t>
  </si>
  <si>
    <t xml:space="preserve"> Strand 9:  Employability and career development                                                                  </t>
  </si>
  <si>
    <t xml:space="preserve"> Strand 10:  Technical skills                                                                  </t>
  </si>
  <si>
    <t>Strand 7:  Leadership and team work</t>
  </si>
  <si>
    <t xml:space="preserve">Career Ready Practices                                                                    </t>
  </si>
  <si>
    <t>Meets</t>
  </si>
  <si>
    <t>Partially Meets</t>
  </si>
  <si>
    <t>Does Not Meet</t>
  </si>
  <si>
    <t>PROVIDER/PUBLISHER / MATERIAL INFORMATION (TO BE COMPLETED BY PROVIDER/PUBLISHER)</t>
  </si>
  <si>
    <t>Provider/Publisher / Imprint:</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</si>
  <si>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</si>
  <si>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</si>
  <si>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</si>
  <si>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</si>
  <si>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</si>
  <si>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</si>
  <si>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</si>
  <si>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</si>
  <si>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</si>
  <si>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</si>
  <si>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</si>
  <si>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</si>
  <si>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</si>
  <si>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</si>
  <si>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</si>
  <si>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</si>
  <si>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</si>
  <si>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</si>
  <si>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</si>
  <si>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</si>
  <si>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Criteria for all Content</t>
  </si>
  <si>
    <t>Materials are coherent and consistent with the high school standards which all students should study in order to be college and career ready.</t>
  </si>
  <si>
    <t>The materials attend to the full intent of the content contained in the high school standards for all students.</t>
  </si>
  <si>
    <t>The materials provide students with opportunities to work with all high school standards and do not distract students with prerequisite or additional topics.</t>
  </si>
  <si>
    <t>The materials, when used as designed, allow students to spend the majority of their time on the content from standards widely applicable as prerequisites for a range of college majors, postsecondary programs, and careers.</t>
  </si>
  <si>
    <t>The materials, when used as designed, allow student to fully learn each standard.</t>
  </si>
  <si>
    <t>The materials require students to engage in content at a level of sophistication appropriate to high school.</t>
  </si>
  <si>
    <t>The materials are coherent and make meaningful connections in a single course and throughout the series, where appropriate and where required by the standards.</t>
  </si>
  <si>
    <t>The materials explicitly identify and build on knowledge from grades 6-8 to the High School Standards.</t>
  </si>
  <si>
    <t>The design of the assignments is not haphazard: tasks are given in intentional sequences.</t>
  </si>
  <si>
    <t>Materials contain a teacher's edition with ample and useful annotations and suggestions on how to present the content in the student edition and in the ancillary material.  Where applicable, materials include teacher guidance for the use of embedded technology to support and enhance student learning.</t>
  </si>
  <si>
    <t>Materials contain a teacher's edition that explains the role of the specific standards in the context of the overall series.</t>
  </si>
  <si>
    <t>Materials provide strategies for gathering information on students' prior knowledge within and across grade levels and courses.</t>
  </si>
  <si>
    <t>Materials provide support, accommodations, and modifications for English Language Learners and other special populations that will support their regular and active participation in learning content (e.g., modifying vocabulary).</t>
  </si>
  <si>
    <t>Digital materials (either included as part of the core materials or as part of a digital curriculum) are web-based and compatible with multiple internet browsers (e.g., Internet Explorer, Firefox, Google Chrome, etc.). In addition, materials are “platform neutral” (i.e., are compatible with multiple operating systems such as Windows and Apple and are not proprietary to any single platform) and allow the use of tablets and mobile devices.</t>
  </si>
  <si>
    <t>Materials inform culturally and linguistically responsive pedagogy.</t>
  </si>
  <si>
    <t>Materials reflect the cultural diversity represented within the community, state, and nation.</t>
  </si>
  <si>
    <t>Materials encourage critical pedagogy.</t>
  </si>
  <si>
    <t>Quality CTE Program of Study Framework</t>
  </si>
  <si>
    <t>Sequencing and Articulation</t>
  </si>
  <si>
    <t>Student Assessment</t>
  </si>
  <si>
    <t>Assessments are aligned to program standards and curriculum and appropriate to students’ current level of knowledge and skill attainment.</t>
  </si>
  <si>
    <t>Engaging Instruction</t>
  </si>
  <si>
    <t>Formative and summative assessments are integrated throughout the materials to validate student learning gains, including both classroom/school-based and standardized, third-party assessments, as appropriate.</t>
  </si>
  <si>
    <r>
      <t>The materials include a sequence of courses and/or competencies across secondary</t>
    </r>
    <r>
      <rPr>
        <sz val="12"/>
        <color theme="1"/>
        <rFont val="Arial"/>
        <family val="2"/>
      </rPr>
      <t xml:space="preserve"> education that incorporates technical, academic and employability knowledge and skills.</t>
    </r>
  </si>
  <si>
    <r>
      <t>The materials</t>
    </r>
    <r>
      <rPr>
        <u/>
        <sz val="12"/>
        <color theme="1"/>
        <rFont val="Arial"/>
        <family val="2"/>
      </rPr>
      <t xml:space="preserve"> </t>
    </r>
    <r>
      <rPr>
        <sz val="12"/>
        <color theme="1"/>
        <rFont val="Arial"/>
        <family val="2"/>
      </rPr>
      <t>start with broad foundational knowledge and skills and progresses in specificity to build students’ depth of knowledge and skills.</t>
    </r>
  </si>
  <si>
    <t>Content and standards within the materials are non-duplicative and vertically aligned to prepare students to transition seamlessly to the next level of education.</t>
  </si>
  <si>
    <t>The materials incorporate multiple forms of assessment, including performance-based assessment where students must demonstrate the application of their knowledge and skills.</t>
  </si>
  <si>
    <t>The materials provide project-based learning and related instructional approaches, such as problem-based, inquiry-based and challenge-based learning.</t>
  </si>
  <si>
    <t>Materials emphasize the connection between academic and technical knowledge and skills, including through cross-disciplinary collaboration.</t>
  </si>
  <si>
    <t>Materials incorporate relevant equipment, technology and materials to support learning.</t>
  </si>
  <si>
    <t>Materials incorporate comprehensive career development that is coordinated and sequenced to promote and support the career decision-making and planning of all students.</t>
  </si>
  <si>
    <t>Career development activities within the materials are aligned with relevant national, state, and/or local standards.</t>
  </si>
  <si>
    <t>Materials provide students and their parents/guardians with accurate career development information.</t>
  </si>
  <si>
    <t>Career development</t>
  </si>
  <si>
    <t>All Content Review</t>
  </si>
  <si>
    <t>Common Career Technical Core Review</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</si>
  <si>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</si>
  <si>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t>Comments, other citations, or feedback</t>
  </si>
  <si>
    <t>Reviewer's Evidence</t>
  </si>
  <si>
    <t xml:space="preserve"> Score</t>
  </si>
  <si>
    <t xml:space="preserve">Reviewer's Evidence </t>
  </si>
  <si>
    <t>Section Score</t>
  </si>
  <si>
    <t>M</t>
  </si>
  <si>
    <t>P</t>
  </si>
  <si>
    <t>D</t>
  </si>
  <si>
    <t>Section 1: STANDARDS REVIEW: CONTENT STANDARDS FOR CAREER AND TECHNICAL EDUCATION</t>
  </si>
  <si>
    <t>Section 1: COMMON CAREER TECHNICAL CORE FOR CTE</t>
  </si>
  <si>
    <t>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t>
  </si>
  <si>
    <t>REVIEWER INSTRUCTIONS:
• Use the Student Edition, Teacher Edition, or Student Workbook (Review Set) to conduct this portion of the review.
• Columns C-E: The provider/publisher will provide a citation for the criterion.  You will review the cited material, score the material by determining the degree to which the criterion is met,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criterion is met, and provide evidence to support your determination: 
     o M = Meets expectations
     o P = Partially meets expectations  
     o D = Does not meet expectations</t>
  </si>
  <si>
    <r>
      <t xml:space="preserve">PROVIDER/PUBLISHER INSTRUCTIONS: 
• Citations for this section will refer to the Student Edition, Teacher Edition, or Student Workbook (Review Set).
• Column C: You may enter one citation per benchmark from the Teacher Edition for the Pathway(s) your materials address. </t>
    </r>
    <r>
      <rPr>
        <b/>
        <sz val="12"/>
        <color rgb="FF0070C0"/>
        <rFont val="Arial"/>
        <family val="2"/>
      </rPr>
      <t>You MUST enter a citation for each career cluster criterion, as they apply to any and all pathways in the cluster.</t>
    </r>
    <r>
      <rPr>
        <sz val="12"/>
        <color theme="1"/>
        <rFont val="Arial"/>
        <family val="2"/>
      </rPr>
      <t xml:space="preserve">
     o NOTE: You may not use a citation more than once across all sections of the rubric.
• The Reviewer will be providing evidence based on the citation given.  Each benchmark will be scored as “Meets expectations,” “Partially meets expectations,” or “Does not meet expectations.”
 </t>
    </r>
  </si>
  <si>
    <t>Section 2: ALL CONTENT REVIEW</t>
  </si>
  <si>
    <t>Section 2: CCTC CAREER READY PRACTICES/QUALITY OF CTE PROGRAM OF STUDY REVIEW</t>
  </si>
  <si>
    <t>PROVIDER/PUBLISHER INSTRUCTIONS:
• Citations for this section will refer to the Student Edition, Teacher Edition, or Student Workbook (Review Set).
• Column C:  You may enter one citation per standard from the Teacher Edition. 
     o NOTE: You may not use a citation more than once across all sections of the rubric.
• The Reviewer will be providing evidence based on the citation given.  Each standard will be scored as “Meets expectations,” “Partially meets expectations,” or “Does not meet expectations.”</t>
  </si>
  <si>
    <t xml:space="preserve">REVIEWER INSTRUCTIONS:
• Use the Student Edition, Teacher Edition, or Student Workbook (Review Set) to conduct this portion of the review.
• Columns C-E: The provider/publisher will provide a citation within the Teacher Edition for the standard.  Review the cited material, score the material by determining the degree to which the standard is met, and provide evidence to support your determination: 
     o M = Meets expectations of the standard
     o P = Partially meets expectations of the standard  
     o D = Does not meet expectations of the standard
• Columns F-H: Using the Student Edition, Student Workbook, or other student-facing materials, list a different citation for the same standard. Review the cited material, score the material by determining the degree to which the standard is met, and provide evidence to support your determination: 
     o M = Meets expectations of the standard
     o P = Partially meets expectations of the standard
     o D = Does not meet expectations of the standard
</t>
  </si>
  <si>
    <r>
      <t xml:space="preserve">REVIEWER INSTRUCTIONS:
• Use the Student Edition, Teacher Edition, or Student Workbook (Review Set) to conduct this portion of the review.
• Columns C-E: The provider/publisher will provide a citation within the Teacher Edition for the cluster and pathway benchmarks that apply to the submitted Review Set.  </t>
    </r>
    <r>
      <rPr>
        <b/>
        <sz val="12"/>
        <color rgb="FF0070C0"/>
        <rFont val="Arial"/>
        <family val="2"/>
      </rPr>
      <t>You MUST review the citation for each career cluster criterion, as they apply to any and all pathways in the cluster</t>
    </r>
    <r>
      <rPr>
        <sz val="12"/>
        <color theme="1"/>
        <rFont val="Arial"/>
        <family val="2"/>
      </rPr>
      <t xml:space="preserve">.   Review the cited material, score the material by determining the degree to which the benchmark is met, and provide evidence to support your determination: 
     o M = Meets expectations of the benchmark
     o P = Partially meets expectations of the benchmark  
     o D = Does not meet expectations of the benchmark
• Columns F-H: Using the Student Edition, Student Workbook, or other student-facing materials, list a different citation for the same benchmark. Review the cited material, score the material by determining the degree to which the benchmark is met, and provide evidence to support your determination: 
     o M = Meets expectations of the benchmark
     o P = Partially meets expectations of the benchmark
     o D = Does not meet expectations of the benchmark
</t>
    </r>
  </si>
  <si>
    <t>Comments, other citaitons, or feedback</t>
  </si>
  <si>
    <t>MANUFACTURING CAREER CLUSTER (MN)</t>
  </si>
  <si>
    <t>Evaluate the nature and scope of the Manufacturing Career Cluster and the role of manufacturing in society and in the economy.</t>
  </si>
  <si>
    <t>Analyze and summarize how manufacturing businesses improve performance.</t>
  </si>
  <si>
    <t>Comply with federal, state and local regulations to ensure worker safety and health and environmental work practices.</t>
  </si>
  <si>
    <t>Describe career opportunities and means to achieve those opportunities in each of the Manufacturing Career Pathways.</t>
  </si>
  <si>
    <t>Describe government policies and industry standards that apply to manufacturing.</t>
  </si>
  <si>
    <t>Demonstrate workplace knowledge and skills common to manufacturing.</t>
  </si>
  <si>
    <t xml:space="preserve">Health, Safety, &amp; Environmental Assurance Career Pathway (MN-HSE) </t>
  </si>
  <si>
    <t>Demonstrate the safe use of manufacturing equipment.</t>
  </si>
  <si>
    <t>Develop safety plans for production processes that meet health, safety, and environmental standards.</t>
  </si>
  <si>
    <t>Demonstrate a safety inspection process to assure a healthy and safe manufacturing environment.</t>
  </si>
  <si>
    <t>Evaluate a system of health, safety and/or environmental programs, projects, policies or procedures to determine compliance.</t>
  </si>
  <si>
    <t>Evaluate continuous improvement protocols and techniques in health, safety and/or environmental practices.</t>
  </si>
  <si>
    <t>Conduct job safety and health analysis for manufacturing jobs, equipment and processes.</t>
  </si>
  <si>
    <t>Develop the components of a training program based on environmental health and safety regulations.</t>
  </si>
  <si>
    <t>Logistics &amp; Inventory Control Career Pathway (MN-LOG)</t>
  </si>
  <si>
    <t>Demonstrate positive customer service skills in regard to logistics and inventory control issues.</t>
  </si>
  <si>
    <t>Demonstrate proper handling of products and materials in a manufacturing facility.</t>
  </si>
  <si>
    <t>Develop a safety inspection process to assure a healthy and safe manufacturing facility.</t>
  </si>
  <si>
    <t>Manage inventory using logistics and control processes and procedures.</t>
  </si>
  <si>
    <t>Maintenance, Installation, &amp; Repair Career Pathway (MN-MIR)</t>
  </si>
  <si>
    <t>Demonstrate maintenance skills and proficient operation of equipment to maximize manufacturing performance.</t>
  </si>
  <si>
    <t>Demonstrate the safe use of manufacturing equipment to ensure a safe and healthy environment.</t>
  </si>
  <si>
    <t>Diagnose equipment problems and effectively repair manufacturing equipment.</t>
  </si>
  <si>
    <t>Investigate and employ techniques to maximize manufacturing equipment performance.</t>
  </si>
  <si>
    <t>Implement a preventative maintenance schedule to maintain manufacturing equipment, tools and workstations.</t>
  </si>
  <si>
    <t>Implement an effective, predictive and preventive manufacturing equipment maintenance program.</t>
  </si>
  <si>
    <t>Manufacturing Production Process Development Career Pathway (MN-PPD)</t>
  </si>
  <si>
    <t>Produce quality products that meet manufacturing standards and exceed customer satisfaction.</t>
  </si>
  <si>
    <t>Research, design and implement alternative manufacturing processes to manage production of new and/or improved products.</t>
  </si>
  <si>
    <t>Monitor, promote and maintain a safe and productive workplace using techniques and solutions that ensure safe production of products.</t>
  </si>
  <si>
    <t>Implement continuous improvement processes in order to maintain quality within manufacturing production.</t>
  </si>
  <si>
    <t>Develop procedures to create products that meet customer needs.</t>
  </si>
  <si>
    <t>Production Career Pathway (MN-PRO)</t>
  </si>
  <si>
    <t>Diagnose production process problems and take corrective action to meet production quality standards.</t>
  </si>
  <si>
    <t>Manage safe and healthy production working conditions and environmental risks.</t>
  </si>
  <si>
    <t>Make continuous improvement recommendations based on results of production process audits and inspections.</t>
  </si>
  <si>
    <t>Coordinate work teams when producing products to enhance production process and performance.</t>
  </si>
  <si>
    <t>Quality Assurance Career Pathway (MN-QA)</t>
  </si>
  <si>
    <t>Evaluate production operations for product and process quality.</t>
  </si>
  <si>
    <t>Recommend and implement continuous improvement in manufacturing processes.</t>
  </si>
  <si>
    <t>Coordinate work teams to create a product that meets quality assurance standards.</t>
  </si>
  <si>
    <t>Employ project management processes using data and tools to deliver quality, value-added products.</t>
  </si>
  <si>
    <t>Perform safety inspections and training to ensure a safe and healthy workplace.</t>
  </si>
  <si>
    <t>Implement continuous improvement processes to maintain quality products.</t>
  </si>
  <si>
    <t>Identify inspection processes that ensure products meet quality specifications.</t>
  </si>
  <si>
    <t>F.26 Manufacturing Career Cluster</t>
  </si>
  <si>
    <t>All Content Review Score</t>
  </si>
  <si>
    <t>Verified 80%-89%  (Y/N)</t>
  </si>
  <si>
    <t>Verified 79% or Lower  (Y/N)</t>
  </si>
  <si>
    <t>CTE Practices &amp; Quality of CTE Program Review</t>
  </si>
  <si>
    <t>CTE Standards Review</t>
  </si>
  <si>
    <t>Column J: Earned Points for materials reviewed</t>
  </si>
  <si>
    <t>Column K: Total Possible Points for materials reviewed</t>
  </si>
  <si>
    <t>% of possible points earned (in decimals)</t>
  </si>
  <si>
    <t>Points earned for CCTC review</t>
  </si>
  <si>
    <t>Y</t>
  </si>
  <si>
    <t>N</t>
  </si>
  <si>
    <r>
      <t>Provider/Publisher Citation</t>
    </r>
    <r>
      <rPr>
        <sz val="12"/>
        <rFont val="Arial"/>
        <family val="2"/>
      </rPr>
      <t xml:space="preserve"> from Teacher Edition</t>
    </r>
  </si>
  <si>
    <r>
      <t>Reviewer Citation</t>
    </r>
    <r>
      <rPr>
        <sz val="12"/>
        <rFont val="Arial"/>
        <family val="2"/>
      </rPr>
      <t xml:space="preserve"> from Student Workbook/Materials</t>
    </r>
  </si>
  <si>
    <t>locate, organize and reference written information from various sources to communicate with co-workers and clients/participants; grades 7-12 performance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</si>
</sst>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16"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b/>
      <sz val="16"/>
      <color theme="0"/>
      <name val="Arial"/>
      <family val="2"/>
    </font>
    <font>
      <sz val="16"/>
      <color theme="1"/>
      <name val="Arial"/>
      <family val="2"/>
    </font>
    <font>
      <sz val="11"/>
      <color theme="1"/>
      <name val="Arial"/>
      <family val="2"/>
    </font>
    <font>
      <b/>
      <sz val="24"/>
      <color theme="0"/>
      <name val="Arial"/>
      <family val="2"/>
    </font>
    <font>
      <b/>
      <sz val="18"/>
      <name val="Arial"/>
      <family val="2"/>
    </font>
    <font>
      <b/>
      <sz val="12"/>
      <name val="Arial"/>
      <family val="2"/>
    </font>
    <font>
      <b/>
      <sz val="12"/>
      <color rgb="FFFF0000"/>
      <name val="Arial"/>
      <family val="2"/>
    </font>
    <font>
      <u/>
      <sz val="12"/>
      <color theme="1"/>
      <name val="Arial"/>
      <family val="2"/>
    </font>
    <font>
      <b/>
      <sz val="12"/>
      <color rgb="FF0070C0"/>
      <name val="Arial"/>
      <family val="2"/>
    </font>
    <font>
      <b/>
      <sz val="16"/>
      <name val="Arial"/>
      <family val="2"/>
    </font>
    <font>
      <sz val="12"/>
      <name val="Arial"/>
      <family val="2"/>
    </font>
  </fonts>
  <fills count="16">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D9D9D9"/>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0070C0"/>
        <bgColor indexed="64"/>
      </patternFill>
    </fill>
    <fill>
      <patternFill patternType="solid">
        <fgColor theme="8"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195">
    <xf numFmtId="0" fontId="0" fillId="0" borderId="0" xfId="0"/>
    <xf numFmtId="0" fontId="0" fillId="0" borderId="0" xfId="0" applyAlignment="1">
      <alignment vertical="top" wrapText="1"/>
    </xf>
    <xf numFmtId="0" fontId="1" fillId="0" borderId="0" xfId="0" applyFont="1" applyAlignment="1">
      <alignment horizontal="center" vertical="center"/>
    </xf>
    <xf numFmtId="0" fontId="0" fillId="3" borderId="0" xfId="0" applyFill="1"/>
    <xf numFmtId="0" fontId="1" fillId="0" borderId="1" xfId="0" applyFont="1" applyBorder="1" applyAlignment="1">
      <alignment horizontal="center" vertical="center"/>
    </xf>
    <xf numFmtId="0" fontId="1" fillId="9" borderId="1" xfId="0" applyFont="1" applyFill="1" applyBorder="1" applyAlignment="1">
      <alignment horizontal="center" vertical="center"/>
    </xf>
    <xf numFmtId="0" fontId="5" fillId="3" borderId="3" xfId="0" applyFont="1" applyFill="1" applyBorder="1" applyAlignment="1">
      <alignment horizontal="left" vertical="top"/>
    </xf>
    <xf numFmtId="0" fontId="5" fillId="9" borderId="0" xfId="0" applyFont="1" applyFill="1" applyBorder="1" applyAlignment="1">
      <alignment vertical="top"/>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Fill="1" applyBorder="1" applyAlignment="1">
      <alignment horizontal="center" vertical="center"/>
    </xf>
    <xf numFmtId="0" fontId="2" fillId="0" borderId="0" xfId="0" applyFont="1"/>
    <xf numFmtId="0" fontId="0" fillId="6" borderId="2" xfId="0" applyFill="1" applyBorder="1"/>
    <xf numFmtId="0" fontId="2" fillId="0" borderId="0" xfId="0" applyFont="1" applyFill="1" applyAlignment="1">
      <alignment vertical="top" wrapText="1"/>
    </xf>
    <xf numFmtId="0" fontId="0" fillId="0" borderId="0" xfId="0" applyAlignment="1">
      <alignment horizontal="center"/>
    </xf>
    <xf numFmtId="0" fontId="2" fillId="10" borderId="9" xfId="0" applyFont="1" applyFill="1" applyBorder="1" applyAlignment="1" applyProtection="1">
      <alignment vertical="center" wrapText="1"/>
      <protection locked="0"/>
    </xf>
    <xf numFmtId="0" fontId="2" fillId="10" borderId="9" xfId="0" applyFont="1" applyFill="1" applyBorder="1" applyAlignment="1" applyProtection="1">
      <alignment horizontal="center" vertical="center" wrapText="1"/>
      <protection locked="0"/>
    </xf>
    <xf numFmtId="164" fontId="1" fillId="10" borderId="9"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left" vertical="center"/>
    </xf>
    <xf numFmtId="0" fontId="2" fillId="0" borderId="9" xfId="0" applyFont="1" applyBorder="1" applyAlignment="1" applyProtection="1">
      <alignment horizontal="center" vertical="center"/>
    </xf>
    <xf numFmtId="0" fontId="1" fillId="0" borderId="9" xfId="0" applyFont="1" applyBorder="1" applyAlignment="1" applyProtection="1">
      <alignment vertical="center" wrapText="1"/>
    </xf>
    <xf numFmtId="165" fontId="2" fillId="0" borderId="9" xfId="0" applyNumberFormat="1" applyFont="1" applyBorder="1" applyAlignment="1" applyProtection="1">
      <alignment horizontal="center" vertical="center"/>
    </xf>
    <xf numFmtId="0" fontId="1" fillId="0" borderId="13" xfId="0" applyFont="1" applyBorder="1" applyAlignment="1" applyProtection="1">
      <alignment horizontal="left" vertical="center" wrapText="1"/>
    </xf>
    <xf numFmtId="0" fontId="1" fillId="0" borderId="9" xfId="0" applyFont="1" applyBorder="1" applyAlignment="1" applyProtection="1">
      <alignment horizontal="center" vertical="center" wrapText="1"/>
    </xf>
    <xf numFmtId="0" fontId="1" fillId="0" borderId="9" xfId="0" applyFont="1" applyBorder="1" applyAlignment="1" applyProtection="1">
      <alignment horizontal="left" vertical="center" wrapText="1"/>
    </xf>
    <xf numFmtId="1" fontId="1" fillId="0" borderId="9" xfId="0" applyNumberFormat="1" applyFont="1" applyBorder="1" applyAlignment="1" applyProtection="1">
      <alignment horizontal="center" vertical="center"/>
    </xf>
    <xf numFmtId="0" fontId="1" fillId="0" borderId="9" xfId="0" applyFont="1" applyFill="1" applyBorder="1" applyAlignment="1" applyProtection="1">
      <alignment horizontal="center" vertical="center"/>
    </xf>
    <xf numFmtId="1" fontId="1" fillId="0" borderId="9"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166" fontId="1" fillId="0" borderId="14" xfId="0" applyNumberFormat="1" applyFont="1" applyFill="1" applyBorder="1" applyAlignment="1" applyProtection="1">
      <alignment horizontal="center" vertical="center" wrapText="1"/>
    </xf>
    <xf numFmtId="166" fontId="11" fillId="3" borderId="9" xfId="0" applyNumberFormat="1" applyFont="1" applyFill="1" applyBorder="1" applyAlignment="1" applyProtection="1">
      <alignment horizontal="center" vertical="center" wrapText="1"/>
    </xf>
    <xf numFmtId="166" fontId="11" fillId="0" borderId="9" xfId="0" applyNumberFormat="1" applyFont="1" applyFill="1" applyBorder="1" applyAlignment="1" applyProtection="1">
      <alignment horizontal="center" vertical="center" wrapText="1"/>
    </xf>
    <xf numFmtId="0" fontId="1" fillId="6" borderId="9" xfId="0" applyFont="1" applyFill="1" applyBorder="1" applyAlignment="1" applyProtection="1">
      <alignment horizontal="left" vertical="center" wrapText="1"/>
    </xf>
    <xf numFmtId="0" fontId="1" fillId="6" borderId="9" xfId="0" applyFont="1" applyFill="1" applyBorder="1" applyAlignment="1" applyProtection="1">
      <alignment horizontal="center" vertical="center" wrapText="1"/>
    </xf>
    <xf numFmtId="0" fontId="1" fillId="6" borderId="17" xfId="0" applyFont="1" applyFill="1" applyBorder="1" applyAlignment="1" applyProtection="1">
      <alignment horizontal="left" vertical="center" wrapText="1"/>
    </xf>
    <xf numFmtId="0" fontId="10" fillId="6" borderId="14" xfId="0" applyFont="1" applyFill="1" applyBorder="1" applyAlignment="1" applyProtection="1">
      <alignment horizontal="center" vertical="center" wrapText="1"/>
    </xf>
    <xf numFmtId="0" fontId="1" fillId="3" borderId="8" xfId="0" applyFont="1" applyFill="1" applyBorder="1" applyAlignment="1">
      <alignment horizontal="center" vertical="center"/>
    </xf>
    <xf numFmtId="0" fontId="1" fillId="6"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Fill="1"/>
    <xf numFmtId="0" fontId="1" fillId="0" borderId="7" xfId="0" applyFont="1" applyFill="1" applyBorder="1" applyAlignment="1">
      <alignment horizontal="center" vertical="center"/>
    </xf>
    <xf numFmtId="0" fontId="2" fillId="0" borderId="0" xfId="0" applyFont="1" applyAlignment="1">
      <alignment vertical="top" wrapText="1"/>
    </xf>
    <xf numFmtId="0" fontId="1" fillId="6" borderId="2" xfId="0" applyFont="1" applyFill="1" applyBorder="1" applyAlignment="1">
      <alignment vertical="center"/>
    </xf>
    <xf numFmtId="0" fontId="8" fillId="0" borderId="9" xfId="0" applyFont="1" applyFill="1" applyBorder="1" applyAlignment="1" applyProtection="1">
      <alignment horizontal="center" vertical="center"/>
    </xf>
    <xf numFmtId="0" fontId="1" fillId="10" borderId="10" xfId="0" applyFont="1" applyFill="1" applyBorder="1" applyAlignment="1" applyProtection="1">
      <alignment horizontal="left" vertical="center" wrapText="1"/>
    </xf>
    <xf numFmtId="0" fontId="1" fillId="10" borderId="9" xfId="0" applyFont="1" applyFill="1" applyBorder="1" applyAlignment="1" applyProtection="1">
      <alignment vertical="center" wrapText="1"/>
    </xf>
    <xf numFmtId="0" fontId="1" fillId="10" borderId="9" xfId="0" applyFont="1" applyFill="1" applyBorder="1" applyAlignment="1" applyProtection="1">
      <alignment horizontal="left" vertical="center" wrapText="1"/>
    </xf>
    <xf numFmtId="0" fontId="1" fillId="10" borderId="9" xfId="0" applyFont="1" applyFill="1" applyBorder="1" applyAlignment="1" applyProtection="1">
      <alignment vertical="center"/>
    </xf>
    <xf numFmtId="0" fontId="0" fillId="0" borderId="0" xfId="0" applyProtection="1"/>
    <xf numFmtId="0" fontId="0" fillId="3" borderId="8" xfId="0" applyFill="1" applyBorder="1" applyAlignment="1" applyProtection="1">
      <alignment vertical="top" wrapText="1"/>
    </xf>
    <xf numFmtId="0" fontId="0" fillId="3" borderId="8" xfId="0" applyFill="1" applyBorder="1" applyProtection="1"/>
    <xf numFmtId="0" fontId="0" fillId="3" borderId="8" xfId="0"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0" fillId="9" borderId="0" xfId="0" applyFill="1" applyAlignment="1" applyProtection="1">
      <alignment vertical="top" wrapText="1"/>
    </xf>
    <xf numFmtId="0" fontId="3" fillId="9" borderId="0" xfId="0" applyFont="1" applyFill="1" applyBorder="1" applyProtection="1"/>
    <xf numFmtId="0" fontId="3" fillId="9" borderId="0" xfId="0" applyFont="1" applyFill="1" applyBorder="1" applyAlignment="1" applyProtection="1">
      <alignment horizontal="center" vertical="center"/>
    </xf>
    <xf numFmtId="0" fontId="0" fillId="9" borderId="0" xfId="0" applyFill="1" applyProtection="1"/>
    <xf numFmtId="0" fontId="3" fillId="9" borderId="5" xfId="0" applyFont="1" applyFill="1" applyBorder="1" applyProtection="1"/>
    <xf numFmtId="0" fontId="1" fillId="6" borderId="3" xfId="0" applyFont="1" applyFill="1" applyBorder="1" applyAlignment="1" applyProtection="1">
      <alignment horizontal="left" vertical="center" wrapText="1"/>
    </xf>
    <xf numFmtId="0" fontId="0" fillId="6" borderId="3" xfId="0" applyFill="1" applyBorder="1" applyAlignment="1" applyProtection="1">
      <alignment vertical="top" wrapText="1"/>
    </xf>
    <xf numFmtId="0" fontId="0" fillId="6" borderId="3" xfId="0" applyFill="1" applyBorder="1" applyAlignment="1" applyProtection="1">
      <alignment horizontal="center" vertical="center"/>
    </xf>
    <xf numFmtId="0" fontId="0" fillId="6" borderId="3" xfId="0" applyFill="1" applyBorder="1" applyProtection="1"/>
    <xf numFmtId="0" fontId="0" fillId="6" borderId="4" xfId="0" applyFill="1" applyBorder="1" applyProtection="1"/>
    <xf numFmtId="0" fontId="2" fillId="0" borderId="6"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xf numFmtId="0" fontId="2" fillId="4" borderId="6" xfId="0" applyFont="1" applyFill="1" applyBorder="1" applyAlignment="1" applyProtection="1">
      <alignment horizontal="center" vertical="center"/>
    </xf>
    <xf numFmtId="0" fontId="2" fillId="5" borderId="6"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5"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5" borderId="7" xfId="0" applyFont="1" applyFill="1" applyBorder="1" applyAlignment="1" applyProtection="1">
      <alignment horizontal="left" vertical="top" wrapText="1"/>
    </xf>
    <xf numFmtId="0" fontId="1" fillId="6" borderId="3"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2" fillId="6" borderId="3" xfId="0" applyFont="1" applyFill="1" applyBorder="1" applyAlignment="1" applyProtection="1">
      <alignment horizontal="center" vertical="center"/>
    </xf>
    <xf numFmtId="0" fontId="2" fillId="6" borderId="4" xfId="0"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2" borderId="22" xfId="0" applyFont="1" applyFill="1" applyBorder="1" applyAlignment="1" applyProtection="1">
      <alignment horizontal="left" vertical="top" wrapText="1"/>
    </xf>
    <xf numFmtId="0" fontId="2" fillId="0" borderId="22" xfId="0" applyFont="1" applyBorder="1" applyAlignment="1" applyProtection="1">
      <alignment horizontal="left" vertical="top" wrapText="1"/>
    </xf>
    <xf numFmtId="0" fontId="1" fillId="6" borderId="3" xfId="0" applyFont="1" applyFill="1" applyBorder="1" applyAlignment="1" applyProtection="1">
      <alignment vertical="center"/>
    </xf>
    <xf numFmtId="0" fontId="1" fillId="6" borderId="4"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0" borderId="0" xfId="0" applyFont="1" applyFill="1" applyBorder="1" applyProtection="1"/>
    <xf numFmtId="0" fontId="0" fillId="0" borderId="0" xfId="0" applyBorder="1" applyProtection="1"/>
    <xf numFmtId="0" fontId="2" fillId="6" borderId="3" xfId="0" applyFont="1" applyFill="1" applyBorder="1" applyAlignment="1" applyProtection="1">
      <alignment horizontal="left" vertical="center" wrapText="1"/>
    </xf>
    <xf numFmtId="0" fontId="2" fillId="6" borderId="3" xfId="0" applyFont="1" applyFill="1" applyBorder="1" applyAlignment="1" applyProtection="1"/>
    <xf numFmtId="0" fontId="2" fillId="6" borderId="4" xfId="0" applyFont="1" applyFill="1" applyBorder="1" applyAlignment="1" applyProtection="1"/>
    <xf numFmtId="0" fontId="2" fillId="6" borderId="4" xfId="0" applyFont="1" applyFill="1" applyBorder="1" applyProtection="1"/>
    <xf numFmtId="0" fontId="0" fillId="6" borderId="1" xfId="0" applyFill="1" applyBorder="1" applyProtection="1"/>
    <xf numFmtId="0" fontId="2" fillId="2" borderId="6"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1" fillId="3" borderId="0" xfId="0" applyFont="1" applyFill="1" applyAlignment="1" applyProtection="1">
      <alignment horizontal="center" vertical="center"/>
    </xf>
    <xf numFmtId="0" fontId="0" fillId="3" borderId="0" xfId="0" applyFill="1" applyAlignment="1" applyProtection="1">
      <alignment vertical="top" wrapText="1"/>
    </xf>
    <xf numFmtId="0" fontId="0" fillId="3" borderId="0" xfId="0" applyFill="1" applyProtection="1"/>
    <xf numFmtId="0" fontId="1" fillId="9" borderId="1" xfId="0" applyFont="1" applyFill="1" applyBorder="1" applyAlignment="1" applyProtection="1">
      <alignment horizontal="center" vertical="center"/>
    </xf>
    <xf numFmtId="0" fontId="6" fillId="4" borderId="1" xfId="0" applyFont="1" applyFill="1" applyBorder="1" applyAlignment="1" applyProtection="1">
      <alignment horizontal="center" vertical="top" wrapText="1"/>
    </xf>
    <xf numFmtId="0" fontId="1" fillId="0" borderId="1" xfId="0" applyFont="1" applyBorder="1" applyAlignment="1" applyProtection="1">
      <alignment horizontal="center" vertical="center" wrapText="1"/>
    </xf>
    <xf numFmtId="0" fontId="2" fillId="0" borderId="1" xfId="0" applyFont="1" applyBorder="1" applyAlignment="1" applyProtection="1">
      <alignment vertical="top" wrapText="1"/>
    </xf>
    <xf numFmtId="0" fontId="7" fillId="2" borderId="1" xfId="0" applyFont="1" applyFill="1" applyBorder="1" applyAlignment="1" applyProtection="1">
      <alignment horizontal="left" vertical="top" wrapText="1"/>
    </xf>
    <xf numFmtId="0" fontId="7" fillId="5"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1" fillId="0" borderId="1" xfId="0" applyFont="1" applyBorder="1" applyAlignment="1" applyProtection="1">
      <alignment horizontal="center" vertical="center"/>
    </xf>
    <xf numFmtId="0" fontId="1" fillId="0" borderId="0" xfId="0" applyFont="1" applyAlignment="1" applyProtection="1">
      <alignment horizontal="center" vertical="center"/>
    </xf>
    <xf numFmtId="0" fontId="0" fillId="0" borderId="0" xfId="0" applyAlignment="1" applyProtection="1">
      <alignment vertical="top" wrapText="1"/>
    </xf>
    <xf numFmtId="0" fontId="14" fillId="4" borderId="3" xfId="0" applyFont="1" applyFill="1" applyBorder="1" applyAlignment="1" applyProtection="1">
      <alignment vertical="center" wrapText="1"/>
    </xf>
    <xf numFmtId="0" fontId="4" fillId="3" borderId="2" xfId="0" applyFont="1" applyFill="1" applyBorder="1" applyAlignment="1" applyProtection="1">
      <alignment horizontal="center" vertical="center"/>
    </xf>
    <xf numFmtId="0" fontId="5" fillId="3" borderId="3" xfId="0" applyFont="1" applyFill="1" applyBorder="1" applyAlignment="1" applyProtection="1">
      <alignment vertical="top" wrapText="1"/>
    </xf>
    <xf numFmtId="0" fontId="3" fillId="3" borderId="3" xfId="0" applyFont="1" applyFill="1" applyBorder="1" applyProtection="1"/>
    <xf numFmtId="0" fontId="3" fillId="3" borderId="4" xfId="0" applyFont="1" applyFill="1" applyBorder="1" applyProtection="1"/>
    <xf numFmtId="0" fontId="1" fillId="6" borderId="2" xfId="0" applyFont="1" applyFill="1" applyBorder="1" applyAlignment="1" applyProtection="1">
      <alignment horizontal="center" vertical="center"/>
    </xf>
    <xf numFmtId="0" fontId="0" fillId="6" borderId="3" xfId="0" applyFill="1" applyBorder="1" applyAlignment="1" applyProtection="1">
      <alignment horizontal="center"/>
    </xf>
    <xf numFmtId="0" fontId="2" fillId="0" borderId="0" xfId="0" applyFont="1" applyAlignment="1" applyProtection="1">
      <alignment vertical="top" wrapText="1"/>
    </xf>
    <xf numFmtId="0" fontId="2" fillId="0" borderId="0" xfId="0" applyFont="1" applyProtection="1"/>
    <xf numFmtId="0" fontId="0" fillId="6" borderId="2" xfId="0" applyFill="1" applyBorder="1" applyProtection="1"/>
    <xf numFmtId="0" fontId="2" fillId="0" borderId="0" xfId="0" applyFont="1" applyFill="1" applyAlignment="1" applyProtection="1">
      <alignment vertical="top" wrapText="1"/>
    </xf>
    <xf numFmtId="0" fontId="2" fillId="9" borderId="6" xfId="0" applyFont="1" applyFill="1" applyBorder="1" applyAlignment="1" applyProtection="1">
      <alignment horizontal="center" vertical="center" wrapText="1"/>
    </xf>
    <xf numFmtId="0" fontId="2" fillId="9" borderId="6" xfId="0" applyFont="1" applyFill="1" applyBorder="1" applyAlignment="1" applyProtection="1">
      <alignment horizontal="center" vertical="center"/>
    </xf>
    <xf numFmtId="0" fontId="4" fillId="9" borderId="2" xfId="0" applyFont="1" applyFill="1" applyBorder="1" applyAlignment="1" applyProtection="1">
      <alignment horizontal="center" vertical="center"/>
    </xf>
    <xf numFmtId="0" fontId="5" fillId="9" borderId="3" xfId="0" applyFont="1" applyFill="1" applyBorder="1" applyAlignment="1" applyProtection="1">
      <alignment vertical="top" wrapText="1"/>
    </xf>
    <xf numFmtId="0" fontId="3" fillId="9" borderId="3" xfId="0" applyFont="1" applyFill="1" applyBorder="1" applyProtection="1"/>
    <xf numFmtId="0" fontId="3" fillId="9" borderId="4" xfId="0" applyFont="1" applyFill="1" applyBorder="1" applyProtection="1"/>
    <xf numFmtId="0" fontId="1" fillId="9" borderId="2" xfId="0" applyFont="1" applyFill="1" applyBorder="1" applyAlignment="1" applyProtection="1">
      <alignment horizontal="center" vertical="center"/>
    </xf>
    <xf numFmtId="0" fontId="0" fillId="9" borderId="3" xfId="0" applyFill="1" applyBorder="1" applyProtection="1"/>
    <xf numFmtId="0" fontId="0" fillId="9" borderId="4" xfId="0" applyFill="1" applyBorder="1" applyProtection="1"/>
    <xf numFmtId="0" fontId="0" fillId="3" borderId="4" xfId="0" applyFill="1" applyBorder="1" applyProtection="1"/>
    <xf numFmtId="0" fontId="2" fillId="5" borderId="1" xfId="0" applyFont="1" applyFill="1" applyBorder="1" applyAlignment="1" applyProtection="1">
      <alignment horizontal="left" vertical="top"/>
    </xf>
    <xf numFmtId="0" fontId="2" fillId="12" borderId="1" xfId="0" applyFont="1" applyFill="1" applyBorder="1" applyAlignment="1" applyProtection="1">
      <alignment horizontal="left" vertical="top" wrapText="1"/>
      <protection locked="0"/>
    </xf>
    <xf numFmtId="0" fontId="0" fillId="14" borderId="0" xfId="0" applyFill="1" applyProtection="1"/>
    <xf numFmtId="0" fontId="1" fillId="14" borderId="1"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2" fillId="12" borderId="1" xfId="0" applyFont="1" applyFill="1" applyBorder="1" applyAlignment="1" applyProtection="1">
      <alignment horizontal="left" vertical="top" wrapText="1"/>
    </xf>
    <xf numFmtId="0" fontId="7" fillId="4" borderId="1" xfId="0" applyFont="1" applyFill="1" applyBorder="1" applyAlignment="1" applyProtection="1">
      <alignment horizontal="center" vertical="center"/>
    </xf>
    <xf numFmtId="0" fontId="2" fillId="13" borderId="1" xfId="0" applyFont="1" applyFill="1" applyBorder="1" applyAlignment="1" applyProtection="1">
      <alignment horizontal="left" vertical="top" wrapText="1"/>
    </xf>
    <xf numFmtId="0" fontId="7" fillId="13" borderId="1" xfId="0" applyFont="1" applyFill="1" applyBorder="1" applyAlignment="1" applyProtection="1">
      <alignment horizontal="left" vertical="top" wrapText="1"/>
    </xf>
    <xf numFmtId="0" fontId="1" fillId="14" borderId="1" xfId="0" applyFont="1" applyFill="1" applyBorder="1" applyAlignment="1" applyProtection="1">
      <alignment horizontal="center" vertical="center"/>
    </xf>
    <xf numFmtId="0" fontId="2" fillId="6" borderId="1" xfId="0" applyFont="1" applyFill="1" applyBorder="1" applyProtection="1"/>
    <xf numFmtId="0" fontId="1" fillId="6" borderId="3" xfId="0" applyFont="1" applyFill="1" applyBorder="1" applyAlignment="1" applyProtection="1">
      <alignment horizontal="center" vertical="center"/>
    </xf>
    <xf numFmtId="0" fontId="2" fillId="6" borderId="3" xfId="0" applyFont="1" applyFill="1" applyBorder="1" applyAlignment="1" applyProtection="1">
      <alignment vertical="top" wrapText="1"/>
    </xf>
    <xf numFmtId="0" fontId="2" fillId="6" borderId="3" xfId="0" applyFont="1" applyFill="1" applyBorder="1" applyProtection="1"/>
    <xf numFmtId="0" fontId="2" fillId="6" borderId="1" xfId="0" applyFont="1" applyFill="1" applyBorder="1" applyAlignment="1" applyProtection="1">
      <alignment wrapText="1"/>
    </xf>
    <xf numFmtId="0" fontId="1" fillId="6" borderId="8" xfId="0" applyFont="1" applyFill="1" applyBorder="1" applyAlignment="1" applyProtection="1">
      <alignment horizontal="center" vertical="center"/>
    </xf>
    <xf numFmtId="0" fontId="2" fillId="6" borderId="8" xfId="0" applyFont="1" applyFill="1" applyBorder="1" applyAlignment="1" applyProtection="1">
      <alignment vertical="top" wrapText="1"/>
    </xf>
    <xf numFmtId="0" fontId="2" fillId="6" borderId="6" xfId="0" applyFont="1" applyFill="1" applyBorder="1" applyProtection="1"/>
    <xf numFmtId="0" fontId="0" fillId="0" borderId="0" xfId="0" applyAlignment="1" applyProtection="1">
      <alignment horizontal="center"/>
    </xf>
    <xf numFmtId="0" fontId="7" fillId="2" borderId="6" xfId="0" applyFont="1" applyFill="1" applyBorder="1" applyAlignment="1" applyProtection="1">
      <alignment horizontal="left" vertical="top" wrapText="1"/>
    </xf>
    <xf numFmtId="0" fontId="7" fillId="5" borderId="6" xfId="0" applyFont="1" applyFill="1" applyBorder="1" applyAlignment="1" applyProtection="1">
      <alignment horizontal="left" vertical="top" wrapText="1"/>
    </xf>
    <xf numFmtId="0" fontId="7" fillId="0" borderId="6" xfId="0" applyFont="1" applyBorder="1" applyAlignment="1" applyProtection="1">
      <alignment horizontal="left" vertical="top" wrapText="1"/>
    </xf>
    <xf numFmtId="0" fontId="1" fillId="6" borderId="13" xfId="0" applyFont="1" applyFill="1" applyBorder="1" applyAlignment="1" applyProtection="1">
      <alignment horizontal="center" vertical="center" wrapText="1"/>
    </xf>
    <xf numFmtId="0" fontId="1" fillId="6" borderId="16" xfId="0" applyFont="1" applyFill="1" applyBorder="1" applyAlignment="1" applyProtection="1">
      <alignment horizontal="center" vertical="center" wrapText="1"/>
    </xf>
    <xf numFmtId="0" fontId="1" fillId="6" borderId="18" xfId="0" applyFont="1" applyFill="1" applyBorder="1" applyAlignment="1" applyProtection="1">
      <alignment horizontal="center" vertical="center" wrapText="1"/>
    </xf>
    <xf numFmtId="0" fontId="1" fillId="6" borderId="19" xfId="0" applyFont="1" applyFill="1" applyBorder="1" applyAlignment="1" applyProtection="1">
      <alignment horizontal="center" vertical="center" wrapText="1"/>
    </xf>
    <xf numFmtId="0" fontId="1" fillId="6" borderId="20" xfId="0" applyFont="1" applyFill="1" applyBorder="1" applyAlignment="1" applyProtection="1">
      <alignment horizontal="center" vertical="center" wrapText="1"/>
    </xf>
    <xf numFmtId="0" fontId="1" fillId="6" borderId="21" xfId="0" applyFont="1" applyFill="1" applyBorder="1" applyAlignment="1" applyProtection="1">
      <alignment horizontal="center" vertical="center" wrapText="1"/>
    </xf>
    <xf numFmtId="0" fontId="1" fillId="10" borderId="10" xfId="0" applyFont="1" applyFill="1" applyBorder="1" applyAlignment="1" applyProtection="1">
      <alignment horizontal="center" vertical="center"/>
    </xf>
    <xf numFmtId="0" fontId="1" fillId="10" borderId="11" xfId="0" applyFont="1" applyFill="1" applyBorder="1" applyAlignment="1" applyProtection="1">
      <alignment horizontal="center" vertical="center"/>
    </xf>
    <xf numFmtId="0" fontId="1" fillId="10" borderId="12"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11" borderId="13" xfId="0" applyFont="1" applyFill="1" applyBorder="1" applyAlignment="1" applyProtection="1">
      <alignment horizontal="center" vertical="center" wrapText="1"/>
    </xf>
    <xf numFmtId="0" fontId="1" fillId="11" borderId="15" xfId="0" applyFont="1" applyFill="1" applyBorder="1" applyAlignment="1" applyProtection="1">
      <alignment horizontal="center" vertical="center" wrapText="1"/>
    </xf>
    <xf numFmtId="0" fontId="1" fillId="11" borderId="16" xfId="0" applyFont="1" applyFill="1" applyBorder="1" applyAlignment="1" applyProtection="1">
      <alignment horizontal="center" vertical="center" wrapText="1"/>
    </xf>
    <xf numFmtId="0" fontId="1" fillId="6" borderId="10" xfId="0" applyFont="1" applyFill="1" applyBorder="1" applyAlignment="1" applyProtection="1">
      <alignment horizontal="left" vertical="center" wrapText="1"/>
    </xf>
    <xf numFmtId="0" fontId="1" fillId="6" borderId="12" xfId="0" applyFont="1" applyFill="1" applyBorder="1" applyAlignment="1" applyProtection="1">
      <alignment horizontal="left" vertical="center" wrapText="1"/>
    </xf>
    <xf numFmtId="0" fontId="2" fillId="6" borderId="1" xfId="0" applyFont="1" applyFill="1" applyBorder="1" applyAlignment="1" applyProtection="1">
      <alignment horizontal="left"/>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xf>
    <xf numFmtId="0" fontId="2" fillId="8"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xf>
    <xf numFmtId="0" fontId="5" fillId="3" borderId="3" xfId="0" applyFont="1" applyFill="1" applyBorder="1" applyAlignment="1" applyProtection="1">
      <alignment horizontal="left" vertical="center" wrapText="1"/>
    </xf>
    <xf numFmtId="0" fontId="2" fillId="6" borderId="0" xfId="0" applyFont="1" applyFill="1" applyAlignment="1" applyProtection="1">
      <alignment vertical="top" wrapText="1"/>
    </xf>
    <xf numFmtId="0" fontId="2" fillId="6" borderId="5" xfId="0" applyFont="1" applyFill="1" applyBorder="1" applyAlignment="1" applyProtection="1">
      <alignment vertical="top" wrapText="1"/>
    </xf>
    <xf numFmtId="0" fontId="2" fillId="8" borderId="0" xfId="0" applyFont="1" applyFill="1" applyBorder="1" applyAlignment="1" applyProtection="1">
      <alignment vertical="top" wrapText="1"/>
    </xf>
    <xf numFmtId="0" fontId="2" fillId="8" borderId="5" xfId="0" applyFont="1" applyFill="1" applyBorder="1" applyAlignment="1" applyProtection="1">
      <alignment vertical="top" wrapText="1"/>
    </xf>
    <xf numFmtId="0" fontId="2" fillId="6" borderId="8" xfId="0" applyFont="1" applyFill="1" applyBorder="1" applyAlignment="1" applyProtection="1">
      <alignment vertical="top" wrapText="1"/>
    </xf>
    <xf numFmtId="0" fontId="2" fillId="7" borderId="3" xfId="0" applyFont="1" applyFill="1" applyBorder="1" applyAlignment="1" applyProtection="1">
      <alignment vertical="top" wrapText="1"/>
    </xf>
    <xf numFmtId="0" fontId="2" fillId="7" borderId="4" xfId="0" applyFont="1" applyFill="1" applyBorder="1" applyAlignment="1" applyProtection="1">
      <alignment vertical="top" wrapText="1"/>
    </xf>
    <xf numFmtId="0" fontId="5" fillId="14" borderId="3" xfId="0" applyFont="1" applyFill="1" applyBorder="1" applyAlignment="1" applyProtection="1">
      <alignment horizontal="left" vertical="center" wrapText="1"/>
    </xf>
    <xf numFmtId="0" fontId="9" fillId="15" borderId="10" xfId="0" applyFont="1" applyFill="1" applyBorder="1" applyAlignment="1" applyProtection="1">
      <alignment horizontal="center" vertical="center" wrapText="1"/>
    </xf>
    <xf numFmtId="0" fontId="9" fillId="15" borderId="11" xfId="0" applyFont="1" applyFill="1" applyBorder="1" applyAlignment="1" applyProtection="1">
      <alignment horizontal="center" vertical="center" wrapText="1"/>
    </xf>
    <xf numFmtId="0" fontId="9" fillId="15"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106680</xdr:rowOff>
    </xdr:from>
    <xdr:ext cx="2557763" cy="73152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8%20Adoption%20K-12%20Science%20&amp;%20Art/96_Rubrics/Science%20drafts/FINAL%20Form%20F%20-%20Unlocked/2018_Form%20F.4%20Science%20Grade%204_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harlotte.McLeod\AppData\Local\Temp\Temp1_RE%253a_Files_needed.zip\MathRubric_draft3.0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structional%20Material/2019%20Adoption/Rubrics_2019/Math/Math%20Drafts/MathRubricHS_Geometry_draf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
      <sheetName val="Sheet1"/>
    </sheetNames>
    <sheetDataSet>
      <sheetData sheetId="0"/>
      <sheetData sheetId="1">
        <row r="102">
          <cell r="I102">
            <v>0</v>
          </cell>
        </row>
      </sheetData>
      <sheetData sheetId="2">
        <row r="33">
          <cell r="F33">
            <v>0</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core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A"/>
      <sheetName val="Section 2B"/>
      <sheetName val="Scores"/>
      <sheetName val="All Content Review"/>
      <sheetName val="Math Content Review"/>
      <sheetName val="Geometry Standards Review"/>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election activeCell="B3" sqref="B3"/>
    </sheetView>
  </sheetViews>
  <sheetFormatPr defaultRowHeight="15" x14ac:dyDescent="0.25"/>
  <cols>
    <col min="1" max="4" width="40.7109375" customWidth="1"/>
  </cols>
  <sheetData>
    <row r="1" spans="1:4" ht="80.25" customHeight="1" thickBot="1" x14ac:dyDescent="0.3">
      <c r="A1" s="44"/>
      <c r="B1" s="192" t="s">
        <v>284</v>
      </c>
      <c r="C1" s="193"/>
      <c r="D1" s="194"/>
    </row>
    <row r="2" spans="1:4" ht="48" customHeight="1" thickBot="1" x14ac:dyDescent="0.3">
      <c r="A2" s="167" t="s">
        <v>159</v>
      </c>
      <c r="B2" s="168"/>
      <c r="C2" s="168"/>
      <c r="D2" s="169"/>
    </row>
    <row r="3" spans="1:4" ht="63.75" customHeight="1" thickBot="1" x14ac:dyDescent="0.3">
      <c r="A3" s="45" t="s">
        <v>160</v>
      </c>
      <c r="B3" s="15"/>
      <c r="C3" s="46" t="s">
        <v>161</v>
      </c>
      <c r="D3" s="16"/>
    </row>
    <row r="4" spans="1:4" ht="16.5" thickBot="1" x14ac:dyDescent="0.3">
      <c r="A4" s="47" t="s">
        <v>162</v>
      </c>
      <c r="B4" s="15"/>
      <c r="C4" s="46" t="s">
        <v>163</v>
      </c>
      <c r="D4" s="17"/>
    </row>
    <row r="5" spans="1:4" ht="16.5" thickBot="1" x14ac:dyDescent="0.3">
      <c r="A5" s="45" t="s">
        <v>164</v>
      </c>
      <c r="B5" s="15"/>
      <c r="C5" s="46" t="s">
        <v>165</v>
      </c>
      <c r="D5" s="17"/>
    </row>
    <row r="6" spans="1:4" ht="16.5" thickBot="1" x14ac:dyDescent="0.3">
      <c r="A6" s="45" t="s">
        <v>166</v>
      </c>
      <c r="B6" s="15"/>
      <c r="C6" s="48" t="s">
        <v>167</v>
      </c>
      <c r="D6" s="17"/>
    </row>
    <row r="7" spans="1:4" ht="16.5" hidden="1" customHeight="1" thickBot="1" x14ac:dyDescent="0.3">
      <c r="A7" s="170" t="s">
        <v>168</v>
      </c>
      <c r="B7" s="171"/>
      <c r="C7" s="171"/>
      <c r="D7" s="172"/>
    </row>
    <row r="8" spans="1:4" ht="16.5" hidden="1" thickBot="1" x14ac:dyDescent="0.3">
      <c r="A8" s="18" t="s">
        <v>169</v>
      </c>
      <c r="B8" s="19"/>
      <c r="C8" s="20" t="s">
        <v>170</v>
      </c>
      <c r="D8" s="21"/>
    </row>
    <row r="9" spans="1:4" ht="16.5" hidden="1" thickBot="1" x14ac:dyDescent="0.3">
      <c r="A9" s="22" t="s">
        <v>171</v>
      </c>
      <c r="B9" s="23" t="s">
        <v>172</v>
      </c>
      <c r="C9" s="23" t="s">
        <v>173</v>
      </c>
      <c r="D9" s="23" t="s">
        <v>174</v>
      </c>
    </row>
    <row r="10" spans="1:4" ht="16.5" hidden="1" thickBot="1" x14ac:dyDescent="0.3">
      <c r="A10" s="24" t="s">
        <v>216</v>
      </c>
      <c r="B10" s="25" t="e">
        <f>'All Content Review'!I59</f>
        <v>#VALUE!</v>
      </c>
      <c r="C10" s="23">
        <v>160</v>
      </c>
      <c r="D10" s="23"/>
    </row>
    <row r="11" spans="1:4" ht="32.25" hidden="1" thickBot="1" x14ac:dyDescent="0.3">
      <c r="A11" s="24" t="s">
        <v>288</v>
      </c>
      <c r="B11" s="26" t="e">
        <f>'Practices &amp; Quality Review'!I42</f>
        <v>#VALUE!</v>
      </c>
      <c r="C11" s="23">
        <v>96</v>
      </c>
      <c r="D11" s="23"/>
    </row>
    <row r="12" spans="1:4" ht="16.5" hidden="1" thickBot="1" x14ac:dyDescent="0.3">
      <c r="A12" s="24" t="s">
        <v>289</v>
      </c>
      <c r="B12" s="26" t="e">
        <f>'CTE Standards Review'!I115</f>
        <v>#VALUE!</v>
      </c>
      <c r="C12" s="23">
        <v>308</v>
      </c>
      <c r="D12" s="23"/>
    </row>
    <row r="13" spans="1:4" ht="32.25" hidden="1" thickBot="1" x14ac:dyDescent="0.3">
      <c r="A13" s="24" t="s">
        <v>217</v>
      </c>
      <c r="B13" s="26" t="e">
        <f>'CCTC Review'!I59</f>
        <v>#DIV/0!</v>
      </c>
      <c r="C13" s="23">
        <v>460</v>
      </c>
      <c r="D13" s="23"/>
    </row>
    <row r="14" spans="1:4" ht="16.5" hidden="1" thickBot="1" x14ac:dyDescent="0.3">
      <c r="A14" s="24" t="s">
        <v>175</v>
      </c>
      <c r="B14" s="27" t="e">
        <f>SUM(B10:B13)</f>
        <v>#VALUE!</v>
      </c>
      <c r="C14" s="28">
        <v>1024</v>
      </c>
      <c r="D14" s="28"/>
    </row>
    <row r="15" spans="1:4" ht="16.5" hidden="1" thickBot="1" x14ac:dyDescent="0.3">
      <c r="A15" s="24" t="s">
        <v>176</v>
      </c>
      <c r="B15" s="29" t="e">
        <f>B14/1024</f>
        <v>#VALUE!</v>
      </c>
      <c r="C15" s="30"/>
      <c r="D15" s="31"/>
    </row>
    <row r="16" spans="1:4" ht="16.5" hidden="1" customHeight="1" thickBot="1" x14ac:dyDescent="0.3">
      <c r="A16" s="173" t="s">
        <v>177</v>
      </c>
      <c r="B16" s="174"/>
      <c r="C16" s="174"/>
      <c r="D16" s="175"/>
    </row>
    <row r="17" spans="1:4" ht="79.5" hidden="1" customHeight="1" thickBot="1" x14ac:dyDescent="0.3">
      <c r="A17" s="32" t="s">
        <v>178</v>
      </c>
      <c r="B17" s="33"/>
      <c r="C17" s="176" t="s">
        <v>179</v>
      </c>
      <c r="D17" s="177"/>
    </row>
    <row r="18" spans="1:4" ht="16.5" hidden="1" thickBot="1" x14ac:dyDescent="0.3">
      <c r="A18" s="32" t="s">
        <v>180</v>
      </c>
      <c r="B18" s="33"/>
      <c r="C18" s="161"/>
      <c r="D18" s="162"/>
    </row>
    <row r="19" spans="1:4" ht="16.5" hidden="1" thickBot="1" x14ac:dyDescent="0.3">
      <c r="A19" s="34" t="s">
        <v>286</v>
      </c>
      <c r="B19" s="33"/>
      <c r="C19" s="163"/>
      <c r="D19" s="164"/>
    </row>
    <row r="20" spans="1:4" ht="16.5" hidden="1" thickBot="1" x14ac:dyDescent="0.3">
      <c r="A20" s="34" t="s">
        <v>287</v>
      </c>
      <c r="B20" s="33"/>
      <c r="C20" s="163"/>
      <c r="D20" s="164"/>
    </row>
    <row r="21" spans="1:4" ht="16.5" hidden="1" thickBot="1" x14ac:dyDescent="0.3">
      <c r="A21" s="32" t="s">
        <v>180</v>
      </c>
      <c r="B21" s="35"/>
      <c r="C21" s="165"/>
      <c r="D21" s="166"/>
    </row>
  </sheetData>
  <sheetProtection algorithmName="SHA-512" hashValue="hO6wZNF6ShihKVNGFlUGHXuqV9srukLFTI6QGrq9P143HiiF39BZAXm9s5DjE6+ym24U+gpUpV1OMEXcn4krUg==" saltValue="E9fsJkVChpS8aJpu3j9DhA==" spinCount="100000" sheet="1" objects="1" scenarios="1"/>
  <mergeCells count="6">
    <mergeCell ref="C18:D21"/>
    <mergeCell ref="B1:D1"/>
    <mergeCell ref="A2:D2"/>
    <mergeCell ref="A7:D7"/>
    <mergeCell ref="A16:D16"/>
    <mergeCell ref="C17:D1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'R:\Instructional Material\2018 Adoption K-12 Science &amp; Art\96_Rubrics\Science drafts\FINAL Form F - Unlocked\[2018_Form F.4 Science Grade 4_UL.xlsx]Sheet1'!#REF!</xm:f>
          </x14:formula1>
          <xm:sqref>B20</xm:sqref>
        </x14:dataValidation>
        <x14:dataValidation type="list" allowBlank="1" showInputMessage="1" showErrorMessage="1">
          <x14:formula1>
            <xm:f>Scores!$D$1:$D$2</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opLeftCell="A4" zoomScaleNormal="100" workbookViewId="0">
      <selection activeCell="C9" sqref="C9"/>
    </sheetView>
  </sheetViews>
  <sheetFormatPr defaultRowHeight="15" x14ac:dyDescent="0.25"/>
  <cols>
    <col min="1" max="1" width="16" customWidth="1"/>
    <col min="2" max="2" width="64.140625" customWidth="1"/>
    <col min="3" max="3" width="27.85546875" customWidth="1"/>
    <col min="4" max="4" width="13.28515625" customWidth="1"/>
    <col min="5" max="5" width="45.5703125" customWidth="1"/>
    <col min="6" max="6" width="27.28515625" customWidth="1"/>
    <col min="7" max="7" width="15" customWidth="1"/>
    <col min="8" max="8" width="35" customWidth="1"/>
    <col min="9" max="9" width="27.5703125" customWidth="1"/>
    <col min="10" max="10" width="17.42578125" hidden="1" customWidth="1"/>
  </cols>
  <sheetData>
    <row r="1" spans="1:10" ht="15.75" x14ac:dyDescent="0.25">
      <c r="A1" s="3"/>
      <c r="B1" s="178" t="s">
        <v>232</v>
      </c>
      <c r="C1" s="178"/>
      <c r="D1" s="178"/>
      <c r="E1" s="178"/>
      <c r="F1" s="178"/>
      <c r="G1" s="178"/>
      <c r="H1" s="178"/>
      <c r="I1" s="178"/>
      <c r="J1" s="49"/>
    </row>
    <row r="2" spans="1:10" ht="94.5" customHeight="1" x14ac:dyDescent="0.25">
      <c r="A2" s="3"/>
      <c r="B2" s="179" t="s">
        <v>229</v>
      </c>
      <c r="C2" s="180"/>
      <c r="D2" s="180"/>
      <c r="E2" s="180"/>
      <c r="F2" s="180"/>
      <c r="G2" s="180"/>
      <c r="H2" s="180"/>
      <c r="I2" s="180"/>
      <c r="J2" s="49"/>
    </row>
    <row r="3" spans="1:10" ht="176.25" customHeight="1" x14ac:dyDescent="0.25">
      <c r="A3" s="3"/>
      <c r="B3" s="181" t="s">
        <v>230</v>
      </c>
      <c r="C3" s="182"/>
      <c r="D3" s="182"/>
      <c r="E3" s="182"/>
      <c r="F3" s="182"/>
      <c r="G3" s="182"/>
      <c r="H3" s="182"/>
      <c r="I3" s="182"/>
      <c r="J3" s="49"/>
    </row>
    <row r="4" spans="1:10" ht="15.75" x14ac:dyDescent="0.25">
      <c r="A4" s="36"/>
      <c r="B4" s="50"/>
      <c r="C4" s="51"/>
      <c r="D4" s="52"/>
      <c r="E4" s="51"/>
      <c r="F4" s="51"/>
      <c r="G4" s="52"/>
      <c r="H4" s="51"/>
      <c r="I4" s="51"/>
      <c r="J4" s="49"/>
    </row>
    <row r="5" spans="1:10" ht="30" x14ac:dyDescent="0.25">
      <c r="A5" s="5" t="s">
        <v>0</v>
      </c>
      <c r="B5" s="53" t="s">
        <v>181</v>
      </c>
      <c r="C5" s="54" t="s">
        <v>112</v>
      </c>
      <c r="D5" s="54" t="s">
        <v>221</v>
      </c>
      <c r="E5" s="55" t="s">
        <v>220</v>
      </c>
      <c r="F5" s="55" t="s">
        <v>113</v>
      </c>
      <c r="G5" s="54" t="s">
        <v>221</v>
      </c>
      <c r="H5" s="55" t="s">
        <v>222</v>
      </c>
      <c r="I5" s="54" t="s">
        <v>219</v>
      </c>
      <c r="J5" s="49"/>
    </row>
    <row r="6" spans="1:10" ht="20.25" x14ac:dyDescent="0.25">
      <c r="A6" s="6"/>
      <c r="B6" s="56"/>
      <c r="C6" s="57"/>
      <c r="D6" s="58"/>
      <c r="E6" s="57"/>
      <c r="F6" s="57"/>
      <c r="G6" s="58"/>
      <c r="H6" s="57"/>
      <c r="I6" s="57"/>
      <c r="J6" s="49"/>
    </row>
    <row r="7" spans="1:10" ht="20.25" x14ac:dyDescent="0.25">
      <c r="A7" s="7"/>
      <c r="B7" s="59"/>
      <c r="C7" s="60"/>
      <c r="D7" s="61"/>
      <c r="E7" s="60"/>
      <c r="F7" s="62"/>
      <c r="G7" s="61"/>
      <c r="H7" s="62"/>
      <c r="I7" s="63"/>
      <c r="J7" s="49"/>
    </row>
    <row r="8" spans="1:10" ht="47.25" x14ac:dyDescent="0.25">
      <c r="A8" s="37"/>
      <c r="B8" s="64" t="s">
        <v>182</v>
      </c>
      <c r="C8" s="65"/>
      <c r="D8" s="66"/>
      <c r="E8" s="65"/>
      <c r="F8" s="67"/>
      <c r="G8" s="66"/>
      <c r="H8" s="67"/>
      <c r="I8" s="68"/>
      <c r="J8" s="49"/>
    </row>
    <row r="9" spans="1:10" ht="30" x14ac:dyDescent="0.25">
      <c r="A9" s="10">
        <v>1</v>
      </c>
      <c r="B9" s="69" t="s">
        <v>183</v>
      </c>
      <c r="C9" s="100"/>
      <c r="D9" s="71"/>
      <c r="E9" s="70"/>
      <c r="F9" s="72"/>
      <c r="G9" s="71"/>
      <c r="H9" s="72"/>
      <c r="I9" s="69"/>
      <c r="J9" s="49" t="e">
        <f t="shared" ref="J9:J55" si="0">CONCATENATE(IF(AND(D9="M",G9="M"),4,),IF(AND(D9="P",G9="P"),2,),IF(AND(D9="D",G9="D"),0,),IF(AND(D9="M",G9="P"),3,),IF(AND(D9="M",G9="D"),2,),IF(AND(D9="P",G9="M"),3,),IF(AND(D9="P",G9="D"),1,),IF(AND(D9="D",G9="M"),2,),IF(AND(D9="D",G9="P"),1,))+0</f>
        <v>#VALUE!</v>
      </c>
    </row>
    <row r="10" spans="1:10" ht="45" x14ac:dyDescent="0.25">
      <c r="A10" s="4">
        <v>2</v>
      </c>
      <c r="B10" s="73" t="s">
        <v>184</v>
      </c>
      <c r="C10" s="101"/>
      <c r="D10" s="71"/>
      <c r="E10" s="74"/>
      <c r="F10" s="75"/>
      <c r="G10" s="71"/>
      <c r="H10" s="75"/>
      <c r="I10" s="73"/>
      <c r="J10" s="49" t="e">
        <f t="shared" si="0"/>
        <v>#VALUE!</v>
      </c>
    </row>
    <row r="11" spans="1:10" ht="60" x14ac:dyDescent="0.25">
      <c r="A11" s="38">
        <v>3</v>
      </c>
      <c r="B11" s="73" t="s">
        <v>185</v>
      </c>
      <c r="C11" s="101"/>
      <c r="D11" s="71"/>
      <c r="E11" s="74"/>
      <c r="F11" s="75"/>
      <c r="G11" s="71"/>
      <c r="H11" s="75"/>
      <c r="I11" s="73"/>
      <c r="J11" s="49" t="e">
        <f t="shared" si="0"/>
        <v>#VALUE!</v>
      </c>
    </row>
    <row r="12" spans="1:10" ht="30" x14ac:dyDescent="0.25">
      <c r="A12" s="4">
        <v>4</v>
      </c>
      <c r="B12" s="73" t="s">
        <v>186</v>
      </c>
      <c r="C12" s="101"/>
      <c r="D12" s="71"/>
      <c r="E12" s="74"/>
      <c r="F12" s="75"/>
      <c r="G12" s="71"/>
      <c r="H12" s="75"/>
      <c r="I12" s="73"/>
      <c r="J12" s="49" t="e">
        <f t="shared" si="0"/>
        <v>#VALUE!</v>
      </c>
    </row>
    <row r="13" spans="1:10" s="40" customFormat="1" ht="30" x14ac:dyDescent="0.25">
      <c r="A13" s="38">
        <v>5</v>
      </c>
      <c r="B13" s="76" t="s">
        <v>187</v>
      </c>
      <c r="C13" s="101"/>
      <c r="D13" s="71"/>
      <c r="E13" s="74"/>
      <c r="F13" s="75"/>
      <c r="G13" s="71"/>
      <c r="H13" s="75"/>
      <c r="I13" s="76"/>
      <c r="J13" s="49" t="e">
        <f t="shared" si="0"/>
        <v>#VALUE!</v>
      </c>
    </row>
    <row r="14" spans="1:10" s="40" customFormat="1" ht="45" x14ac:dyDescent="0.25">
      <c r="A14" s="38">
        <v>6</v>
      </c>
      <c r="B14" s="76" t="s">
        <v>188</v>
      </c>
      <c r="C14" s="101"/>
      <c r="D14" s="71"/>
      <c r="E14" s="74"/>
      <c r="F14" s="75"/>
      <c r="G14" s="71"/>
      <c r="H14" s="75"/>
      <c r="I14" s="76"/>
      <c r="J14" s="49" t="e">
        <f t="shared" si="0"/>
        <v>#VALUE!</v>
      </c>
    </row>
    <row r="15" spans="1:10" s="40" customFormat="1" ht="30" x14ac:dyDescent="0.25">
      <c r="A15" s="41">
        <v>7</v>
      </c>
      <c r="B15" s="77" t="s">
        <v>189</v>
      </c>
      <c r="C15" s="102"/>
      <c r="D15" s="71"/>
      <c r="E15" s="78"/>
      <c r="F15" s="79"/>
      <c r="G15" s="71"/>
      <c r="H15" s="79"/>
      <c r="I15" s="77"/>
      <c r="J15" s="49" t="e">
        <f t="shared" si="0"/>
        <v>#VALUE!</v>
      </c>
    </row>
    <row r="16" spans="1:10" ht="31.5" x14ac:dyDescent="0.25">
      <c r="A16" s="37"/>
      <c r="B16" s="80" t="s">
        <v>114</v>
      </c>
      <c r="C16" s="81"/>
      <c r="D16" s="82"/>
      <c r="E16" s="81"/>
      <c r="F16" s="81"/>
      <c r="G16" s="82"/>
      <c r="H16" s="81"/>
      <c r="I16" s="83"/>
      <c r="J16" s="49"/>
    </row>
    <row r="17" spans="1:10" s="40" customFormat="1" ht="30" x14ac:dyDescent="0.25">
      <c r="A17" s="10">
        <v>8</v>
      </c>
      <c r="B17" s="69" t="s">
        <v>190</v>
      </c>
      <c r="C17" s="100"/>
      <c r="D17" s="71"/>
      <c r="E17" s="70"/>
      <c r="F17" s="72"/>
      <c r="G17" s="71"/>
      <c r="H17" s="72"/>
      <c r="I17" s="69"/>
      <c r="J17" s="49" t="e">
        <f t="shared" si="0"/>
        <v>#VALUE!</v>
      </c>
    </row>
    <row r="18" spans="1:10" s="40" customFormat="1" ht="30" x14ac:dyDescent="0.25">
      <c r="A18" s="38">
        <v>9</v>
      </c>
      <c r="B18" s="76" t="s">
        <v>115</v>
      </c>
      <c r="C18" s="101"/>
      <c r="D18" s="71"/>
      <c r="E18" s="74"/>
      <c r="F18" s="75"/>
      <c r="G18" s="71"/>
      <c r="H18" s="75"/>
      <c r="I18" s="76"/>
      <c r="J18" s="49" t="e">
        <f t="shared" si="0"/>
        <v>#VALUE!</v>
      </c>
    </row>
    <row r="19" spans="1:10" ht="45" x14ac:dyDescent="0.25">
      <c r="A19" s="4">
        <v>10</v>
      </c>
      <c r="B19" s="73" t="s">
        <v>116</v>
      </c>
      <c r="C19" s="101"/>
      <c r="D19" s="71"/>
      <c r="E19" s="74"/>
      <c r="F19" s="75"/>
      <c r="G19" s="71"/>
      <c r="H19" s="75"/>
      <c r="I19" s="73"/>
      <c r="J19" s="49" t="e">
        <f t="shared" si="0"/>
        <v>#VALUE!</v>
      </c>
    </row>
    <row r="20" spans="1:10" ht="45" x14ac:dyDescent="0.25">
      <c r="A20" s="9">
        <v>11</v>
      </c>
      <c r="B20" s="84" t="s">
        <v>117</v>
      </c>
      <c r="C20" s="102"/>
      <c r="D20" s="71"/>
      <c r="E20" s="78"/>
      <c r="F20" s="79"/>
      <c r="G20" s="71"/>
      <c r="H20" s="79"/>
      <c r="I20" s="84"/>
      <c r="J20" s="49" t="e">
        <f t="shared" si="0"/>
        <v>#VALUE!</v>
      </c>
    </row>
    <row r="21" spans="1:10" ht="31.5" x14ac:dyDescent="0.25">
      <c r="A21" s="37"/>
      <c r="B21" s="80" t="s">
        <v>118</v>
      </c>
      <c r="C21" s="81"/>
      <c r="D21" s="82"/>
      <c r="E21" s="81"/>
      <c r="F21" s="81"/>
      <c r="G21" s="82"/>
      <c r="H21" s="81"/>
      <c r="I21" s="83"/>
      <c r="J21" s="49"/>
    </row>
    <row r="22" spans="1:10" ht="75" x14ac:dyDescent="0.25">
      <c r="A22" s="8">
        <v>12</v>
      </c>
      <c r="B22" s="85" t="s">
        <v>119</v>
      </c>
      <c r="C22" s="100"/>
      <c r="D22" s="71"/>
      <c r="E22" s="70"/>
      <c r="F22" s="72"/>
      <c r="G22" s="71"/>
      <c r="H22" s="72"/>
      <c r="I22" s="85"/>
      <c r="J22" s="49" t="e">
        <f t="shared" si="0"/>
        <v>#VALUE!</v>
      </c>
    </row>
    <row r="23" spans="1:10" ht="90" x14ac:dyDescent="0.25">
      <c r="A23" s="4">
        <v>13</v>
      </c>
      <c r="B23" s="73" t="s">
        <v>191</v>
      </c>
      <c r="C23" s="101"/>
      <c r="D23" s="71"/>
      <c r="E23" s="74"/>
      <c r="F23" s="75"/>
      <c r="G23" s="71"/>
      <c r="H23" s="75"/>
      <c r="I23" s="73"/>
      <c r="J23" s="49" t="e">
        <f t="shared" si="0"/>
        <v>#VALUE!</v>
      </c>
    </row>
    <row r="24" spans="1:10" ht="30" x14ac:dyDescent="0.25">
      <c r="A24" s="4">
        <v>14</v>
      </c>
      <c r="B24" s="76" t="s">
        <v>192</v>
      </c>
      <c r="C24" s="101"/>
      <c r="D24" s="71"/>
      <c r="E24" s="74"/>
      <c r="F24" s="75"/>
      <c r="G24" s="71"/>
      <c r="H24" s="75"/>
      <c r="I24" s="76"/>
      <c r="J24" s="49" t="e">
        <f t="shared" si="0"/>
        <v>#VALUE!</v>
      </c>
    </row>
    <row r="25" spans="1:10" ht="75" x14ac:dyDescent="0.25">
      <c r="A25" s="4">
        <v>15</v>
      </c>
      <c r="B25" s="76" t="s">
        <v>120</v>
      </c>
      <c r="C25" s="101"/>
      <c r="D25" s="71"/>
      <c r="E25" s="74"/>
      <c r="F25" s="75"/>
      <c r="G25" s="71"/>
      <c r="H25" s="75"/>
      <c r="I25" s="73"/>
      <c r="J25" s="49" t="e">
        <f t="shared" si="0"/>
        <v>#VALUE!</v>
      </c>
    </row>
    <row r="26" spans="1:10" ht="45" x14ac:dyDescent="0.25">
      <c r="A26" s="9">
        <v>16</v>
      </c>
      <c r="B26" s="84" t="s">
        <v>121</v>
      </c>
      <c r="C26" s="102"/>
      <c r="D26" s="71"/>
      <c r="E26" s="78"/>
      <c r="F26" s="79"/>
      <c r="G26" s="71"/>
      <c r="H26" s="79"/>
      <c r="I26" s="84"/>
      <c r="J26" s="49" t="e">
        <f t="shared" si="0"/>
        <v>#VALUE!</v>
      </c>
    </row>
    <row r="27" spans="1:10" ht="31.5" x14ac:dyDescent="0.25">
      <c r="A27" s="37"/>
      <c r="B27" s="80" t="s">
        <v>124</v>
      </c>
      <c r="C27" s="81"/>
      <c r="D27" s="82"/>
      <c r="E27" s="81"/>
      <c r="F27" s="81"/>
      <c r="G27" s="82"/>
      <c r="H27" s="81"/>
      <c r="I27" s="83"/>
      <c r="J27" s="49"/>
    </row>
    <row r="28" spans="1:10" ht="45" x14ac:dyDescent="0.25">
      <c r="A28" s="8">
        <v>17</v>
      </c>
      <c r="B28" s="85" t="s">
        <v>193</v>
      </c>
      <c r="C28" s="100"/>
      <c r="D28" s="71"/>
      <c r="E28" s="70"/>
      <c r="F28" s="72"/>
      <c r="G28" s="71"/>
      <c r="H28" s="72"/>
      <c r="I28" s="85"/>
      <c r="J28" s="49" t="e">
        <f t="shared" si="0"/>
        <v>#VALUE!</v>
      </c>
    </row>
    <row r="29" spans="1:10" ht="30" x14ac:dyDescent="0.25">
      <c r="A29" s="4">
        <v>18</v>
      </c>
      <c r="B29" s="73" t="s">
        <v>122</v>
      </c>
      <c r="C29" s="101"/>
      <c r="D29" s="71"/>
      <c r="E29" s="74"/>
      <c r="F29" s="75"/>
      <c r="G29" s="71"/>
      <c r="H29" s="75"/>
      <c r="I29" s="73"/>
      <c r="J29" s="49" t="e">
        <f t="shared" si="0"/>
        <v>#VALUE!</v>
      </c>
    </row>
    <row r="30" spans="1:10" ht="45" x14ac:dyDescent="0.25">
      <c r="A30" s="4">
        <v>19</v>
      </c>
      <c r="B30" s="77" t="s">
        <v>123</v>
      </c>
      <c r="C30" s="102"/>
      <c r="D30" s="71"/>
      <c r="E30" s="78"/>
      <c r="F30" s="75"/>
      <c r="G30" s="71"/>
      <c r="H30" s="75"/>
      <c r="I30" s="84"/>
      <c r="J30" s="49" t="e">
        <f t="shared" si="0"/>
        <v>#VALUE!</v>
      </c>
    </row>
    <row r="31" spans="1:10" ht="30" x14ac:dyDescent="0.25">
      <c r="A31" s="4">
        <v>20</v>
      </c>
      <c r="B31" s="76" t="s">
        <v>125</v>
      </c>
      <c r="C31" s="101"/>
      <c r="D31" s="71"/>
      <c r="E31" s="74"/>
      <c r="F31" s="75"/>
      <c r="G31" s="71"/>
      <c r="H31" s="75"/>
      <c r="I31" s="76"/>
      <c r="J31" s="49" t="e">
        <f t="shared" si="0"/>
        <v>#VALUE!</v>
      </c>
    </row>
    <row r="32" spans="1:10" s="40" customFormat="1" ht="45" x14ac:dyDescent="0.25">
      <c r="A32" s="38">
        <v>21</v>
      </c>
      <c r="B32" s="76" t="s">
        <v>126</v>
      </c>
      <c r="C32" s="101"/>
      <c r="D32" s="71"/>
      <c r="E32" s="74"/>
      <c r="F32" s="75"/>
      <c r="G32" s="71"/>
      <c r="H32" s="75"/>
      <c r="I32" s="76"/>
      <c r="J32" s="49" t="e">
        <f t="shared" si="0"/>
        <v>#VALUE!</v>
      </c>
    </row>
    <row r="33" spans="1:10" s="40" customFormat="1" ht="60" x14ac:dyDescent="0.25">
      <c r="A33" s="38">
        <v>22</v>
      </c>
      <c r="B33" s="86" t="s">
        <v>127</v>
      </c>
      <c r="C33" s="101"/>
      <c r="D33" s="71"/>
      <c r="E33" s="74"/>
      <c r="F33" s="75"/>
      <c r="G33" s="71"/>
      <c r="H33" s="75"/>
      <c r="I33" s="76"/>
      <c r="J33" s="49" t="e">
        <f t="shared" si="0"/>
        <v>#VALUE!</v>
      </c>
    </row>
    <row r="34" spans="1:10" ht="15.75" x14ac:dyDescent="0.25">
      <c r="A34" s="9">
        <v>23</v>
      </c>
      <c r="B34" s="84" t="s">
        <v>128</v>
      </c>
      <c r="C34" s="102"/>
      <c r="D34" s="71"/>
      <c r="E34" s="78"/>
      <c r="F34" s="79"/>
      <c r="G34" s="71"/>
      <c r="H34" s="79"/>
      <c r="I34" s="84"/>
      <c r="J34" s="49" t="e">
        <f t="shared" si="0"/>
        <v>#VALUE!</v>
      </c>
    </row>
    <row r="35" spans="1:10" ht="31.5" x14ac:dyDescent="0.25">
      <c r="A35" s="37"/>
      <c r="B35" s="80" t="s">
        <v>129</v>
      </c>
      <c r="C35" s="81"/>
      <c r="D35" s="82"/>
      <c r="E35" s="81"/>
      <c r="F35" s="81"/>
      <c r="G35" s="82"/>
      <c r="H35" s="81"/>
      <c r="I35" s="83"/>
      <c r="J35" s="49"/>
    </row>
    <row r="36" spans="1:10" ht="45" x14ac:dyDescent="0.25">
      <c r="A36" s="8">
        <v>24</v>
      </c>
      <c r="B36" s="85" t="s">
        <v>130</v>
      </c>
      <c r="C36" s="100"/>
      <c r="D36" s="71"/>
      <c r="E36" s="70"/>
      <c r="F36" s="72"/>
      <c r="G36" s="71"/>
      <c r="H36" s="72"/>
      <c r="I36" s="85"/>
      <c r="J36" s="49" t="e">
        <f t="shared" si="0"/>
        <v>#VALUE!</v>
      </c>
    </row>
    <row r="37" spans="1:10" ht="30" x14ac:dyDescent="0.25">
      <c r="A37" s="4">
        <v>25</v>
      </c>
      <c r="B37" s="73" t="s">
        <v>131</v>
      </c>
      <c r="C37" s="101"/>
      <c r="D37" s="71"/>
      <c r="E37" s="74"/>
      <c r="F37" s="75"/>
      <c r="G37" s="71"/>
      <c r="H37" s="75"/>
      <c r="I37" s="73"/>
      <c r="J37" s="49" t="e">
        <f t="shared" si="0"/>
        <v>#VALUE!</v>
      </c>
    </row>
    <row r="38" spans="1:10" ht="60" x14ac:dyDescent="0.25">
      <c r="A38" s="8">
        <v>26</v>
      </c>
      <c r="B38" s="73" t="s">
        <v>194</v>
      </c>
      <c r="C38" s="101"/>
      <c r="D38" s="71"/>
      <c r="E38" s="74"/>
      <c r="F38" s="75"/>
      <c r="G38" s="71"/>
      <c r="H38" s="75"/>
      <c r="I38" s="73"/>
      <c r="J38" s="49" t="e">
        <f t="shared" si="0"/>
        <v>#VALUE!</v>
      </c>
    </row>
    <row r="39" spans="1:10" ht="30" x14ac:dyDescent="0.25">
      <c r="A39" s="4">
        <v>27</v>
      </c>
      <c r="B39" s="73" t="s">
        <v>132</v>
      </c>
      <c r="C39" s="101"/>
      <c r="D39" s="71"/>
      <c r="E39" s="74"/>
      <c r="F39" s="75"/>
      <c r="G39" s="71"/>
      <c r="H39" s="75"/>
      <c r="I39" s="73"/>
      <c r="J39" s="49" t="e">
        <f t="shared" si="0"/>
        <v>#VALUE!</v>
      </c>
    </row>
    <row r="40" spans="1:10" ht="30" x14ac:dyDescent="0.25">
      <c r="A40" s="8">
        <v>28</v>
      </c>
      <c r="B40" s="73" t="s">
        <v>133</v>
      </c>
      <c r="C40" s="101"/>
      <c r="D40" s="71"/>
      <c r="E40" s="74"/>
      <c r="F40" s="75"/>
      <c r="G40" s="71"/>
      <c r="H40" s="75"/>
      <c r="I40" s="73"/>
      <c r="J40" s="49" t="e">
        <f t="shared" si="0"/>
        <v>#VALUE!</v>
      </c>
    </row>
    <row r="41" spans="1:10" ht="30" x14ac:dyDescent="0.25">
      <c r="A41" s="9">
        <v>29</v>
      </c>
      <c r="B41" s="84" t="s">
        <v>134</v>
      </c>
      <c r="C41" s="102"/>
      <c r="D41" s="71"/>
      <c r="E41" s="78"/>
      <c r="F41" s="79"/>
      <c r="G41" s="71"/>
      <c r="H41" s="79"/>
      <c r="I41" s="84"/>
      <c r="J41" s="49" t="e">
        <f t="shared" si="0"/>
        <v>#VALUE!</v>
      </c>
    </row>
    <row r="42" spans="1:10" ht="47.25" x14ac:dyDescent="0.25">
      <c r="A42" s="37"/>
      <c r="B42" s="80" t="s">
        <v>135</v>
      </c>
      <c r="C42" s="81"/>
      <c r="D42" s="82"/>
      <c r="E42" s="81"/>
      <c r="F42" s="81"/>
      <c r="G42" s="82"/>
      <c r="H42" s="81"/>
      <c r="I42" s="83"/>
      <c r="J42" s="49"/>
    </row>
    <row r="43" spans="1:10" ht="120" x14ac:dyDescent="0.25">
      <c r="A43" s="8">
        <v>30</v>
      </c>
      <c r="B43" s="85" t="s">
        <v>195</v>
      </c>
      <c r="C43" s="100"/>
      <c r="D43" s="71"/>
      <c r="E43" s="70"/>
      <c r="F43" s="72"/>
      <c r="G43" s="71"/>
      <c r="H43" s="72"/>
      <c r="I43" s="85"/>
      <c r="J43" s="49" t="e">
        <f t="shared" si="0"/>
        <v>#VALUE!</v>
      </c>
    </row>
    <row r="44" spans="1:10" ht="45" x14ac:dyDescent="0.25">
      <c r="A44" s="9">
        <v>31</v>
      </c>
      <c r="B44" s="84" t="s">
        <v>136</v>
      </c>
      <c r="C44" s="103"/>
      <c r="D44" s="71"/>
      <c r="E44" s="87"/>
      <c r="F44" s="75"/>
      <c r="G44" s="71"/>
      <c r="H44" s="75"/>
      <c r="I44" s="88"/>
      <c r="J44" s="49" t="e">
        <f t="shared" si="0"/>
        <v>#VALUE!</v>
      </c>
    </row>
    <row r="45" spans="1:10" ht="30" x14ac:dyDescent="0.25">
      <c r="A45" s="9">
        <v>32</v>
      </c>
      <c r="B45" s="84" t="s">
        <v>137</v>
      </c>
      <c r="C45" s="102"/>
      <c r="D45" s="71"/>
      <c r="E45" s="78"/>
      <c r="F45" s="79"/>
      <c r="G45" s="71"/>
      <c r="H45" s="79"/>
      <c r="I45" s="84"/>
      <c r="J45" s="49" t="e">
        <f t="shared" si="0"/>
        <v>#VALUE!</v>
      </c>
    </row>
    <row r="46" spans="1:10" ht="31.5" x14ac:dyDescent="0.25">
      <c r="A46" s="37"/>
      <c r="B46" s="80" t="s">
        <v>138</v>
      </c>
      <c r="C46" s="81"/>
      <c r="D46" s="82"/>
      <c r="E46" s="81"/>
      <c r="F46" s="81"/>
      <c r="G46" s="82"/>
      <c r="H46" s="81"/>
      <c r="I46" s="83"/>
      <c r="J46" s="49"/>
    </row>
    <row r="47" spans="1:10" ht="45" x14ac:dyDescent="0.25">
      <c r="A47" s="8">
        <v>33</v>
      </c>
      <c r="B47" s="85" t="s">
        <v>139</v>
      </c>
      <c r="C47" s="100"/>
      <c r="D47" s="71"/>
      <c r="E47" s="70"/>
      <c r="F47" s="72"/>
      <c r="G47" s="71"/>
      <c r="H47" s="72"/>
      <c r="I47" s="85"/>
      <c r="J47" s="49" t="e">
        <f t="shared" si="0"/>
        <v>#VALUE!</v>
      </c>
    </row>
    <row r="48" spans="1:10" ht="45" x14ac:dyDescent="0.25">
      <c r="A48" s="4">
        <v>34</v>
      </c>
      <c r="B48" s="73" t="s">
        <v>140</v>
      </c>
      <c r="C48" s="101"/>
      <c r="D48" s="71"/>
      <c r="E48" s="74"/>
      <c r="F48" s="75"/>
      <c r="G48" s="71"/>
      <c r="H48" s="75"/>
      <c r="I48" s="73"/>
      <c r="J48" s="49" t="e">
        <f t="shared" si="0"/>
        <v>#VALUE!</v>
      </c>
    </row>
    <row r="49" spans="1:10" ht="45" x14ac:dyDescent="0.25">
      <c r="A49" s="9">
        <v>35</v>
      </c>
      <c r="B49" s="84" t="s">
        <v>141</v>
      </c>
      <c r="C49" s="102"/>
      <c r="D49" s="71"/>
      <c r="E49" s="78"/>
      <c r="F49" s="79"/>
      <c r="G49" s="71"/>
      <c r="H49" s="79"/>
      <c r="I49" s="84"/>
      <c r="J49" s="49" t="e">
        <f t="shared" si="0"/>
        <v>#VALUE!</v>
      </c>
    </row>
    <row r="50" spans="1:10" ht="15.75" x14ac:dyDescent="0.25">
      <c r="A50" s="37"/>
      <c r="B50" s="80" t="s">
        <v>142</v>
      </c>
      <c r="C50" s="81"/>
      <c r="D50" s="82"/>
      <c r="E50" s="81"/>
      <c r="F50" s="81"/>
      <c r="G50" s="82"/>
      <c r="H50" s="81"/>
      <c r="I50" s="83"/>
      <c r="J50" s="49"/>
    </row>
    <row r="51" spans="1:10" ht="30" x14ac:dyDescent="0.25">
      <c r="A51" s="10">
        <v>36</v>
      </c>
      <c r="B51" s="69" t="s">
        <v>196</v>
      </c>
      <c r="C51" s="100"/>
      <c r="D51" s="71"/>
      <c r="E51" s="70"/>
      <c r="F51" s="72"/>
      <c r="G51" s="71"/>
      <c r="H51" s="72"/>
      <c r="I51" s="69"/>
      <c r="J51" s="49" t="e">
        <f t="shared" si="0"/>
        <v>#VALUE!</v>
      </c>
    </row>
    <row r="52" spans="1:10" ht="30" x14ac:dyDescent="0.25">
      <c r="A52" s="4">
        <v>37</v>
      </c>
      <c r="B52" s="76" t="s">
        <v>197</v>
      </c>
      <c r="C52" s="101"/>
      <c r="D52" s="71"/>
      <c r="E52" s="74"/>
      <c r="F52" s="75"/>
      <c r="G52" s="71"/>
      <c r="H52" s="75"/>
      <c r="I52" s="73"/>
      <c r="J52" s="49" t="e">
        <f t="shared" si="0"/>
        <v>#VALUE!</v>
      </c>
    </row>
    <row r="53" spans="1:10" ht="30" x14ac:dyDescent="0.25">
      <c r="A53" s="10">
        <v>38</v>
      </c>
      <c r="B53" s="76" t="s">
        <v>143</v>
      </c>
      <c r="C53" s="101"/>
      <c r="D53" s="71"/>
      <c r="E53" s="74"/>
      <c r="F53" s="75"/>
      <c r="G53" s="71"/>
      <c r="H53" s="75"/>
      <c r="I53" s="73"/>
      <c r="J53" s="49" t="e">
        <f t="shared" si="0"/>
        <v>#VALUE!</v>
      </c>
    </row>
    <row r="54" spans="1:10" ht="30" x14ac:dyDescent="0.25">
      <c r="A54" s="4">
        <v>39</v>
      </c>
      <c r="B54" s="76" t="s">
        <v>144</v>
      </c>
      <c r="C54" s="101"/>
      <c r="D54" s="71"/>
      <c r="E54" s="74"/>
      <c r="F54" s="75"/>
      <c r="G54" s="71"/>
      <c r="H54" s="75"/>
      <c r="I54" s="73"/>
      <c r="J54" s="49" t="e">
        <f t="shared" si="0"/>
        <v>#VALUE!</v>
      </c>
    </row>
    <row r="55" spans="1:10" ht="15.75" x14ac:dyDescent="0.25">
      <c r="A55" s="10">
        <v>40</v>
      </c>
      <c r="B55" s="77" t="s">
        <v>198</v>
      </c>
      <c r="C55" s="102"/>
      <c r="D55" s="71"/>
      <c r="E55" s="78"/>
      <c r="F55" s="79"/>
      <c r="G55" s="71"/>
      <c r="H55" s="79"/>
      <c r="I55" s="84"/>
      <c r="J55" s="49" t="e">
        <f t="shared" si="0"/>
        <v>#VALUE!</v>
      </c>
    </row>
    <row r="56" spans="1:10" ht="15.75" customHeight="1" x14ac:dyDescent="0.25">
      <c r="A56" s="43"/>
      <c r="B56" s="89"/>
      <c r="C56" s="89"/>
      <c r="D56" s="89"/>
      <c r="E56" s="89"/>
      <c r="F56" s="89"/>
      <c r="G56" s="89"/>
      <c r="H56" s="89"/>
      <c r="I56" s="90"/>
      <c r="J56" s="49"/>
    </row>
    <row r="57" spans="1:10" ht="15.75" x14ac:dyDescent="0.25">
      <c r="A57" s="39"/>
      <c r="B57" s="91"/>
      <c r="C57" s="92"/>
      <c r="D57" s="92"/>
      <c r="E57" s="92"/>
      <c r="F57" s="93"/>
      <c r="G57" s="93"/>
      <c r="H57" s="93"/>
      <c r="I57" s="94"/>
      <c r="J57" s="49"/>
    </row>
    <row r="58" spans="1:10" ht="15.75" x14ac:dyDescent="0.25">
      <c r="A58" s="39"/>
      <c r="B58" s="91"/>
      <c r="C58" s="92"/>
      <c r="D58" s="92"/>
      <c r="E58" s="92"/>
      <c r="F58" s="93"/>
      <c r="G58" s="93"/>
      <c r="H58" s="93"/>
      <c r="I58" s="94"/>
      <c r="J58" s="49"/>
    </row>
    <row r="59" spans="1:10" ht="15.75" hidden="1" x14ac:dyDescent="0.25">
      <c r="A59" s="12"/>
      <c r="B59" s="95"/>
      <c r="C59" s="67"/>
      <c r="D59" s="67"/>
      <c r="E59" s="67"/>
      <c r="F59" s="96"/>
      <c r="G59" s="97"/>
      <c r="H59" s="98" t="s">
        <v>285</v>
      </c>
      <c r="I59" s="99" t="e">
        <f>SUM(J9:J55)</f>
        <v>#VALUE!</v>
      </c>
      <c r="J59" s="49"/>
    </row>
  </sheetData>
  <sheetProtection algorithmName="SHA-512" hashValue="b1dJcKZKG+C+15rJ+tM76SWf8AFtL1kiD7AfVCpVs2OqrK56rCQEaQ9KRu1WiekMXkLipxz8tsYziGhwn/lEvg==" saltValue="R6MchPxHCbcVRI2QFFPBDA==" spinCount="100000" sheet="1" objects="1" scenarios="1"/>
  <mergeCells count="3">
    <mergeCell ref="B1:I1"/>
    <mergeCell ref="B2:I2"/>
    <mergeCell ref="B3:I3"/>
  </mergeCells>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'C:\Users\Charlotte.McLeod\AppData\Local\Temp\Temp1_RE%3a_Files_needed.zip\[MathRubric_draft3.0_2018.xlsx]Scores'!#REF!</xm:f>
          </x14:formula1>
          <xm:sqref>G8</xm:sqref>
        </x14:dataValidation>
        <x14:dataValidation type="list" allowBlank="1" showInputMessage="1" showErrorMessage="1">
          <x14:formula1>
            <xm:f>'R:\Instructional Material\2019 Adoption\Rubrics_2019\Math\Math Drafts\[MathRubricHS_Geometry_draft_2018.xlsx]Scores'!#REF!</xm:f>
          </x14:formula1>
          <xm:sqref>D8</xm:sqref>
        </x14:dataValidation>
        <x14:dataValidation type="list" allowBlank="1" showInputMessage="1" showErrorMessage="1">
          <x14:formula1>
            <xm:f>Scores!$A$1:$A$3</xm:f>
          </x14:formula1>
          <xm:sqref>D47:D49 G47:G49 D36:D41 G36:G41 G22:G26 D17:D20 G17:G20 D51:D55 D9:D15 G9:G15 D22:D26 D28:D34 G28:G34 D43:D45 G43:G45 G51:G55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workbookViewId="0">
      <selection activeCell="C7" sqref="C7"/>
    </sheetView>
  </sheetViews>
  <sheetFormatPr defaultRowHeight="15.75" x14ac:dyDescent="0.25"/>
  <cols>
    <col min="1" max="1" width="10.7109375" style="2" customWidth="1"/>
    <col min="2" max="2" width="90.7109375" style="1" customWidth="1"/>
    <col min="3" max="3" width="20.7109375" customWidth="1"/>
    <col min="4" max="4" width="15.28515625" customWidth="1"/>
    <col min="5" max="5" width="50.7109375" customWidth="1"/>
    <col min="6" max="6" width="20.7109375" customWidth="1"/>
    <col min="7" max="7" width="15.5703125" customWidth="1"/>
    <col min="8" max="8" width="50.7109375" customWidth="1"/>
    <col min="9" max="9" width="26.28515625" customWidth="1"/>
    <col min="10" max="10" width="19.85546875" hidden="1" customWidth="1"/>
  </cols>
  <sheetData>
    <row r="1" spans="1:10" ht="15.75" customHeight="1" x14ac:dyDescent="0.25">
      <c r="A1" s="105"/>
      <c r="B1" s="178" t="s">
        <v>233</v>
      </c>
      <c r="C1" s="178"/>
      <c r="D1" s="178"/>
      <c r="E1" s="178"/>
      <c r="F1" s="178"/>
      <c r="G1" s="178"/>
      <c r="H1" s="178"/>
      <c r="I1" s="178"/>
      <c r="J1" s="49"/>
    </row>
    <row r="2" spans="1:10" ht="96.75" customHeight="1" x14ac:dyDescent="0.25">
      <c r="A2" s="105"/>
      <c r="B2" s="179" t="s">
        <v>218</v>
      </c>
      <c r="C2" s="180"/>
      <c r="D2" s="180"/>
      <c r="E2" s="180"/>
      <c r="F2" s="180"/>
      <c r="G2" s="180"/>
      <c r="H2" s="180"/>
      <c r="I2" s="180"/>
      <c r="J2" s="49"/>
    </row>
    <row r="3" spans="1:10" ht="161.25" customHeight="1" x14ac:dyDescent="0.25">
      <c r="A3" s="105"/>
      <c r="B3" s="181" t="s">
        <v>230</v>
      </c>
      <c r="C3" s="182"/>
      <c r="D3" s="182"/>
      <c r="E3" s="182"/>
      <c r="F3" s="182"/>
      <c r="G3" s="182"/>
      <c r="H3" s="182"/>
      <c r="I3" s="182"/>
      <c r="J3" s="49"/>
    </row>
    <row r="4" spans="1:10" x14ac:dyDescent="0.25">
      <c r="A4" s="105"/>
      <c r="B4" s="106"/>
      <c r="C4" s="107"/>
      <c r="D4" s="107"/>
      <c r="E4" s="107"/>
      <c r="F4" s="107"/>
      <c r="G4" s="107"/>
      <c r="H4" s="107"/>
      <c r="I4" s="107"/>
      <c r="J4" s="49"/>
    </row>
    <row r="5" spans="1:10" ht="30" x14ac:dyDescent="0.25">
      <c r="A5" s="108" t="s">
        <v>0</v>
      </c>
      <c r="B5" s="109" t="s">
        <v>2</v>
      </c>
      <c r="C5" s="54" t="s">
        <v>112</v>
      </c>
      <c r="D5" s="55" t="s">
        <v>1</v>
      </c>
      <c r="E5" s="54" t="s">
        <v>220</v>
      </c>
      <c r="F5" s="54" t="s">
        <v>113</v>
      </c>
      <c r="G5" s="55" t="s">
        <v>1</v>
      </c>
      <c r="H5" s="54" t="s">
        <v>220</v>
      </c>
      <c r="I5" s="54" t="s">
        <v>219</v>
      </c>
      <c r="J5" s="49"/>
    </row>
    <row r="6" spans="1:10" ht="24.95" customHeight="1" x14ac:dyDescent="0.25">
      <c r="A6" s="183" t="s">
        <v>155</v>
      </c>
      <c r="B6" s="183"/>
      <c r="C6" s="57"/>
      <c r="D6" s="57"/>
      <c r="E6" s="57"/>
      <c r="F6" s="57"/>
      <c r="G6" s="57"/>
      <c r="H6" s="57"/>
      <c r="I6" s="57"/>
      <c r="J6" s="49"/>
    </row>
    <row r="7" spans="1:10" x14ac:dyDescent="0.25">
      <c r="A7" s="110">
        <v>1</v>
      </c>
      <c r="B7" s="111" t="s">
        <v>98</v>
      </c>
      <c r="C7" s="100"/>
      <c r="D7" s="71"/>
      <c r="E7" s="158"/>
      <c r="F7" s="72"/>
      <c r="G7" s="71"/>
      <c r="H7" s="159"/>
      <c r="I7" s="160"/>
      <c r="J7" s="49" t="e">
        <f t="shared" ref="J7:J18" si="0">CONCATENATE(IF(AND(D7="M",G7="M"),4,),IF(AND(D7="P",G7="P"),2,),IF(AND(D7="D",G7="D"),0,),IF(AND(D7="M",G7="P"),3,),IF(AND(D7="M",G7="D"),2,),IF(AND(D7="P",G7="M"),3,),IF(AND(D7="P",G7="D"),1,),IF(AND(D7="D",G7="M"),2,),IF(AND(D7="D",G7="P"),1,))+0</f>
        <v>#VALUE!</v>
      </c>
    </row>
    <row r="8" spans="1:10" x14ac:dyDescent="0.25">
      <c r="A8" s="115">
        <v>2</v>
      </c>
      <c r="B8" s="111" t="s">
        <v>99</v>
      </c>
      <c r="C8" s="104"/>
      <c r="D8" s="71"/>
      <c r="E8" s="112"/>
      <c r="F8" s="113"/>
      <c r="G8" s="71"/>
      <c r="H8" s="113"/>
      <c r="I8" s="114"/>
      <c r="J8" s="49" t="e">
        <f t="shared" si="0"/>
        <v>#VALUE!</v>
      </c>
    </row>
    <row r="9" spans="1:10" x14ac:dyDescent="0.25">
      <c r="A9" s="115">
        <v>3</v>
      </c>
      <c r="B9" s="111" t="s">
        <v>100</v>
      </c>
      <c r="C9" s="104"/>
      <c r="D9" s="71"/>
      <c r="E9" s="112"/>
      <c r="F9" s="113"/>
      <c r="G9" s="71"/>
      <c r="H9" s="113"/>
      <c r="I9" s="114"/>
      <c r="J9" s="49" t="e">
        <f t="shared" si="0"/>
        <v>#VALUE!</v>
      </c>
    </row>
    <row r="10" spans="1:10" x14ac:dyDescent="0.25">
      <c r="A10" s="115">
        <v>4</v>
      </c>
      <c r="B10" s="111" t="s">
        <v>102</v>
      </c>
      <c r="C10" s="104"/>
      <c r="D10" s="71"/>
      <c r="E10" s="112"/>
      <c r="F10" s="113"/>
      <c r="G10" s="71"/>
      <c r="H10" s="113"/>
      <c r="I10" s="114"/>
      <c r="J10" s="49" t="e">
        <f t="shared" si="0"/>
        <v>#VALUE!</v>
      </c>
    </row>
    <row r="11" spans="1:10" x14ac:dyDescent="0.25">
      <c r="A11" s="115">
        <v>5</v>
      </c>
      <c r="B11" s="111" t="s">
        <v>103</v>
      </c>
      <c r="C11" s="104"/>
      <c r="D11" s="71"/>
      <c r="E11" s="112"/>
      <c r="F11" s="113"/>
      <c r="G11" s="71"/>
      <c r="H11" s="113"/>
      <c r="I11" s="114"/>
      <c r="J11" s="49" t="e">
        <f t="shared" si="0"/>
        <v>#VALUE!</v>
      </c>
    </row>
    <row r="12" spans="1:10" x14ac:dyDescent="0.25">
      <c r="A12" s="115">
        <v>6</v>
      </c>
      <c r="B12" s="111" t="s">
        <v>104</v>
      </c>
      <c r="C12" s="104"/>
      <c r="D12" s="71"/>
      <c r="E12" s="112"/>
      <c r="F12" s="113"/>
      <c r="G12" s="71"/>
      <c r="H12" s="113"/>
      <c r="I12" s="114"/>
      <c r="J12" s="49" t="e">
        <f t="shared" si="0"/>
        <v>#VALUE!</v>
      </c>
    </row>
    <row r="13" spans="1:10" x14ac:dyDescent="0.25">
      <c r="A13" s="115">
        <v>7</v>
      </c>
      <c r="B13" s="111" t="s">
        <v>105</v>
      </c>
      <c r="C13" s="104"/>
      <c r="D13" s="71"/>
      <c r="E13" s="112"/>
      <c r="F13" s="113"/>
      <c r="G13" s="71"/>
      <c r="H13" s="113"/>
      <c r="I13" s="114"/>
      <c r="J13" s="49" t="e">
        <f t="shared" si="0"/>
        <v>#VALUE!</v>
      </c>
    </row>
    <row r="14" spans="1:10" x14ac:dyDescent="0.25">
      <c r="A14" s="115">
        <v>8</v>
      </c>
      <c r="B14" s="111" t="s">
        <v>101</v>
      </c>
      <c r="C14" s="101"/>
      <c r="D14" s="71"/>
      <c r="E14" s="74"/>
      <c r="F14" s="75"/>
      <c r="G14" s="71"/>
      <c r="H14" s="75"/>
      <c r="I14" s="73"/>
      <c r="J14" s="49" t="e">
        <f t="shared" si="0"/>
        <v>#VALUE!</v>
      </c>
    </row>
    <row r="15" spans="1:10" x14ac:dyDescent="0.25">
      <c r="A15" s="115">
        <v>9</v>
      </c>
      <c r="B15" s="111" t="s">
        <v>106</v>
      </c>
      <c r="C15" s="101"/>
      <c r="D15" s="71"/>
      <c r="E15" s="74"/>
      <c r="F15" s="75"/>
      <c r="G15" s="71"/>
      <c r="H15" s="75"/>
      <c r="I15" s="73"/>
      <c r="J15" s="49" t="e">
        <f t="shared" si="0"/>
        <v>#VALUE!</v>
      </c>
    </row>
    <row r="16" spans="1:10" x14ac:dyDescent="0.25">
      <c r="A16" s="115">
        <v>10</v>
      </c>
      <c r="B16" s="111" t="s">
        <v>107</v>
      </c>
      <c r="C16" s="101"/>
      <c r="D16" s="71"/>
      <c r="E16" s="74"/>
      <c r="F16" s="75"/>
      <c r="G16" s="71"/>
      <c r="H16" s="75"/>
      <c r="I16" s="73"/>
      <c r="J16" s="49" t="e">
        <f t="shared" si="0"/>
        <v>#VALUE!</v>
      </c>
    </row>
    <row r="17" spans="1:10" x14ac:dyDescent="0.25">
      <c r="A17" s="115">
        <v>11</v>
      </c>
      <c r="B17" s="111" t="s">
        <v>108</v>
      </c>
      <c r="C17" s="101"/>
      <c r="D17" s="71"/>
      <c r="E17" s="74"/>
      <c r="F17" s="75"/>
      <c r="G17" s="71"/>
      <c r="H17" s="75"/>
      <c r="I17" s="73"/>
      <c r="J17" s="49" t="e">
        <f t="shared" si="0"/>
        <v>#VALUE!</v>
      </c>
    </row>
    <row r="18" spans="1:10" x14ac:dyDescent="0.25">
      <c r="A18" s="115">
        <v>12</v>
      </c>
      <c r="B18" s="111" t="s">
        <v>109</v>
      </c>
      <c r="C18" s="101"/>
      <c r="D18" s="71"/>
      <c r="E18" s="74"/>
      <c r="F18" s="75"/>
      <c r="G18" s="71"/>
      <c r="H18" s="75"/>
      <c r="I18" s="73"/>
      <c r="J18" s="49" t="e">
        <f t="shared" si="0"/>
        <v>#VALUE!</v>
      </c>
    </row>
    <row r="19" spans="1:10" x14ac:dyDescent="0.25">
      <c r="A19" s="116"/>
      <c r="B19" s="117"/>
      <c r="C19" s="49"/>
      <c r="D19" s="49"/>
      <c r="E19" s="49"/>
      <c r="F19" s="49"/>
      <c r="G19" s="49"/>
      <c r="H19" s="49"/>
      <c r="I19" s="49"/>
      <c r="J19" s="49"/>
    </row>
    <row r="20" spans="1:10" x14ac:dyDescent="0.25">
      <c r="A20" s="116"/>
      <c r="B20" s="117"/>
      <c r="C20" s="49"/>
      <c r="D20" s="49"/>
      <c r="E20" s="49"/>
      <c r="F20" s="49"/>
      <c r="G20" s="49"/>
      <c r="H20" s="49"/>
      <c r="I20" s="49"/>
      <c r="J20" s="49"/>
    </row>
    <row r="21" spans="1:10" x14ac:dyDescent="0.25">
      <c r="A21" s="105"/>
      <c r="B21" s="106"/>
      <c r="C21" s="107"/>
      <c r="D21" s="107"/>
      <c r="E21" s="107"/>
      <c r="F21" s="107"/>
      <c r="G21" s="107"/>
      <c r="H21" s="107"/>
      <c r="I21" s="107"/>
      <c r="J21" s="49"/>
    </row>
    <row r="22" spans="1:10" ht="30" x14ac:dyDescent="0.25">
      <c r="A22" s="108" t="s">
        <v>0</v>
      </c>
      <c r="B22" s="118" t="s">
        <v>199</v>
      </c>
      <c r="C22" s="54" t="s">
        <v>112</v>
      </c>
      <c r="D22" s="55" t="s">
        <v>1</v>
      </c>
      <c r="E22" s="54" t="s">
        <v>220</v>
      </c>
      <c r="F22" s="54" t="s">
        <v>113</v>
      </c>
      <c r="G22" s="55" t="s">
        <v>1</v>
      </c>
      <c r="H22" s="54" t="s">
        <v>220</v>
      </c>
      <c r="I22" s="54" t="s">
        <v>219</v>
      </c>
      <c r="J22" s="49"/>
    </row>
    <row r="23" spans="1:10" ht="20.25" x14ac:dyDescent="0.25">
      <c r="A23" s="119"/>
      <c r="B23" s="120" t="s">
        <v>200</v>
      </c>
      <c r="C23" s="121"/>
      <c r="D23" s="121"/>
      <c r="E23" s="121"/>
      <c r="F23" s="121"/>
      <c r="G23" s="121"/>
      <c r="H23" s="121"/>
      <c r="I23" s="122"/>
      <c r="J23" s="49"/>
    </row>
    <row r="24" spans="1:10" ht="30" x14ac:dyDescent="0.25">
      <c r="A24" s="110">
        <v>13</v>
      </c>
      <c r="B24" s="111" t="s">
        <v>205</v>
      </c>
      <c r="C24" s="101"/>
      <c r="D24" s="71"/>
      <c r="E24" s="112"/>
      <c r="F24" s="75"/>
      <c r="G24" s="71"/>
      <c r="H24" s="113"/>
      <c r="I24" s="114"/>
      <c r="J24" s="49" t="e">
        <f t="shared" ref="J24:J26" si="1">CONCATENATE(IF(AND(D24="M",G24="M"),4,),IF(AND(D24="P",G24="P"),2,),IF(AND(D24="D",G24="D"),0,),IF(AND(D24="M",G24="P"),3,),IF(AND(D24="M",G24="D"),2,),IF(AND(D24="P",G24="M"),3,),IF(AND(D24="P",G24="D"),1,),IF(AND(D24="D",G24="M"),2,),IF(AND(D24="D",G24="P"),1,))+0</f>
        <v>#VALUE!</v>
      </c>
    </row>
    <row r="25" spans="1:10" ht="30" x14ac:dyDescent="0.25">
      <c r="A25" s="115">
        <v>14</v>
      </c>
      <c r="B25" s="111" t="s">
        <v>206</v>
      </c>
      <c r="C25" s="104"/>
      <c r="D25" s="71"/>
      <c r="E25" s="112"/>
      <c r="F25" s="113"/>
      <c r="G25" s="71"/>
      <c r="H25" s="113"/>
      <c r="I25" s="114"/>
      <c r="J25" s="49" t="e">
        <f t="shared" si="1"/>
        <v>#VALUE!</v>
      </c>
    </row>
    <row r="26" spans="1:10" ht="30" x14ac:dyDescent="0.25">
      <c r="A26" s="115">
        <v>15</v>
      </c>
      <c r="B26" s="111" t="s">
        <v>207</v>
      </c>
      <c r="C26" s="104"/>
      <c r="D26" s="71"/>
      <c r="E26" s="112"/>
      <c r="F26" s="113"/>
      <c r="G26" s="71"/>
      <c r="H26" s="113"/>
      <c r="I26" s="114"/>
      <c r="J26" s="49" t="e">
        <f t="shared" si="1"/>
        <v>#VALUE!</v>
      </c>
    </row>
    <row r="27" spans="1:10" ht="20.25" x14ac:dyDescent="0.25">
      <c r="A27" s="119"/>
      <c r="B27" s="120" t="s">
        <v>201</v>
      </c>
      <c r="C27" s="121"/>
      <c r="D27" s="121"/>
      <c r="E27" s="121"/>
      <c r="F27" s="121"/>
      <c r="G27" s="121"/>
      <c r="H27" s="121"/>
      <c r="I27" s="122"/>
      <c r="J27" s="49"/>
    </row>
    <row r="28" spans="1:10" ht="45" x14ac:dyDescent="0.25">
      <c r="A28" s="115">
        <v>16</v>
      </c>
      <c r="B28" s="111" t="s">
        <v>204</v>
      </c>
      <c r="C28" s="104"/>
      <c r="D28" s="71"/>
      <c r="E28" s="112"/>
      <c r="F28" s="113"/>
      <c r="G28" s="71"/>
      <c r="H28" s="113"/>
      <c r="I28" s="114"/>
      <c r="J28" s="49" t="e">
        <f t="shared" ref="J28:J30" si="2">CONCATENATE(IF(AND(D28="M",G28="M"),4,),IF(AND(D28="P",G28="P"),2,),IF(AND(D28="D",G28="D"),0,),IF(AND(D28="M",G28="P"),3,),IF(AND(D28="M",G28="D"),2,),IF(AND(D28="P",G28="M"),3,),IF(AND(D28="P",G28="D"),1,),IF(AND(D28="D",G28="M"),2,),IF(AND(D28="D",G28="P"),1,))+0</f>
        <v>#VALUE!</v>
      </c>
    </row>
    <row r="29" spans="1:10" ht="30" x14ac:dyDescent="0.25">
      <c r="A29" s="115">
        <v>17</v>
      </c>
      <c r="B29" s="111" t="s">
        <v>202</v>
      </c>
      <c r="C29" s="104"/>
      <c r="D29" s="71"/>
      <c r="E29" s="112"/>
      <c r="F29" s="113"/>
      <c r="G29" s="71"/>
      <c r="H29" s="113"/>
      <c r="I29" s="114"/>
      <c r="J29" s="49" t="e">
        <f t="shared" si="2"/>
        <v>#VALUE!</v>
      </c>
    </row>
    <row r="30" spans="1:10" ht="45" x14ac:dyDescent="0.25">
      <c r="A30" s="115">
        <v>18</v>
      </c>
      <c r="B30" s="111" t="s">
        <v>208</v>
      </c>
      <c r="C30" s="104"/>
      <c r="D30" s="71"/>
      <c r="E30" s="112"/>
      <c r="F30" s="113"/>
      <c r="G30" s="71"/>
      <c r="H30" s="113"/>
      <c r="I30" s="114"/>
      <c r="J30" s="49" t="e">
        <f t="shared" si="2"/>
        <v>#VALUE!</v>
      </c>
    </row>
    <row r="31" spans="1:10" ht="20.25" x14ac:dyDescent="0.25">
      <c r="A31" s="119"/>
      <c r="B31" s="120" t="s">
        <v>203</v>
      </c>
      <c r="C31" s="121"/>
      <c r="D31" s="121"/>
      <c r="E31" s="121"/>
      <c r="F31" s="121"/>
      <c r="G31" s="121"/>
      <c r="H31" s="121"/>
      <c r="I31" s="122"/>
      <c r="J31" s="49"/>
    </row>
    <row r="32" spans="1:10" ht="30" x14ac:dyDescent="0.25">
      <c r="A32" s="115">
        <v>19</v>
      </c>
      <c r="B32" s="111" t="s">
        <v>209</v>
      </c>
      <c r="C32" s="104"/>
      <c r="D32" s="71"/>
      <c r="E32" s="112"/>
      <c r="F32" s="113"/>
      <c r="G32" s="71"/>
      <c r="H32" s="113"/>
      <c r="I32" s="114"/>
      <c r="J32" s="49" t="e">
        <f t="shared" ref="J32:J34" si="3">CONCATENATE(IF(AND(D32="M",G32="M"),4,),IF(AND(D32="P",G32="P"),2,),IF(AND(D32="D",G32="D"),0,),IF(AND(D32="M",G32="P"),3,),IF(AND(D32="M",G32="D"),2,),IF(AND(D32="P",G32="M"),3,),IF(AND(D32="P",G32="D"),1,),IF(AND(D32="D",G32="M"),2,),IF(AND(D32="D",G32="P"),1,))+0</f>
        <v>#VALUE!</v>
      </c>
    </row>
    <row r="33" spans="1:10" ht="30" x14ac:dyDescent="0.25">
      <c r="A33" s="115">
        <v>20</v>
      </c>
      <c r="B33" s="111" t="s">
        <v>210</v>
      </c>
      <c r="C33" s="101"/>
      <c r="D33" s="71"/>
      <c r="E33" s="74"/>
      <c r="F33" s="75"/>
      <c r="G33" s="71"/>
      <c r="H33" s="75"/>
      <c r="I33" s="73"/>
      <c r="J33" s="49" t="e">
        <f t="shared" si="3"/>
        <v>#VALUE!</v>
      </c>
    </row>
    <row r="34" spans="1:10" x14ac:dyDescent="0.25">
      <c r="A34" s="115">
        <v>21</v>
      </c>
      <c r="B34" s="111" t="s">
        <v>211</v>
      </c>
      <c r="C34" s="101"/>
      <c r="D34" s="71"/>
      <c r="E34" s="74"/>
      <c r="F34" s="75"/>
      <c r="G34" s="71"/>
      <c r="H34" s="75"/>
      <c r="I34" s="73"/>
      <c r="J34" s="49" t="e">
        <f t="shared" si="3"/>
        <v>#VALUE!</v>
      </c>
    </row>
    <row r="35" spans="1:10" ht="20.25" x14ac:dyDescent="0.25">
      <c r="A35" s="119"/>
      <c r="B35" s="120" t="s">
        <v>215</v>
      </c>
      <c r="C35" s="121"/>
      <c r="D35" s="121"/>
      <c r="E35" s="121"/>
      <c r="F35" s="121"/>
      <c r="G35" s="121"/>
      <c r="H35" s="121"/>
      <c r="I35" s="122"/>
      <c r="J35" s="49"/>
    </row>
    <row r="36" spans="1:10" s="11" customFormat="1" ht="45" x14ac:dyDescent="0.25">
      <c r="A36" s="115">
        <v>22</v>
      </c>
      <c r="B36" s="111" t="s">
        <v>212</v>
      </c>
      <c r="C36" s="101"/>
      <c r="D36" s="71"/>
      <c r="E36" s="74"/>
      <c r="F36" s="75"/>
      <c r="G36" s="71"/>
      <c r="H36" s="75"/>
      <c r="I36" s="73"/>
      <c r="J36" s="49" t="e">
        <f t="shared" ref="J36:J38" si="4">CONCATENATE(IF(AND(D36="M",G36="M"),4,),IF(AND(D36="P",G36="P"),2,),IF(AND(D36="D",G36="D"),0,),IF(AND(D36="M",G36="P"),3,),IF(AND(D36="M",G36="D"),2,),IF(AND(D36="P",G36="M"),3,),IF(AND(D36="P",G36="D"),1,),IF(AND(D36="D",G36="M"),2,),IF(AND(D36="D",G36="P"),1,))+0</f>
        <v>#VALUE!</v>
      </c>
    </row>
    <row r="37" spans="1:10" s="11" customFormat="1" ht="30" x14ac:dyDescent="0.25">
      <c r="A37" s="115">
        <v>23</v>
      </c>
      <c r="B37" s="111" t="s">
        <v>213</v>
      </c>
      <c r="C37" s="101"/>
      <c r="D37" s="71"/>
      <c r="E37" s="74"/>
      <c r="F37" s="75"/>
      <c r="G37" s="71"/>
      <c r="H37" s="75"/>
      <c r="I37" s="73"/>
      <c r="J37" s="49" t="e">
        <f t="shared" si="4"/>
        <v>#VALUE!</v>
      </c>
    </row>
    <row r="38" spans="1:10" s="11" customFormat="1" ht="30" x14ac:dyDescent="0.25">
      <c r="A38" s="115">
        <v>24</v>
      </c>
      <c r="B38" s="111" t="s">
        <v>214</v>
      </c>
      <c r="C38" s="101"/>
      <c r="D38" s="71"/>
      <c r="E38" s="74"/>
      <c r="F38" s="75"/>
      <c r="G38" s="71"/>
      <c r="H38" s="75"/>
      <c r="I38" s="73"/>
      <c r="J38" s="49" t="e">
        <f t="shared" si="4"/>
        <v>#VALUE!</v>
      </c>
    </row>
    <row r="39" spans="1:10" x14ac:dyDescent="0.25">
      <c r="A39" s="123"/>
      <c r="B39" s="95"/>
      <c r="C39" s="67"/>
      <c r="D39" s="124"/>
      <c r="E39" s="67"/>
      <c r="F39" s="67"/>
      <c r="G39" s="124"/>
      <c r="H39" s="67"/>
      <c r="I39" s="68"/>
      <c r="J39" s="49"/>
    </row>
    <row r="40" spans="1:10" s="11" customFormat="1" x14ac:dyDescent="0.2">
      <c r="A40" s="116"/>
      <c r="B40" s="125"/>
      <c r="C40" s="126"/>
      <c r="D40" s="126"/>
      <c r="E40" s="126"/>
      <c r="F40" s="126"/>
      <c r="G40" s="126"/>
      <c r="H40" s="126"/>
      <c r="I40" s="126"/>
      <c r="J40" s="126"/>
    </row>
    <row r="41" spans="1:10" s="11" customFormat="1" x14ac:dyDescent="0.2">
      <c r="A41" s="116"/>
      <c r="B41" s="125"/>
      <c r="C41" s="126"/>
      <c r="D41" s="126"/>
      <c r="E41" s="126"/>
      <c r="F41" s="126"/>
      <c r="G41" s="126"/>
      <c r="H41" s="126"/>
      <c r="I41" s="126"/>
      <c r="J41" s="126"/>
    </row>
    <row r="42" spans="1:10" hidden="1" x14ac:dyDescent="0.25">
      <c r="A42" s="127"/>
      <c r="B42" s="95"/>
      <c r="C42" s="67"/>
      <c r="D42" s="67"/>
      <c r="E42" s="67"/>
      <c r="F42" s="96"/>
      <c r="G42" s="97"/>
      <c r="H42" s="98" t="s">
        <v>223</v>
      </c>
      <c r="I42" s="99" t="e">
        <f>SUM(J7:J38)</f>
        <v>#VALUE!</v>
      </c>
      <c r="J42" s="49"/>
    </row>
    <row r="43" spans="1:10" s="11" customFormat="1" x14ac:dyDescent="0.2">
      <c r="A43" s="2"/>
      <c r="B43" s="42"/>
    </row>
    <row r="44" spans="1:10" s="11" customFormat="1" x14ac:dyDescent="0.2">
      <c r="A44" s="2"/>
      <c r="B44" s="42"/>
    </row>
    <row r="45" spans="1:10" s="11" customFormat="1" x14ac:dyDescent="0.2">
      <c r="A45" s="2"/>
      <c r="B45" s="42"/>
    </row>
    <row r="46" spans="1:10" s="11" customFormat="1" x14ac:dyDescent="0.2">
      <c r="A46" s="2"/>
      <c r="B46" s="42"/>
    </row>
    <row r="47" spans="1:10" s="11" customFormat="1" x14ac:dyDescent="0.2">
      <c r="A47" s="2"/>
      <c r="B47" s="42"/>
    </row>
    <row r="48" spans="1:10" s="11" customFormat="1" x14ac:dyDescent="0.2">
      <c r="A48" s="2"/>
      <c r="B48" s="42"/>
    </row>
    <row r="49" spans="1:2" s="11" customFormat="1" x14ac:dyDescent="0.2">
      <c r="A49" s="2"/>
      <c r="B49" s="42"/>
    </row>
    <row r="50" spans="1:2" s="11" customFormat="1" x14ac:dyDescent="0.2">
      <c r="A50" s="2"/>
      <c r="B50" s="42"/>
    </row>
    <row r="51" spans="1:2" s="11" customFormat="1" x14ac:dyDescent="0.2">
      <c r="A51" s="2"/>
      <c r="B51" s="42"/>
    </row>
  </sheetData>
  <sheetProtection algorithmName="SHA-512" hashValue="If2nifoZyVBttBxRVhN4CUPXVsWpihEnWR4aoTH/GQmwB2rl+jYLlEtB5Twe0UcD7Zbu2eOTGXOlW3rAgrPhqQ==" saltValue="SsnVsBlY3O8w4WQN5ZztUw==" spinCount="100000" sheet="1" objects="1" scenarios="1"/>
  <mergeCells count="4">
    <mergeCell ref="B1:I1"/>
    <mergeCell ref="B2:I2"/>
    <mergeCell ref="B3:I3"/>
    <mergeCell ref="A6:B6"/>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D32:D34 G32:G34 D24:D26 G24:G26 D36:D38 D7:D18 G7:G18 D28:D30 G28:G30 G36:G38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5"/>
  <sheetViews>
    <sheetView topLeftCell="A4" zoomScaleNormal="100" workbookViewId="0">
      <selection activeCell="C8" sqref="C8"/>
    </sheetView>
  </sheetViews>
  <sheetFormatPr defaultRowHeight="15.75" x14ac:dyDescent="0.25"/>
  <cols>
    <col min="1" max="1" width="10.7109375" style="2" customWidth="1"/>
    <col min="2" max="2" width="90.7109375" style="1" customWidth="1"/>
    <col min="3" max="3" width="43" customWidth="1"/>
    <col min="4" max="4" width="14.7109375" customWidth="1"/>
    <col min="5" max="6" width="50.7109375" customWidth="1"/>
    <col min="7" max="7" width="16.85546875" customWidth="1"/>
    <col min="8" max="8" width="50.7109375" customWidth="1"/>
    <col min="9" max="9" width="26.28515625" customWidth="1"/>
    <col min="10" max="10" width="19.5703125" hidden="1" customWidth="1"/>
  </cols>
  <sheetData>
    <row r="1" spans="1:18" ht="15.75" customHeight="1" x14ac:dyDescent="0.25">
      <c r="A1" s="105"/>
      <c r="B1" s="184" t="s">
        <v>227</v>
      </c>
      <c r="C1" s="184"/>
      <c r="D1" s="184"/>
      <c r="E1" s="184"/>
      <c r="F1" s="184"/>
      <c r="G1" s="184"/>
      <c r="H1" s="184"/>
      <c r="I1" s="185"/>
      <c r="J1" s="128"/>
      <c r="K1" s="13"/>
      <c r="L1" s="13"/>
      <c r="M1" s="13"/>
      <c r="N1" s="13"/>
      <c r="O1" s="13"/>
      <c r="P1" s="13"/>
      <c r="Q1" s="13"/>
      <c r="R1" s="13"/>
    </row>
    <row r="2" spans="1:18" ht="82.5" customHeight="1" x14ac:dyDescent="0.25">
      <c r="A2" s="105"/>
      <c r="B2" s="179" t="s">
        <v>234</v>
      </c>
      <c r="C2" s="180"/>
      <c r="D2" s="180"/>
      <c r="E2" s="180"/>
      <c r="F2" s="180"/>
      <c r="G2" s="180"/>
      <c r="H2" s="180"/>
      <c r="I2" s="180"/>
      <c r="J2" s="128"/>
      <c r="K2" s="13"/>
      <c r="L2" s="13"/>
      <c r="M2" s="13"/>
      <c r="N2" s="13"/>
      <c r="O2" s="13"/>
      <c r="P2" s="13"/>
      <c r="Q2" s="13"/>
      <c r="R2" s="13"/>
    </row>
    <row r="3" spans="1:18" ht="159" customHeight="1" x14ac:dyDescent="0.25">
      <c r="A3" s="105"/>
      <c r="B3" s="186" t="s">
        <v>235</v>
      </c>
      <c r="C3" s="186"/>
      <c r="D3" s="186"/>
      <c r="E3" s="186"/>
      <c r="F3" s="186"/>
      <c r="G3" s="186"/>
      <c r="H3" s="186"/>
      <c r="I3" s="187"/>
      <c r="J3" s="128"/>
      <c r="K3" s="13"/>
      <c r="L3" s="13"/>
      <c r="M3" s="13"/>
      <c r="N3" s="13"/>
      <c r="O3" s="13"/>
      <c r="P3" s="13"/>
      <c r="Q3" s="13"/>
      <c r="R3" s="13"/>
    </row>
    <row r="4" spans="1:18" x14ac:dyDescent="0.25">
      <c r="A4" s="105"/>
      <c r="B4" s="106"/>
      <c r="C4" s="51"/>
      <c r="D4" s="51"/>
      <c r="E4" s="51"/>
      <c r="F4" s="51"/>
      <c r="G4" s="51"/>
      <c r="H4" s="51"/>
      <c r="I4" s="51"/>
      <c r="J4" s="49"/>
    </row>
    <row r="5" spans="1:18" ht="30" x14ac:dyDescent="0.25">
      <c r="A5" s="108" t="s">
        <v>0</v>
      </c>
      <c r="B5" s="53" t="s">
        <v>110</v>
      </c>
      <c r="C5" s="129" t="s">
        <v>296</v>
      </c>
      <c r="D5" s="129" t="s">
        <v>221</v>
      </c>
      <c r="E5" s="130" t="s">
        <v>220</v>
      </c>
      <c r="F5" s="129" t="s">
        <v>297</v>
      </c>
      <c r="G5" s="129" t="s">
        <v>221</v>
      </c>
      <c r="H5" s="130" t="s">
        <v>222</v>
      </c>
      <c r="I5" s="129" t="s">
        <v>219</v>
      </c>
      <c r="J5" s="49"/>
    </row>
    <row r="6" spans="1:18" ht="24.95" customHeight="1" x14ac:dyDescent="0.25">
      <c r="A6" s="183" t="s">
        <v>145</v>
      </c>
      <c r="B6" s="183"/>
      <c r="C6" s="107"/>
      <c r="D6" s="107"/>
      <c r="E6" s="107"/>
      <c r="F6" s="107"/>
      <c r="G6" s="107"/>
      <c r="H6" s="107"/>
      <c r="I6" s="107"/>
      <c r="J6" s="49"/>
    </row>
    <row r="7" spans="1:18" ht="81" x14ac:dyDescent="0.25">
      <c r="A7" s="131"/>
      <c r="B7" s="132" t="s">
        <v>7</v>
      </c>
      <c r="C7" s="133"/>
      <c r="D7" s="133"/>
      <c r="E7" s="133"/>
      <c r="F7" s="133"/>
      <c r="G7" s="133"/>
      <c r="H7" s="133"/>
      <c r="I7" s="134"/>
      <c r="J7" s="49"/>
    </row>
    <row r="8" spans="1:18" ht="30" x14ac:dyDescent="0.25">
      <c r="A8" s="110">
        <v>1</v>
      </c>
      <c r="B8" s="73" t="s">
        <v>3</v>
      </c>
      <c r="C8" s="101"/>
      <c r="D8" s="71"/>
      <c r="E8" s="74"/>
      <c r="F8" s="75"/>
      <c r="G8" s="71"/>
      <c r="H8" s="75"/>
      <c r="I8" s="73"/>
      <c r="J8" s="49" t="e">
        <f t="shared" ref="J8:J11" si="0">CONCATENATE(IF(AND(D8="M",G8="M"),4,),IF(AND(D8="P",G8="P"),2,),IF(AND(D8="D",G8="D"),0,),IF(AND(D8="M",G8="P"),3,),IF(AND(D8="M",G8="D"),2,),IF(AND(D8="P",G8="M"),3,),IF(AND(D8="P",G8="D"),1,),IF(AND(D8="D",G8="M"),2,),IF(AND(D8="D",G8="P"),1,))+0</f>
        <v>#VALUE!</v>
      </c>
    </row>
    <row r="9" spans="1:18" ht="30" x14ac:dyDescent="0.25">
      <c r="A9" s="115">
        <v>2</v>
      </c>
      <c r="B9" s="73" t="s">
        <v>4</v>
      </c>
      <c r="C9" s="101"/>
      <c r="D9" s="71"/>
      <c r="E9" s="74"/>
      <c r="F9" s="75"/>
      <c r="G9" s="71"/>
      <c r="H9" s="75"/>
      <c r="I9" s="73"/>
      <c r="J9" s="49" t="e">
        <f t="shared" si="0"/>
        <v>#VALUE!</v>
      </c>
    </row>
    <row r="10" spans="1:18" ht="30" x14ac:dyDescent="0.25">
      <c r="A10" s="115">
        <v>3</v>
      </c>
      <c r="B10" s="73" t="s">
        <v>5</v>
      </c>
      <c r="C10" s="101"/>
      <c r="D10" s="71"/>
      <c r="E10" s="74"/>
      <c r="F10" s="75"/>
      <c r="G10" s="71"/>
      <c r="H10" s="75"/>
      <c r="I10" s="73"/>
      <c r="J10" s="49" t="e">
        <f t="shared" si="0"/>
        <v>#VALUE!</v>
      </c>
    </row>
    <row r="11" spans="1:18" ht="30" x14ac:dyDescent="0.25">
      <c r="A11" s="115">
        <v>4</v>
      </c>
      <c r="B11" s="73" t="s">
        <v>6</v>
      </c>
      <c r="C11" s="101"/>
      <c r="D11" s="71"/>
      <c r="E11" s="74"/>
      <c r="F11" s="75"/>
      <c r="G11" s="71"/>
      <c r="H11" s="75"/>
      <c r="I11" s="73"/>
      <c r="J11" s="49" t="e">
        <f t="shared" si="0"/>
        <v>#VALUE!</v>
      </c>
    </row>
    <row r="12" spans="1:18" ht="60.75" x14ac:dyDescent="0.25">
      <c r="A12" s="131"/>
      <c r="B12" s="132" t="s">
        <v>11</v>
      </c>
      <c r="C12" s="133"/>
      <c r="D12" s="133"/>
      <c r="E12" s="133"/>
      <c r="F12" s="133"/>
      <c r="G12" s="133"/>
      <c r="H12" s="133"/>
      <c r="I12" s="134"/>
      <c r="J12" s="49"/>
    </row>
    <row r="13" spans="1:18" ht="30" x14ac:dyDescent="0.25">
      <c r="A13" s="115">
        <v>5</v>
      </c>
      <c r="B13" s="73" t="s">
        <v>8</v>
      </c>
      <c r="C13" s="101"/>
      <c r="D13" s="71"/>
      <c r="E13" s="74"/>
      <c r="F13" s="75"/>
      <c r="G13" s="71"/>
      <c r="H13" s="75"/>
      <c r="I13" s="73"/>
      <c r="J13" s="49" t="e">
        <f t="shared" ref="J13:J15" si="1">CONCATENATE(IF(AND(D13="M",G13="M"),4,),IF(AND(D13="P",G13="P"),2,),IF(AND(D13="D",G13="D"),0,),IF(AND(D13="M",G13="P"),3,),IF(AND(D13="M",G13="D"),2,),IF(AND(D13="P",G13="M"),3,),IF(AND(D13="P",G13="D"),1,),IF(AND(D13="D",G13="M"),2,),IF(AND(D13="D",G13="P"),1,))+0</f>
        <v>#VALUE!</v>
      </c>
    </row>
    <row r="14" spans="1:18" ht="30" x14ac:dyDescent="0.25">
      <c r="A14" s="115">
        <v>6</v>
      </c>
      <c r="B14" s="73" t="s">
        <v>9</v>
      </c>
      <c r="C14" s="101"/>
      <c r="D14" s="71"/>
      <c r="E14" s="74"/>
      <c r="F14" s="75"/>
      <c r="G14" s="71"/>
      <c r="H14" s="75"/>
      <c r="I14" s="73"/>
      <c r="J14" s="49" t="e">
        <f t="shared" si="1"/>
        <v>#VALUE!</v>
      </c>
    </row>
    <row r="15" spans="1:18" x14ac:dyDescent="0.25">
      <c r="A15" s="115">
        <v>7</v>
      </c>
      <c r="B15" s="73" t="s">
        <v>10</v>
      </c>
      <c r="C15" s="101"/>
      <c r="D15" s="71"/>
      <c r="E15" s="74"/>
      <c r="F15" s="75"/>
      <c r="G15" s="71"/>
      <c r="H15" s="75"/>
      <c r="I15" s="73"/>
      <c r="J15" s="49" t="e">
        <f t="shared" si="1"/>
        <v>#VALUE!</v>
      </c>
    </row>
    <row r="16" spans="1:18" ht="20.25" x14ac:dyDescent="0.25">
      <c r="A16" s="183" t="s">
        <v>146</v>
      </c>
      <c r="B16" s="183"/>
      <c r="C16" s="107"/>
      <c r="D16" s="107"/>
      <c r="E16" s="107"/>
      <c r="F16" s="107"/>
      <c r="G16" s="107"/>
      <c r="H16" s="107"/>
      <c r="I16" s="107"/>
      <c r="J16" s="49"/>
    </row>
    <row r="17" spans="1:10" ht="81" x14ac:dyDescent="0.25">
      <c r="A17" s="131"/>
      <c r="B17" s="132" t="s">
        <v>24</v>
      </c>
      <c r="C17" s="133"/>
      <c r="D17" s="133"/>
      <c r="E17" s="133"/>
      <c r="F17" s="133"/>
      <c r="G17" s="133"/>
      <c r="H17" s="133"/>
      <c r="I17" s="134"/>
      <c r="J17" s="49"/>
    </row>
    <row r="18" spans="1:10" ht="30" x14ac:dyDescent="0.25">
      <c r="A18" s="115">
        <v>8</v>
      </c>
      <c r="B18" s="73" t="s">
        <v>12</v>
      </c>
      <c r="C18" s="101"/>
      <c r="D18" s="71"/>
      <c r="E18" s="74"/>
      <c r="F18" s="75"/>
      <c r="G18" s="71"/>
      <c r="H18" s="75"/>
      <c r="I18" s="73"/>
      <c r="J18" s="49" t="e">
        <f t="shared" ref="J18:J28" si="2">CONCATENATE(IF(AND(D18="M",G18="M"),4,),IF(AND(D18="P",G18="P"),2,),IF(AND(D18="D",G18="D"),0,),IF(AND(D18="M",G18="P"),3,),IF(AND(D18="M",G18="D"),2,),IF(AND(D18="P",G18="M"),3,),IF(AND(D18="P",G18="D"),1,),IF(AND(D18="D",G18="M"),2,),IF(AND(D18="D",G18="P"),1,))+0</f>
        <v>#VALUE!</v>
      </c>
    </row>
    <row r="19" spans="1:10" ht="30" x14ac:dyDescent="0.25">
      <c r="A19" s="115">
        <v>9</v>
      </c>
      <c r="B19" s="73" t="s">
        <v>13</v>
      </c>
      <c r="C19" s="101"/>
      <c r="D19" s="71"/>
      <c r="E19" s="74"/>
      <c r="F19" s="75"/>
      <c r="G19" s="71"/>
      <c r="H19" s="75"/>
      <c r="I19" s="73"/>
      <c r="J19" s="49" t="e">
        <f t="shared" si="2"/>
        <v>#VALUE!</v>
      </c>
    </row>
    <row r="20" spans="1:10" ht="30" x14ac:dyDescent="0.25">
      <c r="A20" s="115">
        <v>10</v>
      </c>
      <c r="B20" s="73" t="s">
        <v>13</v>
      </c>
      <c r="C20" s="101"/>
      <c r="D20" s="71"/>
      <c r="E20" s="74"/>
      <c r="F20" s="75"/>
      <c r="G20" s="71"/>
      <c r="H20" s="75"/>
      <c r="I20" s="73"/>
      <c r="J20" s="49" t="e">
        <f t="shared" si="2"/>
        <v>#VALUE!</v>
      </c>
    </row>
    <row r="21" spans="1:10" x14ac:dyDescent="0.25">
      <c r="A21" s="115">
        <v>11</v>
      </c>
      <c r="B21" s="73" t="s">
        <v>14</v>
      </c>
      <c r="C21" s="101"/>
      <c r="D21" s="71"/>
      <c r="E21" s="74"/>
      <c r="F21" s="75"/>
      <c r="G21" s="71"/>
      <c r="H21" s="75"/>
      <c r="I21" s="73"/>
      <c r="J21" s="49" t="e">
        <f t="shared" si="2"/>
        <v>#VALUE!</v>
      </c>
    </row>
    <row r="22" spans="1:10" ht="30" x14ac:dyDescent="0.25">
      <c r="A22" s="115">
        <v>12</v>
      </c>
      <c r="B22" s="73" t="s">
        <v>298</v>
      </c>
      <c r="C22" s="101"/>
      <c r="D22" s="71"/>
      <c r="E22" s="74"/>
      <c r="F22" s="75"/>
      <c r="G22" s="71"/>
      <c r="H22" s="75"/>
      <c r="I22" s="73"/>
      <c r="J22" s="49" t="e">
        <f t="shared" si="2"/>
        <v>#VALUE!</v>
      </c>
    </row>
    <row r="23" spans="1:10" x14ac:dyDescent="0.25">
      <c r="A23" s="115">
        <v>13</v>
      </c>
      <c r="B23" s="73" t="s">
        <v>15</v>
      </c>
      <c r="C23" s="101"/>
      <c r="D23" s="71"/>
      <c r="E23" s="74"/>
      <c r="F23" s="75"/>
      <c r="G23" s="71"/>
      <c r="H23" s="75"/>
      <c r="I23" s="73"/>
      <c r="J23" s="49" t="e">
        <f t="shared" si="2"/>
        <v>#VALUE!</v>
      </c>
    </row>
    <row r="24" spans="1:10" ht="30" x14ac:dyDescent="0.25">
      <c r="A24" s="115">
        <v>14</v>
      </c>
      <c r="B24" s="73" t="s">
        <v>16</v>
      </c>
      <c r="C24" s="101"/>
      <c r="D24" s="71"/>
      <c r="E24" s="74"/>
      <c r="F24" s="75"/>
      <c r="G24" s="71"/>
      <c r="H24" s="75"/>
      <c r="I24" s="73"/>
      <c r="J24" s="49" t="e">
        <f t="shared" si="2"/>
        <v>#VALUE!</v>
      </c>
    </row>
    <row r="25" spans="1:10" ht="30" x14ac:dyDescent="0.25">
      <c r="A25" s="115">
        <v>15</v>
      </c>
      <c r="B25" s="73" t="s">
        <v>17</v>
      </c>
      <c r="C25" s="101"/>
      <c r="D25" s="71"/>
      <c r="E25" s="74"/>
      <c r="F25" s="75"/>
      <c r="G25" s="71"/>
      <c r="H25" s="75"/>
      <c r="I25" s="73"/>
      <c r="J25" s="49" t="e">
        <f t="shared" si="2"/>
        <v>#VALUE!</v>
      </c>
    </row>
    <row r="26" spans="1:10" ht="30" x14ac:dyDescent="0.25">
      <c r="A26" s="115">
        <v>16</v>
      </c>
      <c r="B26" s="73" t="s">
        <v>18</v>
      </c>
      <c r="C26" s="101"/>
      <c r="D26" s="71"/>
      <c r="E26" s="74"/>
      <c r="F26" s="75"/>
      <c r="G26" s="71"/>
      <c r="H26" s="75"/>
      <c r="I26" s="73"/>
      <c r="J26" s="49" t="e">
        <f t="shared" si="2"/>
        <v>#VALUE!</v>
      </c>
    </row>
    <row r="27" spans="1:10" x14ac:dyDescent="0.25">
      <c r="A27" s="115">
        <v>17</v>
      </c>
      <c r="B27" s="73" t="s">
        <v>19</v>
      </c>
      <c r="C27" s="101"/>
      <c r="D27" s="71"/>
      <c r="E27" s="74"/>
      <c r="F27" s="75"/>
      <c r="G27" s="71"/>
      <c r="H27" s="75"/>
      <c r="I27" s="73"/>
      <c r="J27" s="49" t="e">
        <f t="shared" si="2"/>
        <v>#VALUE!</v>
      </c>
    </row>
    <row r="28" spans="1:10" ht="30" x14ac:dyDescent="0.25">
      <c r="A28" s="115">
        <v>18</v>
      </c>
      <c r="B28" s="73" t="s">
        <v>20</v>
      </c>
      <c r="C28" s="101"/>
      <c r="D28" s="71"/>
      <c r="E28" s="74"/>
      <c r="F28" s="75"/>
      <c r="G28" s="71"/>
      <c r="H28" s="75"/>
      <c r="I28" s="73"/>
      <c r="J28" s="49" t="e">
        <f t="shared" si="2"/>
        <v>#VALUE!</v>
      </c>
    </row>
    <row r="29" spans="1:10" ht="101.25" x14ac:dyDescent="0.25">
      <c r="A29" s="135"/>
      <c r="B29" s="132" t="s">
        <v>25</v>
      </c>
      <c r="C29" s="136"/>
      <c r="D29" s="136"/>
      <c r="E29" s="136"/>
      <c r="F29" s="136"/>
      <c r="G29" s="136"/>
      <c r="H29" s="136"/>
      <c r="I29" s="137"/>
      <c r="J29" s="49"/>
    </row>
    <row r="30" spans="1:10" x14ac:dyDescent="0.25">
      <c r="A30" s="115">
        <v>19</v>
      </c>
      <c r="B30" s="111" t="s">
        <v>21</v>
      </c>
      <c r="C30" s="101"/>
      <c r="D30" s="71"/>
      <c r="E30" s="74"/>
      <c r="F30" s="75"/>
      <c r="G30" s="71"/>
      <c r="H30" s="75"/>
      <c r="I30" s="73"/>
      <c r="J30" s="49" t="e">
        <f t="shared" ref="J30:J32" si="3">CONCATENATE(IF(AND(D30="M",G30="M"),4,),IF(AND(D30="P",G30="P"),2,),IF(AND(D30="D",G30="D"),0,),IF(AND(D30="M",G30="P"),3,),IF(AND(D30="M",G30="D"),2,),IF(AND(D30="P",G30="M"),3,),IF(AND(D30="P",G30="D"),1,),IF(AND(D30="D",G30="M"),2,),IF(AND(D30="D",G30="P"),1,))+0</f>
        <v>#VALUE!</v>
      </c>
    </row>
    <row r="31" spans="1:10" ht="30" x14ac:dyDescent="0.25">
      <c r="A31" s="115">
        <v>20</v>
      </c>
      <c r="B31" s="111" t="s">
        <v>22</v>
      </c>
      <c r="C31" s="101"/>
      <c r="D31" s="71"/>
      <c r="E31" s="74"/>
      <c r="F31" s="75"/>
      <c r="G31" s="71"/>
      <c r="H31" s="75"/>
      <c r="I31" s="73"/>
      <c r="J31" s="49" t="e">
        <f t="shared" si="3"/>
        <v>#VALUE!</v>
      </c>
    </row>
    <row r="32" spans="1:10" x14ac:dyDescent="0.25">
      <c r="A32" s="115">
        <v>21</v>
      </c>
      <c r="B32" s="111" t="s">
        <v>23</v>
      </c>
      <c r="C32" s="101"/>
      <c r="D32" s="71"/>
      <c r="E32" s="74"/>
      <c r="F32" s="75"/>
      <c r="G32" s="71"/>
      <c r="H32" s="75"/>
      <c r="I32" s="73"/>
      <c r="J32" s="49" t="e">
        <f t="shared" si="3"/>
        <v>#VALUE!</v>
      </c>
    </row>
    <row r="33" spans="1:10" ht="20.25" x14ac:dyDescent="0.25">
      <c r="A33" s="183" t="s">
        <v>148</v>
      </c>
      <c r="B33" s="183"/>
      <c r="C33" s="57"/>
      <c r="D33" s="57"/>
      <c r="E33" s="57"/>
      <c r="F33" s="57"/>
      <c r="G33" s="57"/>
      <c r="H33" s="57"/>
      <c r="I33" s="138"/>
      <c r="J33" s="49"/>
    </row>
    <row r="34" spans="1:10" ht="81" x14ac:dyDescent="0.25">
      <c r="A34" s="135"/>
      <c r="B34" s="132" t="s">
        <v>26</v>
      </c>
      <c r="C34" s="136"/>
      <c r="D34" s="136"/>
      <c r="E34" s="136"/>
      <c r="F34" s="136"/>
      <c r="G34" s="136"/>
      <c r="H34" s="136"/>
      <c r="I34" s="137"/>
      <c r="J34" s="49"/>
    </row>
    <row r="35" spans="1:10" ht="30" x14ac:dyDescent="0.25">
      <c r="A35" s="115">
        <v>22</v>
      </c>
      <c r="B35" s="111" t="s">
        <v>27</v>
      </c>
      <c r="C35" s="101"/>
      <c r="D35" s="71"/>
      <c r="E35" s="74"/>
      <c r="F35" s="75"/>
      <c r="G35" s="71"/>
      <c r="H35" s="75"/>
      <c r="I35" s="73"/>
      <c r="J35" s="49" t="e">
        <f t="shared" ref="J35:J38" si="4">CONCATENATE(IF(AND(D35="M",G35="M"),4,),IF(AND(D35="P",G35="P"),2,),IF(AND(D35="D",G35="D"),0,),IF(AND(D35="M",G35="P"),3,),IF(AND(D35="M",G35="D"),2,),IF(AND(D35="P",G35="M"),3,),IF(AND(D35="P",G35="D"),1,),IF(AND(D35="D",G35="M"),2,),IF(AND(D35="D",G35="P"),1,))+0</f>
        <v>#VALUE!</v>
      </c>
    </row>
    <row r="36" spans="1:10" ht="30" x14ac:dyDescent="0.25">
      <c r="A36" s="115">
        <v>23</v>
      </c>
      <c r="B36" s="111" t="s">
        <v>28</v>
      </c>
      <c r="C36" s="101"/>
      <c r="D36" s="71"/>
      <c r="E36" s="74"/>
      <c r="F36" s="75"/>
      <c r="G36" s="71"/>
      <c r="H36" s="75"/>
      <c r="I36" s="73"/>
      <c r="J36" s="49" t="e">
        <f t="shared" si="4"/>
        <v>#VALUE!</v>
      </c>
    </row>
    <row r="37" spans="1:10" ht="30" x14ac:dyDescent="0.25">
      <c r="A37" s="115">
        <v>24</v>
      </c>
      <c r="B37" s="111" t="s">
        <v>29</v>
      </c>
      <c r="C37" s="101"/>
      <c r="D37" s="71"/>
      <c r="E37" s="74"/>
      <c r="F37" s="75"/>
      <c r="G37" s="71"/>
      <c r="H37" s="75"/>
      <c r="I37" s="73"/>
      <c r="J37" s="49" t="e">
        <f t="shared" si="4"/>
        <v>#VALUE!</v>
      </c>
    </row>
    <row r="38" spans="1:10" x14ac:dyDescent="0.25">
      <c r="A38" s="115">
        <v>25</v>
      </c>
      <c r="B38" s="111" t="s">
        <v>30</v>
      </c>
      <c r="C38" s="101"/>
      <c r="D38" s="71"/>
      <c r="E38" s="74"/>
      <c r="F38" s="75"/>
      <c r="G38" s="71"/>
      <c r="H38" s="75"/>
      <c r="I38" s="73"/>
      <c r="J38" s="49" t="e">
        <f t="shared" si="4"/>
        <v>#VALUE!</v>
      </c>
    </row>
    <row r="39" spans="1:10" ht="60.75" x14ac:dyDescent="0.25">
      <c r="A39" s="135"/>
      <c r="B39" s="132" t="s">
        <v>31</v>
      </c>
      <c r="C39" s="136"/>
      <c r="D39" s="136"/>
      <c r="E39" s="136"/>
      <c r="F39" s="136"/>
      <c r="G39" s="136"/>
      <c r="H39" s="136"/>
      <c r="I39" s="137"/>
      <c r="J39" s="49"/>
    </row>
    <row r="40" spans="1:10" x14ac:dyDescent="0.25">
      <c r="A40" s="115">
        <v>26</v>
      </c>
      <c r="B40" s="111" t="s">
        <v>32</v>
      </c>
      <c r="C40" s="101"/>
      <c r="D40" s="71"/>
      <c r="E40" s="74"/>
      <c r="F40" s="75"/>
      <c r="G40" s="71"/>
      <c r="H40" s="75"/>
      <c r="I40" s="73"/>
      <c r="J40" s="49" t="e">
        <f t="shared" ref="J40:J41" si="5">CONCATENATE(IF(AND(D40="M",G40="M"),4,),IF(AND(D40="P",G40="P"),2,),IF(AND(D40="D",G40="D"),0,),IF(AND(D40="M",G40="P"),3,),IF(AND(D40="M",G40="D"),2,),IF(AND(D40="P",G40="M"),3,),IF(AND(D40="P",G40="D"),1,),IF(AND(D40="D",G40="M"),2,),IF(AND(D40="D",G40="P"),1,))+0</f>
        <v>#VALUE!</v>
      </c>
    </row>
    <row r="41" spans="1:10" ht="30" x14ac:dyDescent="0.25">
      <c r="A41" s="115">
        <v>27</v>
      </c>
      <c r="B41" s="111" t="s">
        <v>33</v>
      </c>
      <c r="C41" s="101"/>
      <c r="D41" s="71"/>
      <c r="E41" s="74"/>
      <c r="F41" s="75"/>
      <c r="G41" s="71"/>
      <c r="H41" s="75"/>
      <c r="I41" s="73"/>
      <c r="J41" s="49" t="e">
        <f t="shared" si="5"/>
        <v>#VALUE!</v>
      </c>
    </row>
    <row r="42" spans="1:10" ht="20.25" x14ac:dyDescent="0.25">
      <c r="A42" s="183" t="s">
        <v>149</v>
      </c>
      <c r="B42" s="183"/>
      <c r="C42" s="57"/>
      <c r="D42" s="57"/>
      <c r="E42" s="57"/>
      <c r="F42" s="57"/>
      <c r="G42" s="57"/>
      <c r="H42" s="57"/>
      <c r="I42" s="138"/>
      <c r="J42" s="49"/>
    </row>
    <row r="43" spans="1:10" ht="60.75" x14ac:dyDescent="0.25">
      <c r="A43" s="135"/>
      <c r="B43" s="132" t="s">
        <v>34</v>
      </c>
      <c r="C43" s="136"/>
      <c r="D43" s="136"/>
      <c r="E43" s="136"/>
      <c r="F43" s="136"/>
      <c r="G43" s="136"/>
      <c r="H43" s="136"/>
      <c r="I43" s="137"/>
      <c r="J43" s="49"/>
    </row>
    <row r="44" spans="1:10" ht="30" x14ac:dyDescent="0.25">
      <c r="A44" s="115">
        <v>28</v>
      </c>
      <c r="B44" s="111" t="s">
        <v>35</v>
      </c>
      <c r="C44" s="101"/>
      <c r="D44" s="71"/>
      <c r="E44" s="74"/>
      <c r="F44" s="75"/>
      <c r="G44" s="71"/>
      <c r="H44" s="75"/>
      <c r="I44" s="73"/>
      <c r="J44" s="49" t="e">
        <f t="shared" ref="J44:J51" si="6">CONCATENATE(IF(AND(D44="M",G44="M"),4,),IF(AND(D44="P",G44="P"),2,),IF(AND(D44="D",G44="D"),0,),IF(AND(D44="M",G44="P"),3,),IF(AND(D44="M",G44="D"),2,),IF(AND(D44="P",G44="M"),3,),IF(AND(D44="P",G44="D"),1,),IF(AND(D44="D",G44="M"),2,),IF(AND(D44="D",G44="P"),1,))+0</f>
        <v>#VALUE!</v>
      </c>
    </row>
    <row r="45" spans="1:10" x14ac:dyDescent="0.25">
      <c r="A45" s="115">
        <v>29</v>
      </c>
      <c r="B45" s="111" t="s">
        <v>36</v>
      </c>
      <c r="C45" s="101"/>
      <c r="D45" s="71"/>
      <c r="E45" s="74"/>
      <c r="F45" s="75"/>
      <c r="G45" s="71"/>
      <c r="H45" s="75"/>
      <c r="I45" s="73"/>
      <c r="J45" s="49" t="e">
        <f t="shared" si="6"/>
        <v>#VALUE!</v>
      </c>
    </row>
    <row r="46" spans="1:10" x14ac:dyDescent="0.25">
      <c r="A46" s="115">
        <v>30</v>
      </c>
      <c r="B46" s="111" t="s">
        <v>37</v>
      </c>
      <c r="C46" s="101"/>
      <c r="D46" s="71"/>
      <c r="E46" s="74"/>
      <c r="F46" s="75"/>
      <c r="G46" s="71"/>
      <c r="H46" s="75"/>
      <c r="I46" s="73"/>
      <c r="J46" s="49" t="e">
        <f t="shared" si="6"/>
        <v>#VALUE!</v>
      </c>
    </row>
    <row r="47" spans="1:10" x14ac:dyDescent="0.25">
      <c r="A47" s="115">
        <v>31</v>
      </c>
      <c r="B47" s="111" t="s">
        <v>38</v>
      </c>
      <c r="C47" s="101"/>
      <c r="D47" s="71"/>
      <c r="E47" s="74"/>
      <c r="F47" s="75"/>
      <c r="G47" s="71"/>
      <c r="H47" s="75"/>
      <c r="I47" s="73"/>
      <c r="J47" s="49" t="e">
        <f t="shared" si="6"/>
        <v>#VALUE!</v>
      </c>
    </row>
    <row r="48" spans="1:10" x14ac:dyDescent="0.25">
      <c r="A48" s="115">
        <v>32</v>
      </c>
      <c r="B48" s="111" t="s">
        <v>39</v>
      </c>
      <c r="C48" s="101"/>
      <c r="D48" s="71"/>
      <c r="E48" s="74"/>
      <c r="F48" s="75"/>
      <c r="G48" s="71"/>
      <c r="H48" s="75"/>
      <c r="I48" s="73"/>
      <c r="J48" s="49" t="e">
        <f t="shared" si="6"/>
        <v>#VALUE!</v>
      </c>
    </row>
    <row r="49" spans="1:10" x14ac:dyDescent="0.25">
      <c r="A49" s="115">
        <v>33</v>
      </c>
      <c r="B49" s="111" t="s">
        <v>40</v>
      </c>
      <c r="C49" s="101"/>
      <c r="D49" s="71"/>
      <c r="E49" s="74"/>
      <c r="F49" s="75"/>
      <c r="G49" s="71"/>
      <c r="H49" s="75"/>
      <c r="I49" s="73"/>
      <c r="J49" s="49" t="e">
        <f t="shared" si="6"/>
        <v>#VALUE!</v>
      </c>
    </row>
    <row r="50" spans="1:10" x14ac:dyDescent="0.25">
      <c r="A50" s="115">
        <v>34</v>
      </c>
      <c r="B50" s="111" t="s">
        <v>41</v>
      </c>
      <c r="C50" s="101"/>
      <c r="D50" s="71"/>
      <c r="E50" s="74"/>
      <c r="F50" s="75"/>
      <c r="G50" s="71"/>
      <c r="H50" s="75"/>
      <c r="I50" s="73"/>
      <c r="J50" s="49" t="e">
        <f t="shared" si="6"/>
        <v>#VALUE!</v>
      </c>
    </row>
    <row r="51" spans="1:10" x14ac:dyDescent="0.25">
      <c r="A51" s="115">
        <v>35</v>
      </c>
      <c r="B51" s="111" t="s">
        <v>42</v>
      </c>
      <c r="C51" s="101"/>
      <c r="D51" s="71"/>
      <c r="E51" s="74"/>
      <c r="F51" s="75"/>
      <c r="G51" s="71"/>
      <c r="H51" s="75"/>
      <c r="I51" s="73"/>
      <c r="J51" s="49" t="e">
        <f t="shared" si="6"/>
        <v>#VALUE!</v>
      </c>
    </row>
    <row r="52" spans="1:10" ht="81" x14ac:dyDescent="0.25">
      <c r="A52" s="135"/>
      <c r="B52" s="132" t="s">
        <v>43</v>
      </c>
      <c r="C52" s="136"/>
      <c r="D52" s="136"/>
      <c r="E52" s="136"/>
      <c r="F52" s="136"/>
      <c r="G52" s="136"/>
      <c r="H52" s="136"/>
      <c r="I52" s="137"/>
      <c r="J52" s="49"/>
    </row>
    <row r="53" spans="1:10" ht="30" x14ac:dyDescent="0.25">
      <c r="A53" s="115">
        <v>36</v>
      </c>
      <c r="B53" s="111" t="s">
        <v>44</v>
      </c>
      <c r="C53" s="101"/>
      <c r="D53" s="71"/>
      <c r="E53" s="74"/>
      <c r="F53" s="75"/>
      <c r="G53" s="71"/>
      <c r="H53" s="75"/>
      <c r="I53" s="73"/>
      <c r="J53" s="49" t="e">
        <f t="shared" ref="J53:J55" si="7">CONCATENATE(IF(AND(D53="M",G53="M"),4,),IF(AND(D53="P",G53="P"),2,),IF(AND(D53="D",G53="D"),0,),IF(AND(D53="M",G53="P"),3,),IF(AND(D53="M",G53="D"),2,),IF(AND(D53="P",G53="M"),3,),IF(AND(D53="P",G53="D"),1,),IF(AND(D53="D",G53="M"),2,),IF(AND(D53="D",G53="P"),1,))+0</f>
        <v>#VALUE!</v>
      </c>
    </row>
    <row r="54" spans="1:10" x14ac:dyDescent="0.25">
      <c r="A54" s="115">
        <v>37</v>
      </c>
      <c r="B54" s="111" t="s">
        <v>45</v>
      </c>
      <c r="C54" s="101"/>
      <c r="D54" s="71"/>
      <c r="E54" s="74"/>
      <c r="F54" s="75"/>
      <c r="G54" s="71"/>
      <c r="H54" s="75"/>
      <c r="I54" s="73"/>
      <c r="J54" s="49" t="e">
        <f t="shared" si="7"/>
        <v>#VALUE!</v>
      </c>
    </row>
    <row r="55" spans="1:10" x14ac:dyDescent="0.25">
      <c r="A55" s="115">
        <v>38</v>
      </c>
      <c r="B55" s="111" t="s">
        <v>46</v>
      </c>
      <c r="C55" s="101"/>
      <c r="D55" s="71"/>
      <c r="E55" s="74"/>
      <c r="F55" s="75"/>
      <c r="G55" s="71"/>
      <c r="H55" s="75"/>
      <c r="I55" s="73"/>
      <c r="J55" s="49" t="e">
        <f t="shared" si="7"/>
        <v>#VALUE!</v>
      </c>
    </row>
    <row r="56" spans="1:10" ht="20.25" x14ac:dyDescent="0.25">
      <c r="A56" s="183" t="s">
        <v>147</v>
      </c>
      <c r="B56" s="183"/>
      <c r="C56" s="57"/>
      <c r="D56" s="57"/>
      <c r="E56" s="57"/>
      <c r="F56" s="57"/>
      <c r="G56" s="57"/>
      <c r="H56" s="57"/>
      <c r="I56" s="138"/>
      <c r="J56" s="49"/>
    </row>
    <row r="57" spans="1:10" ht="81" x14ac:dyDescent="0.25">
      <c r="A57" s="135"/>
      <c r="B57" s="132" t="s">
        <v>47</v>
      </c>
      <c r="C57" s="136"/>
      <c r="D57" s="136"/>
      <c r="E57" s="136"/>
      <c r="F57" s="136"/>
      <c r="G57" s="136"/>
      <c r="H57" s="136"/>
      <c r="I57" s="137"/>
      <c r="J57" s="49"/>
    </row>
    <row r="58" spans="1:10" ht="30" x14ac:dyDescent="0.25">
      <c r="A58" s="115">
        <v>39</v>
      </c>
      <c r="B58" s="111" t="s">
        <v>48</v>
      </c>
      <c r="C58" s="101"/>
      <c r="D58" s="71"/>
      <c r="E58" s="74"/>
      <c r="F58" s="75"/>
      <c r="G58" s="71"/>
      <c r="H58" s="75"/>
      <c r="I58" s="73"/>
      <c r="J58" s="49" t="e">
        <f t="shared" ref="J58:J59" si="8">CONCATENATE(IF(AND(D58="M",G58="M"),4,),IF(AND(D58="P",G58="P"),2,),IF(AND(D58="D",G58="D"),0,),IF(AND(D58="M",G58="P"),3,),IF(AND(D58="M",G58="D"),2,),IF(AND(D58="P",G58="M"),3,),IF(AND(D58="P",G58="D"),1,),IF(AND(D58="D",G58="M"),2,),IF(AND(D58="D",G58="P"),1,))+0</f>
        <v>#VALUE!</v>
      </c>
    </row>
    <row r="59" spans="1:10" x14ac:dyDescent="0.25">
      <c r="A59" s="115">
        <v>40</v>
      </c>
      <c r="B59" s="111" t="s">
        <v>49</v>
      </c>
      <c r="C59" s="101"/>
      <c r="D59" s="71"/>
      <c r="E59" s="74"/>
      <c r="F59" s="75"/>
      <c r="G59" s="71"/>
      <c r="H59" s="75"/>
      <c r="I59" s="73"/>
      <c r="J59" s="49" t="e">
        <f t="shared" si="8"/>
        <v>#VALUE!</v>
      </c>
    </row>
    <row r="60" spans="1:10" ht="81" x14ac:dyDescent="0.25">
      <c r="A60" s="135"/>
      <c r="B60" s="132" t="s">
        <v>50</v>
      </c>
      <c r="C60" s="136"/>
      <c r="D60" s="136"/>
      <c r="E60" s="136"/>
      <c r="F60" s="136"/>
      <c r="G60" s="136"/>
      <c r="H60" s="136"/>
      <c r="I60" s="137"/>
      <c r="J60" s="49"/>
    </row>
    <row r="61" spans="1:10" ht="30" x14ac:dyDescent="0.25">
      <c r="A61" s="115">
        <v>41</v>
      </c>
      <c r="B61" s="111" t="s">
        <v>51</v>
      </c>
      <c r="C61" s="101"/>
      <c r="D61" s="71"/>
      <c r="E61" s="74"/>
      <c r="F61" s="75"/>
      <c r="G61" s="71"/>
      <c r="H61" s="75"/>
      <c r="I61" s="73"/>
      <c r="J61" s="49" t="e">
        <f t="shared" ref="J61:J63" si="9">CONCATENATE(IF(AND(D61="M",G61="M"),4,),IF(AND(D61="P",G61="P"),2,),IF(AND(D61="D",G61="D"),0,),IF(AND(D61="M",G61="P"),3,),IF(AND(D61="M",G61="D"),2,),IF(AND(D61="P",G61="M"),3,),IF(AND(D61="P",G61="D"),1,),IF(AND(D61="D",G61="M"),2,),IF(AND(D61="D",G61="P"),1,))+0</f>
        <v>#VALUE!</v>
      </c>
    </row>
    <row r="62" spans="1:10" ht="30" x14ac:dyDescent="0.25">
      <c r="A62" s="115">
        <v>42</v>
      </c>
      <c r="B62" s="111" t="s">
        <v>52</v>
      </c>
      <c r="C62" s="101"/>
      <c r="D62" s="71"/>
      <c r="E62" s="74"/>
      <c r="F62" s="75"/>
      <c r="G62" s="71"/>
      <c r="H62" s="75"/>
      <c r="I62" s="73"/>
      <c r="J62" s="49" t="e">
        <f t="shared" si="9"/>
        <v>#VALUE!</v>
      </c>
    </row>
    <row r="63" spans="1:10" x14ac:dyDescent="0.25">
      <c r="A63" s="115">
        <v>43</v>
      </c>
      <c r="B63" s="111" t="s">
        <v>53</v>
      </c>
      <c r="C63" s="101"/>
      <c r="D63" s="71"/>
      <c r="E63" s="74"/>
      <c r="F63" s="75"/>
      <c r="G63" s="71"/>
      <c r="H63" s="75"/>
      <c r="I63" s="73"/>
      <c r="J63" s="49" t="e">
        <f t="shared" si="9"/>
        <v>#VALUE!</v>
      </c>
    </row>
    <row r="64" spans="1:10" ht="20.25" x14ac:dyDescent="0.25">
      <c r="A64" s="183" t="s">
        <v>150</v>
      </c>
      <c r="B64" s="183"/>
      <c r="C64" s="57"/>
      <c r="D64" s="57"/>
      <c r="E64" s="57"/>
      <c r="F64" s="57"/>
      <c r="G64" s="57"/>
      <c r="H64" s="57"/>
      <c r="I64" s="138"/>
      <c r="J64" s="49"/>
    </row>
    <row r="65" spans="1:10" ht="101.25" x14ac:dyDescent="0.25">
      <c r="A65" s="135"/>
      <c r="B65" s="132" t="s">
        <v>54</v>
      </c>
      <c r="C65" s="136"/>
      <c r="D65" s="136"/>
      <c r="E65" s="136"/>
      <c r="F65" s="136"/>
      <c r="G65" s="136"/>
      <c r="H65" s="136"/>
      <c r="I65" s="137"/>
      <c r="J65" s="49"/>
    </row>
    <row r="66" spans="1:10" ht="30" x14ac:dyDescent="0.25">
      <c r="A66" s="115">
        <v>44</v>
      </c>
      <c r="B66" s="111" t="s">
        <v>55</v>
      </c>
      <c r="C66" s="101"/>
      <c r="D66" s="71"/>
      <c r="E66" s="74"/>
      <c r="F66" s="75"/>
      <c r="G66" s="71"/>
      <c r="H66" s="75"/>
      <c r="I66" s="73"/>
      <c r="J66" s="49" t="e">
        <f t="shared" ref="J66:J69" si="10">CONCATENATE(IF(AND(D66="M",G66="M"),4,),IF(AND(D66="P",G66="P"),2,),IF(AND(D66="D",G66="D"),0,),IF(AND(D66="M",G66="P"),3,),IF(AND(D66="M",G66="D"),2,),IF(AND(D66="P",G66="M"),3,),IF(AND(D66="P",G66="D"),1,),IF(AND(D66="D",G66="M"),2,),IF(AND(D66="D",G66="P"),1,))+0</f>
        <v>#VALUE!</v>
      </c>
    </row>
    <row r="67" spans="1:10" ht="30" x14ac:dyDescent="0.25">
      <c r="A67" s="115">
        <v>45</v>
      </c>
      <c r="B67" s="111" t="s">
        <v>56</v>
      </c>
      <c r="C67" s="101"/>
      <c r="D67" s="71"/>
      <c r="E67" s="74"/>
      <c r="F67" s="75"/>
      <c r="G67" s="71"/>
      <c r="H67" s="75"/>
      <c r="I67" s="73"/>
      <c r="J67" s="49" t="e">
        <f t="shared" si="10"/>
        <v>#VALUE!</v>
      </c>
    </row>
    <row r="68" spans="1:10" x14ac:dyDescent="0.25">
      <c r="A68" s="115">
        <v>46</v>
      </c>
      <c r="B68" s="111" t="s">
        <v>57</v>
      </c>
      <c r="C68" s="101"/>
      <c r="D68" s="71"/>
      <c r="E68" s="74"/>
      <c r="F68" s="75"/>
      <c r="G68" s="71"/>
      <c r="H68" s="75"/>
      <c r="I68" s="73"/>
      <c r="J68" s="49" t="e">
        <f t="shared" si="10"/>
        <v>#VALUE!</v>
      </c>
    </row>
    <row r="69" spans="1:10" ht="30" x14ac:dyDescent="0.25">
      <c r="A69" s="115">
        <v>47</v>
      </c>
      <c r="B69" s="111" t="s">
        <v>58</v>
      </c>
      <c r="C69" s="101"/>
      <c r="D69" s="71"/>
      <c r="E69" s="74"/>
      <c r="F69" s="75"/>
      <c r="G69" s="71"/>
      <c r="H69" s="75"/>
      <c r="I69" s="73"/>
      <c r="J69" s="49" t="e">
        <f t="shared" si="10"/>
        <v>#VALUE!</v>
      </c>
    </row>
    <row r="70" spans="1:10" ht="81" x14ac:dyDescent="0.25">
      <c r="A70" s="135"/>
      <c r="B70" s="132" t="s">
        <v>59</v>
      </c>
      <c r="C70" s="136"/>
      <c r="D70" s="136"/>
      <c r="E70" s="136"/>
      <c r="F70" s="136"/>
      <c r="G70" s="136"/>
      <c r="H70" s="136"/>
      <c r="I70" s="137"/>
      <c r="J70" s="49"/>
    </row>
    <row r="71" spans="1:10" x14ac:dyDescent="0.25">
      <c r="A71" s="115">
        <v>48</v>
      </c>
      <c r="B71" s="111" t="s">
        <v>60</v>
      </c>
      <c r="C71" s="101"/>
      <c r="D71" s="71"/>
      <c r="E71" s="74"/>
      <c r="F71" s="75"/>
      <c r="G71" s="71"/>
      <c r="H71" s="75"/>
      <c r="I71" s="73"/>
      <c r="J71" s="49" t="e">
        <f t="shared" ref="J71:J72" si="11">CONCATENATE(IF(AND(D71="M",G71="M"),4,),IF(AND(D71="P",G71="P"),2,),IF(AND(D71="D",G71="D"),0,),IF(AND(D71="M",G71="P"),3,),IF(AND(D71="M",G71="D"),2,),IF(AND(D71="P",G71="M"),3,),IF(AND(D71="P",G71="D"),1,),IF(AND(D71="D",G71="M"),2,),IF(AND(D71="D",G71="P"),1,))+0</f>
        <v>#VALUE!</v>
      </c>
    </row>
    <row r="72" spans="1:10" x14ac:dyDescent="0.25">
      <c r="A72" s="115">
        <v>49</v>
      </c>
      <c r="B72" s="111" t="s">
        <v>61</v>
      </c>
      <c r="C72" s="101"/>
      <c r="D72" s="71"/>
      <c r="E72" s="74"/>
      <c r="F72" s="75"/>
      <c r="G72" s="71"/>
      <c r="H72" s="75"/>
      <c r="I72" s="73"/>
      <c r="J72" s="49" t="e">
        <f t="shared" si="11"/>
        <v>#VALUE!</v>
      </c>
    </row>
    <row r="73" spans="1:10" ht="20.25" x14ac:dyDescent="0.25">
      <c r="A73" s="183" t="s">
        <v>154</v>
      </c>
      <c r="B73" s="183"/>
      <c r="C73" s="57"/>
      <c r="D73" s="57"/>
      <c r="E73" s="57"/>
      <c r="F73" s="57"/>
      <c r="G73" s="57"/>
      <c r="H73" s="57"/>
      <c r="I73" s="138"/>
      <c r="J73" s="49"/>
    </row>
    <row r="74" spans="1:10" ht="60.75" x14ac:dyDescent="0.25">
      <c r="A74" s="135"/>
      <c r="B74" s="132" t="s">
        <v>62</v>
      </c>
      <c r="C74" s="136"/>
      <c r="D74" s="136"/>
      <c r="E74" s="136"/>
      <c r="F74" s="136"/>
      <c r="G74" s="136"/>
      <c r="H74" s="136"/>
      <c r="I74" s="137"/>
      <c r="J74" s="49"/>
    </row>
    <row r="75" spans="1:10" x14ac:dyDescent="0.25">
      <c r="A75" s="115">
        <v>50</v>
      </c>
      <c r="B75" s="111" t="s">
        <v>63</v>
      </c>
      <c r="C75" s="101"/>
      <c r="D75" s="71"/>
      <c r="E75" s="74"/>
      <c r="F75" s="75"/>
      <c r="G75" s="71"/>
      <c r="H75" s="75"/>
      <c r="I75" s="73"/>
      <c r="J75" s="49" t="e">
        <f t="shared" ref="J75:J80" si="12">CONCATENATE(IF(AND(D75="M",G75="M"),4,),IF(AND(D75="P",G75="P"),2,),IF(AND(D75="D",G75="D"),0,),IF(AND(D75="M",G75="P"),3,),IF(AND(D75="M",G75="D"),2,),IF(AND(D75="P",G75="M"),3,),IF(AND(D75="P",G75="D"),1,),IF(AND(D75="D",G75="M"),2,),IF(AND(D75="D",G75="P"),1,))+0</f>
        <v>#VALUE!</v>
      </c>
    </row>
    <row r="76" spans="1:10" ht="30" x14ac:dyDescent="0.25">
      <c r="A76" s="115">
        <v>51</v>
      </c>
      <c r="B76" s="111" t="s">
        <v>64</v>
      </c>
      <c r="C76" s="101"/>
      <c r="D76" s="71"/>
      <c r="E76" s="74"/>
      <c r="F76" s="75"/>
      <c r="G76" s="71"/>
      <c r="H76" s="75"/>
      <c r="I76" s="73"/>
      <c r="J76" s="49" t="e">
        <f t="shared" si="12"/>
        <v>#VALUE!</v>
      </c>
    </row>
    <row r="77" spans="1:10" ht="30" x14ac:dyDescent="0.25">
      <c r="A77" s="115">
        <v>52</v>
      </c>
      <c r="B77" s="111" t="s">
        <v>65</v>
      </c>
      <c r="C77" s="101"/>
      <c r="D77" s="71"/>
      <c r="E77" s="74"/>
      <c r="F77" s="75"/>
      <c r="G77" s="71"/>
      <c r="H77" s="75"/>
      <c r="I77" s="73"/>
      <c r="J77" s="49" t="e">
        <f t="shared" si="12"/>
        <v>#VALUE!</v>
      </c>
    </row>
    <row r="78" spans="1:10" ht="30" x14ac:dyDescent="0.25">
      <c r="A78" s="115">
        <v>53</v>
      </c>
      <c r="B78" s="111" t="s">
        <v>66</v>
      </c>
      <c r="C78" s="101"/>
      <c r="D78" s="71"/>
      <c r="E78" s="74"/>
      <c r="F78" s="75"/>
      <c r="G78" s="71"/>
      <c r="H78" s="75"/>
      <c r="I78" s="73"/>
      <c r="J78" s="49" t="e">
        <f t="shared" si="12"/>
        <v>#VALUE!</v>
      </c>
    </row>
    <row r="79" spans="1:10" x14ac:dyDescent="0.25">
      <c r="A79" s="115">
        <v>54</v>
      </c>
      <c r="B79" s="111" t="s">
        <v>67</v>
      </c>
      <c r="C79" s="101"/>
      <c r="D79" s="71"/>
      <c r="E79" s="74"/>
      <c r="F79" s="75"/>
      <c r="G79" s="71"/>
      <c r="H79" s="75"/>
      <c r="I79" s="73"/>
      <c r="J79" s="49" t="e">
        <f t="shared" si="12"/>
        <v>#VALUE!</v>
      </c>
    </row>
    <row r="80" spans="1:10" x14ac:dyDescent="0.25">
      <c r="A80" s="115">
        <v>55</v>
      </c>
      <c r="B80" s="111" t="s">
        <v>68</v>
      </c>
      <c r="C80" s="101"/>
      <c r="D80" s="71"/>
      <c r="E80" s="74"/>
      <c r="F80" s="75"/>
      <c r="G80" s="71"/>
      <c r="H80" s="75"/>
      <c r="I80" s="73"/>
      <c r="J80" s="49" t="e">
        <f t="shared" si="12"/>
        <v>#VALUE!</v>
      </c>
    </row>
    <row r="81" spans="1:10" ht="60.75" x14ac:dyDescent="0.25">
      <c r="A81" s="135"/>
      <c r="B81" s="132" t="s">
        <v>69</v>
      </c>
      <c r="C81" s="136"/>
      <c r="D81" s="136"/>
      <c r="E81" s="136"/>
      <c r="F81" s="136"/>
      <c r="G81" s="136"/>
      <c r="H81" s="136"/>
      <c r="I81" s="137"/>
      <c r="J81" s="49"/>
    </row>
    <row r="82" spans="1:10" x14ac:dyDescent="0.25">
      <c r="A82" s="115">
        <v>56</v>
      </c>
      <c r="B82" s="111" t="s">
        <v>70</v>
      </c>
      <c r="C82" s="101"/>
      <c r="D82" s="71"/>
      <c r="E82" s="74"/>
      <c r="F82" s="75"/>
      <c r="G82" s="71"/>
      <c r="H82" s="75"/>
      <c r="I82" s="73"/>
      <c r="J82" s="49" t="e">
        <f t="shared" ref="J82:J83" si="13">CONCATENATE(IF(AND(D82="M",G82="M"),4,),IF(AND(D82="P",G82="P"),2,),IF(AND(D82="D",G82="D"),0,),IF(AND(D82="M",G82="P"),3,),IF(AND(D82="M",G82="D"),2,),IF(AND(D82="P",G82="M"),3,),IF(AND(D82="P",G82="D"),1,),IF(AND(D82="D",G82="M"),2,),IF(AND(D82="D",G82="P"),1,))+0</f>
        <v>#VALUE!</v>
      </c>
    </row>
    <row r="83" spans="1:10" ht="30" x14ac:dyDescent="0.25">
      <c r="A83" s="115">
        <v>57</v>
      </c>
      <c r="B83" s="111" t="s">
        <v>71</v>
      </c>
      <c r="C83" s="101"/>
      <c r="D83" s="71"/>
      <c r="E83" s="74"/>
      <c r="F83" s="75"/>
      <c r="G83" s="71"/>
      <c r="H83" s="75"/>
      <c r="I83" s="73"/>
      <c r="J83" s="49" t="e">
        <f t="shared" si="13"/>
        <v>#VALUE!</v>
      </c>
    </row>
    <row r="84" spans="1:10" ht="20.25" x14ac:dyDescent="0.25">
      <c r="A84" s="183" t="s">
        <v>151</v>
      </c>
      <c r="B84" s="183"/>
      <c r="C84" s="57"/>
      <c r="D84" s="57"/>
      <c r="E84" s="57"/>
      <c r="F84" s="57"/>
      <c r="G84" s="57"/>
      <c r="H84" s="57"/>
      <c r="I84" s="138"/>
      <c r="J84" s="49"/>
    </row>
    <row r="85" spans="1:10" ht="60.75" x14ac:dyDescent="0.25">
      <c r="A85" s="135"/>
      <c r="B85" s="132" t="s">
        <v>72</v>
      </c>
      <c r="C85" s="136"/>
      <c r="D85" s="136"/>
      <c r="E85" s="136"/>
      <c r="F85" s="136"/>
      <c r="G85" s="136"/>
      <c r="H85" s="136"/>
      <c r="I85" s="137"/>
      <c r="J85" s="49"/>
    </row>
    <row r="86" spans="1:10" ht="30" x14ac:dyDescent="0.25">
      <c r="A86" s="115">
        <v>58</v>
      </c>
      <c r="B86" s="111" t="s">
        <v>73</v>
      </c>
      <c r="C86" s="101"/>
      <c r="D86" s="71"/>
      <c r="E86" s="74"/>
      <c r="F86" s="75"/>
      <c r="G86" s="71"/>
      <c r="H86" s="75"/>
      <c r="I86" s="73"/>
      <c r="J86" s="49" t="e">
        <f t="shared" ref="J86:J87" si="14">CONCATENATE(IF(AND(D86="M",G86="M"),4,),IF(AND(D86="P",G86="P"),2,),IF(AND(D86="D",G86="D"),0,),IF(AND(D86="M",G86="P"),3,),IF(AND(D86="M",G86="D"),2,),IF(AND(D86="P",G86="M"),3,),IF(AND(D86="P",G86="D"),1,),IF(AND(D86="D",G86="M"),2,),IF(AND(D86="D",G86="P"),1,))+0</f>
        <v>#VALUE!</v>
      </c>
    </row>
    <row r="87" spans="1:10" ht="30" x14ac:dyDescent="0.25">
      <c r="A87" s="115">
        <v>59</v>
      </c>
      <c r="B87" s="111" t="s">
        <v>74</v>
      </c>
      <c r="C87" s="101"/>
      <c r="D87" s="71"/>
      <c r="E87" s="74"/>
      <c r="F87" s="75"/>
      <c r="G87" s="71"/>
      <c r="H87" s="75"/>
      <c r="I87" s="73"/>
      <c r="J87" s="49" t="e">
        <f t="shared" si="14"/>
        <v>#VALUE!</v>
      </c>
    </row>
    <row r="88" spans="1:10" ht="40.5" x14ac:dyDescent="0.25">
      <c r="A88" s="135"/>
      <c r="B88" s="132" t="s">
        <v>75</v>
      </c>
      <c r="C88" s="136"/>
      <c r="D88" s="136"/>
      <c r="E88" s="136"/>
      <c r="F88" s="136"/>
      <c r="G88" s="136"/>
      <c r="H88" s="136"/>
      <c r="I88" s="137"/>
      <c r="J88" s="49"/>
    </row>
    <row r="89" spans="1:10" x14ac:dyDescent="0.25">
      <c r="A89" s="115">
        <v>60</v>
      </c>
      <c r="B89" s="111" t="s">
        <v>76</v>
      </c>
      <c r="C89" s="101"/>
      <c r="D89" s="71"/>
      <c r="E89" s="74"/>
      <c r="F89" s="75"/>
      <c r="G89" s="71"/>
      <c r="H89" s="75"/>
      <c r="I89" s="73"/>
      <c r="J89" s="49" t="e">
        <f t="shared" ref="J89:J90" si="15">CONCATENATE(IF(AND(D89="M",G89="M"),4,),IF(AND(D89="P",G89="P"),2,),IF(AND(D89="D",G89="D"),0,),IF(AND(D89="M",G89="P"),3,),IF(AND(D89="M",G89="D"),2,),IF(AND(D89="P",G89="M"),3,),IF(AND(D89="P",G89="D"),1,),IF(AND(D89="D",G89="M"),2,),IF(AND(D89="D",G89="P"),1,))+0</f>
        <v>#VALUE!</v>
      </c>
    </row>
    <row r="90" spans="1:10" x14ac:dyDescent="0.25">
      <c r="A90" s="115">
        <v>61</v>
      </c>
      <c r="B90" s="111" t="s">
        <v>77</v>
      </c>
      <c r="C90" s="101"/>
      <c r="D90" s="71"/>
      <c r="E90" s="74"/>
      <c r="F90" s="75"/>
      <c r="G90" s="71"/>
      <c r="H90" s="75"/>
      <c r="I90" s="73"/>
      <c r="J90" s="49" t="e">
        <f t="shared" si="15"/>
        <v>#VALUE!</v>
      </c>
    </row>
    <row r="91" spans="1:10" ht="20.25" x14ac:dyDescent="0.25">
      <c r="A91" s="183" t="s">
        <v>152</v>
      </c>
      <c r="B91" s="183"/>
      <c r="C91" s="57"/>
      <c r="D91" s="57"/>
      <c r="E91" s="57"/>
      <c r="F91" s="57"/>
      <c r="G91" s="57"/>
      <c r="H91" s="57"/>
      <c r="I91" s="138"/>
      <c r="J91" s="49"/>
    </row>
    <row r="92" spans="1:10" ht="40.5" x14ac:dyDescent="0.25">
      <c r="A92" s="135"/>
      <c r="B92" s="132" t="s">
        <v>78</v>
      </c>
      <c r="C92" s="136"/>
      <c r="D92" s="136"/>
      <c r="E92" s="136"/>
      <c r="F92" s="136"/>
      <c r="G92" s="136"/>
      <c r="H92" s="136"/>
      <c r="I92" s="137"/>
      <c r="J92" s="49"/>
    </row>
    <row r="93" spans="1:10" ht="30" x14ac:dyDescent="0.25">
      <c r="A93" s="115">
        <v>62</v>
      </c>
      <c r="B93" s="111" t="s">
        <v>79</v>
      </c>
      <c r="C93" s="101"/>
      <c r="D93" s="71"/>
      <c r="E93" s="74"/>
      <c r="F93" s="75"/>
      <c r="G93" s="71"/>
      <c r="H93" s="75"/>
      <c r="I93" s="73"/>
      <c r="J93" s="49" t="e">
        <f t="shared" ref="J93:J95" si="16">CONCATENATE(IF(AND(D93="M",G93="M"),4,),IF(AND(D93="P",G93="P"),2,),IF(AND(D93="D",G93="D"),0,),IF(AND(D93="M",G93="P"),3,),IF(AND(D93="M",G93="D"),2,),IF(AND(D93="P",G93="M"),3,),IF(AND(D93="P",G93="D"),1,),IF(AND(D93="D",G93="M"),2,),IF(AND(D93="D",G93="P"),1,))+0</f>
        <v>#VALUE!</v>
      </c>
    </row>
    <row r="94" spans="1:10" x14ac:dyDescent="0.25">
      <c r="A94" s="115">
        <v>63</v>
      </c>
      <c r="B94" s="111" t="s">
        <v>80</v>
      </c>
      <c r="C94" s="101"/>
      <c r="D94" s="71"/>
      <c r="E94" s="74"/>
      <c r="F94" s="75"/>
      <c r="G94" s="71"/>
      <c r="H94" s="75"/>
      <c r="I94" s="73"/>
      <c r="J94" s="49" t="e">
        <f t="shared" si="16"/>
        <v>#VALUE!</v>
      </c>
    </row>
    <row r="95" spans="1:10" ht="30" x14ac:dyDescent="0.25">
      <c r="A95" s="115">
        <v>64</v>
      </c>
      <c r="B95" s="111" t="s">
        <v>81</v>
      </c>
      <c r="C95" s="101"/>
      <c r="D95" s="71"/>
      <c r="E95" s="74"/>
      <c r="F95" s="75"/>
      <c r="G95" s="71"/>
      <c r="H95" s="75"/>
      <c r="I95" s="73"/>
      <c r="J95" s="49" t="e">
        <f t="shared" si="16"/>
        <v>#VALUE!</v>
      </c>
    </row>
    <row r="96" spans="1:10" ht="40.5" x14ac:dyDescent="0.25">
      <c r="A96" s="135"/>
      <c r="B96" s="132" t="s">
        <v>82</v>
      </c>
      <c r="C96" s="136"/>
      <c r="D96" s="136"/>
      <c r="E96" s="136"/>
      <c r="F96" s="136"/>
      <c r="G96" s="136"/>
      <c r="H96" s="136"/>
      <c r="I96" s="137"/>
      <c r="J96" s="49"/>
    </row>
    <row r="97" spans="1:10" ht="30" x14ac:dyDescent="0.25">
      <c r="A97" s="115">
        <v>65</v>
      </c>
      <c r="B97" s="111" t="s">
        <v>83</v>
      </c>
      <c r="C97" s="101"/>
      <c r="D97" s="71"/>
      <c r="E97" s="74"/>
      <c r="F97" s="75"/>
      <c r="G97" s="71"/>
      <c r="H97" s="75"/>
      <c r="I97" s="73"/>
      <c r="J97" s="49" t="e">
        <f t="shared" ref="J97:J105" si="17">CONCATENATE(IF(AND(D97="M",G97="M"),4,),IF(AND(D97="P",G97="P"),2,),IF(AND(D97="D",G97="D"),0,),IF(AND(D97="M",G97="P"),3,),IF(AND(D97="M",G97="D"),2,),IF(AND(D97="P",G97="M"),3,),IF(AND(D97="P",G97="D"),1,),IF(AND(D97="D",G97="M"),2,),IF(AND(D97="D",G97="P"),1,))+0</f>
        <v>#VALUE!</v>
      </c>
    </row>
    <row r="98" spans="1:10" ht="30" x14ac:dyDescent="0.25">
      <c r="A98" s="115">
        <v>66</v>
      </c>
      <c r="B98" s="111" t="s">
        <v>84</v>
      </c>
      <c r="C98" s="101"/>
      <c r="D98" s="71"/>
      <c r="E98" s="74"/>
      <c r="F98" s="75"/>
      <c r="G98" s="71"/>
      <c r="H98" s="75"/>
      <c r="I98" s="73"/>
      <c r="J98" s="49" t="e">
        <f t="shared" si="17"/>
        <v>#VALUE!</v>
      </c>
    </row>
    <row r="99" spans="1:10" ht="30" x14ac:dyDescent="0.25">
      <c r="A99" s="115">
        <v>67</v>
      </c>
      <c r="B99" s="111" t="s">
        <v>85</v>
      </c>
      <c r="C99" s="101"/>
      <c r="D99" s="71"/>
      <c r="E99" s="74"/>
      <c r="F99" s="75"/>
      <c r="G99" s="71"/>
      <c r="H99" s="75"/>
      <c r="I99" s="73"/>
      <c r="J99" s="49" t="e">
        <f t="shared" si="17"/>
        <v>#VALUE!</v>
      </c>
    </row>
    <row r="100" spans="1:10" ht="30" x14ac:dyDescent="0.25">
      <c r="A100" s="115">
        <v>68</v>
      </c>
      <c r="B100" s="111" t="s">
        <v>86</v>
      </c>
      <c r="C100" s="101"/>
      <c r="D100" s="71"/>
      <c r="E100" s="74"/>
      <c r="F100" s="75"/>
      <c r="G100" s="71"/>
      <c r="H100" s="75"/>
      <c r="I100" s="73"/>
      <c r="J100" s="49" t="e">
        <f t="shared" si="17"/>
        <v>#VALUE!</v>
      </c>
    </row>
    <row r="101" spans="1:10" ht="30" x14ac:dyDescent="0.25">
      <c r="A101" s="115">
        <v>69</v>
      </c>
      <c r="B101" s="111" t="s">
        <v>87</v>
      </c>
      <c r="C101" s="101"/>
      <c r="D101" s="71"/>
      <c r="E101" s="74"/>
      <c r="F101" s="75"/>
      <c r="G101" s="71"/>
      <c r="H101" s="75"/>
      <c r="I101" s="73"/>
      <c r="J101" s="49" t="e">
        <f t="shared" si="17"/>
        <v>#VALUE!</v>
      </c>
    </row>
    <row r="102" spans="1:10" ht="30" x14ac:dyDescent="0.25">
      <c r="A102" s="115">
        <v>70</v>
      </c>
      <c r="B102" s="111" t="s">
        <v>88</v>
      </c>
      <c r="C102" s="101"/>
      <c r="D102" s="71"/>
      <c r="E102" s="74"/>
      <c r="F102" s="75"/>
      <c r="G102" s="71"/>
      <c r="H102" s="75"/>
      <c r="I102" s="73"/>
      <c r="J102" s="49" t="e">
        <f t="shared" si="17"/>
        <v>#VALUE!</v>
      </c>
    </row>
    <row r="103" spans="1:10" ht="30" x14ac:dyDescent="0.25">
      <c r="A103" s="115">
        <v>71</v>
      </c>
      <c r="B103" s="111" t="s">
        <v>89</v>
      </c>
      <c r="C103" s="101"/>
      <c r="D103" s="71"/>
      <c r="E103" s="74"/>
      <c r="F103" s="75"/>
      <c r="G103" s="71"/>
      <c r="H103" s="75"/>
      <c r="I103" s="73"/>
      <c r="J103" s="49" t="e">
        <f t="shared" si="17"/>
        <v>#VALUE!</v>
      </c>
    </row>
    <row r="104" spans="1:10" ht="30" x14ac:dyDescent="0.25">
      <c r="A104" s="115">
        <v>72</v>
      </c>
      <c r="B104" s="111" t="s">
        <v>90</v>
      </c>
      <c r="C104" s="101"/>
      <c r="D104" s="71"/>
      <c r="E104" s="74"/>
      <c r="F104" s="75"/>
      <c r="G104" s="71"/>
      <c r="H104" s="75"/>
      <c r="I104" s="73"/>
      <c r="J104" s="49" t="e">
        <f t="shared" si="17"/>
        <v>#VALUE!</v>
      </c>
    </row>
    <row r="105" spans="1:10" x14ac:dyDescent="0.25">
      <c r="A105" s="115">
        <v>73</v>
      </c>
      <c r="B105" s="111" t="s">
        <v>91</v>
      </c>
      <c r="C105" s="101"/>
      <c r="D105" s="71"/>
      <c r="E105" s="74"/>
      <c r="F105" s="75"/>
      <c r="G105" s="71"/>
      <c r="H105" s="75"/>
      <c r="I105" s="73"/>
      <c r="J105" s="49" t="e">
        <f t="shared" si="17"/>
        <v>#VALUE!</v>
      </c>
    </row>
    <row r="106" spans="1:10" ht="20.25" x14ac:dyDescent="0.25">
      <c r="A106" s="183" t="s">
        <v>153</v>
      </c>
      <c r="B106" s="183"/>
      <c r="C106" s="57"/>
      <c r="D106" s="57"/>
      <c r="E106" s="57"/>
      <c r="F106" s="57"/>
      <c r="G106" s="57"/>
      <c r="H106" s="57"/>
      <c r="I106" s="138"/>
      <c r="J106" s="49"/>
    </row>
    <row r="107" spans="1:10" ht="101.25" x14ac:dyDescent="0.25">
      <c r="A107" s="135"/>
      <c r="B107" s="132" t="s">
        <v>92</v>
      </c>
      <c r="C107" s="136"/>
      <c r="D107" s="136"/>
      <c r="E107" s="136"/>
      <c r="F107" s="136"/>
      <c r="G107" s="136"/>
      <c r="H107" s="136"/>
      <c r="I107" s="137"/>
      <c r="J107" s="49"/>
    </row>
    <row r="108" spans="1:10" ht="30" x14ac:dyDescent="0.25">
      <c r="A108" s="115">
        <v>74</v>
      </c>
      <c r="B108" s="111" t="s">
        <v>93</v>
      </c>
      <c r="C108" s="101"/>
      <c r="D108" s="71"/>
      <c r="E108" s="74"/>
      <c r="F108" s="75"/>
      <c r="G108" s="71"/>
      <c r="H108" s="75"/>
      <c r="I108" s="73"/>
      <c r="J108" s="49" t="e">
        <f t="shared" ref="J108:J109" si="18">CONCATENATE(IF(AND(D108="M",G108="M"),4,),IF(AND(D108="P",G108="P"),2,),IF(AND(D108="D",G108="D"),0,),IF(AND(D108="M",G108="P"),3,),IF(AND(D108="M",G108="D"),2,),IF(AND(D108="P",G108="M"),3,),IF(AND(D108="P",G108="D"),1,),IF(AND(D108="D",G108="M"),2,),IF(AND(D108="D",G108="P"),1,))+0</f>
        <v>#VALUE!</v>
      </c>
    </row>
    <row r="109" spans="1:10" ht="30" x14ac:dyDescent="0.25">
      <c r="A109" s="115">
        <v>75</v>
      </c>
      <c r="B109" s="111" t="s">
        <v>94</v>
      </c>
      <c r="C109" s="101"/>
      <c r="D109" s="71"/>
      <c r="E109" s="74"/>
      <c r="F109" s="75"/>
      <c r="G109" s="71"/>
      <c r="H109" s="75"/>
      <c r="I109" s="73"/>
      <c r="J109" s="49" t="e">
        <f t="shared" si="18"/>
        <v>#VALUE!</v>
      </c>
    </row>
    <row r="110" spans="1:10" ht="60.75" x14ac:dyDescent="0.25">
      <c r="A110" s="135"/>
      <c r="B110" s="132" t="s">
        <v>95</v>
      </c>
      <c r="C110" s="136"/>
      <c r="D110" s="136"/>
      <c r="E110" s="136"/>
      <c r="F110" s="136"/>
      <c r="G110" s="136"/>
      <c r="H110" s="136"/>
      <c r="I110" s="137"/>
      <c r="J110" s="49"/>
    </row>
    <row r="111" spans="1:10" x14ac:dyDescent="0.25">
      <c r="A111" s="115">
        <v>76</v>
      </c>
      <c r="B111" s="111" t="s">
        <v>96</v>
      </c>
      <c r="C111" s="101"/>
      <c r="D111" s="71"/>
      <c r="E111" s="74"/>
      <c r="F111" s="139"/>
      <c r="G111" s="71"/>
      <c r="H111" s="139"/>
      <c r="I111" s="73"/>
      <c r="J111" s="49" t="e">
        <f t="shared" ref="J111:J112" si="19">CONCATENATE(IF(AND(D111="M",G111="M"),4,),IF(AND(D111="P",G111="P"),2,),IF(AND(D111="D",G111="D"),0,),IF(AND(D111="M",G111="P"),3,),IF(AND(D111="M",G111="D"),2,),IF(AND(D111="P",G111="M"),3,),IF(AND(D111="P",G111="D"),1,),IF(AND(D111="D",G111="M"),2,),IF(AND(D111="D",G111="P"),1,))+0</f>
        <v>#VALUE!</v>
      </c>
    </row>
    <row r="112" spans="1:10" x14ac:dyDescent="0.25">
      <c r="A112" s="115">
        <v>77</v>
      </c>
      <c r="B112" s="111" t="s">
        <v>97</v>
      </c>
      <c r="C112" s="101"/>
      <c r="D112" s="71"/>
      <c r="E112" s="74"/>
      <c r="F112" s="139"/>
      <c r="G112" s="71"/>
      <c r="H112" s="139"/>
      <c r="I112" s="73"/>
      <c r="J112" s="49" t="e">
        <f t="shared" si="19"/>
        <v>#VALUE!</v>
      </c>
    </row>
    <row r="113" spans="1:10" x14ac:dyDescent="0.25">
      <c r="A113" s="123"/>
      <c r="B113" s="95"/>
      <c r="C113" s="67"/>
      <c r="D113" s="124"/>
      <c r="E113" s="67"/>
      <c r="F113" s="67"/>
      <c r="G113" s="124"/>
      <c r="H113" s="67"/>
      <c r="I113" s="68"/>
      <c r="J113" s="49"/>
    </row>
    <row r="114" spans="1:10" x14ac:dyDescent="0.25">
      <c r="A114" s="116"/>
      <c r="B114" s="117"/>
      <c r="C114" s="49"/>
      <c r="D114" s="49"/>
      <c r="E114" s="49"/>
      <c r="F114" s="49"/>
      <c r="G114" s="49"/>
      <c r="H114" s="49"/>
      <c r="I114" s="49"/>
      <c r="J114" s="49"/>
    </row>
    <row r="115" spans="1:10" hidden="1" x14ac:dyDescent="0.25">
      <c r="A115" s="127"/>
      <c r="B115" s="95"/>
      <c r="C115" s="67"/>
      <c r="D115" s="67"/>
      <c r="E115" s="67"/>
      <c r="F115" s="96"/>
      <c r="G115" s="97"/>
      <c r="H115" s="98" t="s">
        <v>223</v>
      </c>
      <c r="I115" s="99" t="e">
        <f>SUM(J8:J112)</f>
        <v>#VALUE!</v>
      </c>
      <c r="J115" s="49"/>
    </row>
  </sheetData>
  <sheetProtection algorithmName="SHA-512" hashValue="MctovauA6d1yt5CVJb9/yrdzSfNOjnfY/Y5tvqHk4w+d3w6S9/Pf79he0K0VZdi3j7vmBgfanSLb6pwWTXUhhw==" saltValue="9/UQQUixMlDOswb4oceG/g==" spinCount="100000" sheet="1" objects="1" scenarios="1"/>
  <mergeCells count="13">
    <mergeCell ref="A106:B106"/>
    <mergeCell ref="A42:B42"/>
    <mergeCell ref="A56:B56"/>
    <mergeCell ref="A64:B64"/>
    <mergeCell ref="A73:B73"/>
    <mergeCell ref="A84:B84"/>
    <mergeCell ref="A91:B91"/>
    <mergeCell ref="A33:B33"/>
    <mergeCell ref="B1:I1"/>
    <mergeCell ref="B2:I2"/>
    <mergeCell ref="B3:I3"/>
    <mergeCell ref="A6:B6"/>
    <mergeCell ref="A16:B16"/>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D108:D109 G111:G112 D93:D95 G93:G95 D86:D87 G89:G90 D75:D80 D71:D72 G66:G69 D61:D63 D58:D59 D53:D55 G44:G51 D40:D41 G40:G41 D30:D32 G30:G32 D13:D15 G13:G15 G108:G109 D8:D11 G8:G11 D18:D28 G18:G28 D35:D38 G35:G38 D44:D51 D66:D69 G53:G55 G58:G59 G61:G63 D111:D112 D82:D83 G75:G80 G82:G83 G86:G87 D89:D90 D97:D105 G97:G105 G71:G72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topLeftCell="A4" zoomScaleNormal="100" workbookViewId="0">
      <selection activeCell="C7" sqref="C7"/>
    </sheetView>
  </sheetViews>
  <sheetFormatPr defaultRowHeight="15.75" x14ac:dyDescent="0.25"/>
  <cols>
    <col min="1" max="1" width="10.7109375" style="2" customWidth="1"/>
    <col min="2" max="2" width="90.7109375" style="1" customWidth="1"/>
    <col min="3" max="4" width="20.7109375" customWidth="1"/>
    <col min="5" max="5" width="50.7109375" customWidth="1"/>
    <col min="6" max="6" width="22.28515625" customWidth="1"/>
    <col min="7" max="7" width="20.7109375" customWidth="1"/>
    <col min="8" max="8" width="50.7109375" customWidth="1"/>
    <col min="9" max="9" width="26.28515625" customWidth="1"/>
    <col min="10" max="11" width="17.5703125" hidden="1" customWidth="1"/>
  </cols>
  <sheetData>
    <row r="1" spans="1:18" ht="15.75" customHeight="1" x14ac:dyDescent="0.25">
      <c r="A1" s="105"/>
      <c r="B1" s="188" t="s">
        <v>228</v>
      </c>
      <c r="C1" s="188"/>
      <c r="D1" s="188"/>
      <c r="E1" s="188"/>
      <c r="F1" s="188"/>
      <c r="G1" s="188"/>
      <c r="H1" s="188"/>
      <c r="I1" s="188"/>
      <c r="J1" s="128"/>
      <c r="K1" s="128"/>
      <c r="L1" s="13"/>
      <c r="M1" s="13"/>
      <c r="N1" s="13"/>
      <c r="O1" s="13"/>
      <c r="P1" s="13"/>
      <c r="Q1" s="13"/>
      <c r="R1" s="13"/>
    </row>
    <row r="2" spans="1:18" ht="81.75" customHeight="1" x14ac:dyDescent="0.25">
      <c r="A2" s="105"/>
      <c r="B2" s="189" t="s">
        <v>231</v>
      </c>
      <c r="C2" s="189"/>
      <c r="D2" s="189"/>
      <c r="E2" s="189"/>
      <c r="F2" s="189"/>
      <c r="G2" s="189"/>
      <c r="H2" s="189"/>
      <c r="I2" s="190"/>
      <c r="J2" s="49"/>
      <c r="K2" s="49"/>
    </row>
    <row r="3" spans="1:18" ht="187.5" customHeight="1" x14ac:dyDescent="0.25">
      <c r="A3" s="105"/>
      <c r="B3" s="186" t="s">
        <v>236</v>
      </c>
      <c r="C3" s="186"/>
      <c r="D3" s="186"/>
      <c r="E3" s="186"/>
      <c r="F3" s="186"/>
      <c r="G3" s="186"/>
      <c r="H3" s="186"/>
      <c r="I3" s="187"/>
      <c r="J3" s="49"/>
      <c r="K3" s="49"/>
    </row>
    <row r="4" spans="1:18" x14ac:dyDescent="0.25">
      <c r="A4" s="105"/>
      <c r="B4" s="106"/>
      <c r="C4" s="51"/>
      <c r="D4" s="51"/>
      <c r="E4" s="51"/>
      <c r="F4" s="51"/>
      <c r="G4" s="51"/>
      <c r="H4" s="51"/>
      <c r="I4" s="51"/>
      <c r="J4" s="49"/>
      <c r="K4" s="49"/>
    </row>
    <row r="5" spans="1:18" ht="60" x14ac:dyDescent="0.25">
      <c r="A5" s="108" t="s">
        <v>0</v>
      </c>
      <c r="B5" s="53" t="s">
        <v>111</v>
      </c>
      <c r="C5" s="129" t="s">
        <v>296</v>
      </c>
      <c r="D5" s="129" t="s">
        <v>221</v>
      </c>
      <c r="E5" s="130" t="s">
        <v>220</v>
      </c>
      <c r="F5" s="129" t="s">
        <v>297</v>
      </c>
      <c r="G5" s="129" t="s">
        <v>221</v>
      </c>
      <c r="H5" s="130" t="s">
        <v>222</v>
      </c>
      <c r="I5" s="129" t="s">
        <v>237</v>
      </c>
      <c r="J5" s="49"/>
      <c r="K5" s="49"/>
    </row>
    <row r="6" spans="1:18" ht="24.95" customHeight="1" x14ac:dyDescent="0.25">
      <c r="A6" s="191" t="s">
        <v>238</v>
      </c>
      <c r="B6" s="191"/>
      <c r="C6" s="191"/>
      <c r="D6" s="141"/>
      <c r="E6" s="141"/>
      <c r="F6" s="141"/>
      <c r="G6" s="141"/>
      <c r="H6" s="141"/>
      <c r="I6" s="141"/>
      <c r="J6" s="49"/>
      <c r="K6" s="49"/>
    </row>
    <row r="7" spans="1:18" ht="30" x14ac:dyDescent="0.25">
      <c r="A7" s="142">
        <v>1</v>
      </c>
      <c r="B7" s="143" t="s">
        <v>239</v>
      </c>
      <c r="C7" s="140"/>
      <c r="D7" s="145"/>
      <c r="E7" s="144"/>
      <c r="F7" s="146"/>
      <c r="G7" s="145"/>
      <c r="H7" s="147"/>
      <c r="I7" s="114"/>
      <c r="J7" s="49" t="e">
        <f>CONCATENATE(IF(AND(D7="M",G7="M"),11.5,),IF(AND(D7="P",G7="P"),5.75,),IF(AND(D7="D",G7="D"),0,),IF(AND(D7="M",G7="P"),8.625,),IF(AND(D7="M",G7="D"),5.75,),IF(AND(D7="P",G7="M"),8.625,),IF(AND(D7="P",G7="D"),2.875,),IF(AND(D7="D",G7="M"),5.75,),IF(AND(D7="D",G7="P"),2.875,))+0</f>
        <v>#VALUE!</v>
      </c>
      <c r="K7" s="49">
        <v>11.5</v>
      </c>
    </row>
    <row r="8" spans="1:18" x14ac:dyDescent="0.25">
      <c r="A8" s="148">
        <v>2</v>
      </c>
      <c r="B8" s="143" t="s">
        <v>240</v>
      </c>
      <c r="C8" s="140"/>
      <c r="D8" s="145"/>
      <c r="E8" s="144"/>
      <c r="F8" s="147"/>
      <c r="G8" s="145"/>
      <c r="H8" s="147"/>
      <c r="I8" s="114"/>
      <c r="J8" s="49" t="e">
        <f t="shared" ref="J8:J12" si="0">CONCATENATE(IF(AND(D8="M",G8="M"),11.5,),IF(AND(D8="P",G8="P"),5.75,),IF(AND(D8="D",G8="D"),0,),IF(AND(D8="M",G8="P"),8.625,),IF(AND(D8="M",G8="D"),5.75,),IF(AND(D8="P",G8="M"),8.625,),IF(AND(D8="P",G8="D"),2.875,),IF(AND(D8="D",G8="M"),5.75,),IF(AND(D8="D",G8="P"),2.875,))+0</f>
        <v>#VALUE!</v>
      </c>
      <c r="K8" s="49">
        <v>11.5</v>
      </c>
    </row>
    <row r="9" spans="1:18" ht="30" x14ac:dyDescent="0.25">
      <c r="A9" s="148">
        <v>3</v>
      </c>
      <c r="B9" s="143" t="s">
        <v>241</v>
      </c>
      <c r="C9" s="140"/>
      <c r="D9" s="145"/>
      <c r="E9" s="144"/>
      <c r="F9" s="147"/>
      <c r="G9" s="145"/>
      <c r="H9" s="147"/>
      <c r="I9" s="114"/>
      <c r="J9" s="49" t="e">
        <f t="shared" si="0"/>
        <v>#VALUE!</v>
      </c>
      <c r="K9" s="49">
        <v>11.5</v>
      </c>
    </row>
    <row r="10" spans="1:18" ht="30" x14ac:dyDescent="0.25">
      <c r="A10" s="148">
        <v>4</v>
      </c>
      <c r="B10" s="143" t="s">
        <v>242</v>
      </c>
      <c r="C10" s="140"/>
      <c r="D10" s="145"/>
      <c r="E10" s="144"/>
      <c r="F10" s="147"/>
      <c r="G10" s="145"/>
      <c r="H10" s="147"/>
      <c r="I10" s="114"/>
      <c r="J10" s="49" t="e">
        <f t="shared" si="0"/>
        <v>#VALUE!</v>
      </c>
      <c r="K10" s="49">
        <v>11.5</v>
      </c>
    </row>
    <row r="11" spans="1:18" x14ac:dyDescent="0.25">
      <c r="A11" s="148">
        <v>5</v>
      </c>
      <c r="B11" s="143" t="s">
        <v>243</v>
      </c>
      <c r="C11" s="140"/>
      <c r="D11" s="145"/>
      <c r="E11" s="144"/>
      <c r="F11" s="147"/>
      <c r="G11" s="145"/>
      <c r="H11" s="147"/>
      <c r="I11" s="114"/>
      <c r="J11" s="49" t="e">
        <f t="shared" si="0"/>
        <v>#VALUE!</v>
      </c>
      <c r="K11" s="49">
        <v>11.5</v>
      </c>
    </row>
    <row r="12" spans="1:18" x14ac:dyDescent="0.25">
      <c r="A12" s="148">
        <v>6</v>
      </c>
      <c r="B12" s="143" t="s">
        <v>244</v>
      </c>
      <c r="C12" s="140"/>
      <c r="D12" s="145"/>
      <c r="E12" s="144"/>
      <c r="F12" s="147"/>
      <c r="G12" s="145"/>
      <c r="H12" s="147"/>
      <c r="I12" s="114"/>
      <c r="J12" s="49" t="e">
        <f t="shared" si="0"/>
        <v>#VALUE!</v>
      </c>
      <c r="K12" s="49">
        <v>11.5</v>
      </c>
    </row>
    <row r="13" spans="1:18" ht="20.25" x14ac:dyDescent="0.25">
      <c r="A13" s="183" t="s">
        <v>245</v>
      </c>
      <c r="B13" s="183"/>
      <c r="C13" s="183"/>
      <c r="D13" s="107"/>
      <c r="E13" s="107"/>
      <c r="F13" s="107"/>
      <c r="G13" s="107"/>
      <c r="H13" s="107"/>
      <c r="I13" s="107"/>
      <c r="J13" s="49"/>
      <c r="K13" s="49"/>
    </row>
    <row r="14" spans="1:18" x14ac:dyDescent="0.25">
      <c r="A14" s="115">
        <v>7</v>
      </c>
      <c r="B14" s="111" t="s">
        <v>246</v>
      </c>
      <c r="C14" s="101"/>
      <c r="D14" s="145"/>
      <c r="E14" s="74"/>
      <c r="F14" s="75"/>
      <c r="G14" s="145"/>
      <c r="H14" s="75"/>
      <c r="I14" s="73"/>
      <c r="J14" s="49" t="e">
        <f t="shared" ref="J14:J20" si="1">CONCATENATE(IF(AND(D14="M",G14="M"),11.5,),IF(AND(D14="P",G14="P"),5.75,),IF(AND(D14="D",G14="D"),0,),IF(AND(D14="M",G14="P"),8.625,),IF(AND(D14="M",G14="D"),5.75,),IF(AND(D14="P",G14="M"),8.625,),IF(AND(D14="P",G14="D"),2.875,),IF(AND(D14="D",G14="M"),5.75,),IF(AND(D14="D",G14="P"),2.875,))+0</f>
        <v>#VALUE!</v>
      </c>
      <c r="K14" s="49">
        <v>11.5</v>
      </c>
    </row>
    <row r="15" spans="1:18" ht="30" x14ac:dyDescent="0.25">
      <c r="A15" s="115">
        <v>8</v>
      </c>
      <c r="B15" s="111" t="s">
        <v>247</v>
      </c>
      <c r="C15" s="101"/>
      <c r="D15" s="145"/>
      <c r="E15" s="74"/>
      <c r="F15" s="75"/>
      <c r="G15" s="145"/>
      <c r="H15" s="75"/>
      <c r="I15" s="73"/>
      <c r="J15" s="49" t="e">
        <f t="shared" si="1"/>
        <v>#VALUE!</v>
      </c>
      <c r="K15" s="49">
        <v>11.5</v>
      </c>
    </row>
    <row r="16" spans="1:18" ht="30" x14ac:dyDescent="0.25">
      <c r="A16" s="115">
        <v>9</v>
      </c>
      <c r="B16" s="111" t="s">
        <v>248</v>
      </c>
      <c r="C16" s="101"/>
      <c r="D16" s="145"/>
      <c r="E16" s="74"/>
      <c r="F16" s="75"/>
      <c r="G16" s="145"/>
      <c r="H16" s="75"/>
      <c r="I16" s="73"/>
      <c r="J16" s="49" t="e">
        <f t="shared" si="1"/>
        <v>#VALUE!</v>
      </c>
      <c r="K16" s="49">
        <v>11.5</v>
      </c>
    </row>
    <row r="17" spans="1:11" ht="30" x14ac:dyDescent="0.25">
      <c r="A17" s="115">
        <v>10</v>
      </c>
      <c r="B17" s="111" t="s">
        <v>249</v>
      </c>
      <c r="C17" s="101"/>
      <c r="D17" s="145"/>
      <c r="E17" s="74"/>
      <c r="F17" s="75"/>
      <c r="G17" s="145"/>
      <c r="H17" s="75"/>
      <c r="I17" s="73"/>
      <c r="J17" s="49" t="e">
        <f t="shared" si="1"/>
        <v>#VALUE!</v>
      </c>
      <c r="K17" s="49">
        <v>11.5</v>
      </c>
    </row>
    <row r="18" spans="1:11" ht="30" x14ac:dyDescent="0.25">
      <c r="A18" s="115">
        <v>11</v>
      </c>
      <c r="B18" s="111" t="s">
        <v>250</v>
      </c>
      <c r="C18" s="101"/>
      <c r="D18" s="145"/>
      <c r="E18" s="74"/>
      <c r="F18" s="75"/>
      <c r="G18" s="145"/>
      <c r="H18" s="75"/>
      <c r="I18" s="73"/>
      <c r="J18" s="49" t="e">
        <f t="shared" si="1"/>
        <v>#VALUE!</v>
      </c>
      <c r="K18" s="49">
        <v>11.5</v>
      </c>
    </row>
    <row r="19" spans="1:11" ht="30" x14ac:dyDescent="0.25">
      <c r="A19" s="115">
        <v>12</v>
      </c>
      <c r="B19" s="111" t="s">
        <v>251</v>
      </c>
      <c r="C19" s="101"/>
      <c r="D19" s="145"/>
      <c r="E19" s="74"/>
      <c r="F19" s="75"/>
      <c r="G19" s="145"/>
      <c r="H19" s="75"/>
      <c r="I19" s="73"/>
      <c r="J19" s="49" t="e">
        <f t="shared" si="1"/>
        <v>#VALUE!</v>
      </c>
      <c r="K19" s="49">
        <v>11.5</v>
      </c>
    </row>
    <row r="20" spans="1:11" ht="30" x14ac:dyDescent="0.25">
      <c r="A20" s="115">
        <v>13</v>
      </c>
      <c r="B20" s="111" t="s">
        <v>252</v>
      </c>
      <c r="C20" s="101"/>
      <c r="D20" s="145"/>
      <c r="E20" s="74"/>
      <c r="F20" s="75"/>
      <c r="G20" s="145"/>
      <c r="H20" s="75"/>
      <c r="I20" s="73"/>
      <c r="J20" s="49" t="e">
        <f t="shared" si="1"/>
        <v>#VALUE!</v>
      </c>
      <c r="K20" s="49">
        <v>11.5</v>
      </c>
    </row>
    <row r="21" spans="1:11" ht="20.25" x14ac:dyDescent="0.25">
      <c r="A21" s="183" t="s">
        <v>253</v>
      </c>
      <c r="B21" s="183"/>
      <c r="C21" s="57"/>
      <c r="D21" s="57"/>
      <c r="E21" s="57"/>
      <c r="F21" s="57"/>
      <c r="G21" s="57"/>
      <c r="H21" s="57"/>
      <c r="I21" s="138"/>
      <c r="J21" s="49"/>
      <c r="K21" s="49"/>
    </row>
    <row r="22" spans="1:11" ht="30" x14ac:dyDescent="0.25">
      <c r="A22" s="115">
        <v>14</v>
      </c>
      <c r="B22" s="111" t="s">
        <v>254</v>
      </c>
      <c r="C22" s="101"/>
      <c r="D22" s="145"/>
      <c r="E22" s="74"/>
      <c r="F22" s="75"/>
      <c r="G22" s="145"/>
      <c r="H22" s="75"/>
      <c r="I22" s="73"/>
      <c r="J22" s="49" t="e">
        <f t="shared" ref="J22:J25" si="2">CONCATENATE(IF(AND(D22="M",G22="M"),11.5,),IF(AND(D22="P",G22="P"),5.75,),IF(AND(D22="D",G22="D"),0,),IF(AND(D22="M",G22="P"),8.625,),IF(AND(D22="M",G22="D"),5.75,),IF(AND(D22="P",G22="M"),8.625,),IF(AND(D22="P",G22="D"),2.875,),IF(AND(D22="D",G22="M"),5.75,),IF(AND(D22="D",G22="P"),2.875,))+0</f>
        <v>#VALUE!</v>
      </c>
      <c r="K22" s="49">
        <v>11.5</v>
      </c>
    </row>
    <row r="23" spans="1:11" x14ac:dyDescent="0.25">
      <c r="A23" s="115">
        <v>15</v>
      </c>
      <c r="B23" s="111" t="s">
        <v>255</v>
      </c>
      <c r="C23" s="101"/>
      <c r="D23" s="145"/>
      <c r="E23" s="74"/>
      <c r="F23" s="75"/>
      <c r="G23" s="145"/>
      <c r="H23" s="75"/>
      <c r="I23" s="73"/>
      <c r="J23" s="49" t="e">
        <f t="shared" si="2"/>
        <v>#VALUE!</v>
      </c>
      <c r="K23" s="49">
        <v>11.5</v>
      </c>
    </row>
    <row r="24" spans="1:11" x14ac:dyDescent="0.25">
      <c r="A24" s="115">
        <v>16</v>
      </c>
      <c r="B24" s="111" t="s">
        <v>256</v>
      </c>
      <c r="C24" s="101"/>
      <c r="D24" s="145"/>
      <c r="E24" s="74"/>
      <c r="F24" s="75"/>
      <c r="G24" s="145"/>
      <c r="H24" s="75"/>
      <c r="I24" s="73"/>
      <c r="J24" s="49" t="e">
        <f t="shared" si="2"/>
        <v>#VALUE!</v>
      </c>
      <c r="K24" s="49">
        <v>11.5</v>
      </c>
    </row>
    <row r="25" spans="1:11" x14ac:dyDescent="0.25">
      <c r="A25" s="115">
        <v>17</v>
      </c>
      <c r="B25" s="111" t="s">
        <v>257</v>
      </c>
      <c r="C25" s="101"/>
      <c r="D25" s="145"/>
      <c r="E25" s="74"/>
      <c r="F25" s="75"/>
      <c r="G25" s="145"/>
      <c r="H25" s="75"/>
      <c r="I25" s="73"/>
      <c r="J25" s="49" t="e">
        <f t="shared" si="2"/>
        <v>#VALUE!</v>
      </c>
      <c r="K25" s="49">
        <v>11.5</v>
      </c>
    </row>
    <row r="26" spans="1:11" ht="20.25" x14ac:dyDescent="0.25">
      <c r="A26" s="183" t="s">
        <v>258</v>
      </c>
      <c r="B26" s="183"/>
      <c r="C26" s="57"/>
      <c r="D26" s="57"/>
      <c r="E26" s="57"/>
      <c r="F26" s="57"/>
      <c r="G26" s="57"/>
      <c r="H26" s="57"/>
      <c r="I26" s="138"/>
      <c r="J26" s="49"/>
      <c r="K26" s="49"/>
    </row>
    <row r="27" spans="1:11" ht="30" x14ac:dyDescent="0.25">
      <c r="A27" s="115">
        <v>18</v>
      </c>
      <c r="B27" s="111" t="s">
        <v>259</v>
      </c>
      <c r="C27" s="101"/>
      <c r="D27" s="145"/>
      <c r="E27" s="74"/>
      <c r="F27" s="75"/>
      <c r="G27" s="145"/>
      <c r="H27" s="75"/>
      <c r="I27" s="73"/>
      <c r="J27" s="49" t="e">
        <f t="shared" ref="J27:J32" si="3">CONCATENATE(IF(AND(D27="M",G27="M"),11.5,),IF(AND(D27="P",G27="P"),5.75,),IF(AND(D27="D",G27="D"),0,),IF(AND(D27="M",G27="P"),8.625,),IF(AND(D27="M",G27="D"),5.75,),IF(AND(D27="P",G27="M"),8.625,),IF(AND(D27="P",G27="D"),2.875,),IF(AND(D27="D",G27="M"),5.75,),IF(AND(D27="D",G27="P"),2.875,))+0</f>
        <v>#VALUE!</v>
      </c>
      <c r="K27" s="49">
        <v>11.5</v>
      </c>
    </row>
    <row r="28" spans="1:11" ht="30" x14ac:dyDescent="0.25">
      <c r="A28" s="115">
        <v>19</v>
      </c>
      <c r="B28" s="111" t="s">
        <v>260</v>
      </c>
      <c r="C28" s="101"/>
      <c r="D28" s="145"/>
      <c r="E28" s="74"/>
      <c r="F28" s="75"/>
      <c r="G28" s="145"/>
      <c r="H28" s="75"/>
      <c r="I28" s="73"/>
      <c r="J28" s="49" t="e">
        <f t="shared" si="3"/>
        <v>#VALUE!</v>
      </c>
      <c r="K28" s="49">
        <v>11.5</v>
      </c>
    </row>
    <row r="29" spans="1:11" x14ac:dyDescent="0.25">
      <c r="A29" s="115">
        <v>20</v>
      </c>
      <c r="B29" s="111" t="s">
        <v>261</v>
      </c>
      <c r="C29" s="101"/>
      <c r="D29" s="145"/>
      <c r="E29" s="74"/>
      <c r="F29" s="75"/>
      <c r="G29" s="145"/>
      <c r="H29" s="75"/>
      <c r="I29" s="73"/>
      <c r="J29" s="49" t="e">
        <f t="shared" si="3"/>
        <v>#VALUE!</v>
      </c>
      <c r="K29" s="49">
        <v>11.5</v>
      </c>
    </row>
    <row r="30" spans="1:11" x14ac:dyDescent="0.25">
      <c r="A30" s="115">
        <v>21</v>
      </c>
      <c r="B30" s="111" t="s">
        <v>262</v>
      </c>
      <c r="C30" s="101"/>
      <c r="D30" s="145"/>
      <c r="E30" s="74"/>
      <c r="F30" s="75"/>
      <c r="G30" s="145"/>
      <c r="H30" s="75"/>
      <c r="I30" s="73"/>
      <c r="J30" s="49" t="e">
        <f t="shared" si="3"/>
        <v>#VALUE!</v>
      </c>
      <c r="K30" s="49">
        <v>11.5</v>
      </c>
    </row>
    <row r="31" spans="1:11" ht="30" x14ac:dyDescent="0.25">
      <c r="A31" s="115">
        <v>22</v>
      </c>
      <c r="B31" s="111" t="s">
        <v>263</v>
      </c>
      <c r="C31" s="101"/>
      <c r="D31" s="145"/>
      <c r="E31" s="74"/>
      <c r="F31" s="75"/>
      <c r="G31" s="145"/>
      <c r="H31" s="75"/>
      <c r="I31" s="73"/>
      <c r="J31" s="49" t="e">
        <f t="shared" si="3"/>
        <v>#VALUE!</v>
      </c>
      <c r="K31" s="49">
        <v>11.5</v>
      </c>
    </row>
    <row r="32" spans="1:11" ht="30" x14ac:dyDescent="0.25">
      <c r="A32" s="115">
        <v>23</v>
      </c>
      <c r="B32" s="111" t="s">
        <v>264</v>
      </c>
      <c r="C32" s="101"/>
      <c r="D32" s="145"/>
      <c r="E32" s="74"/>
      <c r="F32" s="75"/>
      <c r="G32" s="145"/>
      <c r="H32" s="75"/>
      <c r="I32" s="73"/>
      <c r="J32" s="49" t="e">
        <f t="shared" si="3"/>
        <v>#VALUE!</v>
      </c>
      <c r="K32" s="49">
        <v>11.5</v>
      </c>
    </row>
    <row r="33" spans="1:11" ht="20.25" x14ac:dyDescent="0.25">
      <c r="A33" s="183" t="s">
        <v>265</v>
      </c>
      <c r="B33" s="183"/>
      <c r="C33" s="183"/>
      <c r="D33" s="57"/>
      <c r="E33" s="57"/>
      <c r="F33" s="57"/>
      <c r="G33" s="57"/>
      <c r="H33" s="57"/>
      <c r="I33" s="138"/>
      <c r="J33" s="49"/>
      <c r="K33" s="49"/>
    </row>
    <row r="34" spans="1:11" ht="30" x14ac:dyDescent="0.25">
      <c r="A34" s="115">
        <v>24</v>
      </c>
      <c r="B34" s="111" t="s">
        <v>266</v>
      </c>
      <c r="C34" s="101"/>
      <c r="D34" s="145"/>
      <c r="E34" s="74"/>
      <c r="F34" s="75"/>
      <c r="G34" s="145"/>
      <c r="H34" s="75"/>
      <c r="I34" s="73"/>
      <c r="J34" s="49" t="e">
        <f t="shared" ref="J34:J38" si="4">CONCATENATE(IF(AND(D34="M",G34="M"),11.5,),IF(AND(D34="P",G34="P"),5.75,),IF(AND(D34="D",G34="D"),0,),IF(AND(D34="M",G34="P"),8.625,),IF(AND(D34="M",G34="D"),5.75,),IF(AND(D34="P",G34="M"),8.625,),IF(AND(D34="P",G34="D"),2.875,),IF(AND(D34="D",G34="M"),5.75,),IF(AND(D34="D",G34="P"),2.875,))+0</f>
        <v>#VALUE!</v>
      </c>
      <c r="K34" s="49">
        <v>11.5</v>
      </c>
    </row>
    <row r="35" spans="1:11" ht="30" x14ac:dyDescent="0.25">
      <c r="A35" s="115">
        <v>25</v>
      </c>
      <c r="B35" s="111" t="s">
        <v>267</v>
      </c>
      <c r="C35" s="101"/>
      <c r="D35" s="145"/>
      <c r="E35" s="74"/>
      <c r="F35" s="75"/>
      <c r="G35" s="145"/>
      <c r="H35" s="75"/>
      <c r="I35" s="73"/>
      <c r="J35" s="49" t="e">
        <f t="shared" si="4"/>
        <v>#VALUE!</v>
      </c>
      <c r="K35" s="49">
        <v>11.5</v>
      </c>
    </row>
    <row r="36" spans="1:11" ht="30" x14ac:dyDescent="0.25">
      <c r="A36" s="115">
        <v>26</v>
      </c>
      <c r="B36" s="111" t="s">
        <v>268</v>
      </c>
      <c r="C36" s="101"/>
      <c r="D36" s="145"/>
      <c r="E36" s="74"/>
      <c r="F36" s="75"/>
      <c r="G36" s="145"/>
      <c r="H36" s="75"/>
      <c r="I36" s="73"/>
      <c r="J36" s="49" t="e">
        <f t="shared" si="4"/>
        <v>#VALUE!</v>
      </c>
      <c r="K36" s="49">
        <v>11.5</v>
      </c>
    </row>
    <row r="37" spans="1:11" ht="30" x14ac:dyDescent="0.25">
      <c r="A37" s="115">
        <v>27</v>
      </c>
      <c r="B37" s="111" t="s">
        <v>269</v>
      </c>
      <c r="C37" s="101"/>
      <c r="D37" s="145"/>
      <c r="E37" s="74"/>
      <c r="F37" s="75"/>
      <c r="G37" s="145"/>
      <c r="H37" s="75"/>
      <c r="I37" s="73"/>
      <c r="J37" s="49" t="e">
        <f t="shared" si="4"/>
        <v>#VALUE!</v>
      </c>
      <c r="K37" s="49">
        <v>11.5</v>
      </c>
    </row>
    <row r="38" spans="1:11" x14ac:dyDescent="0.25">
      <c r="A38" s="115">
        <v>28</v>
      </c>
      <c r="B38" s="111" t="s">
        <v>270</v>
      </c>
      <c r="C38" s="101"/>
      <c r="D38" s="145"/>
      <c r="E38" s="74"/>
      <c r="F38" s="75"/>
      <c r="G38" s="145"/>
      <c r="H38" s="75"/>
      <c r="I38" s="73"/>
      <c r="J38" s="49" t="e">
        <f t="shared" si="4"/>
        <v>#VALUE!</v>
      </c>
      <c r="K38" s="49">
        <v>11.5</v>
      </c>
    </row>
    <row r="39" spans="1:11" ht="20.25" x14ac:dyDescent="0.25">
      <c r="A39" s="183" t="s">
        <v>271</v>
      </c>
      <c r="B39" s="183"/>
      <c r="C39" s="183"/>
      <c r="D39" s="57"/>
      <c r="E39" s="57"/>
      <c r="F39" s="57"/>
      <c r="G39" s="57"/>
      <c r="H39" s="57"/>
      <c r="I39" s="138"/>
      <c r="J39" s="49"/>
      <c r="K39" s="49"/>
    </row>
    <row r="40" spans="1:11" ht="30" x14ac:dyDescent="0.25">
      <c r="A40" s="115">
        <v>29</v>
      </c>
      <c r="B40" s="111" t="s">
        <v>272</v>
      </c>
      <c r="C40" s="101"/>
      <c r="D40" s="145"/>
      <c r="E40" s="74"/>
      <c r="F40" s="75"/>
      <c r="G40" s="145"/>
      <c r="H40" s="75"/>
      <c r="I40" s="73"/>
      <c r="J40" s="49" t="e">
        <f t="shared" ref="J40:J44" si="5">CONCATENATE(IF(AND(D40="M",G40="M"),11.5,),IF(AND(D40="P",G40="P"),5.75,),IF(AND(D40="D",G40="D"),0,),IF(AND(D40="M",G40="P"),8.625,),IF(AND(D40="M",G40="D"),5.75,),IF(AND(D40="P",G40="M"),8.625,),IF(AND(D40="P",G40="D"),2.875,),IF(AND(D40="D",G40="M"),5.75,),IF(AND(D40="D",G40="P"),2.875,))+0</f>
        <v>#VALUE!</v>
      </c>
      <c r="K40" s="49">
        <v>11.5</v>
      </c>
    </row>
    <row r="41" spans="1:11" x14ac:dyDescent="0.25">
      <c r="A41" s="115">
        <v>30</v>
      </c>
      <c r="B41" s="111" t="s">
        <v>273</v>
      </c>
      <c r="C41" s="101"/>
      <c r="D41" s="145"/>
      <c r="E41" s="74"/>
      <c r="F41" s="75"/>
      <c r="G41" s="145"/>
      <c r="H41" s="75"/>
      <c r="I41" s="73"/>
      <c r="J41" s="49" t="e">
        <f t="shared" si="5"/>
        <v>#VALUE!</v>
      </c>
      <c r="K41" s="49">
        <v>11.5</v>
      </c>
    </row>
    <row r="42" spans="1:11" ht="30" x14ac:dyDescent="0.25">
      <c r="A42" s="115">
        <v>31</v>
      </c>
      <c r="B42" s="111" t="s">
        <v>274</v>
      </c>
      <c r="C42" s="101"/>
      <c r="D42" s="145"/>
      <c r="E42" s="74"/>
      <c r="F42" s="75"/>
      <c r="G42" s="145"/>
      <c r="H42" s="75"/>
      <c r="I42" s="73"/>
      <c r="J42" s="49" t="e">
        <f t="shared" si="5"/>
        <v>#VALUE!</v>
      </c>
      <c r="K42" s="49">
        <v>11.5</v>
      </c>
    </row>
    <row r="43" spans="1:11" ht="30" x14ac:dyDescent="0.25">
      <c r="A43" s="115">
        <v>32</v>
      </c>
      <c r="B43" s="111" t="s">
        <v>275</v>
      </c>
      <c r="C43" s="101"/>
      <c r="D43" s="145"/>
      <c r="E43" s="74"/>
      <c r="F43" s="75"/>
      <c r="G43" s="145"/>
      <c r="H43" s="75"/>
      <c r="I43" s="73"/>
      <c r="J43" s="49" t="e">
        <f t="shared" si="5"/>
        <v>#VALUE!</v>
      </c>
      <c r="K43" s="49">
        <v>11.5</v>
      </c>
    </row>
    <row r="44" spans="1:11" x14ac:dyDescent="0.25">
      <c r="A44" s="115">
        <v>33</v>
      </c>
      <c r="B44" s="111" t="s">
        <v>246</v>
      </c>
      <c r="C44" s="101"/>
      <c r="D44" s="145"/>
      <c r="E44" s="74"/>
      <c r="F44" s="75"/>
      <c r="G44" s="145"/>
      <c r="H44" s="75"/>
      <c r="I44" s="73"/>
      <c r="J44" s="49" t="e">
        <f t="shared" si="5"/>
        <v>#VALUE!</v>
      </c>
      <c r="K44" s="49">
        <v>11.5</v>
      </c>
    </row>
    <row r="45" spans="1:11" ht="20.25" x14ac:dyDescent="0.25">
      <c r="A45" s="183" t="s">
        <v>276</v>
      </c>
      <c r="B45" s="183"/>
      <c r="C45" s="57"/>
      <c r="D45" s="57"/>
      <c r="E45" s="57"/>
      <c r="F45" s="57"/>
      <c r="G45" s="57"/>
      <c r="H45" s="57"/>
      <c r="I45" s="138"/>
      <c r="J45" s="49"/>
      <c r="K45" s="49"/>
    </row>
    <row r="46" spans="1:11" x14ac:dyDescent="0.25">
      <c r="A46" s="115">
        <v>34</v>
      </c>
      <c r="B46" s="111" t="s">
        <v>277</v>
      </c>
      <c r="C46" s="101"/>
      <c r="D46" s="145"/>
      <c r="E46" s="74"/>
      <c r="F46" s="75"/>
      <c r="G46" s="145"/>
      <c r="H46" s="75"/>
      <c r="I46" s="73"/>
      <c r="J46" s="49" t="e">
        <f t="shared" ref="J46:J52" si="6">CONCATENATE(IF(AND(D46="M",G46="M"),11.5,),IF(AND(D46="P",G46="P"),5.75,),IF(AND(D46="D",G46="D"),0,),IF(AND(D46="M",G46="P"),8.625,),IF(AND(D46="M",G46="D"),5.75,),IF(AND(D46="P",G46="M"),8.625,),IF(AND(D46="P",G46="D"),2.875,),IF(AND(D46="D",G46="M"),5.75,),IF(AND(D46="D",G46="P"),2.875,))+0</f>
        <v>#VALUE!</v>
      </c>
      <c r="K46" s="49">
        <v>11.5</v>
      </c>
    </row>
    <row r="47" spans="1:11" x14ac:dyDescent="0.25">
      <c r="A47" s="115">
        <v>35</v>
      </c>
      <c r="B47" s="111" t="s">
        <v>278</v>
      </c>
      <c r="C47" s="101"/>
      <c r="D47" s="145"/>
      <c r="E47" s="74"/>
      <c r="F47" s="75"/>
      <c r="G47" s="145"/>
      <c r="H47" s="75"/>
      <c r="I47" s="73"/>
      <c r="J47" s="49" t="e">
        <f t="shared" si="6"/>
        <v>#VALUE!</v>
      </c>
      <c r="K47" s="49">
        <v>11.5</v>
      </c>
    </row>
    <row r="48" spans="1:11" x14ac:dyDescent="0.25">
      <c r="A48" s="115">
        <v>36</v>
      </c>
      <c r="B48" s="111" t="s">
        <v>279</v>
      </c>
      <c r="C48" s="101"/>
      <c r="D48" s="145"/>
      <c r="E48" s="74"/>
      <c r="F48" s="75"/>
      <c r="G48" s="145"/>
      <c r="H48" s="75"/>
      <c r="I48" s="73"/>
      <c r="J48" s="49" t="e">
        <f t="shared" si="6"/>
        <v>#VALUE!</v>
      </c>
      <c r="K48" s="49">
        <v>11.5</v>
      </c>
    </row>
    <row r="49" spans="1:11" ht="30" x14ac:dyDescent="0.25">
      <c r="A49" s="115">
        <v>37</v>
      </c>
      <c r="B49" s="111" t="s">
        <v>280</v>
      </c>
      <c r="C49" s="101"/>
      <c r="D49" s="145"/>
      <c r="E49" s="74"/>
      <c r="F49" s="75"/>
      <c r="G49" s="145"/>
      <c r="H49" s="75"/>
      <c r="I49" s="73"/>
      <c r="J49" s="49" t="e">
        <f t="shared" si="6"/>
        <v>#VALUE!</v>
      </c>
      <c r="K49" s="49">
        <v>11.5</v>
      </c>
    </row>
    <row r="50" spans="1:11" x14ac:dyDescent="0.25">
      <c r="A50" s="115">
        <v>38</v>
      </c>
      <c r="B50" s="111" t="s">
        <v>281</v>
      </c>
      <c r="C50" s="101"/>
      <c r="D50" s="145"/>
      <c r="E50" s="74"/>
      <c r="F50" s="75"/>
      <c r="G50" s="145"/>
      <c r="H50" s="75"/>
      <c r="I50" s="73"/>
      <c r="J50" s="49" t="e">
        <f t="shared" si="6"/>
        <v>#VALUE!</v>
      </c>
      <c r="K50" s="49">
        <v>11.5</v>
      </c>
    </row>
    <row r="51" spans="1:11" x14ac:dyDescent="0.25">
      <c r="A51" s="115">
        <v>39</v>
      </c>
      <c r="B51" s="111" t="s">
        <v>282</v>
      </c>
      <c r="C51" s="101"/>
      <c r="D51" s="145"/>
      <c r="E51" s="74"/>
      <c r="F51" s="75"/>
      <c r="G51" s="145"/>
      <c r="H51" s="75"/>
      <c r="I51" s="73"/>
      <c r="J51" s="49" t="e">
        <f t="shared" si="6"/>
        <v>#VALUE!</v>
      </c>
      <c r="K51" s="49">
        <v>11.5</v>
      </c>
    </row>
    <row r="52" spans="1:11" x14ac:dyDescent="0.25">
      <c r="A52" s="115">
        <v>40</v>
      </c>
      <c r="B52" s="111" t="s">
        <v>283</v>
      </c>
      <c r="C52" s="101"/>
      <c r="D52" s="145"/>
      <c r="E52" s="74"/>
      <c r="F52" s="75"/>
      <c r="G52" s="145"/>
      <c r="H52" s="75"/>
      <c r="I52" s="73"/>
      <c r="J52" s="49" t="e">
        <f t="shared" si="6"/>
        <v>#VALUE!</v>
      </c>
      <c r="K52" s="49">
        <v>11.5</v>
      </c>
    </row>
    <row r="53" spans="1:11" x14ac:dyDescent="0.25">
      <c r="A53" s="123"/>
      <c r="B53" s="95"/>
      <c r="C53" s="67"/>
      <c r="D53" s="124"/>
      <c r="E53" s="67"/>
      <c r="F53" s="67"/>
      <c r="G53" s="124"/>
      <c r="H53" s="67"/>
      <c r="I53" s="68"/>
      <c r="J53" s="49"/>
      <c r="K53" s="49">
        <f>SUM(K7:K52)</f>
        <v>460</v>
      </c>
    </row>
    <row r="54" spans="1:11" x14ac:dyDescent="0.25">
      <c r="A54" s="49"/>
      <c r="B54" s="49"/>
      <c r="C54" s="49"/>
      <c r="D54" s="49"/>
      <c r="E54" s="49"/>
      <c r="F54" s="126"/>
      <c r="G54" s="126"/>
      <c r="H54" s="126"/>
      <c r="I54" s="49"/>
      <c r="J54" s="49"/>
      <c r="K54" s="49"/>
    </row>
    <row r="55" spans="1:11" x14ac:dyDescent="0.25">
      <c r="A55" s="49"/>
      <c r="B55" s="49"/>
      <c r="C55" s="49"/>
      <c r="D55" s="49"/>
      <c r="E55" s="49"/>
      <c r="F55" s="126"/>
      <c r="G55" s="126"/>
      <c r="H55" s="126"/>
      <c r="I55" s="49"/>
      <c r="J55" s="49"/>
      <c r="K55" s="49"/>
    </row>
    <row r="56" spans="1:11" hidden="1" x14ac:dyDescent="0.25">
      <c r="A56" s="127"/>
      <c r="B56" s="95"/>
      <c r="C56" s="67"/>
      <c r="D56" s="67"/>
      <c r="E56" s="67"/>
      <c r="F56" s="96"/>
      <c r="G56" s="97"/>
      <c r="H56" s="98" t="s">
        <v>290</v>
      </c>
      <c r="I56" s="149">
        <f>SUMIF(J7:J52, "&lt;12")</f>
        <v>0</v>
      </c>
      <c r="J56" s="49"/>
      <c r="K56" s="49"/>
    </row>
    <row r="57" spans="1:11" ht="30.75" hidden="1" x14ac:dyDescent="0.25">
      <c r="A57" s="150"/>
      <c r="B57" s="151"/>
      <c r="C57" s="152"/>
      <c r="D57" s="152"/>
      <c r="E57" s="152"/>
      <c r="F57" s="152"/>
      <c r="G57" s="152"/>
      <c r="H57" s="153" t="s">
        <v>291</v>
      </c>
      <c r="I57" s="149">
        <f>SUMIF(J7:J52,"&lt;12",K7:K52)</f>
        <v>0</v>
      </c>
      <c r="J57" s="49"/>
      <c r="K57" s="49"/>
    </row>
    <row r="58" spans="1:11" hidden="1" x14ac:dyDescent="0.25">
      <c r="A58" s="150"/>
      <c r="B58" s="151"/>
      <c r="C58" s="152"/>
      <c r="D58" s="152"/>
      <c r="E58" s="152"/>
      <c r="F58" s="152"/>
      <c r="G58" s="152"/>
      <c r="H58" s="149" t="s">
        <v>292</v>
      </c>
      <c r="I58" s="149" t="e">
        <f>I56/I57</f>
        <v>#DIV/0!</v>
      </c>
      <c r="J58" s="49"/>
      <c r="K58" s="49"/>
    </row>
    <row r="59" spans="1:11" hidden="1" x14ac:dyDescent="0.25">
      <c r="A59" s="154"/>
      <c r="B59" s="155"/>
      <c r="C59" s="152"/>
      <c r="D59" s="152"/>
      <c r="E59" s="152"/>
      <c r="F59" s="152"/>
      <c r="G59" s="152"/>
      <c r="H59" s="149" t="s">
        <v>293</v>
      </c>
      <c r="I59" s="156" t="e">
        <f>I58*K53</f>
        <v>#DIV/0!</v>
      </c>
      <c r="J59" s="49"/>
      <c r="K59" s="49"/>
    </row>
  </sheetData>
  <sheetProtection algorithmName="SHA-512" hashValue="nXR/LhDWa6AR4Cp0N9Rq5pvSSXWvLK2INo4cwwd75qMZl3zMhMkZ+pItsbBoOw0twu8v8x3+emi6aWYr+PHQ2g==" saltValue="W/SsDbpWOV/U/y706vfeOg==" spinCount="100000" sheet="1" objects="1" scenarios="1"/>
  <mergeCells count="10">
    <mergeCell ref="A26:B26"/>
    <mergeCell ref="A33:C33"/>
    <mergeCell ref="A39:C39"/>
    <mergeCell ref="A45:B45"/>
    <mergeCell ref="B1:I1"/>
    <mergeCell ref="B2:I2"/>
    <mergeCell ref="B3:I3"/>
    <mergeCell ref="A6:C6"/>
    <mergeCell ref="A13:C13"/>
    <mergeCell ref="A21:B21"/>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D7:D12 G14:G20 D14:D20 G27:G32 D27:D32 G34:G38 D40:D44 G40:G44 D46:D52 D34:D38 G22:G25 D22:D25 G7:G12 G46:G52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sqref="A1:E4"/>
    </sheetView>
  </sheetViews>
  <sheetFormatPr defaultRowHeight="15" x14ac:dyDescent="0.25"/>
  <sheetData>
    <row r="1" spans="1:8" x14ac:dyDescent="0.25">
      <c r="A1" s="157" t="s">
        <v>224</v>
      </c>
      <c r="B1" s="49" t="s">
        <v>156</v>
      </c>
      <c r="C1" s="49"/>
      <c r="D1" s="157" t="s">
        <v>294</v>
      </c>
      <c r="E1" s="49"/>
      <c r="H1" s="14"/>
    </row>
    <row r="2" spans="1:8" x14ac:dyDescent="0.25">
      <c r="A2" s="157" t="s">
        <v>225</v>
      </c>
      <c r="B2" s="49" t="s">
        <v>157</v>
      </c>
      <c r="C2" s="49"/>
      <c r="D2" s="157" t="s">
        <v>295</v>
      </c>
      <c r="E2" s="49"/>
      <c r="H2" s="14"/>
    </row>
    <row r="3" spans="1:8" x14ac:dyDescent="0.25">
      <c r="A3" s="157" t="s">
        <v>226</v>
      </c>
      <c r="B3" s="49" t="s">
        <v>158</v>
      </c>
      <c r="C3" s="49"/>
      <c r="D3" s="157"/>
      <c r="E3" s="49"/>
      <c r="H3" s="14"/>
    </row>
    <row r="4" spans="1:8" x14ac:dyDescent="0.25">
      <c r="A4" s="49"/>
      <c r="B4" s="49"/>
      <c r="C4" s="49"/>
      <c r="D4" s="49"/>
      <c r="E4" s="49"/>
    </row>
  </sheetData>
  <sheetProtection algorithmName="SHA-512" hashValue="25dOVsv6PiHW31xT6hNIGt0qd08RLEqyQ8e2QHtHz2sIyIZ37XGck85yJbr//qpZPEHvZowMiQcyVwT2aS9z/Q==" saltValue="+9aGu19a6fl98m9ObhisB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All Content Review</vt:lpstr>
      <vt:lpstr>Practices &amp; Quality Review</vt:lpstr>
      <vt:lpstr>CTE Standards Review</vt:lpstr>
      <vt:lpstr>CCTC Review</vt:lpstr>
      <vt:lpstr>Scores</vt:lpstr>
      <vt:lpstr>'All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Debra Marquez</cp:lastModifiedBy>
  <cp:lastPrinted>2018-09-07T19:08:12Z</cp:lastPrinted>
  <dcterms:created xsi:type="dcterms:W3CDTF">2018-09-05T15:01:08Z</dcterms:created>
  <dcterms:modified xsi:type="dcterms:W3CDTF">2019-02-01T20:28:48Z</dcterms:modified>
</cp:coreProperties>
</file>